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9FA8B42-FDD1-408B-84DD-582654D3CF6C}" xr6:coauthVersionLast="47" xr6:coauthVersionMax="47" xr10:uidLastSave="{00000000-0000-0000-0000-000000000000}"/>
  <bookViews>
    <workbookView xWindow="-120" yWindow="-120" windowWidth="29040" windowHeight="15840" xr2:uid="{971CDA73-188A-45AE-B6A7-22990F16458D}"/>
  </bookViews>
  <sheets>
    <sheet name="整備事業場一覧" sheetId="3" r:id="rId1"/>
    <sheet name="紙入札参加承諾願" sheetId="6" r:id="rId2"/>
    <sheet name="入札書" sheetId="1" r:id="rId3"/>
    <sheet name="入札内訳書" sheetId="2" r:id="rId4"/>
    <sheet name="委任状" sheetId="4" r:id="rId5"/>
    <sheet name="質問回答書" sheetId="5" r:id="rId6"/>
  </sheets>
  <definedNames>
    <definedName name="_xlnm.Print_Area" localSheetId="1">紙入札参加承諾願!$A$1:$AI$34</definedName>
    <definedName name="_xlnm.Print_Area" localSheetId="5">質問回答書!$A$1:$H$37</definedName>
    <definedName name="_xlnm.Print_Area" localSheetId="0">整備事業場一覧!$A$1:$E$21</definedName>
    <definedName name="_xlnm.Print_Area" localSheetId="2">入札書!$A$1:$K$38</definedName>
    <definedName name="_xlnm.Print_Area" localSheetId="3">入札内訳書!$A$2:$J$56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R6" i="2"/>
  <c r="D6" i="2" s="1"/>
  <c r="J7" i="2"/>
  <c r="R7" i="2"/>
  <c r="D7" i="2" s="1"/>
  <c r="D8" i="2"/>
  <c r="J8" i="2"/>
  <c r="R8" i="2"/>
  <c r="J9" i="2"/>
  <c r="R9" i="2"/>
  <c r="R10" i="2"/>
  <c r="J11" i="2"/>
  <c r="J12" i="2"/>
  <c r="E14" i="2"/>
  <c r="J14" i="2"/>
  <c r="J16" i="2"/>
  <c r="E17" i="2"/>
  <c r="G17" i="2"/>
  <c r="J17" i="2" s="1"/>
  <c r="G18" i="2"/>
  <c r="G19" i="2"/>
  <c r="J19" i="2" s="1"/>
  <c r="E20" i="2"/>
  <c r="G20" i="2"/>
  <c r="J20" i="2"/>
  <c r="G21" i="2"/>
  <c r="G22" i="2"/>
  <c r="J22" i="2" s="1"/>
  <c r="E24" i="2"/>
  <c r="G24" i="2"/>
  <c r="J24" i="2" s="1"/>
  <c r="G25" i="2"/>
  <c r="G26" i="2"/>
  <c r="J26" i="2" s="1"/>
  <c r="E27" i="2"/>
  <c r="G27" i="2"/>
  <c r="J27" i="2"/>
  <c r="G28" i="2"/>
  <c r="G29" i="2"/>
  <c r="J29" i="2" s="1"/>
  <c r="E32" i="2"/>
  <c r="J32" i="2"/>
  <c r="J31" i="2" l="1"/>
  <c r="J13" i="2"/>
  <c r="J10" i="2"/>
  <c r="J39" i="2" s="1"/>
  <c r="G10" i="2"/>
  <c r="E15" i="2"/>
  <c r="G13" i="2"/>
  <c r="G37" i="2"/>
  <c r="G35" i="2" s="1"/>
  <c r="E33" i="2"/>
  <c r="E18" i="2"/>
  <c r="E25" i="2"/>
  <c r="E28" i="2"/>
  <c r="E21" i="2"/>
  <c r="J35" i="2" l="1"/>
  <c r="J37" i="2" s="1"/>
  <c r="D36" i="2"/>
  <c r="G36" i="2" s="1"/>
  <c r="J36" i="2" s="1"/>
  <c r="G23" i="2"/>
  <c r="J23" i="2" s="1"/>
  <c r="D30" i="2"/>
  <c r="G30" i="2" s="1"/>
  <c r="J30" i="2" s="1"/>
  <c r="G31" i="2"/>
  <c r="J38" i="2" l="1"/>
  <c r="J40" i="2" l="1"/>
  <c r="J41" i="2"/>
  <c r="J42" i="2" l="1"/>
  <c r="M13" i="1"/>
  <c r="M14" i="1" l="1"/>
  <c r="U16" i="1"/>
  <c r="U17" i="1" s="1"/>
  <c r="B13" i="1" l="1"/>
  <c r="J13" i="1"/>
  <c r="C13" i="1"/>
  <c r="D13" i="1"/>
  <c r="T16" i="1"/>
  <c r="T17" i="1" l="1"/>
  <c r="I13" i="1" s="1"/>
  <c r="S16" i="1"/>
  <c r="S17" i="1" l="1"/>
  <c r="H13" i="1" s="1"/>
  <c r="R16" i="1"/>
  <c r="R17" i="1" l="1"/>
  <c r="G13" i="1" s="1"/>
  <c r="Q16" i="1"/>
  <c r="Q17" i="1" l="1"/>
  <c r="F13" i="1" s="1"/>
  <c r="P16" i="1"/>
  <c r="P17" i="1" l="1"/>
  <c r="E13" i="1" s="1"/>
  <c r="O16" i="1"/>
  <c r="O17" i="1" l="1"/>
  <c r="N16" i="1"/>
  <c r="N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0" authorId="0" shapeId="0" xr:uid="{1480A55B-443B-434B-9E0C-190C4404CCEB}">
      <text>
        <r>
          <rPr>
            <b/>
            <sz val="12"/>
            <color indexed="81"/>
            <rFont val="ＭＳ Ｐゴシック"/>
            <family val="3"/>
            <charset val="128"/>
          </rPr>
          <t>工賃・オイル交換時に生じるパッキン代等部品代含む。
※ﾌﾗｯｼﾝｸﾞｵｲﾙ代とｴﾚﾒﾝﾄ代は含まない。</t>
        </r>
      </text>
    </comment>
    <comment ref="I36" authorId="0" shapeId="0" xr:uid="{49E585B0-7381-47FB-B3EF-7B0266E9239A}">
      <text>
        <r>
          <rPr>
            <b/>
            <sz val="12"/>
            <color indexed="81"/>
            <rFont val="ＭＳ Ｐゴシック"/>
            <family val="3"/>
            <charset val="128"/>
          </rPr>
          <t>工賃・オイル交換時に生じるパッキン代等部品代含む。
※ﾌﾗｯｼﾝｸﾞｵｲﾙ代とｴﾚﾒﾝﾄ代は含まない。</t>
        </r>
      </text>
    </comment>
  </commentList>
</comments>
</file>

<file path=xl/sharedStrings.xml><?xml version="1.0" encoding="utf-8"?>
<sst xmlns="http://schemas.openxmlformats.org/spreadsheetml/2006/main" count="183" uniqueCount="125">
  <si>
    <t xml:space="preserve">(注意事項)
 １　金額は円単位とし、アラビア数字をもって明記すること。
 ２　用紙の寸法は、日本産業規格Ａ列４番とし、縦長に使用すること。
</t>
    <phoneticPr fontId="5"/>
  </si>
  <si>
    <t>代理者氏名</t>
    <rPh sb="0" eb="2">
      <t>ダイリ</t>
    </rPh>
    <rPh sb="2" eb="3">
      <t>モノ</t>
    </rPh>
    <rPh sb="3" eb="5">
      <t>シメイ</t>
    </rPh>
    <phoneticPr fontId="5"/>
  </si>
  <si>
    <t>会社名</t>
    <rPh sb="0" eb="3">
      <t>カイシャメイ</t>
    </rPh>
    <phoneticPr fontId="5"/>
  </si>
  <si>
    <t>所在地</t>
    <rPh sb="0" eb="3">
      <t>ショザイチ</t>
    </rPh>
    <phoneticPr fontId="5"/>
  </si>
  <si>
    <t>（代理人）</t>
    <rPh sb="1" eb="3">
      <t>ダイリ</t>
    </rPh>
    <rPh sb="3" eb="4">
      <t>ヒト</t>
    </rPh>
    <phoneticPr fontId="5"/>
  </si>
  <si>
    <t>代表者氏名</t>
    <rPh sb="0" eb="2">
      <t>ダイヒョウ</t>
    </rPh>
    <rPh sb="2" eb="3">
      <t>モノ</t>
    </rPh>
    <rPh sb="3" eb="5">
      <t>シメイ</t>
    </rPh>
    <phoneticPr fontId="5"/>
  </si>
  <si>
    <t>（入札者）</t>
    <phoneticPr fontId="5"/>
  </si>
  <si>
    <t>　由利森林管理署長　木村　秀樹　殿</t>
    <rPh sb="10" eb="12">
      <t>キムラ</t>
    </rPh>
    <rPh sb="13" eb="15">
      <t>ヒデキ</t>
    </rPh>
    <phoneticPr fontId="5"/>
  </si>
  <si>
    <t xml:space="preserve">　分任支出負担行為担当官
</t>
    <phoneticPr fontId="5"/>
  </si>
  <si>
    <t>　競争契約入札心得、契約条項、仕様書、その他関係事項一切を承諾の上、入札いたします。</t>
    <phoneticPr fontId="5"/>
  </si>
  <si>
    <t xml:space="preserve">　ただし、第１号物件　令和７年度由利森林管理署官用自動車点検等業務の単価契約に係る総価額項目別単価は、別紙内訳書のとおり。
</t>
    <phoneticPr fontId="5"/>
  </si>
  <si>
    <t>一</t>
    <rPh sb="0" eb="1">
      <t>イチ</t>
    </rPh>
    <phoneticPr fontId="5"/>
  </si>
  <si>
    <t>十</t>
    <rPh sb="0" eb="1">
      <t>ジュウ</t>
    </rPh>
    <phoneticPr fontId="5"/>
  </si>
  <si>
    <t>百</t>
    <rPh sb="0" eb="1">
      <t>ヒャク</t>
    </rPh>
    <phoneticPr fontId="5"/>
  </si>
  <si>
    <t>千</t>
    <rPh sb="0" eb="1">
      <t>セン</t>
    </rPh>
    <phoneticPr fontId="5"/>
  </si>
  <si>
    <t>万</t>
    <rPh sb="0" eb="1">
      <t>マン</t>
    </rPh>
    <phoneticPr fontId="5"/>
  </si>
  <si>
    <t>十万</t>
    <rPh sb="0" eb="2">
      <t>ジュウマン</t>
    </rPh>
    <phoneticPr fontId="5"/>
  </si>
  <si>
    <t>百万</t>
    <rPh sb="0" eb="2">
      <t>ヒャクマン</t>
    </rPh>
    <phoneticPr fontId="5"/>
  </si>
  <si>
    <t>千万</t>
    <rPh sb="0" eb="2">
      <t>センマン</t>
    </rPh>
    <phoneticPr fontId="5"/>
  </si>
  <si>
    <t>億</t>
    <rPh sb="0" eb="1">
      <t>オク</t>
    </rPh>
    <phoneticPr fontId="5"/>
  </si>
  <si>
    <t>円也</t>
    <rPh sb="0" eb="1">
      <t>エン</t>
    </rPh>
    <rPh sb="1" eb="2">
      <t>ナリ</t>
    </rPh>
    <phoneticPr fontId="5"/>
  </si>
  <si>
    <t>金</t>
    <rPh sb="0" eb="1">
      <t>カネ</t>
    </rPh>
    <phoneticPr fontId="5"/>
  </si>
  <si>
    <t>入札物件名   令和７年度由利森林管理署官用自動車点検等業務</t>
    <phoneticPr fontId="5"/>
  </si>
  <si>
    <t>物件番号　第　１　号</t>
  </si>
  <si>
    <t>入　札　書</t>
    <phoneticPr fontId="5"/>
  </si>
  <si>
    <t>代表者氏名　　　　　　　　　　　　　　　　　　　　　　　　　</t>
    <rPh sb="0" eb="3">
      <t>ダイヒョウシャ</t>
    </rPh>
    <rPh sb="3" eb="5">
      <t>シメイ</t>
    </rPh>
    <phoneticPr fontId="5"/>
  </si>
  <si>
    <t>商号又は名称</t>
    <rPh sb="0" eb="2">
      <t>ショウゴウ</t>
    </rPh>
    <rPh sb="2" eb="3">
      <t>マタ</t>
    </rPh>
    <rPh sb="4" eb="6">
      <t>メイショウ</t>
    </rPh>
    <phoneticPr fontId="5"/>
  </si>
  <si>
    <t>住所</t>
    <rPh sb="0" eb="2">
      <t>ジュウショ</t>
    </rPh>
    <phoneticPr fontId="5"/>
  </si>
  <si>
    <t>由利森林管理署長　木村　秀樹　殿</t>
    <rPh sb="0" eb="8">
      <t>ユリシンリンカンリショチョウ</t>
    </rPh>
    <rPh sb="9" eb="11">
      <t>キムラ</t>
    </rPh>
    <rPh sb="12" eb="14">
      <t>ヒデキ</t>
    </rPh>
    <rPh sb="15" eb="16">
      <t>トノ</t>
    </rPh>
    <phoneticPr fontId="5"/>
  </si>
  <si>
    <t>分任支出負担行為担当官</t>
    <rPh sb="0" eb="11">
      <t>ブンニンシシュツフタンコウイタントウカン</t>
    </rPh>
    <phoneticPr fontId="5"/>
  </si>
  <si>
    <t>令和　　年　　月　　 日</t>
    <rPh sb="0" eb="2">
      <t>レイワ</t>
    </rPh>
    <rPh sb="4" eb="5">
      <t>ネン</t>
    </rPh>
    <rPh sb="7" eb="8">
      <t>ツキ</t>
    </rPh>
    <rPh sb="11" eb="12">
      <t>ヒ</t>
    </rPh>
    <phoneticPr fontId="13"/>
  </si>
  <si>
    <t>　（Ｉ）　　合計　（Ｇ）＋（Ｈ）</t>
    <rPh sb="6" eb="8">
      <t>ゴウケイ</t>
    </rPh>
    <phoneticPr fontId="13"/>
  </si>
  <si>
    <t>　（Ｈ）　　消費税（Ｅ）＊１０％</t>
    <rPh sb="6" eb="9">
      <t>ショウヒゼイ</t>
    </rPh>
    <phoneticPr fontId="13"/>
  </si>
  <si>
    <t>　（Ｇ）　　入札金額　（Ｅ）＋（Ｆ）</t>
    <rPh sb="6" eb="8">
      <t>ニュウサツ</t>
    </rPh>
    <rPh sb="8" eb="10">
      <t>キンガク</t>
    </rPh>
    <phoneticPr fontId="13"/>
  </si>
  <si>
    <t>　（Ｆ）　　非課税分　　（Ａ）＋（Ｂ）</t>
    <rPh sb="6" eb="9">
      <t>ヒカゼイ</t>
    </rPh>
    <rPh sb="9" eb="10">
      <t>ブン</t>
    </rPh>
    <phoneticPr fontId="5"/>
  </si>
  <si>
    <t>　（Ｅ）　　作業料金計　（Ｃ）＋（Ｄ）</t>
    <rPh sb="6" eb="8">
      <t>サギョウ</t>
    </rPh>
    <rPh sb="8" eb="10">
      <t>リョウキン</t>
    </rPh>
    <rPh sb="10" eb="11">
      <t>ケイ</t>
    </rPh>
    <phoneticPr fontId="13"/>
  </si>
  <si>
    <t>台</t>
    <rPh sb="0" eb="1">
      <t>ダイ</t>
    </rPh>
    <phoneticPr fontId="13"/>
  </si>
  <si>
    <t>　（Ｄ）　　定期点検（１２ヶ月点検）計</t>
    <rPh sb="6" eb="8">
      <t>テイキ</t>
    </rPh>
    <rPh sb="8" eb="10">
      <t>テンケン</t>
    </rPh>
    <rPh sb="14" eb="15">
      <t>ゲツ</t>
    </rPh>
    <rPh sb="15" eb="17">
      <t>テンケン</t>
    </rPh>
    <rPh sb="18" eb="19">
      <t>ケイ</t>
    </rPh>
    <phoneticPr fontId="13"/>
  </si>
  <si>
    <t>ℓ</t>
    <phoneticPr fontId="13"/>
  </si>
  <si>
    <t>エンジンオイル交換</t>
    <rPh sb="7" eb="9">
      <t>コウカン</t>
    </rPh>
    <phoneticPr fontId="13"/>
  </si>
  <si>
    <t>車内及び外回り清掃</t>
    <rPh sb="0" eb="2">
      <t>シャナイ</t>
    </rPh>
    <rPh sb="2" eb="3">
      <t>オヨ</t>
    </rPh>
    <rPh sb="4" eb="5">
      <t>ソト</t>
    </rPh>
    <rPh sb="5" eb="6">
      <t>マワ</t>
    </rPh>
    <rPh sb="7" eb="9">
      <t>セイソウ</t>
    </rPh>
    <phoneticPr fontId="13"/>
  </si>
  <si>
    <t>台</t>
    <rPh sb="0" eb="1">
      <t>ダイ</t>
    </rPh>
    <phoneticPr fontId="5"/>
  </si>
  <si>
    <t>軽自動車</t>
    <phoneticPr fontId="3"/>
  </si>
  <si>
    <t>軽自動車（自家用）</t>
    <rPh sb="0" eb="1">
      <t>ケイ</t>
    </rPh>
    <phoneticPr fontId="3"/>
  </si>
  <si>
    <t>乗用自動車（自家用）</t>
  </si>
  <si>
    <t>基本点検技術料</t>
    <rPh sb="0" eb="2">
      <t>キホン</t>
    </rPh>
    <rPh sb="2" eb="4">
      <t>テンケン</t>
    </rPh>
    <rPh sb="4" eb="6">
      <t>ギジュツ</t>
    </rPh>
    <rPh sb="6" eb="7">
      <t>リョウ</t>
    </rPh>
    <phoneticPr fontId="13"/>
  </si>
  <si>
    <t>定期点検
（12ヶ月点検）</t>
    <rPh sb="0" eb="2">
      <t>テイキ</t>
    </rPh>
    <rPh sb="2" eb="4">
      <t>テンケン</t>
    </rPh>
    <rPh sb="9" eb="10">
      <t>ゲツ</t>
    </rPh>
    <rPh sb="10" eb="12">
      <t>テンケン</t>
    </rPh>
    <phoneticPr fontId="5"/>
  </si>
  <si>
    <t>　（C）　　継続点検（車検）計</t>
    <rPh sb="6" eb="8">
      <t>ケイゾク</t>
    </rPh>
    <rPh sb="8" eb="10">
      <t>テンケン</t>
    </rPh>
    <rPh sb="11" eb="13">
      <t>シャケン</t>
    </rPh>
    <rPh sb="14" eb="15">
      <t>ケイ</t>
    </rPh>
    <phoneticPr fontId="13"/>
  </si>
  <si>
    <t>台</t>
  </si>
  <si>
    <t>継続検査代行</t>
    <rPh sb="0" eb="2">
      <t>ケイゾク</t>
    </rPh>
    <rPh sb="2" eb="4">
      <t>ケンサ</t>
    </rPh>
    <rPh sb="4" eb="6">
      <t>ダイコウ</t>
    </rPh>
    <phoneticPr fontId="13"/>
  </si>
  <si>
    <t>保安検査確認</t>
    <rPh sb="0" eb="2">
      <t>ホアン</t>
    </rPh>
    <rPh sb="2" eb="4">
      <t>ケンサ</t>
    </rPh>
    <rPh sb="4" eb="6">
      <t>カクニン</t>
    </rPh>
    <phoneticPr fontId="5"/>
  </si>
  <si>
    <t>下廻り防錆塗装料</t>
    <rPh sb="0" eb="2">
      <t>シタマワ</t>
    </rPh>
    <rPh sb="3" eb="4">
      <t>ボウ</t>
    </rPh>
    <rPh sb="4" eb="5">
      <t>サビ</t>
    </rPh>
    <rPh sb="5" eb="7">
      <t>トソウ</t>
    </rPh>
    <rPh sb="7" eb="8">
      <t>リョウ</t>
    </rPh>
    <phoneticPr fontId="5"/>
  </si>
  <si>
    <t>エンジン、下廻り
スチーム洗浄</t>
    <rPh sb="5" eb="7">
      <t>シタマワ</t>
    </rPh>
    <rPh sb="13" eb="15">
      <t>センジョウ</t>
    </rPh>
    <phoneticPr fontId="5"/>
  </si>
  <si>
    <t>継続点検
（車検）</t>
    <rPh sb="0" eb="2">
      <t>ケイゾク</t>
    </rPh>
    <rPh sb="2" eb="4">
      <t>テンケン</t>
    </rPh>
    <rPh sb="6" eb="8">
      <t>シャケン</t>
    </rPh>
    <phoneticPr fontId="5"/>
  </si>
  <si>
    <t>台</t>
    <phoneticPr fontId="13"/>
  </si>
  <si>
    <t>　（Ｂ）　　自動車損害賠償責任保険料計</t>
    <rPh sb="6" eb="9">
      <t>ジドウシャ</t>
    </rPh>
    <rPh sb="9" eb="11">
      <t>ソンガイ</t>
    </rPh>
    <rPh sb="11" eb="13">
      <t>バイショウ</t>
    </rPh>
    <rPh sb="13" eb="15">
      <t>セキニン</t>
    </rPh>
    <rPh sb="15" eb="18">
      <t>ホケンリョウ</t>
    </rPh>
    <rPh sb="18" eb="19">
      <t>ケイ</t>
    </rPh>
    <phoneticPr fontId="13"/>
  </si>
  <si>
    <t>検査対象車　本土　24ヶ月契約</t>
    <phoneticPr fontId="5"/>
  </si>
  <si>
    <t>検査対象車　本土　24ヶ月契約</t>
  </si>
  <si>
    <t>自賠責保険料</t>
    <rPh sb="0" eb="3">
      <t>ジバイセキ</t>
    </rPh>
    <rPh sb="3" eb="6">
      <t>ホケンリョウ</t>
    </rPh>
    <phoneticPr fontId="13"/>
  </si>
  <si>
    <t>　（Ａ）　　自動車重量税計</t>
    <rPh sb="6" eb="9">
      <t>ジドウシャ</t>
    </rPh>
    <rPh sb="9" eb="12">
      <t>ジュウリョウゼイ</t>
    </rPh>
    <rPh sb="12" eb="13">
      <t>ケイ</t>
    </rPh>
    <phoneticPr fontId="13"/>
  </si>
  <si>
    <t>※13年未満</t>
    <rPh sb="4" eb="6">
      <t>ミマン</t>
    </rPh>
    <phoneticPr fontId="5"/>
  </si>
  <si>
    <t>( 2年 )</t>
  </si>
  <si>
    <t>軽自動車</t>
    <rPh sb="0" eb="1">
      <t>ケイ</t>
    </rPh>
    <phoneticPr fontId="3"/>
  </si>
  <si>
    <t>※13年経過</t>
    <rPh sb="3" eb="4">
      <t>ネン</t>
    </rPh>
    <rPh sb="4" eb="6">
      <t>ケイカ</t>
    </rPh>
    <phoneticPr fontId="3"/>
  </si>
  <si>
    <t>自動車重量税</t>
    <rPh sb="0" eb="3">
      <t>ジドウシャ</t>
    </rPh>
    <rPh sb="3" eb="6">
      <t>ジュウリョウゼイ</t>
    </rPh>
    <phoneticPr fontId="5"/>
  </si>
  <si>
    <t>トンまで</t>
    <phoneticPr fontId="5"/>
  </si>
  <si>
    <t>トンを超え</t>
    <rPh sb="3" eb="4">
      <t>コ</t>
    </rPh>
    <phoneticPr fontId="5"/>
  </si>
  <si>
    <t>金額
(a)×(b)</t>
    <rPh sb="0" eb="2">
      <t>キンガク</t>
    </rPh>
    <phoneticPr fontId="13"/>
  </si>
  <si>
    <t>単価（税抜）(b)</t>
    <rPh sb="0" eb="2">
      <t>タンカ</t>
    </rPh>
    <rPh sb="3" eb="5">
      <t>ゼイヌ</t>
    </rPh>
    <phoneticPr fontId="13"/>
  </si>
  <si>
    <t>単位</t>
    <rPh sb="0" eb="2">
      <t>タンイ</t>
    </rPh>
    <phoneticPr fontId="13"/>
  </si>
  <si>
    <t>数量
(a)</t>
    <rPh sb="0" eb="2">
      <t>スウリョウ</t>
    </rPh>
    <phoneticPr fontId="13"/>
  </si>
  <si>
    <t>件名（項目）</t>
    <rPh sb="0" eb="2">
      <t>ケンメイ</t>
    </rPh>
    <rPh sb="3" eb="5">
      <t>コウモク</t>
    </rPh>
    <phoneticPr fontId="13"/>
  </si>
  <si>
    <t>入札内訳書</t>
    <rPh sb="0" eb="5">
      <t>ニュウサツウチワケショ</t>
    </rPh>
    <phoneticPr fontId="5"/>
  </si>
  <si>
    <t>※車検等車両一覧表よりリンク集計　※一覧表の必要事項入力後、左記区分をドロップダウンより選択すれば項目内容・台数等が自動入力されます。</t>
    <rPh sb="1" eb="3">
      <t>シャケン</t>
    </rPh>
    <rPh sb="3" eb="4">
      <t>トウ</t>
    </rPh>
    <rPh sb="4" eb="6">
      <t>シャリョウ</t>
    </rPh>
    <rPh sb="6" eb="9">
      <t>イチランヒョウ</t>
    </rPh>
    <rPh sb="14" eb="16">
      <t>シュウケイ</t>
    </rPh>
    <rPh sb="18" eb="21">
      <t>イチランヒョウ</t>
    </rPh>
    <rPh sb="22" eb="24">
      <t>ヒツヨウ</t>
    </rPh>
    <rPh sb="24" eb="26">
      <t>ジコウ</t>
    </rPh>
    <rPh sb="26" eb="28">
      <t>ニュウリョク</t>
    </rPh>
    <rPh sb="28" eb="29">
      <t>ゴ</t>
    </rPh>
    <rPh sb="30" eb="32">
      <t>サキ</t>
    </rPh>
    <rPh sb="32" eb="34">
      <t>クブン</t>
    </rPh>
    <rPh sb="44" eb="46">
      <t>センタク</t>
    </rPh>
    <rPh sb="49" eb="51">
      <t>コウモク</t>
    </rPh>
    <rPh sb="51" eb="53">
      <t>ナイヨウ</t>
    </rPh>
    <rPh sb="54" eb="56">
      <t>ダイスウ</t>
    </rPh>
    <rPh sb="56" eb="57">
      <t>トウ</t>
    </rPh>
    <rPh sb="58" eb="60">
      <t>ジドウ</t>
    </rPh>
    <rPh sb="60" eb="62">
      <t>ニュウリョク</t>
    </rPh>
    <phoneticPr fontId="5"/>
  </si>
  <si>
    <t>令和　　年　　月　　日</t>
    <phoneticPr fontId="5"/>
  </si>
  <si>
    <t>別紙様式</t>
    <rPh sb="0" eb="4">
      <t>ベッシヨウシキ</t>
    </rPh>
    <phoneticPr fontId="13"/>
  </si>
  <si>
    <t>自動車分解整備事業場一覧</t>
    <rPh sb="0" eb="3">
      <t>ジドウシャ</t>
    </rPh>
    <rPh sb="3" eb="5">
      <t>ブンカイ</t>
    </rPh>
    <rPh sb="5" eb="7">
      <t>セイビ</t>
    </rPh>
    <rPh sb="7" eb="9">
      <t>ジギョウ</t>
    </rPh>
    <rPh sb="9" eb="10">
      <t>バ</t>
    </rPh>
    <rPh sb="10" eb="12">
      <t>イチラン</t>
    </rPh>
    <phoneticPr fontId="13"/>
  </si>
  <si>
    <t>官署名</t>
    <rPh sb="0" eb="2">
      <t>カンショ</t>
    </rPh>
    <rPh sb="2" eb="3">
      <t>メイ</t>
    </rPh>
    <phoneticPr fontId="13"/>
  </si>
  <si>
    <t>左記庁舎の車両を整備する
自動車分解整備事業場名</t>
    <rPh sb="0" eb="1">
      <t>ヒダリ</t>
    </rPh>
    <rPh sb="1" eb="2">
      <t>キ</t>
    </rPh>
    <rPh sb="2" eb="4">
      <t>チョウシャ</t>
    </rPh>
    <rPh sb="5" eb="7">
      <t>シャリョウ</t>
    </rPh>
    <rPh sb="8" eb="10">
      <t>セイビ</t>
    </rPh>
    <rPh sb="13" eb="16">
      <t>ジドウシャ</t>
    </rPh>
    <rPh sb="16" eb="18">
      <t>ブンカイ</t>
    </rPh>
    <rPh sb="18" eb="20">
      <t>セイビ</t>
    </rPh>
    <rPh sb="20" eb="22">
      <t>ジギョウ</t>
    </rPh>
    <rPh sb="22" eb="23">
      <t>バ</t>
    </rPh>
    <rPh sb="23" eb="24">
      <t>メイ</t>
    </rPh>
    <phoneticPr fontId="13"/>
  </si>
  <si>
    <t>事業場住所</t>
    <rPh sb="0" eb="2">
      <t>ジギョウ</t>
    </rPh>
    <rPh sb="2" eb="3">
      <t>バ</t>
    </rPh>
    <rPh sb="3" eb="5">
      <t>ジュウショ</t>
    </rPh>
    <phoneticPr fontId="13"/>
  </si>
  <si>
    <t>電話番号</t>
    <rPh sb="0" eb="2">
      <t>デンワ</t>
    </rPh>
    <rPh sb="2" eb="4">
      <t>バンゴウ</t>
    </rPh>
    <phoneticPr fontId="13"/>
  </si>
  <si>
    <t>備考</t>
    <rPh sb="0" eb="2">
      <t>ビコウ</t>
    </rPh>
    <phoneticPr fontId="13"/>
  </si>
  <si>
    <t>車両の点検整備を行う事業場は上記のとおりです。</t>
    <rPh sb="0" eb="2">
      <t>シャリョウ</t>
    </rPh>
    <rPh sb="3" eb="5">
      <t>テンケン</t>
    </rPh>
    <rPh sb="5" eb="7">
      <t>セイビ</t>
    </rPh>
    <rPh sb="8" eb="9">
      <t>オコナ</t>
    </rPh>
    <rPh sb="10" eb="12">
      <t>ジギョウ</t>
    </rPh>
    <rPh sb="12" eb="13">
      <t>バ</t>
    </rPh>
    <rPh sb="14" eb="16">
      <t>ジョウキ</t>
    </rPh>
    <phoneticPr fontId="13"/>
  </si>
  <si>
    <t>商号又は名称</t>
    <rPh sb="0" eb="2">
      <t>ショウゴウ</t>
    </rPh>
    <rPh sb="2" eb="3">
      <t>マタ</t>
    </rPh>
    <rPh sb="4" eb="6">
      <t>メイショウ</t>
    </rPh>
    <phoneticPr fontId="13"/>
  </si>
  <si>
    <t>代表者　氏名</t>
    <rPh sb="0" eb="3">
      <t>ダイヒョウシャ</t>
    </rPh>
    <rPh sb="4" eb="6">
      <t>シメイ</t>
    </rPh>
    <phoneticPr fontId="13"/>
  </si>
  <si>
    <t>　分任支出負担行為担当官</t>
    <rPh sb="1" eb="3">
      <t>ブンニン</t>
    </rPh>
    <rPh sb="3" eb="5">
      <t>シシュツ</t>
    </rPh>
    <rPh sb="5" eb="7">
      <t>フタン</t>
    </rPh>
    <rPh sb="7" eb="9">
      <t>コウイ</t>
    </rPh>
    <rPh sb="9" eb="12">
      <t>タントウカン</t>
    </rPh>
    <phoneticPr fontId="13"/>
  </si>
  <si>
    <t>　由利森林管理署長　木村　秀樹　殿</t>
    <rPh sb="1" eb="3">
      <t>ユリ</t>
    </rPh>
    <rPh sb="3" eb="5">
      <t>シンリン</t>
    </rPh>
    <rPh sb="5" eb="7">
      <t>カンリ</t>
    </rPh>
    <rPh sb="7" eb="9">
      <t>ショチョウ</t>
    </rPh>
    <rPh sb="10" eb="12">
      <t>キムラ</t>
    </rPh>
    <rPh sb="13" eb="15">
      <t>ヒデキ</t>
    </rPh>
    <rPh sb="16" eb="17">
      <t>ドノ</t>
    </rPh>
    <phoneticPr fontId="13"/>
  </si>
  <si>
    <t>委　　任　　状</t>
    <phoneticPr fontId="5"/>
  </si>
  <si>
    <t xml:space="preserve"> 令和　　年　　月　　日</t>
    <phoneticPr fontId="5"/>
  </si>
  <si>
    <t>　分任支出負担行為担当官</t>
  </si>
  <si>
    <t>　由利森林管理署長　木村　秀樹　殿</t>
    <rPh sb="1" eb="3">
      <t>ユリ</t>
    </rPh>
    <rPh sb="10" eb="12">
      <t>キムラ</t>
    </rPh>
    <rPh sb="13" eb="15">
      <t>ヒデキ</t>
    </rPh>
    <phoneticPr fontId="5"/>
  </si>
  <si>
    <t>　　　　（委任者）所在地（住所）</t>
  </si>
  <si>
    <t>　　　　　　　　　商号又は名称</t>
  </si>
  <si>
    <t>　　　　　　　　　代表者役職氏名  　　　　　　　　　　　　　　</t>
    <phoneticPr fontId="5"/>
  </si>
  <si>
    <t>私は、下記の者を代理人と定め、下記業務に関する一切の権限を委任します。</t>
  </si>
  <si>
    <t>　　　　（受任者）所在地（住所）</t>
  </si>
  <si>
    <t>　　　　　　　　　代理人　　　　　　　　　　　　</t>
    <phoneticPr fontId="5"/>
  </si>
  <si>
    <t>（件名）令和７年８月27日入札</t>
    <phoneticPr fontId="5"/>
  </si>
  <si>
    <t>　第１号物件　令和７年度由利森林管理署官用自動車点検等業務　</t>
    <rPh sb="7" eb="9">
      <t>レイワ</t>
    </rPh>
    <rPh sb="10" eb="12">
      <t>ネンド</t>
    </rPh>
    <phoneticPr fontId="5"/>
  </si>
  <si>
    <t>　　　　</t>
  </si>
  <si>
    <t>　　　　に関する件</t>
  </si>
  <si>
    <t>　物件名　令和７年度由利森林管理署官用自動車点検等業務</t>
    <rPh sb="5" eb="7">
      <t>レイワ</t>
    </rPh>
    <rPh sb="8" eb="10">
      <t>ネンド</t>
    </rPh>
    <phoneticPr fontId="5"/>
  </si>
  <si>
    <t>入札説明に対する質問回答書</t>
    <phoneticPr fontId="5"/>
  </si>
  <si>
    <t xml:space="preserve"> 入札説明に対する質問事項 </t>
    <phoneticPr fontId="5"/>
  </si>
  <si>
    <t>　質問事項に対する回答</t>
    <phoneticPr fontId="5"/>
  </si>
  <si>
    <t>　</t>
  </si>
  <si>
    <t>紙入札参加承諾願</t>
    <rPh sb="0" eb="1">
      <t>カミ</t>
    </rPh>
    <rPh sb="1" eb="3">
      <t>ニュウサツ</t>
    </rPh>
    <rPh sb="3" eb="5">
      <t>サンカ</t>
    </rPh>
    <rPh sb="5" eb="7">
      <t>ショウダク</t>
    </rPh>
    <rPh sb="7" eb="8">
      <t>ネガイ</t>
    </rPh>
    <phoneticPr fontId="3"/>
  </si>
  <si>
    <t>１．発注事業名</t>
    <rPh sb="2" eb="4">
      <t>ハッチュウ</t>
    </rPh>
    <rPh sb="4" eb="6">
      <t>ジギョウ</t>
    </rPh>
    <rPh sb="6" eb="7">
      <t>メイ</t>
    </rPh>
    <phoneticPr fontId="3"/>
  </si>
  <si>
    <t>入札番号　第１号</t>
    <phoneticPr fontId="3"/>
  </si>
  <si>
    <t>２．電子調達システムでの参加ができない理由</t>
    <rPh sb="2" eb="4">
      <t>デンシ</t>
    </rPh>
    <rPh sb="4" eb="6">
      <t>チョウタツ</t>
    </rPh>
    <rPh sb="12" eb="14">
      <t>サンカ</t>
    </rPh>
    <rPh sb="19" eb="21">
      <t>リユウ</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</si>
  <si>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</si>
  <si>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</si>
  <si>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</si>
  <si>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上記について承諾します。</t>
    <rPh sb="0" eb="2">
      <t>ジョウキ</t>
    </rPh>
    <rPh sb="6" eb="8">
      <t>ショウダク</t>
    </rPh>
    <phoneticPr fontId="3"/>
  </si>
  <si>
    <t>殿</t>
    <rPh sb="0" eb="1">
      <t>ドノ</t>
    </rPh>
    <phoneticPr fontId="3"/>
  </si>
  <si>
    <t>令和　　年　　月　　日</t>
    <rPh sb="0" eb="2">
      <t>レイワ</t>
    </rPh>
    <rPh sb="4" eb="5">
      <t>ネン</t>
    </rPh>
    <rPh sb="7" eb="8">
      <t>ガツ</t>
    </rPh>
    <rPh sb="10" eb="11">
      <t>ニチ</t>
    </rPh>
    <phoneticPr fontId="3"/>
  </si>
  <si>
    <t>分任支出負担行為担当官</t>
    <rPh sb="0" eb="2">
      <t>ブンニン</t>
    </rPh>
    <phoneticPr fontId="3"/>
  </si>
  <si>
    <t>由利森林管理署長　木村　秀樹　殿</t>
    <rPh sb="0" eb="7">
      <t>ユリシンリンカンリショ</t>
    </rPh>
    <rPh sb="7" eb="8">
      <t>チョウ</t>
    </rPh>
    <rPh sb="9" eb="11">
      <t>キムラ</t>
    </rPh>
    <rPh sb="12" eb="14">
      <t>ヒデキ</t>
    </rPh>
    <rPh sb="15" eb="16">
      <t>ドノ</t>
    </rPh>
    <phoneticPr fontId="3"/>
  </si>
  <si>
    <t>分任支出負担行為担当官</t>
    <rPh sb="0" eb="11">
      <t>ブンニンシシュツフタンコウイタントウカン</t>
    </rPh>
    <phoneticPr fontId="3"/>
  </si>
  <si>
    <t>由利森林管理署長　木村　秀樹</t>
    <rPh sb="0" eb="8">
      <t>ユリシンリンカンリショチョウ</t>
    </rPh>
    <rPh sb="9" eb="11">
      <t>キムラ</t>
    </rPh>
    <rPh sb="12" eb="14">
      <t>ヒデキ</t>
    </rPh>
    <phoneticPr fontId="3"/>
  </si>
  <si>
    <t>　上記の発注事業は、電子調達システム対象案件ではありますが、今回は当社において</t>
    <rPh sb="1" eb="3">
      <t>ジョウキ</t>
    </rPh>
    <rPh sb="4" eb="6">
      <t>ハッチュウ</t>
    </rPh>
    <rPh sb="6" eb="8">
      <t>ジギョウ</t>
    </rPh>
    <rPh sb="10" eb="12">
      <t>デンシ</t>
    </rPh>
    <rPh sb="12" eb="14">
      <t>チョウタツ</t>
    </rPh>
    <rPh sb="18" eb="20">
      <t>タイショウ</t>
    </rPh>
    <rPh sb="20" eb="22">
      <t>アンケン</t>
    </rPh>
    <rPh sb="30" eb="32">
      <t>コンカイ</t>
    </rPh>
    <rPh sb="33" eb="35">
      <t>トウシャ</t>
    </rPh>
    <phoneticPr fontId="3"/>
  </si>
  <si>
    <t>を承諾いただきますようお願い致します。</t>
    <phoneticPr fontId="3"/>
  </si>
  <si>
    <t>は上記理由により電子調達システムを利用しての参加ができないため、紙入札での参加</t>
    <phoneticPr fontId="3"/>
  </si>
  <si>
    <t>令和７年度由利森林管理署官用自動車点検等業務</t>
    <rPh sb="5" eb="12">
      <t>ユリシンリンカンリショ</t>
    </rPh>
    <rPh sb="12" eb="22">
      <t>カンヨウジドウシャテンケントウギョウム</t>
    </rPh>
    <phoneticPr fontId="3"/>
  </si>
  <si>
    <t>住        所</t>
    <rPh sb="0" eb="1">
      <t>ジュウ</t>
    </rPh>
    <rPh sb="9" eb="10">
      <t>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</si>
</sst>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Red]\(0\)"/>
    <numFmt numFmtId="179" formatCode="&quot;対象&quot;##&quot;台　※1台当たり5ℓを想定(単価は1ℓ当たり)&quot;"/>
    <numFmt numFmtId="180" formatCode="&quot;車両重量&quot;0.0&quot;トンまで&quot;"/>
  </numFmts>
  <fonts count="28" x14ac:knownFonts="1">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2"/>
      <charset val="128"/>
      <scheme val="minor"/>
    </font>
    <font>
      <sz val="9"/>
      <color rgb="FF000000"/>
      <name val="ＭＳ 明朝"/>
      <family val="1"/>
      <charset val="128"/>
    </font>
    <font>
      <sz val="6"/>
      <name val="游ゴシック"/>
      <family val="3"/>
      <charset val="128"/>
      <scheme val="minor"/>
    </font>
    <font>
      <sz val="26"/>
      <color theme="1"/>
      <name val="ＭＳ 明朝"/>
      <family val="1"/>
      <charset val="128"/>
    </font>
    <font>
      <sz val="11"/>
      <color theme="0"/>
      <name val="ＭＳ 明朝"/>
      <family val="1"/>
      <charset val="128"/>
    </font>
    <font>
      <u/>
      <sz val="11"/>
      <color rgb="FF000000"/>
      <name val="ＭＳ 明朝"/>
      <family val="1"/>
      <charset val="128"/>
    </font>
    <font>
      <b/>
      <sz val="24"/>
      <color theme="1"/>
      <name val="ＭＳ 明朝"/>
      <family val="1"/>
      <charset val="128"/>
    </font>
    <font>
      <sz val="11"/>
      <name val="ＭＳ Ｐゴシック"/>
      <family val="3"/>
      <charset val="128"/>
    </font>
    <font>
      <sz val="11"/>
      <name val="メイリオ"/>
      <family val="3"/>
      <charset val="128"/>
    </font>
    <font>
      <sz val="14"/>
      <name val="メイリオ"/>
      <family val="3"/>
      <charset val="128"/>
    </font>
    <font>
      <sz val="6"/>
      <name val="ＭＳ Ｐゴシック"/>
      <family val="3"/>
      <charset val="128"/>
    </font>
    <font>
      <sz val="12"/>
      <name val="メイリオ"/>
      <family val="3"/>
      <charset val="128"/>
    </font>
    <font>
      <b/>
      <sz val="11"/>
      <name val="メイリオ"/>
      <family val="3"/>
      <charset val="128"/>
    </font>
    <font>
      <b/>
      <sz val="12"/>
      <name val="メイリオ"/>
      <family val="3"/>
      <charset val="128"/>
    </font>
    <font>
      <b/>
      <sz val="16"/>
      <name val="メイリオ"/>
      <family val="3"/>
      <charset val="128"/>
    </font>
    <font>
      <b/>
      <sz val="12"/>
      <color indexed="81"/>
      <name val="ＭＳ Ｐゴシック"/>
      <family val="3"/>
      <charset val="128"/>
    </font>
    <font>
      <sz val="18"/>
      <color theme="1"/>
      <name val="ＭＳ 明朝"/>
      <family val="1"/>
      <charset val="128"/>
    </font>
    <font>
      <sz val="12"/>
      <color theme="1"/>
      <name val="ＭＳ 明朝"/>
      <family val="1"/>
      <charset val="128"/>
    </font>
    <font>
      <u/>
      <sz val="12"/>
      <color theme="1"/>
      <name val="ＭＳ 明朝"/>
      <family val="1"/>
      <charset val="128"/>
    </font>
    <font>
      <sz val="14"/>
      <color theme="1"/>
      <name val="ＭＳ 明朝"/>
      <family val="1"/>
      <charset val="128"/>
    </font>
    <font>
      <sz val="11"/>
      <color theme="1"/>
      <name val="ＭＳ 明朝"/>
      <family val="2"/>
      <charset val="128"/>
    </font>
    <font>
      <sz val="18"/>
      <name val="ＭＳ 明朝"/>
      <family val="1"/>
      <charset val="128"/>
    </font>
    <font>
      <sz val="12"/>
      <name val="ＭＳ 明朝"/>
      <family val="1"/>
      <charset val="128"/>
    </font>
    <font>
      <sz val="11"/>
      <name val="ＭＳ 明朝"/>
      <family val="1"/>
      <charset val="128"/>
    </font>
    <font>
      <u/>
      <sz val="12"/>
      <name val="ＭＳ 明朝"/>
      <family val="1"/>
      <charset val="128"/>
    </font>
  </fonts>
  <fills count="3">
    <fill>
      <patternFill patternType="none"/>
    </fill>
    <fill>
      <patternFill patternType="gray125"/>
    </fill>
    <fill>
      <patternFill patternType="solid">
        <fgColor rgb="FFFFFF99"/>
        <bgColor indexed="64"/>
      </patternFill>
    </fill>
  </fills>
  <borders count="86">
    <border>
      <left/>
      <right/>
      <top/>
      <bottom/>
      <diagonal/>
    </border>
    <border>
      <left/>
      <right/>
      <top style="thin">
        <color indexed="64"/>
      </top>
      <bottom/>
      <diagonal/>
    </border>
    <border>
      <left style="thin">
        <color auto="1"/>
      </left>
      <right style="thin">
        <color indexed="64"/>
      </right>
      <top/>
      <bottom style="thin">
        <color indexed="64"/>
      </bottom>
      <diagonal/>
    </border>
    <border>
      <left style="thin">
        <color indexed="64"/>
      </left>
      <right style="thin">
        <color auto="1"/>
      </right>
      <top/>
      <bottom/>
      <diagonal/>
    </border>
    <border>
      <left style="thin">
        <color indexed="64"/>
      </left>
      <right style="thin">
        <color indexed="64"/>
      </right>
      <top style="thin">
        <color indexed="64"/>
      </top>
      <bottom/>
      <diagonal/>
    </border>
    <border>
      <left/>
      <right/>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top/>
      <bottom style="thin">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auto="1"/>
      </top>
      <bottom/>
      <diagonal/>
    </border>
    <border>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auto="1"/>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medium">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auto="1"/>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auto="1"/>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auto="1"/>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auto="1"/>
      </top>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0" fontId="10" fillId="0" borderId="0">
      <alignment vertical="center"/>
    </xf>
    <xf numFmtId="38" fontId="10" fillId="0" borderId="0" applyFont="0" applyFill="0" applyBorder="0" applyAlignment="0" applyProtection="0">
      <alignment vertical="center"/>
    </xf>
    <xf numFmtId="0" fontId="23" fillId="0" borderId="0">
      <alignment vertical="center"/>
    </xf>
  </cellStyleXfs>
  <cellXfs count="203">
    <xf numFmtId="0" fontId="0" fillId="0" borderId="0" xfId="0">
      <alignment vertical="center"/>
    </xf>
    <xf numFmtId="0" fontId="2" fillId="0" borderId="0" xfId="1" applyFont="1"/>
    <xf numFmtId="0" fontId="2" fillId="0" borderId="0" xfId="1" applyFont="1" applyAlignment="1">
      <alignment vertical="center"/>
    </xf>
    <xf numFmtId="0" fontId="2" fillId="0" borderId="0" xfId="1" applyFont="1" applyAlignment="1">
      <alignment horizontal="distributed" vertical="center"/>
    </xf>
    <xf numFmtId="0" fontId="2" fillId="0" borderId="2"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7" fillId="0" borderId="4" xfId="1" applyFont="1" applyBorder="1"/>
    <xf numFmtId="0" fontId="7" fillId="0" borderId="1" xfId="1" applyFont="1" applyBorder="1"/>
    <xf numFmtId="0" fontId="7" fillId="0" borderId="7" xfId="1" applyFont="1" applyBorder="1"/>
    <xf numFmtId="0" fontId="11" fillId="0" borderId="0" xfId="2" applyFont="1">
      <alignment vertical="center"/>
    </xf>
    <xf numFmtId="0" fontId="12" fillId="0" borderId="0" xfId="2" applyFont="1">
      <alignment vertical="center"/>
    </xf>
    <xf numFmtId="0" fontId="12" fillId="0" borderId="0" xfId="2" applyFont="1" applyAlignment="1">
      <alignment horizontal="center" vertical="center"/>
    </xf>
    <xf numFmtId="177" fontId="14" fillId="0" borderId="8" xfId="3" applyNumberFormat="1" applyFont="1" applyFill="1" applyBorder="1">
      <alignment vertical="center"/>
    </xf>
    <xf numFmtId="0" fontId="15" fillId="0" borderId="9" xfId="2" applyFont="1" applyBorder="1" applyAlignment="1">
      <alignment horizontal="center" vertical="center"/>
    </xf>
    <xf numFmtId="0" fontId="15" fillId="0" borderId="10" xfId="2" applyFont="1" applyBorder="1" applyAlignment="1">
      <alignment horizontal="left" vertical="center"/>
    </xf>
    <xf numFmtId="177" fontId="14" fillId="0" borderId="11" xfId="3" applyNumberFormat="1" applyFont="1" applyFill="1" applyBorder="1">
      <alignment vertical="center"/>
    </xf>
    <xf numFmtId="0" fontId="15" fillId="0" borderId="5" xfId="2" applyFont="1" applyBorder="1" applyAlignment="1">
      <alignment horizontal="right" vertical="center"/>
    </xf>
    <xf numFmtId="0" fontId="15" fillId="0" borderId="5" xfId="2" applyFont="1" applyBorder="1">
      <alignment vertical="center"/>
    </xf>
    <xf numFmtId="0" fontId="15" fillId="0" borderId="5" xfId="2" applyFont="1" applyBorder="1" applyAlignment="1">
      <alignment horizontal="left" vertical="center"/>
    </xf>
    <xf numFmtId="0" fontId="15" fillId="0" borderId="12" xfId="2" applyFont="1" applyBorder="1" applyAlignment="1">
      <alignment horizontal="left" vertical="center"/>
    </xf>
    <xf numFmtId="177" fontId="14" fillId="0" borderId="13" xfId="3" applyNumberFormat="1" applyFont="1" applyFill="1" applyBorder="1">
      <alignment vertical="center"/>
    </xf>
    <xf numFmtId="0" fontId="15" fillId="0" borderId="14" xfId="2" applyFont="1" applyBorder="1" applyAlignment="1">
      <alignment horizontal="center" vertical="center"/>
    </xf>
    <xf numFmtId="0" fontId="15" fillId="0" borderId="14" xfId="2" applyFont="1" applyBorder="1" applyAlignment="1">
      <alignment horizontal="left" vertical="center"/>
    </xf>
    <xf numFmtId="0" fontId="15" fillId="0" borderId="15" xfId="2" applyFont="1" applyBorder="1" applyAlignment="1">
      <alignment horizontal="left" vertical="center"/>
    </xf>
    <xf numFmtId="177" fontId="14" fillId="0" borderId="16" xfId="3" applyNumberFormat="1" applyFont="1" applyFill="1" applyBorder="1">
      <alignment vertical="center"/>
    </xf>
    <xf numFmtId="177" fontId="14" fillId="0" borderId="20" xfId="3" applyNumberFormat="1" applyFont="1" applyFill="1" applyBorder="1">
      <alignment vertical="center"/>
    </xf>
    <xf numFmtId="177" fontId="14" fillId="0" borderId="24" xfId="3" applyNumberFormat="1" applyFont="1" applyFill="1" applyBorder="1">
      <alignment vertical="center"/>
    </xf>
    <xf numFmtId="177" fontId="16" fillId="0" borderId="25" xfId="2" applyNumberFormat="1" applyFont="1" applyBorder="1">
      <alignment vertical="center"/>
    </xf>
    <xf numFmtId="0" fontId="15" fillId="0" borderId="26" xfId="2" applyFont="1" applyBorder="1" applyAlignment="1">
      <alignment horizontal="center" vertical="center"/>
    </xf>
    <xf numFmtId="178" fontId="16" fillId="0" borderId="26" xfId="2" applyNumberFormat="1" applyFont="1" applyBorder="1">
      <alignment vertical="center"/>
    </xf>
    <xf numFmtId="0" fontId="15" fillId="0" borderId="27" xfId="2" applyFont="1" applyBorder="1" applyAlignment="1">
      <alignment horizontal="center" vertical="center" wrapText="1"/>
    </xf>
    <xf numFmtId="0" fontId="15" fillId="0" borderId="14" xfId="2" applyFont="1" applyBorder="1" applyAlignment="1">
      <alignment horizontal="center" vertical="center" wrapText="1"/>
    </xf>
    <xf numFmtId="177" fontId="14" fillId="0" borderId="28" xfId="3" applyNumberFormat="1" applyFont="1" applyFill="1" applyBorder="1" applyAlignment="1">
      <alignment horizontal="right" vertical="center"/>
    </xf>
    <xf numFmtId="0" fontId="11" fillId="0" borderId="4" xfId="2" applyFont="1" applyBorder="1" applyAlignment="1">
      <alignment horizontal="center" vertical="center"/>
    </xf>
    <xf numFmtId="178" fontId="14" fillId="0" borderId="4" xfId="2" applyNumberFormat="1" applyFont="1" applyBorder="1" applyAlignment="1">
      <alignment horizontal="right" vertical="center"/>
    </xf>
    <xf numFmtId="177" fontId="14" fillId="0" borderId="32" xfId="3" applyNumberFormat="1" applyFont="1" applyFill="1" applyBorder="1">
      <alignment vertical="center"/>
    </xf>
    <xf numFmtId="0" fontId="11" fillId="0" borderId="34" xfId="2" applyFont="1" applyBorder="1" applyAlignment="1">
      <alignment horizontal="center" vertical="center"/>
    </xf>
    <xf numFmtId="178" fontId="14" fillId="0" borderId="34" xfId="2" applyNumberFormat="1" applyFont="1" applyBorder="1">
      <alignment vertical="center"/>
    </xf>
    <xf numFmtId="0" fontId="11" fillId="0" borderId="37" xfId="2" applyFont="1" applyBorder="1">
      <alignment vertical="center"/>
    </xf>
    <xf numFmtId="0" fontId="15" fillId="0" borderId="0" xfId="2" applyFont="1" applyAlignment="1">
      <alignment horizontal="center" vertical="center"/>
    </xf>
    <xf numFmtId="177" fontId="14" fillId="0" borderId="38" xfId="3" applyNumberFormat="1" applyFont="1" applyFill="1" applyBorder="1">
      <alignment vertical="center"/>
    </xf>
    <xf numFmtId="0" fontId="11" fillId="0" borderId="40" xfId="2" applyFont="1" applyBorder="1" applyAlignment="1">
      <alignment horizontal="center" vertical="center"/>
    </xf>
    <xf numFmtId="178" fontId="14" fillId="0" borderId="40" xfId="2" applyNumberFormat="1" applyFont="1" applyBorder="1">
      <alignment vertical="center"/>
    </xf>
    <xf numFmtId="180" fontId="11" fillId="0" borderId="41" xfId="2" applyNumberFormat="1" applyFont="1" applyBorder="1" applyAlignment="1">
      <alignment horizontal="left" vertical="center"/>
    </xf>
    <xf numFmtId="180" fontId="11" fillId="0" borderId="42" xfId="2" applyNumberFormat="1" applyFont="1" applyBorder="1" applyAlignment="1">
      <alignment horizontal="left" vertical="center"/>
    </xf>
    <xf numFmtId="177" fontId="14" fillId="0" borderId="44" xfId="3" applyNumberFormat="1" applyFont="1" applyFill="1" applyBorder="1">
      <alignment vertical="center"/>
    </xf>
    <xf numFmtId="0" fontId="11" fillId="0" borderId="46" xfId="2" applyFont="1" applyBorder="1" applyAlignment="1">
      <alignment horizontal="center" vertical="center"/>
    </xf>
    <xf numFmtId="178" fontId="14" fillId="0" borderId="46" xfId="2" applyNumberFormat="1" applyFont="1" applyBorder="1">
      <alignment vertical="center"/>
    </xf>
    <xf numFmtId="0" fontId="15" fillId="0" borderId="0" xfId="2" applyFont="1">
      <alignment vertical="center"/>
    </xf>
    <xf numFmtId="0" fontId="11" fillId="0" borderId="52" xfId="2" applyFont="1" applyBorder="1" applyAlignment="1">
      <alignment horizontal="center" vertical="center"/>
    </xf>
    <xf numFmtId="0" fontId="11" fillId="0" borderId="2" xfId="2" applyFont="1" applyBorder="1" applyAlignment="1">
      <alignment horizontal="center" vertical="center"/>
    </xf>
    <xf numFmtId="178" fontId="14" fillId="0" borderId="2" xfId="2" applyNumberFormat="1" applyFont="1" applyBorder="1">
      <alignment vertical="center"/>
    </xf>
    <xf numFmtId="0" fontId="11" fillId="0" borderId="55" xfId="2" applyFont="1" applyBorder="1">
      <alignment vertical="center"/>
    </xf>
    <xf numFmtId="180" fontId="11" fillId="0" borderId="57" xfId="2" applyNumberFormat="1" applyFont="1" applyBorder="1" applyAlignment="1">
      <alignment horizontal="left" vertical="center"/>
    </xf>
    <xf numFmtId="180" fontId="11" fillId="0" borderId="58" xfId="2" applyNumberFormat="1" applyFont="1" applyBorder="1" applyAlignment="1">
      <alignment horizontal="left" vertical="center"/>
    </xf>
    <xf numFmtId="177" fontId="14" fillId="0" borderId="59" xfId="3" applyNumberFormat="1" applyFont="1" applyFill="1" applyBorder="1">
      <alignment vertical="center"/>
    </xf>
    <xf numFmtId="0" fontId="11" fillId="0" borderId="61" xfId="2" applyFont="1" applyBorder="1" applyAlignment="1">
      <alignment horizontal="center" vertical="center"/>
    </xf>
    <xf numFmtId="178" fontId="14" fillId="0" borderId="61" xfId="2" applyNumberFormat="1" applyFont="1" applyBorder="1">
      <alignment vertical="center"/>
    </xf>
    <xf numFmtId="177" fontId="14" fillId="0" borderId="65" xfId="3" applyNumberFormat="1" applyFont="1" applyFill="1" applyBorder="1">
      <alignment vertical="center"/>
    </xf>
    <xf numFmtId="0" fontId="11" fillId="0" borderId="56" xfId="2" applyFont="1" applyBorder="1" applyAlignment="1">
      <alignment horizontal="center" vertical="center"/>
    </xf>
    <xf numFmtId="177" fontId="14" fillId="0" borderId="67" xfId="3" applyNumberFormat="1" applyFont="1" applyFill="1" applyBorder="1">
      <alignment vertical="center"/>
    </xf>
    <xf numFmtId="0" fontId="11" fillId="0" borderId="69" xfId="2" applyFont="1" applyBorder="1" applyAlignment="1">
      <alignment horizontal="center" vertical="center"/>
    </xf>
    <xf numFmtId="178" fontId="14" fillId="0" borderId="69" xfId="2" applyNumberFormat="1" applyFont="1" applyBorder="1">
      <alignment vertical="center"/>
    </xf>
    <xf numFmtId="177" fontId="14" fillId="0" borderId="71" xfId="3" applyNumberFormat="1" applyFont="1" applyFill="1" applyBorder="1">
      <alignment vertical="center"/>
    </xf>
    <xf numFmtId="38" fontId="14" fillId="0" borderId="72" xfId="2" applyNumberFormat="1" applyFont="1" applyBorder="1">
      <alignment vertical="center"/>
    </xf>
    <xf numFmtId="0" fontId="11" fillId="0" borderId="3" xfId="2" applyFont="1" applyBorder="1" applyAlignment="1">
      <alignment horizontal="center" vertical="center"/>
    </xf>
    <xf numFmtId="178" fontId="14" fillId="0" borderId="3" xfId="2" applyNumberFormat="1" applyFont="1" applyBorder="1">
      <alignment vertical="center"/>
    </xf>
    <xf numFmtId="0" fontId="11" fillId="0" borderId="73" xfId="2" applyFont="1" applyBorder="1" applyAlignment="1">
      <alignment vertical="center" wrapText="1"/>
    </xf>
    <xf numFmtId="0" fontId="11" fillId="0" borderId="0" xfId="2" applyFont="1" applyAlignment="1">
      <alignment vertical="center" wrapText="1"/>
    </xf>
    <xf numFmtId="0" fontId="11" fillId="0" borderId="74" xfId="2" applyFont="1" applyBorder="1">
      <alignment vertical="center"/>
    </xf>
    <xf numFmtId="0" fontId="11" fillId="0" borderId="73" xfId="2" applyFont="1" applyBorder="1" applyAlignment="1">
      <alignment horizontal="center" vertical="center"/>
    </xf>
    <xf numFmtId="177" fontId="14" fillId="0" borderId="76" xfId="2" applyNumberFormat="1" applyFont="1" applyBorder="1">
      <alignment vertical="center"/>
    </xf>
    <xf numFmtId="0" fontId="11" fillId="0" borderId="70" xfId="2" applyFont="1" applyBorder="1" applyAlignment="1">
      <alignment horizontal="center" vertical="center"/>
    </xf>
    <xf numFmtId="178" fontId="14" fillId="0" borderId="70" xfId="2" applyNumberFormat="1" applyFont="1" applyBorder="1">
      <alignment vertical="center"/>
    </xf>
    <xf numFmtId="0" fontId="15" fillId="0" borderId="22" xfId="2" applyFont="1" applyBorder="1" applyAlignment="1">
      <alignment horizontal="center" vertical="center"/>
    </xf>
    <xf numFmtId="0" fontId="11" fillId="0" borderId="22" xfId="2" applyFont="1" applyBorder="1" applyAlignment="1">
      <alignment horizontal="left" vertical="center"/>
    </xf>
    <xf numFmtId="177" fontId="14" fillId="0" borderId="77" xfId="3" applyNumberFormat="1" applyFont="1" applyFill="1" applyBorder="1">
      <alignment vertical="center"/>
    </xf>
    <xf numFmtId="177" fontId="14" fillId="0" borderId="29" xfId="2" applyNumberFormat="1" applyFont="1" applyBorder="1">
      <alignment vertical="center"/>
    </xf>
    <xf numFmtId="178" fontId="14" fillId="0" borderId="4" xfId="2" applyNumberFormat="1" applyFont="1" applyBorder="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180" fontId="11" fillId="0" borderId="7" xfId="2" applyNumberFormat="1" applyFont="1" applyBorder="1" applyAlignment="1">
      <alignment horizontal="left" vertical="center" wrapText="1"/>
    </xf>
    <xf numFmtId="0" fontId="11" fillId="0" borderId="7" xfId="2" applyFont="1" applyBorder="1" applyAlignment="1">
      <alignment horizontal="center" vertical="center"/>
    </xf>
    <xf numFmtId="0" fontId="14" fillId="0" borderId="79" xfId="2" applyFont="1" applyBorder="1" applyAlignment="1">
      <alignment horizontal="center" vertical="center" wrapText="1"/>
    </xf>
    <xf numFmtId="0" fontId="14" fillId="0" borderId="80" xfId="2" applyFont="1" applyBorder="1" applyAlignment="1">
      <alignment horizontal="center" vertical="center" wrapText="1"/>
    </xf>
    <xf numFmtId="0" fontId="11" fillId="0" borderId="81" xfId="2" applyFont="1" applyBorder="1" applyAlignment="1">
      <alignment horizontal="center" vertical="center"/>
    </xf>
    <xf numFmtId="0" fontId="11" fillId="0" borderId="81" xfId="2" applyFont="1" applyBorder="1" applyAlignment="1">
      <alignment horizontal="center" vertical="center" wrapText="1"/>
    </xf>
    <xf numFmtId="0" fontId="15" fillId="0" borderId="0" xfId="2" applyFont="1" applyAlignment="1">
      <alignment vertical="center" wrapText="1"/>
    </xf>
    <xf numFmtId="0" fontId="11" fillId="0" borderId="0" xfId="2" applyFont="1" applyAlignment="1">
      <alignment horizontal="center" vertical="center"/>
    </xf>
    <xf numFmtId="177" fontId="14" fillId="2" borderId="45" xfId="2" applyNumberFormat="1" applyFont="1" applyFill="1" applyBorder="1">
      <alignment vertical="center"/>
    </xf>
    <xf numFmtId="177" fontId="14" fillId="2" borderId="33" xfId="2" applyNumberFormat="1" applyFont="1" applyFill="1" applyBorder="1">
      <alignment vertical="center"/>
    </xf>
    <xf numFmtId="177" fontId="14" fillId="2" borderId="68" xfId="2" applyNumberFormat="1" applyFont="1" applyFill="1" applyBorder="1">
      <alignment vertical="center"/>
    </xf>
    <xf numFmtId="177" fontId="14" fillId="2" borderId="60" xfId="2" applyNumberFormat="1" applyFont="1" applyFill="1" applyBorder="1">
      <alignment vertical="center"/>
    </xf>
    <xf numFmtId="177" fontId="14" fillId="2" borderId="39" xfId="2" applyNumberFormat="1" applyFont="1" applyFill="1" applyBorder="1">
      <alignment vertical="center"/>
    </xf>
    <xf numFmtId="177" fontId="14" fillId="2" borderId="29" xfId="2" applyNumberFormat="1" applyFont="1" applyFill="1" applyBorder="1" applyAlignment="1">
      <alignment horizontal="right" vertical="center"/>
    </xf>
    <xf numFmtId="177" fontId="14" fillId="2" borderId="66" xfId="2" applyNumberFormat="1" applyFont="1" applyFill="1" applyBorder="1">
      <alignment vertical="center"/>
    </xf>
    <xf numFmtId="0" fontId="20" fillId="0" borderId="0" xfId="1" applyFont="1"/>
    <xf numFmtId="0" fontId="20" fillId="0" borderId="0" xfId="1" applyFont="1" applyAlignment="1">
      <alignment horizontal="right"/>
    </xf>
    <xf numFmtId="0" fontId="2" fillId="0" borderId="5" xfId="1" applyFont="1" applyBorder="1"/>
    <xf numFmtId="0" fontId="22" fillId="0" borderId="0" xfId="1" applyFont="1"/>
    <xf numFmtId="0" fontId="2" fillId="0" borderId="7" xfId="1" applyFont="1" applyBorder="1"/>
    <xf numFmtId="0" fontId="2" fillId="0" borderId="1" xfId="1" applyFont="1" applyBorder="1"/>
    <xf numFmtId="0" fontId="2" fillId="0" borderId="30" xfId="1" applyFont="1" applyBorder="1"/>
    <xf numFmtId="0" fontId="2" fillId="0" borderId="6" xfId="1" applyFont="1" applyBorder="1"/>
    <xf numFmtId="0" fontId="2" fillId="0" borderId="85" xfId="1" applyFont="1" applyBorder="1"/>
    <xf numFmtId="0" fontId="2" fillId="0" borderId="74" xfId="1" applyFont="1" applyBorder="1"/>
    <xf numFmtId="0" fontId="2" fillId="0" borderId="73" xfId="1" applyFont="1" applyBorder="1"/>
    <xf numFmtId="0" fontId="2" fillId="2" borderId="0" xfId="1" applyFont="1" applyFill="1" applyAlignment="1">
      <alignment vertical="center"/>
    </xf>
    <xf numFmtId="0" fontId="2" fillId="0" borderId="0" xfId="1" applyFont="1" applyAlignment="1">
      <alignment horizontal="distributed" vertical="center"/>
    </xf>
    <xf numFmtId="0" fontId="2" fillId="0" borderId="1" xfId="1" applyFont="1" applyBorder="1" applyAlignment="1">
      <alignment horizontal="left" vertical="top" wrapText="1"/>
    </xf>
    <xf numFmtId="0" fontId="2" fillId="0" borderId="0" xfId="1" applyFont="1" applyAlignment="1">
      <alignment horizontal="left" vertical="top" wrapText="1"/>
    </xf>
    <xf numFmtId="176" fontId="6" fillId="0" borderId="4"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2" xfId="1" applyNumberFormat="1" applyFont="1" applyBorder="1" applyAlignment="1">
      <alignment horizontal="center" vertical="center"/>
    </xf>
    <xf numFmtId="0" fontId="2" fillId="2" borderId="0" xfId="1" applyFont="1" applyFill="1" applyAlignment="1">
      <alignment horizontal="center" vertical="center"/>
    </xf>
    <xf numFmtId="0" fontId="4" fillId="0" borderId="0" xfId="1" applyFont="1" applyAlignment="1">
      <alignment horizontal="left" vertical="top" wrapText="1"/>
    </xf>
    <xf numFmtId="0" fontId="4" fillId="0" borderId="0" xfId="1" applyFont="1" applyAlignment="1">
      <alignment horizontal="left" vertical="top"/>
    </xf>
    <xf numFmtId="0" fontId="9" fillId="0" borderId="0" xfId="1" applyFont="1" applyAlignment="1">
      <alignment horizontal="center" vertical="center"/>
    </xf>
    <xf numFmtId="0" fontId="8" fillId="0" borderId="0" xfId="1" applyFont="1" applyAlignment="1">
      <alignment horizontal="left"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11" fillId="0" borderId="49" xfId="2" applyFont="1" applyBorder="1">
      <alignment vertical="center"/>
    </xf>
    <xf numFmtId="0" fontId="11" fillId="0" borderId="43" xfId="2" applyFont="1" applyBorder="1">
      <alignment vertical="center"/>
    </xf>
    <xf numFmtId="0" fontId="15" fillId="0" borderId="15" xfId="2" applyFont="1" applyBorder="1" applyAlignment="1">
      <alignment horizontal="left" vertical="center"/>
    </xf>
    <xf numFmtId="0" fontId="15" fillId="0" borderId="14" xfId="2" applyFont="1" applyBorder="1" applyAlignment="1">
      <alignment horizontal="left"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64" xfId="2" applyFont="1" applyBorder="1">
      <alignment vertical="center"/>
    </xf>
    <xf numFmtId="0" fontId="17" fillId="0" borderId="0" xfId="2" applyFont="1" applyAlignment="1">
      <alignment horizontal="center" vertical="center" wrapText="1"/>
    </xf>
    <xf numFmtId="0" fontId="17" fillId="0" borderId="0" xfId="2" applyFont="1" applyAlignment="1">
      <alignment horizontal="center" vertical="center"/>
    </xf>
    <xf numFmtId="0" fontId="14" fillId="0" borderId="84" xfId="2" applyFont="1" applyBorder="1" applyAlignment="1">
      <alignment horizontal="center" vertical="center"/>
    </xf>
    <xf numFmtId="0" fontId="14" fillId="0" borderId="83" xfId="2" applyFont="1" applyBorder="1" applyAlignment="1">
      <alignment horizontal="center" vertical="center"/>
    </xf>
    <xf numFmtId="0" fontId="14" fillId="0" borderId="82" xfId="2" applyFont="1" applyBorder="1" applyAlignment="1">
      <alignment horizontal="center" vertical="center"/>
    </xf>
    <xf numFmtId="0" fontId="11" fillId="0" borderId="78" xfId="2" applyFont="1" applyBorder="1" applyAlignment="1">
      <alignment horizontal="center" vertical="center"/>
    </xf>
    <xf numFmtId="0" fontId="11" fillId="0" borderId="51" xfId="2" applyFont="1" applyBorder="1" applyAlignment="1">
      <alignment horizontal="center" vertical="center"/>
    </xf>
    <xf numFmtId="0" fontId="11" fillId="0" borderId="75" xfId="2" applyFont="1" applyBorder="1" applyAlignment="1">
      <alignment horizontal="center" vertical="center"/>
    </xf>
    <xf numFmtId="0" fontId="11" fillId="0" borderId="51" xfId="2" applyFont="1" applyBorder="1" applyAlignment="1">
      <alignment horizontal="center" vertical="center" wrapText="1"/>
    </xf>
    <xf numFmtId="0" fontId="11" fillId="0" borderId="31" xfId="2" applyFont="1" applyBorder="1" applyAlignment="1">
      <alignment horizontal="center" vertical="center" wrapText="1"/>
    </xf>
    <xf numFmtId="0" fontId="11" fillId="0" borderId="70" xfId="2" applyFont="1" applyBorder="1" applyAlignment="1">
      <alignment horizontal="center" vertical="center"/>
    </xf>
    <xf numFmtId="0" fontId="11" fillId="0" borderId="56" xfId="2" applyFont="1" applyBorder="1" applyAlignment="1">
      <alignment horizontal="center" vertical="center"/>
    </xf>
    <xf numFmtId="180" fontId="11" fillId="0" borderId="48" xfId="2" applyNumberFormat="1" applyFont="1" applyBorder="1" applyAlignment="1">
      <alignment horizontal="left" vertical="center"/>
    </xf>
    <xf numFmtId="180" fontId="11" fillId="0" borderId="47" xfId="2" applyNumberFormat="1" applyFont="1" applyBorder="1" applyAlignment="1">
      <alignment horizontal="left" vertical="center"/>
    </xf>
    <xf numFmtId="180" fontId="11" fillId="0" borderId="54" xfId="2" applyNumberFormat="1" applyFont="1" applyBorder="1" applyAlignment="1">
      <alignment horizontal="left" vertical="center"/>
    </xf>
    <xf numFmtId="180" fontId="11" fillId="0" borderId="53" xfId="2" applyNumberFormat="1" applyFont="1" applyBorder="1" applyAlignment="1">
      <alignment horizontal="left" vertical="center"/>
    </xf>
    <xf numFmtId="0" fontId="11" fillId="0" borderId="56" xfId="2" applyFont="1" applyBorder="1" applyAlignment="1">
      <alignment horizontal="center" vertical="center" wrapText="1"/>
    </xf>
    <xf numFmtId="180" fontId="11" fillId="0" borderId="63" xfId="2" applyNumberFormat="1" applyFont="1" applyBorder="1" applyAlignment="1">
      <alignment horizontal="left" vertical="center"/>
    </xf>
    <xf numFmtId="180" fontId="11" fillId="0" borderId="62" xfId="2" applyNumberFormat="1" applyFont="1" applyBorder="1" applyAlignment="1">
      <alignment horizontal="left" vertical="center"/>
    </xf>
    <xf numFmtId="180" fontId="11" fillId="0" borderId="36" xfId="2" applyNumberFormat="1" applyFont="1" applyBorder="1" applyAlignment="1">
      <alignment horizontal="left" vertical="center"/>
    </xf>
    <xf numFmtId="180" fontId="11" fillId="0" borderId="35" xfId="2" applyNumberFormat="1" applyFont="1" applyBorder="1" applyAlignment="1">
      <alignment horizontal="left" vertical="center"/>
    </xf>
    <xf numFmtId="0" fontId="11" fillId="0" borderId="7" xfId="2" applyFont="1" applyBorder="1" applyAlignment="1">
      <alignment horizontal="center" vertical="center"/>
    </xf>
    <xf numFmtId="0" fontId="11" fillId="0" borderId="1" xfId="2" applyFont="1" applyBorder="1" applyAlignment="1">
      <alignment horizontal="center" vertical="center"/>
    </xf>
    <xf numFmtId="0" fontId="11" fillId="0" borderId="30" xfId="2" applyFont="1" applyBorder="1" applyAlignment="1">
      <alignment horizontal="center" vertical="center"/>
    </xf>
    <xf numFmtId="179" fontId="11" fillId="0" borderId="7" xfId="2" applyNumberFormat="1" applyFont="1" applyBorder="1" applyAlignment="1">
      <alignment horizontal="left" vertical="center" shrinkToFit="1"/>
    </xf>
    <xf numFmtId="179" fontId="11" fillId="0" borderId="1" xfId="2" applyNumberFormat="1" applyFont="1" applyBorder="1" applyAlignment="1">
      <alignment horizontal="left" vertical="center" shrinkToFit="1"/>
    </xf>
    <xf numFmtId="179" fontId="11" fillId="0" borderId="30" xfId="2" applyNumberFormat="1" applyFont="1" applyBorder="1" applyAlignment="1">
      <alignment horizontal="left" vertical="center" shrinkToFit="1"/>
    </xf>
    <xf numFmtId="0" fontId="11" fillId="0" borderId="7" xfId="2" applyFont="1" applyBorder="1" applyAlignment="1">
      <alignment horizontal="center" vertical="center" shrinkToFit="1"/>
    </xf>
    <xf numFmtId="0" fontId="11" fillId="0" borderId="1" xfId="2" applyFont="1" applyBorder="1" applyAlignment="1">
      <alignment horizontal="center" vertical="center" shrinkToFit="1"/>
    </xf>
    <xf numFmtId="0" fontId="11" fillId="0" borderId="30" xfId="2" applyFont="1" applyBorder="1" applyAlignment="1">
      <alignment horizontal="center" vertical="center" shrinkToFit="1"/>
    </xf>
    <xf numFmtId="0" fontId="15" fillId="0" borderId="15" xfId="2" applyFont="1" applyBorder="1" applyAlignment="1">
      <alignment horizontal="left" vertical="center" wrapText="1"/>
    </xf>
    <xf numFmtId="0" fontId="15" fillId="0" borderId="14" xfId="2" applyFont="1" applyBorder="1" applyAlignment="1">
      <alignment horizontal="left" vertical="center" wrapText="1"/>
    </xf>
    <xf numFmtId="0" fontId="15" fillId="0" borderId="23" xfId="2" applyFont="1" applyBorder="1" applyAlignment="1">
      <alignment horizontal="left" vertical="center"/>
    </xf>
    <xf numFmtId="0" fontId="15" fillId="0" borderId="22" xfId="2" applyFont="1" applyBorder="1" applyAlignment="1">
      <alignment horizontal="left" vertical="center"/>
    </xf>
    <xf numFmtId="0" fontId="15" fillId="0" borderId="21" xfId="2" applyFont="1" applyBorder="1" applyAlignment="1">
      <alignment horizontal="left" vertical="center"/>
    </xf>
    <xf numFmtId="0" fontId="15" fillId="0" borderId="19" xfId="2" applyFont="1" applyBorder="1" applyAlignment="1">
      <alignment horizontal="left" vertical="center"/>
    </xf>
    <xf numFmtId="0" fontId="15" fillId="0" borderId="18" xfId="2" applyFont="1" applyBorder="1" applyAlignment="1">
      <alignment horizontal="left" vertical="center"/>
    </xf>
    <xf numFmtId="0" fontId="15" fillId="0" borderId="17" xfId="2" applyFont="1" applyBorder="1" applyAlignment="1">
      <alignment horizontal="left" vertical="center"/>
    </xf>
    <xf numFmtId="0" fontId="12" fillId="0" borderId="0" xfId="2" applyFont="1" applyAlignment="1">
      <alignment horizontal="center" vertical="center"/>
    </xf>
    <xf numFmtId="180" fontId="11" fillId="0" borderId="58" xfId="2" applyNumberFormat="1" applyFont="1" applyBorder="1" applyAlignment="1">
      <alignment horizontal="left" vertical="center"/>
    </xf>
    <xf numFmtId="180" fontId="11" fillId="0" borderId="57" xfId="2" applyNumberFormat="1" applyFont="1" applyBorder="1" applyAlignment="1">
      <alignment horizontal="left" vertical="center"/>
    </xf>
    <xf numFmtId="0" fontId="11" fillId="0" borderId="50" xfId="2" applyFont="1" applyBorder="1" applyAlignment="1">
      <alignment horizontal="center" vertical="center"/>
    </xf>
    <xf numFmtId="0" fontId="11" fillId="0" borderId="31" xfId="2" applyFont="1" applyBorder="1" applyAlignment="1">
      <alignment horizontal="center" vertical="center"/>
    </xf>
    <xf numFmtId="0" fontId="19" fillId="0" borderId="0" xfId="1" applyFont="1" applyAlignment="1">
      <alignment horizontal="center"/>
    </xf>
    <xf numFmtId="0" fontId="20" fillId="0" borderId="0" xfId="1" applyFont="1" applyAlignment="1">
      <alignment horizontal="center"/>
    </xf>
    <xf numFmtId="0" fontId="21" fillId="0" borderId="0" xfId="1" applyFont="1" applyAlignment="1">
      <alignment horizontal="center"/>
    </xf>
    <xf numFmtId="0" fontId="22" fillId="0" borderId="0" xfId="1" applyFont="1" applyAlignment="1">
      <alignment horizontal="center"/>
    </xf>
    <xf numFmtId="0" fontId="2" fillId="0" borderId="74" xfId="1" applyFont="1" applyBorder="1" applyAlignment="1">
      <alignment horizontal="center"/>
    </xf>
    <xf numFmtId="0" fontId="2" fillId="0" borderId="0" xfId="1" applyFont="1" applyAlignment="1">
      <alignment horizontal="center"/>
    </xf>
    <xf numFmtId="0" fontId="2" fillId="0" borderId="73" xfId="1" applyFont="1" applyBorder="1" applyAlignment="1">
      <alignment horizontal="center"/>
    </xf>
    <xf numFmtId="0" fontId="24" fillId="0" borderId="0" xfId="0" applyFont="1" applyAlignment="1">
      <alignment horizontal="center"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left" vertical="center"/>
    </xf>
    <xf numFmtId="0" fontId="25" fillId="0" borderId="0" xfId="0" applyFont="1" applyAlignment="1">
      <alignment horizontal="left" vertical="top" wrapText="1"/>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5" xfId="0" applyFont="1" applyBorder="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0" borderId="0" xfId="4" applyFont="1">
      <alignment vertical="center"/>
    </xf>
    <xf numFmtId="0" fontId="20" fillId="0" borderId="0" xfId="4" applyFont="1">
      <alignment vertical="center"/>
    </xf>
    <xf numFmtId="0" fontId="27" fillId="0" borderId="5" xfId="0" applyFont="1" applyBorder="1">
      <alignment vertical="center"/>
    </xf>
    <xf numFmtId="0" fontId="25" fillId="0" borderId="0" xfId="0" applyFont="1" applyAlignment="1">
      <alignment horizontal="left" vertical="top" wrapText="1"/>
    </xf>
    <xf numFmtId="0" fontId="25" fillId="0" borderId="0" xfId="2" applyFont="1">
      <alignment vertical="center"/>
    </xf>
    <xf numFmtId="0" fontId="25" fillId="0" borderId="0" xfId="2" applyFont="1" applyAlignment="1">
      <alignment horizontal="center" vertical="center"/>
    </xf>
    <xf numFmtId="0" fontId="25" fillId="0" borderId="56" xfId="2" applyFont="1" applyBorder="1" applyAlignment="1">
      <alignment horizontal="center" vertical="center" wrapText="1"/>
    </xf>
    <xf numFmtId="0" fontId="25" fillId="0" borderId="56" xfId="2" applyFont="1" applyBorder="1" applyAlignment="1">
      <alignment horizontal="center" vertical="center"/>
    </xf>
    <xf numFmtId="0" fontId="25" fillId="0" borderId="0" xfId="2" applyFont="1" applyAlignment="1">
      <alignment horizontal="center" vertical="center"/>
    </xf>
    <xf numFmtId="0" fontId="25" fillId="0" borderId="56" xfId="2" applyFont="1" applyBorder="1">
      <alignment vertical="center"/>
    </xf>
    <xf numFmtId="0" fontId="25" fillId="0" borderId="0" xfId="2" applyFont="1" applyAlignment="1">
      <alignment horizontal="right" vertical="center"/>
    </xf>
  </cellXfs>
  <cellStyles count="5">
    <cellStyle name="桁区切り 2 2 2" xfId="3" xr:uid="{4214C81B-3C48-4718-B874-2DF850CAB3E2}"/>
    <cellStyle name="標準" xfId="0" builtinId="0"/>
    <cellStyle name="標準 11" xfId="1" xr:uid="{83E3B930-41D7-4615-964A-ED7F1E172387}"/>
    <cellStyle name="標準 2" xfId="4" xr:uid="{DB139165-1416-4A7E-AB9D-627352784C59}"/>
    <cellStyle name="標準 2 2" xfId="2" xr:uid="{1A2A48B3-E33F-436C-B82E-ED4C683B1A9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371475</xdr:colOff>
      <xdr:row>8</xdr:row>
      <xdr:rowOff>133350</xdr:rowOff>
    </xdr:from>
    <xdr:to>
      <xdr:col>10</xdr:col>
      <xdr:colOff>180975</xdr:colOff>
      <xdr:row>11</xdr:row>
      <xdr:rowOff>28575</xdr:rowOff>
    </xdr:to>
    <xdr:sp macro="" textlink="">
      <xdr:nvSpPr>
        <xdr:cNvPr id="3" name="テキスト ボックス 2">
          <a:extLst>
            <a:ext uri="{FF2B5EF4-FFF2-40B4-BE49-F238E27FC236}">
              <a16:creationId xmlns:a16="http://schemas.microsoft.com/office/drawing/2014/main" id="{BC4EC4BE-21B0-2B57-FD52-5481EA007E66}"/>
            </a:ext>
          </a:extLst>
        </xdr:cNvPr>
        <xdr:cNvSpPr txBox="1"/>
      </xdr:nvSpPr>
      <xdr:spPr>
        <a:xfrm>
          <a:off x="371475" y="1771650"/>
          <a:ext cx="5238750" cy="609600"/>
        </a:xfrm>
        <a:prstGeom prst="rect">
          <a:avLst/>
        </a:prstGeom>
        <a:solidFill>
          <a:schemeClr val="lt1"/>
        </a:solidFill>
        <a:ln w="76200" cmpd="thickThin">
          <a:solidFill>
            <a:schemeClr val="tx2">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kern="1200">
              <a:solidFill>
                <a:schemeClr val="tx2">
                  <a:lumMod val="50000"/>
                  <a:lumOff val="50000"/>
                </a:schemeClr>
              </a:solidFill>
              <a:latin typeface="ＭＳ ゴシック" panose="020B0609070205080204" pitchFamily="49" charset="-128"/>
              <a:ea typeface="ＭＳ ゴシック" panose="020B0609070205080204" pitchFamily="49" charset="-128"/>
            </a:rPr>
            <a:t>↓金額は入札内訳書から転記されます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42440-59B8-441B-B6EC-B0A836A8F8BC}">
  <dimension ref="A1:E45"/>
  <sheetViews>
    <sheetView tabSelected="1" view="pageBreakPreview" zoomScale="85" zoomScaleNormal="85" zoomScaleSheetLayoutView="85" workbookViewId="0"/>
  </sheetViews>
  <sheetFormatPr defaultRowHeight="14.25" x14ac:dyDescent="0.4"/>
  <cols>
    <col min="1" max="1" width="26.25" style="196" customWidth="1"/>
    <col min="2" max="2" width="29.125" style="196" customWidth="1"/>
    <col min="3" max="3" width="32.875" style="196" customWidth="1"/>
    <col min="4" max="4" width="15.25" style="196" customWidth="1"/>
    <col min="5" max="5" width="14.75" style="196" customWidth="1"/>
    <col min="6" max="256" width="9" style="196"/>
    <col min="257" max="257" width="26.25" style="196" customWidth="1"/>
    <col min="258" max="258" width="29.125" style="196" customWidth="1"/>
    <col min="259" max="259" width="32.875" style="196" customWidth="1"/>
    <col min="260" max="260" width="15.25" style="196" customWidth="1"/>
    <col min="261" max="261" width="14.75" style="196" customWidth="1"/>
    <col min="262" max="512" width="9" style="196"/>
    <col min="513" max="513" width="26.25" style="196" customWidth="1"/>
    <col min="514" max="514" width="29.125" style="196" customWidth="1"/>
    <col min="515" max="515" width="32.875" style="196" customWidth="1"/>
    <col min="516" max="516" width="15.25" style="196" customWidth="1"/>
    <col min="517" max="517" width="14.75" style="196" customWidth="1"/>
    <col min="518" max="768" width="9" style="196"/>
    <col min="769" max="769" width="26.25" style="196" customWidth="1"/>
    <col min="770" max="770" width="29.125" style="196" customWidth="1"/>
    <col min="771" max="771" width="32.875" style="196" customWidth="1"/>
    <col min="772" max="772" width="15.25" style="196" customWidth="1"/>
    <col min="773" max="773" width="14.75" style="196" customWidth="1"/>
    <col min="774" max="1024" width="9" style="196"/>
    <col min="1025" max="1025" width="26.25" style="196" customWidth="1"/>
    <col min="1026" max="1026" width="29.125" style="196" customWidth="1"/>
    <col min="1027" max="1027" width="32.875" style="196" customWidth="1"/>
    <col min="1028" max="1028" width="15.25" style="196" customWidth="1"/>
    <col min="1029" max="1029" width="14.75" style="196" customWidth="1"/>
    <col min="1030" max="1280" width="9" style="196"/>
    <col min="1281" max="1281" width="26.25" style="196" customWidth="1"/>
    <col min="1282" max="1282" width="29.125" style="196" customWidth="1"/>
    <col min="1283" max="1283" width="32.875" style="196" customWidth="1"/>
    <col min="1284" max="1284" width="15.25" style="196" customWidth="1"/>
    <col min="1285" max="1285" width="14.75" style="196" customWidth="1"/>
    <col min="1286" max="1536" width="9" style="196"/>
    <col min="1537" max="1537" width="26.25" style="196" customWidth="1"/>
    <col min="1538" max="1538" width="29.125" style="196" customWidth="1"/>
    <col min="1539" max="1539" width="32.875" style="196" customWidth="1"/>
    <col min="1540" max="1540" width="15.25" style="196" customWidth="1"/>
    <col min="1541" max="1541" width="14.75" style="196" customWidth="1"/>
    <col min="1542" max="1792" width="9" style="196"/>
    <col min="1793" max="1793" width="26.25" style="196" customWidth="1"/>
    <col min="1794" max="1794" width="29.125" style="196" customWidth="1"/>
    <col min="1795" max="1795" width="32.875" style="196" customWidth="1"/>
    <col min="1796" max="1796" width="15.25" style="196" customWidth="1"/>
    <col min="1797" max="1797" width="14.75" style="196" customWidth="1"/>
    <col min="1798" max="2048" width="9" style="196"/>
    <col min="2049" max="2049" width="26.25" style="196" customWidth="1"/>
    <col min="2050" max="2050" width="29.125" style="196" customWidth="1"/>
    <col min="2051" max="2051" width="32.875" style="196" customWidth="1"/>
    <col min="2052" max="2052" width="15.25" style="196" customWidth="1"/>
    <col min="2053" max="2053" width="14.75" style="196" customWidth="1"/>
    <col min="2054" max="2304" width="9" style="196"/>
    <col min="2305" max="2305" width="26.25" style="196" customWidth="1"/>
    <col min="2306" max="2306" width="29.125" style="196" customWidth="1"/>
    <col min="2307" max="2307" width="32.875" style="196" customWidth="1"/>
    <col min="2308" max="2308" width="15.25" style="196" customWidth="1"/>
    <col min="2309" max="2309" width="14.75" style="196" customWidth="1"/>
    <col min="2310" max="2560" width="9" style="196"/>
    <col min="2561" max="2561" width="26.25" style="196" customWidth="1"/>
    <col min="2562" max="2562" width="29.125" style="196" customWidth="1"/>
    <col min="2563" max="2563" width="32.875" style="196" customWidth="1"/>
    <col min="2564" max="2564" width="15.25" style="196" customWidth="1"/>
    <col min="2565" max="2565" width="14.75" style="196" customWidth="1"/>
    <col min="2566" max="2816" width="9" style="196"/>
    <col min="2817" max="2817" width="26.25" style="196" customWidth="1"/>
    <col min="2818" max="2818" width="29.125" style="196" customWidth="1"/>
    <col min="2819" max="2819" width="32.875" style="196" customWidth="1"/>
    <col min="2820" max="2820" width="15.25" style="196" customWidth="1"/>
    <col min="2821" max="2821" width="14.75" style="196" customWidth="1"/>
    <col min="2822" max="3072" width="9" style="196"/>
    <col min="3073" max="3073" width="26.25" style="196" customWidth="1"/>
    <col min="3074" max="3074" width="29.125" style="196" customWidth="1"/>
    <col min="3075" max="3075" width="32.875" style="196" customWidth="1"/>
    <col min="3076" max="3076" width="15.25" style="196" customWidth="1"/>
    <col min="3077" max="3077" width="14.75" style="196" customWidth="1"/>
    <col min="3078" max="3328" width="9" style="196"/>
    <col min="3329" max="3329" width="26.25" style="196" customWidth="1"/>
    <col min="3330" max="3330" width="29.125" style="196" customWidth="1"/>
    <col min="3331" max="3331" width="32.875" style="196" customWidth="1"/>
    <col min="3332" max="3332" width="15.25" style="196" customWidth="1"/>
    <col min="3333" max="3333" width="14.75" style="196" customWidth="1"/>
    <col min="3334" max="3584" width="9" style="196"/>
    <col min="3585" max="3585" width="26.25" style="196" customWidth="1"/>
    <col min="3586" max="3586" width="29.125" style="196" customWidth="1"/>
    <col min="3587" max="3587" width="32.875" style="196" customWidth="1"/>
    <col min="3588" max="3588" width="15.25" style="196" customWidth="1"/>
    <col min="3589" max="3589" width="14.75" style="196" customWidth="1"/>
    <col min="3590" max="3840" width="9" style="196"/>
    <col min="3841" max="3841" width="26.25" style="196" customWidth="1"/>
    <col min="3842" max="3842" width="29.125" style="196" customWidth="1"/>
    <col min="3843" max="3843" width="32.875" style="196" customWidth="1"/>
    <col min="3844" max="3844" width="15.25" style="196" customWidth="1"/>
    <col min="3845" max="3845" width="14.75" style="196" customWidth="1"/>
    <col min="3846" max="4096" width="9" style="196"/>
    <col min="4097" max="4097" width="26.25" style="196" customWidth="1"/>
    <col min="4098" max="4098" width="29.125" style="196" customWidth="1"/>
    <col min="4099" max="4099" width="32.875" style="196" customWidth="1"/>
    <col min="4100" max="4100" width="15.25" style="196" customWidth="1"/>
    <col min="4101" max="4101" width="14.75" style="196" customWidth="1"/>
    <col min="4102" max="4352" width="9" style="196"/>
    <col min="4353" max="4353" width="26.25" style="196" customWidth="1"/>
    <col min="4354" max="4354" width="29.125" style="196" customWidth="1"/>
    <col min="4355" max="4355" width="32.875" style="196" customWidth="1"/>
    <col min="4356" max="4356" width="15.25" style="196" customWidth="1"/>
    <col min="4357" max="4357" width="14.75" style="196" customWidth="1"/>
    <col min="4358" max="4608" width="9" style="196"/>
    <col min="4609" max="4609" width="26.25" style="196" customWidth="1"/>
    <col min="4610" max="4610" width="29.125" style="196" customWidth="1"/>
    <col min="4611" max="4611" width="32.875" style="196" customWidth="1"/>
    <col min="4612" max="4612" width="15.25" style="196" customWidth="1"/>
    <col min="4613" max="4613" width="14.75" style="196" customWidth="1"/>
    <col min="4614" max="4864" width="9" style="196"/>
    <col min="4865" max="4865" width="26.25" style="196" customWidth="1"/>
    <col min="4866" max="4866" width="29.125" style="196" customWidth="1"/>
    <col min="4867" max="4867" width="32.875" style="196" customWidth="1"/>
    <col min="4868" max="4868" width="15.25" style="196" customWidth="1"/>
    <col min="4869" max="4869" width="14.75" style="196" customWidth="1"/>
    <col min="4870" max="5120" width="9" style="196"/>
    <col min="5121" max="5121" width="26.25" style="196" customWidth="1"/>
    <col min="5122" max="5122" width="29.125" style="196" customWidth="1"/>
    <col min="5123" max="5123" width="32.875" style="196" customWidth="1"/>
    <col min="5124" max="5124" width="15.25" style="196" customWidth="1"/>
    <col min="5125" max="5125" width="14.75" style="196" customWidth="1"/>
    <col min="5126" max="5376" width="9" style="196"/>
    <col min="5377" max="5377" width="26.25" style="196" customWidth="1"/>
    <col min="5378" max="5378" width="29.125" style="196" customWidth="1"/>
    <col min="5379" max="5379" width="32.875" style="196" customWidth="1"/>
    <col min="5380" max="5380" width="15.25" style="196" customWidth="1"/>
    <col min="5381" max="5381" width="14.75" style="196" customWidth="1"/>
    <col min="5382" max="5632" width="9" style="196"/>
    <col min="5633" max="5633" width="26.25" style="196" customWidth="1"/>
    <col min="5634" max="5634" width="29.125" style="196" customWidth="1"/>
    <col min="5635" max="5635" width="32.875" style="196" customWidth="1"/>
    <col min="5636" max="5636" width="15.25" style="196" customWidth="1"/>
    <col min="5637" max="5637" width="14.75" style="196" customWidth="1"/>
    <col min="5638" max="5888" width="9" style="196"/>
    <col min="5889" max="5889" width="26.25" style="196" customWidth="1"/>
    <col min="5890" max="5890" width="29.125" style="196" customWidth="1"/>
    <col min="5891" max="5891" width="32.875" style="196" customWidth="1"/>
    <col min="5892" max="5892" width="15.25" style="196" customWidth="1"/>
    <col min="5893" max="5893" width="14.75" style="196" customWidth="1"/>
    <col min="5894" max="6144" width="9" style="196"/>
    <col min="6145" max="6145" width="26.25" style="196" customWidth="1"/>
    <col min="6146" max="6146" width="29.125" style="196" customWidth="1"/>
    <col min="6147" max="6147" width="32.875" style="196" customWidth="1"/>
    <col min="6148" max="6148" width="15.25" style="196" customWidth="1"/>
    <col min="6149" max="6149" width="14.75" style="196" customWidth="1"/>
    <col min="6150" max="6400" width="9" style="196"/>
    <col min="6401" max="6401" width="26.25" style="196" customWidth="1"/>
    <col min="6402" max="6402" width="29.125" style="196" customWidth="1"/>
    <col min="6403" max="6403" width="32.875" style="196" customWidth="1"/>
    <col min="6404" max="6404" width="15.25" style="196" customWidth="1"/>
    <col min="6405" max="6405" width="14.75" style="196" customWidth="1"/>
    <col min="6406" max="6656" width="9" style="196"/>
    <col min="6657" max="6657" width="26.25" style="196" customWidth="1"/>
    <col min="6658" max="6658" width="29.125" style="196" customWidth="1"/>
    <col min="6659" max="6659" width="32.875" style="196" customWidth="1"/>
    <col min="6660" max="6660" width="15.25" style="196" customWidth="1"/>
    <col min="6661" max="6661" width="14.75" style="196" customWidth="1"/>
    <col min="6662" max="6912" width="9" style="196"/>
    <col min="6913" max="6913" width="26.25" style="196" customWidth="1"/>
    <col min="6914" max="6914" width="29.125" style="196" customWidth="1"/>
    <col min="6915" max="6915" width="32.875" style="196" customWidth="1"/>
    <col min="6916" max="6916" width="15.25" style="196" customWidth="1"/>
    <col min="6917" max="6917" width="14.75" style="196" customWidth="1"/>
    <col min="6918" max="7168" width="9" style="196"/>
    <col min="7169" max="7169" width="26.25" style="196" customWidth="1"/>
    <col min="7170" max="7170" width="29.125" style="196" customWidth="1"/>
    <col min="7171" max="7171" width="32.875" style="196" customWidth="1"/>
    <col min="7172" max="7172" width="15.25" style="196" customWidth="1"/>
    <col min="7173" max="7173" width="14.75" style="196" customWidth="1"/>
    <col min="7174" max="7424" width="9" style="196"/>
    <col min="7425" max="7425" width="26.25" style="196" customWidth="1"/>
    <col min="7426" max="7426" width="29.125" style="196" customWidth="1"/>
    <col min="7427" max="7427" width="32.875" style="196" customWidth="1"/>
    <col min="7428" max="7428" width="15.25" style="196" customWidth="1"/>
    <col min="7429" max="7429" width="14.75" style="196" customWidth="1"/>
    <col min="7430" max="7680" width="9" style="196"/>
    <col min="7681" max="7681" width="26.25" style="196" customWidth="1"/>
    <col min="7682" max="7682" width="29.125" style="196" customWidth="1"/>
    <col min="7683" max="7683" width="32.875" style="196" customWidth="1"/>
    <col min="7684" max="7684" width="15.25" style="196" customWidth="1"/>
    <col min="7685" max="7685" width="14.75" style="196" customWidth="1"/>
    <col min="7686" max="7936" width="9" style="196"/>
    <col min="7937" max="7937" width="26.25" style="196" customWidth="1"/>
    <col min="7938" max="7938" width="29.125" style="196" customWidth="1"/>
    <col min="7939" max="7939" width="32.875" style="196" customWidth="1"/>
    <col min="7940" max="7940" width="15.25" style="196" customWidth="1"/>
    <col min="7941" max="7941" width="14.75" style="196" customWidth="1"/>
    <col min="7942" max="8192" width="9" style="196"/>
    <col min="8193" max="8193" width="26.25" style="196" customWidth="1"/>
    <col min="8194" max="8194" width="29.125" style="196" customWidth="1"/>
    <col min="8195" max="8195" width="32.875" style="196" customWidth="1"/>
    <col min="8196" max="8196" width="15.25" style="196" customWidth="1"/>
    <col min="8197" max="8197" width="14.75" style="196" customWidth="1"/>
    <col min="8198" max="8448" width="9" style="196"/>
    <col min="8449" max="8449" width="26.25" style="196" customWidth="1"/>
    <col min="8450" max="8450" width="29.125" style="196" customWidth="1"/>
    <col min="8451" max="8451" width="32.875" style="196" customWidth="1"/>
    <col min="8452" max="8452" width="15.25" style="196" customWidth="1"/>
    <col min="8453" max="8453" width="14.75" style="196" customWidth="1"/>
    <col min="8454" max="8704" width="9" style="196"/>
    <col min="8705" max="8705" width="26.25" style="196" customWidth="1"/>
    <col min="8706" max="8706" width="29.125" style="196" customWidth="1"/>
    <col min="8707" max="8707" width="32.875" style="196" customWidth="1"/>
    <col min="8708" max="8708" width="15.25" style="196" customWidth="1"/>
    <col min="8709" max="8709" width="14.75" style="196" customWidth="1"/>
    <col min="8710" max="8960" width="9" style="196"/>
    <col min="8961" max="8961" width="26.25" style="196" customWidth="1"/>
    <col min="8962" max="8962" width="29.125" style="196" customWidth="1"/>
    <col min="8963" max="8963" width="32.875" style="196" customWidth="1"/>
    <col min="8964" max="8964" width="15.25" style="196" customWidth="1"/>
    <col min="8965" max="8965" width="14.75" style="196" customWidth="1"/>
    <col min="8966" max="9216" width="9" style="196"/>
    <col min="9217" max="9217" width="26.25" style="196" customWidth="1"/>
    <col min="9218" max="9218" width="29.125" style="196" customWidth="1"/>
    <col min="9219" max="9219" width="32.875" style="196" customWidth="1"/>
    <col min="9220" max="9220" width="15.25" style="196" customWidth="1"/>
    <col min="9221" max="9221" width="14.75" style="196" customWidth="1"/>
    <col min="9222" max="9472" width="9" style="196"/>
    <col min="9473" max="9473" width="26.25" style="196" customWidth="1"/>
    <col min="9474" max="9474" width="29.125" style="196" customWidth="1"/>
    <col min="9475" max="9475" width="32.875" style="196" customWidth="1"/>
    <col min="9476" max="9476" width="15.25" style="196" customWidth="1"/>
    <col min="9477" max="9477" width="14.75" style="196" customWidth="1"/>
    <col min="9478" max="9728" width="9" style="196"/>
    <col min="9729" max="9729" width="26.25" style="196" customWidth="1"/>
    <col min="9730" max="9730" width="29.125" style="196" customWidth="1"/>
    <col min="9731" max="9731" width="32.875" style="196" customWidth="1"/>
    <col min="9732" max="9732" width="15.25" style="196" customWidth="1"/>
    <col min="9733" max="9733" width="14.75" style="196" customWidth="1"/>
    <col min="9734" max="9984" width="9" style="196"/>
    <col min="9985" max="9985" width="26.25" style="196" customWidth="1"/>
    <col min="9986" max="9986" width="29.125" style="196" customWidth="1"/>
    <col min="9987" max="9987" width="32.875" style="196" customWidth="1"/>
    <col min="9988" max="9988" width="15.25" style="196" customWidth="1"/>
    <col min="9989" max="9989" width="14.75" style="196" customWidth="1"/>
    <col min="9990" max="10240" width="9" style="196"/>
    <col min="10241" max="10241" width="26.25" style="196" customWidth="1"/>
    <col min="10242" max="10242" width="29.125" style="196" customWidth="1"/>
    <col min="10243" max="10243" width="32.875" style="196" customWidth="1"/>
    <col min="10244" max="10244" width="15.25" style="196" customWidth="1"/>
    <col min="10245" max="10245" width="14.75" style="196" customWidth="1"/>
    <col min="10246" max="10496" width="9" style="196"/>
    <col min="10497" max="10497" width="26.25" style="196" customWidth="1"/>
    <col min="10498" max="10498" width="29.125" style="196" customWidth="1"/>
    <col min="10499" max="10499" width="32.875" style="196" customWidth="1"/>
    <col min="10500" max="10500" width="15.25" style="196" customWidth="1"/>
    <col min="10501" max="10501" width="14.75" style="196" customWidth="1"/>
    <col min="10502" max="10752" width="9" style="196"/>
    <col min="10753" max="10753" width="26.25" style="196" customWidth="1"/>
    <col min="10754" max="10754" width="29.125" style="196" customWidth="1"/>
    <col min="10755" max="10755" width="32.875" style="196" customWidth="1"/>
    <col min="10756" max="10756" width="15.25" style="196" customWidth="1"/>
    <col min="10757" max="10757" width="14.75" style="196" customWidth="1"/>
    <col min="10758" max="11008" width="9" style="196"/>
    <col min="11009" max="11009" width="26.25" style="196" customWidth="1"/>
    <col min="11010" max="11010" width="29.125" style="196" customWidth="1"/>
    <col min="11011" max="11011" width="32.875" style="196" customWidth="1"/>
    <col min="11012" max="11012" width="15.25" style="196" customWidth="1"/>
    <col min="11013" max="11013" width="14.75" style="196" customWidth="1"/>
    <col min="11014" max="11264" width="9" style="196"/>
    <col min="11265" max="11265" width="26.25" style="196" customWidth="1"/>
    <col min="11266" max="11266" width="29.125" style="196" customWidth="1"/>
    <col min="11267" max="11267" width="32.875" style="196" customWidth="1"/>
    <col min="11268" max="11268" width="15.25" style="196" customWidth="1"/>
    <col min="11269" max="11269" width="14.75" style="196" customWidth="1"/>
    <col min="11270" max="11520" width="9" style="196"/>
    <col min="11521" max="11521" width="26.25" style="196" customWidth="1"/>
    <col min="11522" max="11522" width="29.125" style="196" customWidth="1"/>
    <col min="11523" max="11523" width="32.875" style="196" customWidth="1"/>
    <col min="11524" max="11524" width="15.25" style="196" customWidth="1"/>
    <col min="11525" max="11525" width="14.75" style="196" customWidth="1"/>
    <col min="11526" max="11776" width="9" style="196"/>
    <col min="11777" max="11777" width="26.25" style="196" customWidth="1"/>
    <col min="11778" max="11778" width="29.125" style="196" customWidth="1"/>
    <col min="11779" max="11779" width="32.875" style="196" customWidth="1"/>
    <col min="11780" max="11780" width="15.25" style="196" customWidth="1"/>
    <col min="11781" max="11781" width="14.75" style="196" customWidth="1"/>
    <col min="11782" max="12032" width="9" style="196"/>
    <col min="12033" max="12033" width="26.25" style="196" customWidth="1"/>
    <col min="12034" max="12034" width="29.125" style="196" customWidth="1"/>
    <col min="12035" max="12035" width="32.875" style="196" customWidth="1"/>
    <col min="12036" max="12036" width="15.25" style="196" customWidth="1"/>
    <col min="12037" max="12037" width="14.75" style="196" customWidth="1"/>
    <col min="12038" max="12288" width="9" style="196"/>
    <col min="12289" max="12289" width="26.25" style="196" customWidth="1"/>
    <col min="12290" max="12290" width="29.125" style="196" customWidth="1"/>
    <col min="12291" max="12291" width="32.875" style="196" customWidth="1"/>
    <col min="12292" max="12292" width="15.25" style="196" customWidth="1"/>
    <col min="12293" max="12293" width="14.75" style="196" customWidth="1"/>
    <col min="12294" max="12544" width="9" style="196"/>
    <col min="12545" max="12545" width="26.25" style="196" customWidth="1"/>
    <col min="12546" max="12546" width="29.125" style="196" customWidth="1"/>
    <col min="12547" max="12547" width="32.875" style="196" customWidth="1"/>
    <col min="12548" max="12548" width="15.25" style="196" customWidth="1"/>
    <col min="12549" max="12549" width="14.75" style="196" customWidth="1"/>
    <col min="12550" max="12800" width="9" style="196"/>
    <col min="12801" max="12801" width="26.25" style="196" customWidth="1"/>
    <col min="12802" max="12802" width="29.125" style="196" customWidth="1"/>
    <col min="12803" max="12803" width="32.875" style="196" customWidth="1"/>
    <col min="12804" max="12804" width="15.25" style="196" customWidth="1"/>
    <col min="12805" max="12805" width="14.75" style="196" customWidth="1"/>
    <col min="12806" max="13056" width="9" style="196"/>
    <col min="13057" max="13057" width="26.25" style="196" customWidth="1"/>
    <col min="13058" max="13058" width="29.125" style="196" customWidth="1"/>
    <col min="13059" max="13059" width="32.875" style="196" customWidth="1"/>
    <col min="13060" max="13060" width="15.25" style="196" customWidth="1"/>
    <col min="13061" max="13061" width="14.75" style="196" customWidth="1"/>
    <col min="13062" max="13312" width="9" style="196"/>
    <col min="13313" max="13313" width="26.25" style="196" customWidth="1"/>
    <col min="13314" max="13314" width="29.125" style="196" customWidth="1"/>
    <col min="13315" max="13315" width="32.875" style="196" customWidth="1"/>
    <col min="13316" max="13316" width="15.25" style="196" customWidth="1"/>
    <col min="13317" max="13317" width="14.75" style="196" customWidth="1"/>
    <col min="13318" max="13568" width="9" style="196"/>
    <col min="13569" max="13569" width="26.25" style="196" customWidth="1"/>
    <col min="13570" max="13570" width="29.125" style="196" customWidth="1"/>
    <col min="13571" max="13571" width="32.875" style="196" customWidth="1"/>
    <col min="13572" max="13572" width="15.25" style="196" customWidth="1"/>
    <col min="13573" max="13573" width="14.75" style="196" customWidth="1"/>
    <col min="13574" max="13824" width="9" style="196"/>
    <col min="13825" max="13825" width="26.25" style="196" customWidth="1"/>
    <col min="13826" max="13826" width="29.125" style="196" customWidth="1"/>
    <col min="13827" max="13827" width="32.875" style="196" customWidth="1"/>
    <col min="13828" max="13828" width="15.25" style="196" customWidth="1"/>
    <col min="13829" max="13829" width="14.75" style="196" customWidth="1"/>
    <col min="13830" max="14080" width="9" style="196"/>
    <col min="14081" max="14081" width="26.25" style="196" customWidth="1"/>
    <col min="14082" max="14082" width="29.125" style="196" customWidth="1"/>
    <col min="14083" max="14083" width="32.875" style="196" customWidth="1"/>
    <col min="14084" max="14084" width="15.25" style="196" customWidth="1"/>
    <col min="14085" max="14085" width="14.75" style="196" customWidth="1"/>
    <col min="14086" max="14336" width="9" style="196"/>
    <col min="14337" max="14337" width="26.25" style="196" customWidth="1"/>
    <col min="14338" max="14338" width="29.125" style="196" customWidth="1"/>
    <col min="14339" max="14339" width="32.875" style="196" customWidth="1"/>
    <col min="14340" max="14340" width="15.25" style="196" customWidth="1"/>
    <col min="14341" max="14341" width="14.75" style="196" customWidth="1"/>
    <col min="14342" max="14592" width="9" style="196"/>
    <col min="14593" max="14593" width="26.25" style="196" customWidth="1"/>
    <col min="14594" max="14594" width="29.125" style="196" customWidth="1"/>
    <col min="14595" max="14595" width="32.875" style="196" customWidth="1"/>
    <col min="14596" max="14596" width="15.25" style="196" customWidth="1"/>
    <col min="14597" max="14597" width="14.75" style="196" customWidth="1"/>
    <col min="14598" max="14848" width="9" style="196"/>
    <col min="14849" max="14849" width="26.25" style="196" customWidth="1"/>
    <col min="14850" max="14850" width="29.125" style="196" customWidth="1"/>
    <col min="14851" max="14851" width="32.875" style="196" customWidth="1"/>
    <col min="14852" max="14852" width="15.25" style="196" customWidth="1"/>
    <col min="14853" max="14853" width="14.75" style="196" customWidth="1"/>
    <col min="14854" max="15104" width="9" style="196"/>
    <col min="15105" max="15105" width="26.25" style="196" customWidth="1"/>
    <col min="15106" max="15106" width="29.125" style="196" customWidth="1"/>
    <col min="15107" max="15107" width="32.875" style="196" customWidth="1"/>
    <col min="15108" max="15108" width="15.25" style="196" customWidth="1"/>
    <col min="15109" max="15109" width="14.75" style="196" customWidth="1"/>
    <col min="15110" max="15360" width="9" style="196"/>
    <col min="15361" max="15361" width="26.25" style="196" customWidth="1"/>
    <col min="15362" max="15362" width="29.125" style="196" customWidth="1"/>
    <col min="15363" max="15363" width="32.875" style="196" customWidth="1"/>
    <col min="15364" max="15364" width="15.25" style="196" customWidth="1"/>
    <col min="15365" max="15365" width="14.75" style="196" customWidth="1"/>
    <col min="15366" max="15616" width="9" style="196"/>
    <col min="15617" max="15617" width="26.25" style="196" customWidth="1"/>
    <col min="15618" max="15618" width="29.125" style="196" customWidth="1"/>
    <col min="15619" max="15619" width="32.875" style="196" customWidth="1"/>
    <col min="15620" max="15620" width="15.25" style="196" customWidth="1"/>
    <col min="15621" max="15621" width="14.75" style="196" customWidth="1"/>
    <col min="15622" max="15872" width="9" style="196"/>
    <col min="15873" max="15873" width="26.25" style="196" customWidth="1"/>
    <col min="15874" max="15874" width="29.125" style="196" customWidth="1"/>
    <col min="15875" max="15875" width="32.875" style="196" customWidth="1"/>
    <col min="15876" max="15876" width="15.25" style="196" customWidth="1"/>
    <col min="15877" max="15877" width="14.75" style="196" customWidth="1"/>
    <col min="15878" max="16128" width="9" style="196"/>
    <col min="16129" max="16129" width="26.25" style="196" customWidth="1"/>
    <col min="16130" max="16130" width="29.125" style="196" customWidth="1"/>
    <col min="16131" max="16131" width="32.875" style="196" customWidth="1"/>
    <col min="16132" max="16132" width="15.25" style="196" customWidth="1"/>
    <col min="16133" max="16133" width="14.75" style="196" customWidth="1"/>
    <col min="16134" max="16384" width="9" style="196"/>
  </cols>
  <sheetData>
    <row r="1" spans="1:5" x14ac:dyDescent="0.4">
      <c r="A1" s="196" t="s">
        <v>75</v>
      </c>
    </row>
    <row r="2" spans="1:5" ht="21" customHeight="1" x14ac:dyDescent="0.4">
      <c r="A2" s="197" t="s">
        <v>76</v>
      </c>
      <c r="B2" s="197"/>
      <c r="C2" s="197"/>
      <c r="D2" s="197"/>
      <c r="E2" s="197"/>
    </row>
    <row r="3" spans="1:5" ht="10.5" customHeight="1" x14ac:dyDescent="0.4"/>
    <row r="4" spans="1:5" s="200" customFormat="1" ht="38.25" customHeight="1" x14ac:dyDescent="0.4">
      <c r="A4" s="198" t="s">
        <v>77</v>
      </c>
      <c r="B4" s="198" t="s">
        <v>78</v>
      </c>
      <c r="C4" s="199" t="s">
        <v>79</v>
      </c>
      <c r="D4" s="199" t="s">
        <v>80</v>
      </c>
      <c r="E4" s="199" t="s">
        <v>81</v>
      </c>
    </row>
    <row r="5" spans="1:5" ht="33.75" customHeight="1" x14ac:dyDescent="0.4">
      <c r="A5" s="201"/>
      <c r="B5" s="201"/>
      <c r="C5" s="201"/>
      <c r="D5" s="201"/>
      <c r="E5" s="201"/>
    </row>
    <row r="6" spans="1:5" ht="33.75" customHeight="1" x14ac:dyDescent="0.4">
      <c r="A6" s="201"/>
      <c r="B6" s="201"/>
      <c r="C6" s="201"/>
      <c r="D6" s="201"/>
      <c r="E6" s="201"/>
    </row>
    <row r="7" spans="1:5" ht="33.75" customHeight="1" x14ac:dyDescent="0.4">
      <c r="A7" s="201"/>
      <c r="B7" s="201"/>
      <c r="C7" s="201"/>
      <c r="D7" s="201"/>
      <c r="E7" s="201"/>
    </row>
    <row r="8" spans="1:5" ht="33.75" customHeight="1" x14ac:dyDescent="0.4">
      <c r="A8" s="201"/>
      <c r="B8" s="201"/>
      <c r="C8" s="201"/>
      <c r="D8" s="201"/>
      <c r="E8" s="201"/>
    </row>
    <row r="9" spans="1:5" ht="33.75" customHeight="1" x14ac:dyDescent="0.4">
      <c r="A9" s="201"/>
      <c r="B9" s="201"/>
      <c r="C9" s="201"/>
      <c r="D9" s="201"/>
      <c r="E9" s="201"/>
    </row>
    <row r="10" spans="1:5" ht="33.75" customHeight="1" x14ac:dyDescent="0.4">
      <c r="A10" s="201"/>
      <c r="B10" s="201"/>
      <c r="C10" s="201"/>
      <c r="D10" s="201"/>
      <c r="E10" s="201"/>
    </row>
    <row r="11" spans="1:5" ht="33.75" customHeight="1" x14ac:dyDescent="0.4">
      <c r="A11" s="201"/>
      <c r="B11" s="201"/>
      <c r="C11" s="201"/>
      <c r="D11" s="201"/>
      <c r="E11" s="201"/>
    </row>
    <row r="12" spans="1:5" ht="24" customHeight="1" x14ac:dyDescent="0.4">
      <c r="A12" s="196" t="s">
        <v>82</v>
      </c>
    </row>
    <row r="13" spans="1:5" ht="12.75" customHeight="1" x14ac:dyDescent="0.4"/>
    <row r="14" spans="1:5" ht="12.75" customHeight="1" x14ac:dyDescent="0.4"/>
    <row r="15" spans="1:5" x14ac:dyDescent="0.4">
      <c r="B15" s="202" t="s">
        <v>124</v>
      </c>
    </row>
    <row r="16" spans="1:5" x14ac:dyDescent="0.4">
      <c r="B16" s="202" t="s">
        <v>83</v>
      </c>
    </row>
    <row r="17" spans="1:2" x14ac:dyDescent="0.4">
      <c r="B17" s="202" t="s">
        <v>84</v>
      </c>
    </row>
    <row r="19" spans="1:2" x14ac:dyDescent="0.4">
      <c r="A19" s="196" t="s">
        <v>85</v>
      </c>
    </row>
    <row r="20" spans="1:2" x14ac:dyDescent="0.4">
      <c r="A20" s="196" t="s">
        <v>86</v>
      </c>
    </row>
    <row r="22" spans="1:2" ht="24" customHeight="1" x14ac:dyDescent="0.4"/>
    <row r="23" spans="1:2" ht="24" customHeight="1" x14ac:dyDescent="0.4"/>
    <row r="24" spans="1:2" ht="24" customHeight="1" x14ac:dyDescent="0.4"/>
    <row r="25" spans="1:2" ht="24" customHeight="1" x14ac:dyDescent="0.4"/>
    <row r="26" spans="1:2" ht="24" customHeight="1" x14ac:dyDescent="0.4"/>
    <row r="27" spans="1:2" ht="24" customHeight="1" x14ac:dyDescent="0.4"/>
    <row r="28" spans="1:2" ht="24" customHeight="1" x14ac:dyDescent="0.4"/>
    <row r="29" spans="1:2" ht="24" customHeight="1" x14ac:dyDescent="0.4"/>
    <row r="30" spans="1:2" ht="24" customHeight="1" x14ac:dyDescent="0.4"/>
    <row r="31" spans="1:2" ht="24" customHeight="1" x14ac:dyDescent="0.4"/>
    <row r="32" spans="1:2" ht="24" customHeight="1" x14ac:dyDescent="0.4"/>
    <row r="33" ht="24" customHeight="1" x14ac:dyDescent="0.4"/>
    <row r="34" ht="24" customHeight="1" x14ac:dyDescent="0.4"/>
    <row r="35" ht="24" customHeight="1" x14ac:dyDescent="0.4"/>
    <row r="36" ht="24" customHeight="1" x14ac:dyDescent="0.4"/>
    <row r="37" ht="24" customHeight="1" x14ac:dyDescent="0.4"/>
    <row r="38" ht="24" customHeight="1" x14ac:dyDescent="0.4"/>
    <row r="39" ht="24" customHeight="1" x14ac:dyDescent="0.4"/>
    <row r="40" ht="24" customHeight="1" x14ac:dyDescent="0.4"/>
    <row r="41" ht="24" customHeight="1" x14ac:dyDescent="0.4"/>
    <row r="42" ht="24" customHeight="1" x14ac:dyDescent="0.4"/>
    <row r="43" ht="24" customHeight="1" x14ac:dyDescent="0.4"/>
    <row r="44" ht="24" customHeight="1" x14ac:dyDescent="0.4"/>
    <row r="45" ht="24" customHeight="1" x14ac:dyDescent="0.4"/>
  </sheetData>
  <mergeCells count="1">
    <mergeCell ref="A2:E2"/>
  </mergeCells>
  <phoneticPr fontId="3"/>
  <printOptions horizontalCentered="1"/>
  <pageMargins left="0.78740157480314965" right="0.78740157480314965" top="0.8" bottom="0.6"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F567-A697-4B36-811C-21CAE365EE0A}">
  <dimension ref="A1:AI50"/>
  <sheetViews>
    <sheetView zoomScale="85" zoomScaleNormal="85" workbookViewId="0">
      <selection sqref="A1:AI1"/>
    </sheetView>
  </sheetViews>
  <sheetFormatPr defaultColWidth="9" defaultRowHeight="21" customHeight="1" x14ac:dyDescent="0.4"/>
  <cols>
    <col min="1" max="1" width="2.5" style="193" customWidth="1"/>
    <col min="2" max="4" width="2.25" style="193" customWidth="1"/>
    <col min="5" max="5" width="2.5" style="193" customWidth="1"/>
    <col min="6" max="35" width="2.25" style="193" customWidth="1"/>
    <col min="36" max="16384" width="9" style="193"/>
  </cols>
  <sheetData>
    <row r="1" spans="1:35" s="182" customFormat="1" ht="30" customHeight="1" x14ac:dyDescent="0.4">
      <c r="A1" s="181" t="s">
        <v>106</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row>
    <row r="2" spans="1:35" s="182" customFormat="1" ht="21" customHeight="1" x14ac:dyDescent="0.4">
      <c r="A2" s="183"/>
      <c r="B2" s="183"/>
      <c r="C2" s="183"/>
      <c r="D2" s="183"/>
      <c r="E2" s="183"/>
      <c r="F2" s="183"/>
      <c r="G2" s="183"/>
      <c r="H2" s="183"/>
      <c r="I2" s="183"/>
      <c r="J2" s="183"/>
      <c r="K2" s="183"/>
      <c r="L2" s="183"/>
      <c r="M2" s="183"/>
      <c r="N2" s="183"/>
      <c r="O2" s="183"/>
      <c r="P2" s="183"/>
      <c r="Q2" s="183"/>
      <c r="R2" s="183"/>
      <c r="S2" s="183"/>
      <c r="T2" s="183"/>
      <c r="U2" s="183"/>
      <c r="V2" s="183"/>
      <c r="W2" s="183"/>
      <c r="X2" s="183"/>
    </row>
    <row r="3" spans="1:35" s="182" customFormat="1" ht="21" customHeight="1" x14ac:dyDescent="0.4">
      <c r="A3" s="182" t="s">
        <v>107</v>
      </c>
    </row>
    <row r="4" spans="1:35" s="182" customFormat="1" ht="21" customHeight="1" x14ac:dyDescent="0.4">
      <c r="B4" s="184" t="s">
        <v>108</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5" s="182" customFormat="1" ht="21" customHeight="1" x14ac:dyDescent="0.4">
      <c r="B5" s="184" t="s">
        <v>123</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row>
    <row r="6" spans="1:35" s="182" customFormat="1" ht="21" customHeight="1" x14ac:dyDescent="0.4"/>
    <row r="7" spans="1:35" s="182" customFormat="1" ht="21" customHeight="1" x14ac:dyDescent="0.4">
      <c r="A7" s="182" t="s">
        <v>109</v>
      </c>
    </row>
    <row r="8" spans="1:35" s="182" customFormat="1" ht="21" customHeight="1" x14ac:dyDescent="0.4">
      <c r="B8" s="185"/>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row>
    <row r="9" spans="1:35" s="182" customFormat="1" ht="21" customHeight="1" x14ac:dyDescent="0.4">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row>
    <row r="10" spans="1:35" s="182" customFormat="1" ht="21" customHeight="1" x14ac:dyDescent="0.4">
      <c r="B10" s="185"/>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row>
    <row r="11" spans="1:35" s="182" customFormat="1" ht="21" customHeight="1" x14ac:dyDescent="0.4">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row>
    <row r="12" spans="1:35" s="182" customFormat="1" ht="21" customHeight="1" x14ac:dyDescent="0.4">
      <c r="A12" s="186" t="s">
        <v>120</v>
      </c>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row>
    <row r="13" spans="1:35" s="182" customFormat="1" ht="21" customHeight="1" x14ac:dyDescent="0.4">
      <c r="A13" s="186" t="s">
        <v>122</v>
      </c>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row>
    <row r="14" spans="1:35" s="182" customFormat="1" ht="21" customHeight="1" x14ac:dyDescent="0.4">
      <c r="A14" s="186" t="s">
        <v>121</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row>
    <row r="15" spans="1:35" s="182" customFormat="1" ht="21" customHeight="1" x14ac:dyDescent="0.4">
      <c r="A15" s="187"/>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row>
    <row r="16" spans="1:35" s="182" customFormat="1" ht="21" customHeight="1" x14ac:dyDescent="0.4">
      <c r="T16" s="188" t="s">
        <v>115</v>
      </c>
      <c r="U16" s="188"/>
      <c r="V16" s="188"/>
      <c r="W16" s="188"/>
      <c r="X16" s="188"/>
      <c r="Y16" s="188"/>
      <c r="Z16" s="188"/>
      <c r="AA16" s="188"/>
      <c r="AB16" s="188"/>
      <c r="AC16" s="188"/>
      <c r="AD16" s="188"/>
      <c r="AE16" s="188"/>
      <c r="AF16" s="188"/>
      <c r="AG16" s="188"/>
      <c r="AH16" s="188"/>
    </row>
    <row r="17" spans="1:35" s="182" customFormat="1" ht="21" customHeight="1" x14ac:dyDescent="0.4"/>
    <row r="18" spans="1:35" s="182" customFormat="1" ht="21" customHeight="1" x14ac:dyDescent="0.4">
      <c r="N18" s="182" t="s">
        <v>110</v>
      </c>
    </row>
    <row r="19" spans="1:35" s="182" customFormat="1" ht="21" customHeight="1" x14ac:dyDescent="0.4">
      <c r="N19" s="182" t="s">
        <v>111</v>
      </c>
    </row>
    <row r="20" spans="1:35" s="182" customFormat="1" ht="21" customHeight="1" x14ac:dyDescent="0.4">
      <c r="N20" s="182" t="s">
        <v>112</v>
      </c>
    </row>
    <row r="21" spans="1:35" s="182" customFormat="1" ht="21" customHeight="1" x14ac:dyDescent="0.4"/>
    <row r="22" spans="1:35" s="182" customFormat="1" ht="21" customHeight="1" x14ac:dyDescent="0.4"/>
    <row r="23" spans="1:35" s="182" customFormat="1" ht="21" customHeight="1" x14ac:dyDescent="0.4">
      <c r="B23" s="184" t="s">
        <v>116</v>
      </c>
      <c r="C23" s="184"/>
      <c r="D23" s="184"/>
      <c r="E23" s="184"/>
      <c r="F23" s="184"/>
      <c r="G23" s="184"/>
      <c r="H23" s="184"/>
      <c r="I23" s="184"/>
      <c r="J23" s="184"/>
      <c r="K23" s="184"/>
      <c r="L23" s="184"/>
      <c r="M23" s="184"/>
      <c r="N23" s="184"/>
      <c r="O23" s="184"/>
      <c r="P23" s="184"/>
      <c r="Q23" s="184"/>
      <c r="R23" s="184"/>
      <c r="S23" s="184"/>
      <c r="T23" s="184"/>
      <c r="U23" s="184"/>
      <c r="V23" s="184"/>
    </row>
    <row r="24" spans="1:35" s="182" customFormat="1" ht="21" customHeight="1" x14ac:dyDescent="0.4">
      <c r="B24" s="184" t="s">
        <v>117</v>
      </c>
      <c r="C24" s="184"/>
      <c r="D24" s="184"/>
      <c r="E24" s="184"/>
      <c r="F24" s="184"/>
      <c r="G24" s="184"/>
      <c r="H24" s="184"/>
      <c r="I24" s="184"/>
      <c r="J24" s="184"/>
      <c r="K24" s="184"/>
      <c r="L24" s="184"/>
      <c r="M24" s="184"/>
      <c r="N24" s="184"/>
      <c r="O24" s="184"/>
      <c r="P24" s="184"/>
      <c r="Q24" s="184"/>
      <c r="R24" s="184"/>
      <c r="S24" s="184"/>
      <c r="T24" s="184"/>
      <c r="U24" s="184"/>
      <c r="V24" s="184"/>
    </row>
    <row r="25" spans="1:35" s="182" customFormat="1" ht="21" customHeight="1" x14ac:dyDescent="0.4">
      <c r="A25" s="189"/>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row>
    <row r="26" spans="1:35" s="182" customFormat="1" ht="21" customHeight="1" x14ac:dyDescent="0.4"/>
    <row r="27" spans="1:35" s="182" customFormat="1" ht="21" customHeight="1" x14ac:dyDescent="0.4">
      <c r="B27" s="182" t="s">
        <v>113</v>
      </c>
    </row>
    <row r="28" spans="1:35" s="182" customFormat="1" ht="21" customHeight="1" x14ac:dyDescent="0.4"/>
    <row r="29" spans="1:35" s="182" customFormat="1" ht="21" customHeight="1" x14ac:dyDescent="0.4">
      <c r="B29" s="182" t="s">
        <v>115</v>
      </c>
    </row>
    <row r="30" spans="1:35" s="182" customFormat="1" ht="21" customHeight="1" x14ac:dyDescent="0.4"/>
    <row r="31" spans="1:35" s="182" customFormat="1" ht="21" customHeight="1" x14ac:dyDescent="0.4">
      <c r="B31" s="194"/>
      <c r="C31" s="194"/>
      <c r="D31" s="194"/>
      <c r="E31" s="194"/>
      <c r="F31" s="194"/>
      <c r="G31" s="194"/>
      <c r="H31" s="194"/>
      <c r="I31" s="194"/>
      <c r="J31" s="194"/>
      <c r="K31" s="194"/>
      <c r="L31" s="194"/>
      <c r="M31" s="194"/>
      <c r="N31" s="194"/>
      <c r="O31" s="194"/>
      <c r="P31" s="194"/>
      <c r="Q31" s="194"/>
      <c r="R31" s="194"/>
      <c r="S31" s="182" t="s">
        <v>114</v>
      </c>
    </row>
    <row r="32" spans="1:35" s="182" customFormat="1" ht="21" customHeight="1" x14ac:dyDescent="0.4"/>
    <row r="33" spans="1:35" s="182" customFormat="1" ht="21" customHeight="1" x14ac:dyDescent="0.4">
      <c r="O33" s="182" t="s">
        <v>118</v>
      </c>
      <c r="V33" s="186"/>
      <c r="W33" s="186"/>
      <c r="X33" s="186"/>
      <c r="Y33" s="186"/>
      <c r="Z33" s="186"/>
      <c r="AA33" s="186"/>
      <c r="AB33" s="186"/>
      <c r="AC33" s="186"/>
      <c r="AD33" s="186"/>
      <c r="AE33" s="186"/>
      <c r="AF33" s="186"/>
      <c r="AG33" s="186"/>
      <c r="AH33" s="186"/>
      <c r="AI33" s="186"/>
    </row>
    <row r="34" spans="1:35" s="182" customFormat="1" ht="21" customHeight="1" x14ac:dyDescent="0.4">
      <c r="O34" s="182" t="s">
        <v>119</v>
      </c>
      <c r="V34" s="186"/>
      <c r="W34" s="186"/>
      <c r="X34" s="186"/>
      <c r="Y34" s="186"/>
      <c r="Z34" s="186"/>
      <c r="AA34" s="186"/>
      <c r="AB34" s="186"/>
      <c r="AC34" s="186"/>
      <c r="AD34" s="186"/>
      <c r="AE34" s="186"/>
      <c r="AF34" s="186"/>
      <c r="AG34" s="186"/>
      <c r="AH34" s="186"/>
      <c r="AI34" s="186"/>
    </row>
    <row r="35" spans="1:35" s="182" customFormat="1" ht="21" customHeight="1" x14ac:dyDescent="0.4">
      <c r="A35" s="190"/>
      <c r="B35" s="190"/>
      <c r="C35" s="190"/>
      <c r="D35" s="190"/>
      <c r="E35" s="190"/>
      <c r="F35" s="190"/>
      <c r="G35" s="190"/>
      <c r="H35" s="190"/>
      <c r="I35" s="190"/>
      <c r="J35" s="190"/>
      <c r="K35" s="190"/>
      <c r="L35" s="190"/>
      <c r="M35" s="191"/>
      <c r="N35" s="191"/>
      <c r="O35" s="191"/>
      <c r="P35" s="191"/>
      <c r="Q35" s="191"/>
      <c r="R35" s="191"/>
      <c r="S35" s="191"/>
      <c r="T35" s="191"/>
      <c r="U35" s="191"/>
      <c r="V35" s="191"/>
      <c r="W35" s="191"/>
      <c r="X35" s="191"/>
      <c r="Y35" s="191"/>
      <c r="Z35" s="191"/>
    </row>
    <row r="36" spans="1:35" ht="21" customHeight="1" x14ac:dyDescent="0.4">
      <c r="A36" s="192"/>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row>
    <row r="37" spans="1:35" ht="21" customHeight="1" x14ac:dyDescent="0.4">
      <c r="A37" s="192"/>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row>
    <row r="38" spans="1:35" ht="21" customHeight="1" x14ac:dyDescent="0.4">
      <c r="A38" s="192"/>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row>
    <row r="39" spans="1:35" ht="21" customHeight="1" x14ac:dyDescent="0.4">
      <c r="A39" s="192"/>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row>
    <row r="40" spans="1:35" ht="21" customHeight="1" x14ac:dyDescent="0.4">
      <c r="A40" s="192"/>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row>
    <row r="41" spans="1:35" ht="21" customHeight="1" x14ac:dyDescent="0.4">
      <c r="A41" s="192"/>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row>
    <row r="42" spans="1:35" ht="21" customHeight="1" x14ac:dyDescent="0.4">
      <c r="A42" s="192"/>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row>
    <row r="43" spans="1:35" ht="21" customHeight="1" x14ac:dyDescent="0.4">
      <c r="A43" s="192"/>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row>
    <row r="44" spans="1:35" ht="21" customHeight="1" x14ac:dyDescent="0.4">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row>
    <row r="45" spans="1:35" ht="21" customHeight="1" x14ac:dyDescent="0.4">
      <c r="A45" s="19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row>
    <row r="46" spans="1:35" ht="21" customHeight="1" x14ac:dyDescent="0.4">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row>
    <row r="47" spans="1:35" ht="21" customHeight="1" x14ac:dyDescent="0.4">
      <c r="A47" s="192"/>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row>
    <row r="48" spans="1:35" ht="21" customHeight="1" x14ac:dyDescent="0.4">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row>
    <row r="49" spans="1:35" ht="21" customHeight="1" x14ac:dyDescent="0.4">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row>
    <row r="50" spans="1:35" ht="21" customHeight="1" x14ac:dyDescent="0.4">
      <c r="A50" s="192"/>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row>
  </sheetData>
  <mergeCells count="7">
    <mergeCell ref="B23:V23"/>
    <mergeCell ref="B24:V24"/>
    <mergeCell ref="A1:AI1"/>
    <mergeCell ref="B4:AI4"/>
    <mergeCell ref="B5:AI5"/>
    <mergeCell ref="B8:AI10"/>
    <mergeCell ref="T16:AH16"/>
  </mergeCells>
  <phoneticPr fontId="3"/>
  <pageMargins left="0.7" right="0.7" top="0.9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5007-3685-4BC2-BF4E-1C3A8AE19AE8}">
  <dimension ref="A2:U38"/>
  <sheetViews>
    <sheetView view="pageBreakPreview" zoomScale="85" zoomScaleNormal="100" zoomScaleSheetLayoutView="85" workbookViewId="0"/>
  </sheetViews>
  <sheetFormatPr defaultRowHeight="13.5" x14ac:dyDescent="0.15"/>
  <cols>
    <col min="1" max="11" width="7.125" style="1" customWidth="1"/>
    <col min="12" max="12" width="9" style="1"/>
    <col min="13" max="13" width="0" style="1" hidden="1" customWidth="1"/>
    <col min="14" max="14" width="9.5" style="1" hidden="1" customWidth="1"/>
    <col min="15" max="21" width="0" style="1" hidden="1" customWidth="1"/>
    <col min="22" max="16384" width="9" style="1"/>
  </cols>
  <sheetData>
    <row r="2" spans="1:21" x14ac:dyDescent="0.15">
      <c r="A2" s="118" t="s">
        <v>24</v>
      </c>
      <c r="B2" s="118"/>
      <c r="C2" s="118"/>
      <c r="D2" s="118"/>
      <c r="E2" s="118"/>
      <c r="F2" s="118"/>
      <c r="G2" s="118"/>
      <c r="H2" s="118"/>
      <c r="I2" s="118"/>
      <c r="J2" s="118"/>
      <c r="K2" s="118"/>
    </row>
    <row r="3" spans="1:21" x14ac:dyDescent="0.15">
      <c r="A3" s="118"/>
      <c r="B3" s="118"/>
      <c r="C3" s="118"/>
      <c r="D3" s="118"/>
      <c r="E3" s="118"/>
      <c r="F3" s="118"/>
      <c r="G3" s="118"/>
      <c r="H3" s="118"/>
      <c r="I3" s="118"/>
      <c r="J3" s="118"/>
      <c r="K3" s="118"/>
    </row>
    <row r="4" spans="1:21" x14ac:dyDescent="0.15">
      <c r="A4" s="118"/>
      <c r="B4" s="118"/>
      <c r="C4" s="118"/>
      <c r="D4" s="118"/>
      <c r="E4" s="118"/>
      <c r="F4" s="118"/>
      <c r="G4" s="118"/>
      <c r="H4" s="118"/>
      <c r="I4" s="118"/>
      <c r="J4" s="118"/>
      <c r="K4" s="118"/>
    </row>
    <row r="5" spans="1:21" ht="18.75" customHeight="1" x14ac:dyDescent="0.15">
      <c r="A5" s="2"/>
      <c r="B5" s="2"/>
      <c r="C5" s="2"/>
      <c r="D5" s="2"/>
      <c r="E5" s="2"/>
      <c r="F5" s="2"/>
      <c r="G5" s="2"/>
      <c r="H5" s="2"/>
      <c r="I5" s="2"/>
      <c r="J5" s="2"/>
    </row>
    <row r="6" spans="1:21" ht="18.75" customHeight="1" x14ac:dyDescent="0.15">
      <c r="A6" s="2"/>
      <c r="B6" s="119" t="s">
        <v>23</v>
      </c>
      <c r="C6" s="119"/>
      <c r="D6" s="119"/>
      <c r="E6" s="119"/>
      <c r="F6" s="119"/>
      <c r="G6" s="119"/>
      <c r="H6" s="119"/>
      <c r="I6" s="2"/>
      <c r="J6" s="2"/>
    </row>
    <row r="7" spans="1:21" ht="18.75" customHeight="1" x14ac:dyDescent="0.15">
      <c r="A7" s="2"/>
      <c r="B7" s="2"/>
      <c r="C7" s="2"/>
      <c r="D7" s="2"/>
      <c r="E7" s="2"/>
      <c r="F7" s="2"/>
      <c r="G7" s="2"/>
      <c r="H7" s="2"/>
      <c r="I7" s="2"/>
      <c r="J7" s="2"/>
    </row>
    <row r="8" spans="1:21" ht="18.75" customHeight="1" x14ac:dyDescent="0.15">
      <c r="A8" s="2"/>
      <c r="B8" s="119" t="s">
        <v>22</v>
      </c>
      <c r="C8" s="119"/>
      <c r="D8" s="119"/>
      <c r="E8" s="119"/>
      <c r="F8" s="119"/>
      <c r="G8" s="119"/>
      <c r="H8" s="119"/>
      <c r="I8" s="119"/>
      <c r="J8" s="119"/>
    </row>
    <row r="9" spans="1:21" ht="18.75" customHeight="1" x14ac:dyDescent="0.15">
      <c r="A9" s="2"/>
      <c r="B9" s="2"/>
      <c r="C9" s="2"/>
      <c r="D9" s="2"/>
      <c r="E9" s="2"/>
      <c r="F9" s="2"/>
      <c r="G9" s="2"/>
      <c r="H9" s="2"/>
      <c r="I9" s="2"/>
      <c r="J9" s="2"/>
    </row>
    <row r="10" spans="1:21" ht="18.75" customHeight="1" x14ac:dyDescent="0.15">
      <c r="A10" s="2"/>
      <c r="B10" s="2"/>
      <c r="C10" s="2"/>
      <c r="D10" s="2"/>
      <c r="E10" s="2"/>
      <c r="F10" s="2"/>
      <c r="G10" s="2"/>
      <c r="H10" s="2"/>
      <c r="I10" s="2"/>
      <c r="J10" s="2"/>
    </row>
    <row r="11" spans="1:21" ht="18.75" customHeight="1" x14ac:dyDescent="0.15">
      <c r="A11" s="120" t="s">
        <v>21</v>
      </c>
      <c r="B11" s="9">
        <v>9</v>
      </c>
      <c r="C11" s="7">
        <v>8</v>
      </c>
      <c r="D11" s="8">
        <v>7</v>
      </c>
      <c r="E11" s="7">
        <v>6</v>
      </c>
      <c r="F11" s="8">
        <v>5</v>
      </c>
      <c r="G11" s="7">
        <v>4</v>
      </c>
      <c r="H11" s="7">
        <v>3</v>
      </c>
      <c r="I11" s="7">
        <v>2</v>
      </c>
      <c r="J11" s="7">
        <v>1</v>
      </c>
      <c r="K11" s="120" t="s">
        <v>20</v>
      </c>
    </row>
    <row r="12" spans="1:21" ht="18.75" customHeight="1" x14ac:dyDescent="0.15">
      <c r="A12" s="121"/>
      <c r="B12" s="6" t="s">
        <v>19</v>
      </c>
      <c r="C12" s="4" t="s">
        <v>18</v>
      </c>
      <c r="D12" s="5" t="s">
        <v>17</v>
      </c>
      <c r="E12" s="4" t="s">
        <v>16</v>
      </c>
      <c r="F12" s="5" t="s">
        <v>15</v>
      </c>
      <c r="G12" s="4" t="s">
        <v>14</v>
      </c>
      <c r="H12" s="4" t="s">
        <v>13</v>
      </c>
      <c r="I12" s="4" t="s">
        <v>12</v>
      </c>
      <c r="J12" s="4" t="s">
        <v>11</v>
      </c>
      <c r="K12" s="121"/>
    </row>
    <row r="13" spans="1:21" ht="18.75" customHeight="1" x14ac:dyDescent="0.15">
      <c r="A13" s="121"/>
      <c r="B13" s="112" t="str">
        <f t="shared" ref="B13:J13" si="0">IF(B11=$M$14+1,"￥",IF(B11&gt;$M$14+1,"",M17))</f>
        <v/>
      </c>
      <c r="C13" s="112" t="str">
        <f t="shared" si="0"/>
        <v/>
      </c>
      <c r="D13" s="112" t="str">
        <f t="shared" si="0"/>
        <v>￥</v>
      </c>
      <c r="E13" s="112">
        <f t="shared" si="0"/>
        <v>1</v>
      </c>
      <c r="F13" s="112">
        <f t="shared" si="0"/>
        <v>3</v>
      </c>
      <c r="G13" s="112">
        <f t="shared" si="0"/>
        <v>6</v>
      </c>
      <c r="H13" s="112">
        <f t="shared" si="0"/>
        <v>3</v>
      </c>
      <c r="I13" s="112">
        <f t="shared" si="0"/>
        <v>5</v>
      </c>
      <c r="J13" s="112">
        <f t="shared" si="0"/>
        <v>0</v>
      </c>
      <c r="K13" s="121"/>
      <c r="M13" s="1">
        <f>入札内訳書!J40</f>
        <v>136350</v>
      </c>
    </row>
    <row r="14" spans="1:21" ht="18.75" customHeight="1" x14ac:dyDescent="0.15">
      <c r="A14" s="121"/>
      <c r="B14" s="113"/>
      <c r="C14" s="113"/>
      <c r="D14" s="113"/>
      <c r="E14" s="113"/>
      <c r="F14" s="113"/>
      <c r="G14" s="113"/>
      <c r="H14" s="113"/>
      <c r="I14" s="113"/>
      <c r="J14" s="113"/>
      <c r="K14" s="121"/>
      <c r="M14" s="1">
        <f>LEN(M13)</f>
        <v>6</v>
      </c>
    </row>
    <row r="15" spans="1:21" ht="18.75" customHeight="1" x14ac:dyDescent="0.15">
      <c r="A15" s="122"/>
      <c r="B15" s="114"/>
      <c r="C15" s="114"/>
      <c r="D15" s="114"/>
      <c r="E15" s="114"/>
      <c r="F15" s="114"/>
      <c r="G15" s="114"/>
      <c r="H15" s="114"/>
      <c r="I15" s="114"/>
      <c r="J15" s="114"/>
      <c r="K15" s="122"/>
      <c r="N15" s="1">
        <v>10000000</v>
      </c>
      <c r="O15" s="1">
        <v>1000000</v>
      </c>
      <c r="P15" s="1">
        <v>100000</v>
      </c>
      <c r="Q15" s="1">
        <v>10000</v>
      </c>
      <c r="R15" s="1">
        <v>1000</v>
      </c>
      <c r="S15" s="1">
        <v>100</v>
      </c>
      <c r="T15" s="1">
        <v>10</v>
      </c>
      <c r="U15" s="1">
        <v>1</v>
      </c>
    </row>
    <row r="16" spans="1:21" ht="18.75" customHeight="1" x14ac:dyDescent="0.15">
      <c r="A16" s="110" t="s">
        <v>10</v>
      </c>
      <c r="B16" s="110"/>
      <c r="C16" s="110"/>
      <c r="D16" s="110"/>
      <c r="E16" s="110"/>
      <c r="F16" s="110"/>
      <c r="G16" s="110"/>
      <c r="H16" s="110"/>
      <c r="I16" s="110"/>
      <c r="J16" s="110"/>
      <c r="K16" s="110"/>
      <c r="N16" s="1">
        <f>$M$13-ROUNDDOWN($M$13,LEN(N15)*-1)-SUM(O16:$U$16)</f>
        <v>0</v>
      </c>
      <c r="O16" s="1">
        <f>$M$13-ROUNDDOWN($M$13,LEN(O15)*-1)-SUM(P16:$U$16)</f>
        <v>0</v>
      </c>
      <c r="P16" s="1">
        <f>$M$13-ROUNDDOWN($M$13,LEN(P15)*-1)-SUM(Q16:$U$16)</f>
        <v>100000</v>
      </c>
      <c r="Q16" s="1">
        <f>$M$13-ROUNDDOWN($M$13,LEN(Q15)*-1)-SUM(R16:$U$16)</f>
        <v>30000</v>
      </c>
      <c r="R16" s="1">
        <f>$M$13-ROUNDDOWN($M$13,LEN(R15)*-1)-SUM(S16:$U$16)</f>
        <v>6000</v>
      </c>
      <c r="S16" s="1">
        <f>$M$13-ROUNDDOWN($M$13,LEN(S15)*-1)-SUM(T16:$U$16)</f>
        <v>300</v>
      </c>
      <c r="T16" s="1">
        <f>$M$13-ROUNDDOWN($M$13,LEN(T15)*-1)-SUM(U16:$U$16)</f>
        <v>50</v>
      </c>
      <c r="U16" s="1">
        <f>$M$13-ROUNDDOWN($M$13,LEN(U15)*-1)</f>
        <v>0</v>
      </c>
    </row>
    <row r="17" spans="1:21" ht="18.75" customHeight="1" x14ac:dyDescent="0.15">
      <c r="A17" s="111"/>
      <c r="B17" s="111"/>
      <c r="C17" s="111"/>
      <c r="D17" s="111"/>
      <c r="E17" s="111"/>
      <c r="F17" s="111"/>
      <c r="G17" s="111"/>
      <c r="H17" s="111"/>
      <c r="I17" s="111"/>
      <c r="J17" s="111"/>
      <c r="K17" s="111"/>
      <c r="N17" s="1">
        <f t="shared" ref="N17:U17" si="1">N16/N15</f>
        <v>0</v>
      </c>
      <c r="O17" s="1">
        <f t="shared" si="1"/>
        <v>0</v>
      </c>
      <c r="P17" s="1">
        <f t="shared" si="1"/>
        <v>1</v>
      </c>
      <c r="Q17" s="1">
        <f t="shared" si="1"/>
        <v>3</v>
      </c>
      <c r="R17" s="1">
        <f t="shared" si="1"/>
        <v>6</v>
      </c>
      <c r="S17" s="1">
        <f t="shared" si="1"/>
        <v>3</v>
      </c>
      <c r="T17" s="1">
        <f t="shared" si="1"/>
        <v>5</v>
      </c>
      <c r="U17" s="1">
        <f t="shared" si="1"/>
        <v>0</v>
      </c>
    </row>
    <row r="18" spans="1:21" ht="18.75" customHeight="1" x14ac:dyDescent="0.15">
      <c r="A18" s="111" t="s">
        <v>9</v>
      </c>
      <c r="B18" s="111"/>
      <c r="C18" s="111"/>
      <c r="D18" s="111"/>
      <c r="E18" s="111"/>
      <c r="F18" s="111"/>
      <c r="G18" s="111"/>
      <c r="H18" s="111"/>
      <c r="I18" s="111"/>
      <c r="J18" s="111"/>
      <c r="K18" s="111"/>
    </row>
    <row r="19" spans="1:21" ht="18.75" customHeight="1" x14ac:dyDescent="0.15">
      <c r="A19" s="111"/>
      <c r="B19" s="111"/>
      <c r="C19" s="111"/>
      <c r="D19" s="111"/>
      <c r="E19" s="111"/>
      <c r="F19" s="111"/>
      <c r="G19" s="111"/>
      <c r="H19" s="111"/>
      <c r="I19" s="111"/>
      <c r="J19" s="111"/>
      <c r="K19" s="111"/>
    </row>
    <row r="20" spans="1:21" ht="18.75" customHeight="1" x14ac:dyDescent="0.15"/>
    <row r="21" spans="1:21" ht="18.75" customHeight="1" x14ac:dyDescent="0.15">
      <c r="A21" s="115" t="s">
        <v>74</v>
      </c>
      <c r="B21" s="115"/>
      <c r="C21" s="115"/>
      <c r="D21" s="115"/>
      <c r="E21" s="2"/>
      <c r="F21" s="2"/>
      <c r="G21" s="2"/>
      <c r="H21" s="2"/>
      <c r="I21" s="2"/>
      <c r="J21" s="2"/>
      <c r="K21" s="2"/>
    </row>
    <row r="22" spans="1:21" ht="18.75" customHeight="1" x14ac:dyDescent="0.15">
      <c r="A22" s="2"/>
      <c r="B22" s="2"/>
      <c r="C22" s="2"/>
      <c r="D22" s="2"/>
      <c r="E22" s="2"/>
      <c r="F22" s="2"/>
      <c r="G22" s="2"/>
      <c r="H22" s="2"/>
      <c r="I22" s="2"/>
      <c r="J22" s="2"/>
      <c r="K22" s="2"/>
    </row>
    <row r="23" spans="1:21" ht="18.75" customHeight="1" x14ac:dyDescent="0.15">
      <c r="A23" s="2" t="s">
        <v>8</v>
      </c>
      <c r="B23" s="2"/>
      <c r="C23" s="2"/>
      <c r="D23" s="2"/>
      <c r="E23" s="2"/>
      <c r="F23" s="2"/>
      <c r="G23" s="2"/>
      <c r="H23" s="2"/>
      <c r="I23" s="2"/>
      <c r="J23" s="2"/>
      <c r="K23" s="2"/>
    </row>
    <row r="24" spans="1:21" ht="18.75" customHeight="1" x14ac:dyDescent="0.15">
      <c r="A24" s="2" t="s">
        <v>7</v>
      </c>
      <c r="B24" s="2"/>
      <c r="C24" s="2"/>
      <c r="D24" s="2"/>
      <c r="E24" s="2"/>
      <c r="F24" s="2"/>
      <c r="G24" s="2"/>
      <c r="H24" s="2"/>
      <c r="I24" s="2"/>
      <c r="J24" s="2"/>
      <c r="K24" s="2"/>
    </row>
    <row r="25" spans="1:21" ht="18.75" customHeight="1" x14ac:dyDescent="0.15">
      <c r="A25" s="2"/>
      <c r="B25" s="2"/>
      <c r="C25" s="2"/>
      <c r="D25" s="2"/>
      <c r="E25" s="2"/>
      <c r="F25" s="2"/>
      <c r="G25" s="2"/>
      <c r="H25" s="2"/>
      <c r="I25" s="2"/>
      <c r="J25" s="2"/>
      <c r="K25" s="2"/>
    </row>
    <row r="26" spans="1:21" ht="18.75" customHeight="1" x14ac:dyDescent="0.15">
      <c r="A26" s="2"/>
      <c r="B26" s="2"/>
      <c r="C26" s="2"/>
      <c r="D26" s="2"/>
      <c r="E26" s="109" t="s">
        <v>6</v>
      </c>
      <c r="F26" s="109"/>
      <c r="G26" s="2"/>
      <c r="H26" s="2"/>
      <c r="I26" s="2"/>
      <c r="J26" s="2"/>
      <c r="K26" s="2"/>
    </row>
    <row r="27" spans="1:21" ht="18.75" customHeight="1" x14ac:dyDescent="0.15">
      <c r="A27" s="2"/>
      <c r="B27" s="2"/>
      <c r="C27" s="2"/>
      <c r="D27" s="2"/>
      <c r="E27" s="109" t="s">
        <v>3</v>
      </c>
      <c r="F27" s="109"/>
      <c r="G27" s="108"/>
      <c r="H27" s="108"/>
      <c r="I27" s="108"/>
      <c r="J27" s="108"/>
      <c r="K27" s="108"/>
    </row>
    <row r="28" spans="1:21" ht="18.75" customHeight="1" x14ac:dyDescent="0.15">
      <c r="A28" s="2"/>
      <c r="B28" s="2"/>
      <c r="C28" s="2"/>
      <c r="D28" s="2"/>
      <c r="E28" s="109" t="s">
        <v>2</v>
      </c>
      <c r="F28" s="109"/>
      <c r="G28" s="108"/>
      <c r="H28" s="108"/>
      <c r="I28" s="108"/>
      <c r="J28" s="108"/>
      <c r="K28" s="108"/>
    </row>
    <row r="29" spans="1:21" ht="18.75" customHeight="1" x14ac:dyDescent="0.15">
      <c r="A29" s="2"/>
      <c r="B29" s="2"/>
      <c r="C29" s="2"/>
      <c r="D29" s="2"/>
      <c r="E29" s="109" t="s">
        <v>5</v>
      </c>
      <c r="F29" s="109"/>
      <c r="G29" s="108"/>
      <c r="H29" s="108"/>
      <c r="I29" s="108"/>
      <c r="J29" s="108"/>
      <c r="K29" s="108"/>
    </row>
    <row r="30" spans="1:21" ht="18.75" customHeight="1" x14ac:dyDescent="0.15">
      <c r="A30" s="2"/>
      <c r="B30" s="2"/>
      <c r="C30" s="2"/>
      <c r="D30" s="2"/>
      <c r="E30" s="3"/>
      <c r="F30" s="3"/>
      <c r="G30" s="2"/>
      <c r="H30" s="2"/>
      <c r="I30" s="2"/>
      <c r="J30" s="2"/>
      <c r="K30" s="2"/>
    </row>
    <row r="31" spans="1:21" ht="18.75" customHeight="1" x14ac:dyDescent="0.15">
      <c r="A31" s="2"/>
      <c r="B31" s="2"/>
      <c r="C31" s="2"/>
      <c r="D31" s="2"/>
      <c r="E31" s="109" t="s">
        <v>4</v>
      </c>
      <c r="F31" s="109"/>
      <c r="G31" s="2"/>
      <c r="H31" s="2"/>
      <c r="I31" s="2"/>
      <c r="J31" s="2"/>
      <c r="K31" s="2"/>
    </row>
    <row r="32" spans="1:21" ht="18.75" customHeight="1" x14ac:dyDescent="0.15">
      <c r="A32" s="2"/>
      <c r="B32" s="2"/>
      <c r="C32" s="2"/>
      <c r="D32" s="2"/>
      <c r="E32" s="109" t="s">
        <v>3</v>
      </c>
      <c r="F32" s="109"/>
      <c r="G32" s="108"/>
      <c r="H32" s="108"/>
      <c r="I32" s="108"/>
      <c r="J32" s="108"/>
      <c r="K32" s="108"/>
    </row>
    <row r="33" spans="1:11" ht="18.75" customHeight="1" x14ac:dyDescent="0.15">
      <c r="A33" s="2"/>
      <c r="B33" s="2"/>
      <c r="C33" s="2"/>
      <c r="D33" s="2"/>
      <c r="E33" s="109" t="s">
        <v>2</v>
      </c>
      <c r="F33" s="109"/>
      <c r="G33" s="108"/>
      <c r="H33" s="108"/>
      <c r="I33" s="108"/>
      <c r="J33" s="108"/>
      <c r="K33" s="108"/>
    </row>
    <row r="34" spans="1:11" ht="18.75" customHeight="1" x14ac:dyDescent="0.15">
      <c r="A34" s="2"/>
      <c r="B34" s="2"/>
      <c r="C34" s="2"/>
      <c r="D34" s="2"/>
      <c r="E34" s="109" t="s">
        <v>1</v>
      </c>
      <c r="F34" s="109"/>
      <c r="G34" s="108"/>
      <c r="H34" s="108"/>
      <c r="I34" s="108"/>
      <c r="J34" s="108"/>
      <c r="K34" s="108"/>
    </row>
    <row r="35" spans="1:11" ht="18.75" customHeight="1" x14ac:dyDescent="0.15">
      <c r="A35" s="2"/>
      <c r="B35" s="2"/>
      <c r="C35" s="2"/>
      <c r="D35" s="2"/>
      <c r="E35" s="2"/>
      <c r="F35" s="2"/>
      <c r="G35" s="2"/>
      <c r="H35" s="2"/>
      <c r="I35" s="2"/>
      <c r="J35" s="2"/>
      <c r="K35" s="2"/>
    </row>
    <row r="36" spans="1:11" ht="18.75" customHeight="1" x14ac:dyDescent="0.15">
      <c r="A36" s="116" t="s">
        <v>0</v>
      </c>
      <c r="B36" s="117"/>
      <c r="C36" s="117"/>
      <c r="D36" s="117"/>
      <c r="E36" s="117"/>
      <c r="F36" s="117"/>
      <c r="G36" s="117"/>
      <c r="H36" s="117"/>
      <c r="I36" s="117"/>
      <c r="J36" s="117"/>
      <c r="K36" s="117"/>
    </row>
    <row r="37" spans="1:11" ht="18.75" customHeight="1" x14ac:dyDescent="0.15">
      <c r="A37" s="117"/>
      <c r="B37" s="117"/>
      <c r="C37" s="117"/>
      <c r="D37" s="117"/>
      <c r="E37" s="117"/>
      <c r="F37" s="117"/>
      <c r="G37" s="117"/>
      <c r="H37" s="117"/>
      <c r="I37" s="117"/>
      <c r="J37" s="117"/>
      <c r="K37" s="117"/>
    </row>
    <row r="38" spans="1:11" ht="18.75" customHeight="1" x14ac:dyDescent="0.15">
      <c r="A38" s="117"/>
      <c r="B38" s="117"/>
      <c r="C38" s="117"/>
      <c r="D38" s="117"/>
      <c r="E38" s="117"/>
      <c r="F38" s="117"/>
      <c r="G38" s="117"/>
      <c r="H38" s="117"/>
      <c r="I38" s="117"/>
      <c r="J38" s="117"/>
      <c r="K38" s="117"/>
    </row>
  </sheetData>
  <mergeCells count="32">
    <mergeCell ref="A2:K4"/>
    <mergeCell ref="B6:H6"/>
    <mergeCell ref="B8:J8"/>
    <mergeCell ref="A11:A15"/>
    <mergeCell ref="K11:K15"/>
    <mergeCell ref="C13:C15"/>
    <mergeCell ref="A36:K38"/>
    <mergeCell ref="B13:B15"/>
    <mergeCell ref="A18:K19"/>
    <mergeCell ref="E26:F26"/>
    <mergeCell ref="E27:F27"/>
    <mergeCell ref="E28:F28"/>
    <mergeCell ref="E29:F29"/>
    <mergeCell ref="G34:K34"/>
    <mergeCell ref="E31:F31"/>
    <mergeCell ref="A16:K17"/>
    <mergeCell ref="J13:J15"/>
    <mergeCell ref="D13:D15"/>
    <mergeCell ref="E13:E15"/>
    <mergeCell ref="F13:F15"/>
    <mergeCell ref="G13:G15"/>
    <mergeCell ref="H13:H15"/>
    <mergeCell ref="I13:I15"/>
    <mergeCell ref="A21:D21"/>
    <mergeCell ref="E32:F32"/>
    <mergeCell ref="E33:F33"/>
    <mergeCell ref="E34:F34"/>
    <mergeCell ref="G27:K27"/>
    <mergeCell ref="G28:K28"/>
    <mergeCell ref="G29:K29"/>
    <mergeCell ref="G32:K32"/>
    <mergeCell ref="G33:K33"/>
  </mergeCells>
  <phoneticPr fontId="3"/>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1643-A0A9-4D30-8582-A258063895EA}">
  <sheetPr>
    <pageSetUpPr fitToPage="1"/>
  </sheetPr>
  <dimension ref="A1:R55"/>
  <sheetViews>
    <sheetView showZeros="0" view="pageBreakPreview" topLeftCell="A2" zoomScale="55" zoomScaleNormal="70" zoomScaleSheetLayoutView="55" workbookViewId="0">
      <selection activeCell="A2" sqref="A2"/>
    </sheetView>
  </sheetViews>
  <sheetFormatPr defaultRowHeight="18.75" x14ac:dyDescent="0.4"/>
  <cols>
    <col min="1" max="1" width="3.125" style="10" customWidth="1"/>
    <col min="2" max="2" width="17.625" style="10" customWidth="1"/>
    <col min="3" max="3" width="24.25" style="10" customWidth="1"/>
    <col min="4" max="4" width="33.875" style="10" customWidth="1"/>
    <col min="5" max="5" width="13.375" style="10" customWidth="1"/>
    <col min="6" max="6" width="20.875" style="10" customWidth="1"/>
    <col min="7" max="8" width="8.625" style="10" customWidth="1"/>
    <col min="9" max="10" width="20.625" style="10" customWidth="1"/>
    <col min="11" max="18" width="0" style="10" hidden="1" customWidth="1"/>
    <col min="19" max="16384" width="9" style="10"/>
  </cols>
  <sheetData>
    <row r="1" spans="1:18" ht="27.75" hidden="1" customHeight="1" x14ac:dyDescent="0.4">
      <c r="B1" s="10" t="s">
        <v>73</v>
      </c>
      <c r="C1" s="89"/>
      <c r="D1" s="89"/>
      <c r="E1" s="89"/>
      <c r="F1" s="89"/>
      <c r="G1" s="89"/>
      <c r="I1" s="89"/>
    </row>
    <row r="2" spans="1:18" ht="27.75" customHeight="1" x14ac:dyDescent="0.4">
      <c r="B2" s="11"/>
      <c r="C2" s="89"/>
      <c r="D2" s="89"/>
      <c r="E2" s="89"/>
      <c r="F2" s="89"/>
      <c r="G2" s="89"/>
      <c r="I2" s="89"/>
    </row>
    <row r="3" spans="1:18" ht="31.5" customHeight="1" x14ac:dyDescent="0.4">
      <c r="A3" s="88"/>
      <c r="B3" s="131" t="s">
        <v>72</v>
      </c>
      <c r="C3" s="132"/>
      <c r="D3" s="132"/>
      <c r="E3" s="132"/>
      <c r="F3" s="132"/>
      <c r="G3" s="132"/>
      <c r="H3" s="132"/>
      <c r="I3" s="132"/>
      <c r="J3" s="132"/>
    </row>
    <row r="4" spans="1:18" ht="19.5" thickBot="1" x14ac:dyDescent="0.45"/>
    <row r="5" spans="1:18" ht="62.25" customHeight="1" x14ac:dyDescent="0.4">
      <c r="B5" s="133" t="s">
        <v>71</v>
      </c>
      <c r="C5" s="134"/>
      <c r="D5" s="134"/>
      <c r="E5" s="134"/>
      <c r="F5" s="135"/>
      <c r="G5" s="87" t="s">
        <v>70</v>
      </c>
      <c r="H5" s="86" t="s">
        <v>69</v>
      </c>
      <c r="I5" s="85" t="s">
        <v>68</v>
      </c>
      <c r="J5" s="84" t="s">
        <v>67</v>
      </c>
      <c r="P5" s="10" t="s">
        <v>66</v>
      </c>
      <c r="Q5" s="10" t="s">
        <v>65</v>
      </c>
    </row>
    <row r="6" spans="1:18" ht="41.25" hidden="1" customHeight="1" x14ac:dyDescent="0.4">
      <c r="A6" s="40"/>
      <c r="B6" s="136" t="s">
        <v>64</v>
      </c>
      <c r="C6" s="127" t="s">
        <v>44</v>
      </c>
      <c r="D6" s="82" t="str">
        <f>VLOOKUP(K6,$O$6:$R$10,4,0)</f>
        <v>車両重量1.0トンまで</v>
      </c>
      <c r="E6" s="81" t="s">
        <v>61</v>
      </c>
      <c r="F6" s="80" t="s">
        <v>60</v>
      </c>
      <c r="G6" s="79">
        <v>0</v>
      </c>
      <c r="H6" s="34" t="s">
        <v>36</v>
      </c>
      <c r="I6" s="78"/>
      <c r="J6" s="77">
        <f>G6*I6</f>
        <v>0</v>
      </c>
      <c r="K6" s="10">
        <v>1</v>
      </c>
      <c r="O6" s="10">
        <v>1</v>
      </c>
      <c r="Q6" s="10">
        <v>1</v>
      </c>
      <c r="R6" s="10" t="str">
        <f>"車両重量"&amp;IF(P6=0,"",TEXT(P6,"0.0")&amp;P$5)&amp;TEXT(Q6,"0.0")&amp;Q$5</f>
        <v>車両重量1.0トンまで</v>
      </c>
    </row>
    <row r="7" spans="1:18" ht="41.25" customHeight="1" x14ac:dyDescent="0.4">
      <c r="A7" s="40"/>
      <c r="B7" s="136"/>
      <c r="C7" s="128"/>
      <c r="D7" s="82" t="str">
        <f>VLOOKUP(K7,$O$6:$R$10,4,0)</f>
        <v>車両重量1.0トンを超え1.5トンまで</v>
      </c>
      <c r="E7" s="81" t="s">
        <v>61</v>
      </c>
      <c r="F7" s="80" t="s">
        <v>60</v>
      </c>
      <c r="G7" s="79">
        <v>2</v>
      </c>
      <c r="H7" s="34" t="s">
        <v>36</v>
      </c>
      <c r="I7" s="78">
        <v>24600</v>
      </c>
      <c r="J7" s="77">
        <f>G7*I7</f>
        <v>49200</v>
      </c>
      <c r="K7" s="10">
        <v>1.5</v>
      </c>
      <c r="O7" s="10">
        <v>1.5</v>
      </c>
      <c r="P7" s="10">
        <v>1</v>
      </c>
      <c r="Q7" s="10">
        <v>1.5</v>
      </c>
      <c r="R7" s="10" t="str">
        <f>"車両重量"&amp;IF(P7=0,"",TEXT(P7,"0.0")&amp;P$5)&amp;TEXT(Q7,"0.0")&amp;Q$5</f>
        <v>車両重量1.0トンを超え1.5トンまで</v>
      </c>
    </row>
    <row r="8" spans="1:18" ht="41.25" customHeight="1" thickBot="1" x14ac:dyDescent="0.45">
      <c r="A8" s="40"/>
      <c r="B8" s="136"/>
      <c r="C8" s="129"/>
      <c r="D8" s="82" t="str">
        <f>VLOOKUP(K8,$O$6:$R$10,4,0)</f>
        <v>車両重量1.0トンを超え1.5トンまで</v>
      </c>
      <c r="E8" s="81" t="s">
        <v>61</v>
      </c>
      <c r="F8" s="80" t="s">
        <v>63</v>
      </c>
      <c r="G8" s="79">
        <v>1</v>
      </c>
      <c r="H8" s="34" t="s">
        <v>36</v>
      </c>
      <c r="I8" s="78">
        <v>34200</v>
      </c>
      <c r="J8" s="77">
        <f>G8*I8</f>
        <v>34200</v>
      </c>
      <c r="K8" s="10">
        <v>1.5</v>
      </c>
      <c r="O8" s="10">
        <v>2</v>
      </c>
      <c r="P8" s="10">
        <v>1.5</v>
      </c>
      <c r="Q8" s="10">
        <v>2</v>
      </c>
      <c r="R8" s="10" t="str">
        <f>"車両重量"&amp;IF(P8=0,"",TEXT(P8,"0.0")&amp;P$5)&amp;TEXT(Q8,"0.0")&amp;Q$5</f>
        <v>車両重量1.5トンを超え2.0トンまで</v>
      </c>
    </row>
    <row r="9" spans="1:18" ht="41.25" hidden="1" customHeight="1" thickBot="1" x14ac:dyDescent="0.45">
      <c r="A9" s="40"/>
      <c r="B9" s="136"/>
      <c r="C9" s="83" t="s">
        <v>43</v>
      </c>
      <c r="D9" s="82" t="s">
        <v>62</v>
      </c>
      <c r="E9" s="81" t="s">
        <v>61</v>
      </c>
      <c r="F9" s="80" t="s">
        <v>60</v>
      </c>
      <c r="G9" s="79">
        <v>0</v>
      </c>
      <c r="H9" s="34" t="s">
        <v>36</v>
      </c>
      <c r="I9" s="78"/>
      <c r="J9" s="77">
        <f>G9*I9</f>
        <v>0</v>
      </c>
      <c r="O9" s="10">
        <v>2.5</v>
      </c>
      <c r="P9" s="10">
        <v>2</v>
      </c>
      <c r="Q9" s="10">
        <v>2.5</v>
      </c>
      <c r="R9" s="10" t="str">
        <f>"車両重量"&amp;IF(P9=0,"",TEXT(P9,"0.0")&amp;P$5)&amp;TEXT(Q9,"0.0")&amp;Q$5</f>
        <v>車両重量2.0トンを超え2.5トンまで</v>
      </c>
    </row>
    <row r="10" spans="1:18" ht="41.25" customHeight="1" thickTop="1" thickBot="1" x14ac:dyDescent="0.45">
      <c r="A10" s="49"/>
      <c r="B10" s="125" t="s">
        <v>59</v>
      </c>
      <c r="C10" s="126"/>
      <c r="D10" s="126"/>
      <c r="E10" s="22"/>
      <c r="F10" s="22"/>
      <c r="G10" s="30">
        <f>SUM(G6:G9)</f>
        <v>3</v>
      </c>
      <c r="H10" s="29" t="s">
        <v>36</v>
      </c>
      <c r="I10" s="28"/>
      <c r="J10" s="27">
        <f>SUM(J6:J9)</f>
        <v>83400</v>
      </c>
      <c r="O10" s="10">
        <v>3</v>
      </c>
      <c r="P10" s="10">
        <v>2.5</v>
      </c>
      <c r="Q10" s="10">
        <v>3</v>
      </c>
      <c r="R10" s="10" t="str">
        <f>"車両重量"&amp;IF(P10=0,"",TEXT(P10,"0.0")&amp;P$5)&amp;TEXT(Q10,"0.0")&amp;Q$5</f>
        <v>車両重量2.5トンを超え3.0トンまで</v>
      </c>
    </row>
    <row r="11" spans="1:18" ht="41.25" customHeight="1" thickTop="1" thickBot="1" x14ac:dyDescent="0.45">
      <c r="A11" s="49"/>
      <c r="B11" s="137" t="s">
        <v>58</v>
      </c>
      <c r="C11" s="73" t="s">
        <v>44</v>
      </c>
      <c r="D11" s="76" t="s">
        <v>57</v>
      </c>
      <c r="E11" s="75"/>
      <c r="F11" s="75"/>
      <c r="G11" s="74">
        <v>3</v>
      </c>
      <c r="H11" s="73" t="s">
        <v>36</v>
      </c>
      <c r="I11" s="72">
        <v>17650</v>
      </c>
      <c r="J11" s="26">
        <f>G11*I11</f>
        <v>52950</v>
      </c>
    </row>
    <row r="12" spans="1:18" ht="41.25" hidden="1" customHeight="1" thickBot="1" x14ac:dyDescent="0.45">
      <c r="A12" s="49"/>
      <c r="B12" s="138"/>
      <c r="C12" s="71" t="s">
        <v>43</v>
      </c>
      <c r="D12" s="70" t="s">
        <v>56</v>
      </c>
      <c r="E12" s="69"/>
      <c r="F12" s="68"/>
      <c r="G12" s="67">
        <v>0</v>
      </c>
      <c r="H12" s="66" t="s">
        <v>36</v>
      </c>
      <c r="I12" s="65"/>
      <c r="J12" s="64">
        <f>G12*I12</f>
        <v>0</v>
      </c>
    </row>
    <row r="13" spans="1:18" ht="41.25" customHeight="1" thickTop="1" thickBot="1" x14ac:dyDescent="0.45">
      <c r="A13" s="49"/>
      <c r="B13" s="125" t="s">
        <v>55</v>
      </c>
      <c r="C13" s="126"/>
      <c r="D13" s="126"/>
      <c r="E13" s="22"/>
      <c r="F13" s="22"/>
      <c r="G13" s="30">
        <f>SUM(G11:G12)</f>
        <v>3</v>
      </c>
      <c r="H13" s="29" t="s">
        <v>54</v>
      </c>
      <c r="I13" s="28"/>
      <c r="J13" s="27">
        <f>SUM(J11:J12)</f>
        <v>52950</v>
      </c>
    </row>
    <row r="14" spans="1:18" ht="41.25" customHeight="1" thickTop="1" x14ac:dyDescent="0.4">
      <c r="A14" s="49"/>
      <c r="B14" s="139" t="s">
        <v>53</v>
      </c>
      <c r="C14" s="141" t="s">
        <v>45</v>
      </c>
      <c r="D14" s="123" t="s">
        <v>44</v>
      </c>
      <c r="E14" s="143" t="str">
        <f>VLOOKUP(K14,$O$6:$R$10,4,0)</f>
        <v>車両重量1.0トンを超え1.5トンまで</v>
      </c>
      <c r="F14" s="144"/>
      <c r="G14" s="48">
        <v>3</v>
      </c>
      <c r="H14" s="47" t="s">
        <v>36</v>
      </c>
      <c r="I14" s="90"/>
      <c r="J14" s="46">
        <f>G14*I14</f>
        <v>0</v>
      </c>
      <c r="K14" s="10">
        <v>1.5</v>
      </c>
    </row>
    <row r="15" spans="1:18" ht="41.25" hidden="1" customHeight="1" x14ac:dyDescent="0.4">
      <c r="A15" s="49"/>
      <c r="B15" s="140"/>
      <c r="C15" s="142"/>
      <c r="D15" s="124"/>
      <c r="E15" s="170" t="str">
        <f>VLOOKUP(K15,$O$6:$R$10,4,0)</f>
        <v>車両重量1.0トンまで</v>
      </c>
      <c r="F15" s="171"/>
      <c r="G15" s="38">
        <v>0</v>
      </c>
      <c r="H15" s="37" t="s">
        <v>36</v>
      </c>
      <c r="I15" s="91"/>
      <c r="J15" s="36"/>
      <c r="K15" s="10">
        <v>1</v>
      </c>
    </row>
    <row r="16" spans="1:18" ht="41.25" hidden="1" customHeight="1" x14ac:dyDescent="0.4">
      <c r="A16" s="40"/>
      <c r="B16" s="140"/>
      <c r="C16" s="142"/>
      <c r="D16" s="39" t="s">
        <v>43</v>
      </c>
      <c r="E16" s="145" t="s">
        <v>42</v>
      </c>
      <c r="F16" s="146"/>
      <c r="G16" s="63">
        <v>0</v>
      </c>
      <c r="H16" s="62" t="s">
        <v>36</v>
      </c>
      <c r="I16" s="92"/>
      <c r="J16" s="61">
        <f>G16*I16</f>
        <v>0</v>
      </c>
    </row>
    <row r="17" spans="1:11" ht="41.25" customHeight="1" x14ac:dyDescent="0.4">
      <c r="A17" s="40"/>
      <c r="B17" s="140"/>
      <c r="C17" s="147" t="s">
        <v>52</v>
      </c>
      <c r="D17" s="130" t="s">
        <v>44</v>
      </c>
      <c r="E17" s="148" t="str">
        <f>VLOOKUP(K17,$O$6:$R$10,4,0)</f>
        <v>車両重量1.0トンを超え1.5トンまで</v>
      </c>
      <c r="F17" s="149"/>
      <c r="G17" s="58">
        <f>G14</f>
        <v>3</v>
      </c>
      <c r="H17" s="57" t="s">
        <v>48</v>
      </c>
      <c r="I17" s="93"/>
      <c r="J17" s="56">
        <f>G17*I17</f>
        <v>0</v>
      </c>
      <c r="K17" s="10">
        <v>1.5</v>
      </c>
    </row>
    <row r="18" spans="1:11" ht="41.25" hidden="1" customHeight="1" x14ac:dyDescent="0.4">
      <c r="A18" s="40"/>
      <c r="B18" s="140"/>
      <c r="C18" s="147"/>
      <c r="D18" s="124"/>
      <c r="E18" s="55" t="str">
        <f>VLOOKUP(K18,$O$6:$R$10,4,0)</f>
        <v>車両重量1.0トンまで</v>
      </c>
      <c r="F18" s="54"/>
      <c r="G18" s="38">
        <f>G15</f>
        <v>0</v>
      </c>
      <c r="H18" s="37" t="s">
        <v>36</v>
      </c>
      <c r="I18" s="91"/>
      <c r="J18" s="36"/>
      <c r="K18" s="10">
        <v>1</v>
      </c>
    </row>
    <row r="19" spans="1:11" ht="41.25" hidden="1" customHeight="1" x14ac:dyDescent="0.4">
      <c r="A19" s="49"/>
      <c r="B19" s="140"/>
      <c r="C19" s="147"/>
      <c r="D19" s="39" t="s">
        <v>43</v>
      </c>
      <c r="E19" s="145" t="s">
        <v>42</v>
      </c>
      <c r="F19" s="146"/>
      <c r="G19" s="63">
        <f>G16</f>
        <v>0</v>
      </c>
      <c r="H19" s="62" t="s">
        <v>36</v>
      </c>
      <c r="I19" s="92"/>
      <c r="J19" s="61">
        <f>G19*I19</f>
        <v>0</v>
      </c>
    </row>
    <row r="20" spans="1:11" ht="41.25" customHeight="1" x14ac:dyDescent="0.4">
      <c r="A20" s="49"/>
      <c r="B20" s="140"/>
      <c r="C20" s="142" t="s">
        <v>51</v>
      </c>
      <c r="D20" s="130" t="s">
        <v>44</v>
      </c>
      <c r="E20" s="148" t="str">
        <f>VLOOKUP(K20,$O$6:$R$10,4,0)</f>
        <v>車両重量1.0トンを超え1.5トンまで</v>
      </c>
      <c r="F20" s="149"/>
      <c r="G20" s="58">
        <f>G14</f>
        <v>3</v>
      </c>
      <c r="H20" s="57" t="s">
        <v>48</v>
      </c>
      <c r="I20" s="93"/>
      <c r="J20" s="56">
        <f>G20*I20</f>
        <v>0</v>
      </c>
      <c r="K20" s="10">
        <v>1.5</v>
      </c>
    </row>
    <row r="21" spans="1:11" ht="41.25" hidden="1" customHeight="1" x14ac:dyDescent="0.4">
      <c r="A21" s="49"/>
      <c r="B21" s="140"/>
      <c r="C21" s="142"/>
      <c r="D21" s="124"/>
      <c r="E21" s="55" t="str">
        <f>VLOOKUP(K21,$O$6:$R$10,4,0)</f>
        <v>車両重量1.0トンまで</v>
      </c>
      <c r="F21" s="54"/>
      <c r="G21" s="38">
        <f>G15</f>
        <v>0</v>
      </c>
      <c r="H21" s="37" t="s">
        <v>36</v>
      </c>
      <c r="I21" s="91"/>
      <c r="J21" s="36"/>
      <c r="K21" s="10">
        <v>1</v>
      </c>
    </row>
    <row r="22" spans="1:11" ht="41.25" hidden="1" customHeight="1" x14ac:dyDescent="0.4">
      <c r="A22" s="49"/>
      <c r="B22" s="140"/>
      <c r="C22" s="142"/>
      <c r="D22" s="53" t="s">
        <v>43</v>
      </c>
      <c r="E22" s="150" t="s">
        <v>42</v>
      </c>
      <c r="F22" s="151"/>
      <c r="G22" s="52">
        <f>G16</f>
        <v>0</v>
      </c>
      <c r="H22" s="51" t="s">
        <v>36</v>
      </c>
      <c r="I22" s="94"/>
      <c r="J22" s="41">
        <f>G22*I22</f>
        <v>0</v>
      </c>
    </row>
    <row r="23" spans="1:11" ht="41.25" customHeight="1" x14ac:dyDescent="0.4">
      <c r="A23" s="49"/>
      <c r="B23" s="140"/>
      <c r="C23" s="60" t="s">
        <v>40</v>
      </c>
      <c r="D23" s="158"/>
      <c r="E23" s="159"/>
      <c r="F23" s="160"/>
      <c r="G23" s="35">
        <f>G13</f>
        <v>3</v>
      </c>
      <c r="H23" s="34" t="s">
        <v>36</v>
      </c>
      <c r="I23" s="95"/>
      <c r="J23" s="33">
        <f>G23*I23</f>
        <v>0</v>
      </c>
    </row>
    <row r="24" spans="1:11" ht="41.25" customHeight="1" x14ac:dyDescent="0.4">
      <c r="A24" s="49"/>
      <c r="B24" s="140"/>
      <c r="C24" s="142" t="s">
        <v>50</v>
      </c>
      <c r="D24" s="130" t="s">
        <v>44</v>
      </c>
      <c r="E24" s="148" t="str">
        <f>VLOOKUP(K24,$O$6:$R$10,4,0)</f>
        <v>車両重量1.0トンを超え1.5トンまで</v>
      </c>
      <c r="F24" s="149"/>
      <c r="G24" s="58">
        <f>G14</f>
        <v>3</v>
      </c>
      <c r="H24" s="57" t="s">
        <v>48</v>
      </c>
      <c r="I24" s="93"/>
      <c r="J24" s="56">
        <f>G24*I24</f>
        <v>0</v>
      </c>
      <c r="K24" s="10">
        <v>1.5</v>
      </c>
    </row>
    <row r="25" spans="1:11" ht="41.25" hidden="1" customHeight="1" x14ac:dyDescent="0.4">
      <c r="A25" s="49"/>
      <c r="B25" s="140"/>
      <c r="C25" s="142"/>
      <c r="D25" s="124"/>
      <c r="E25" s="55" t="str">
        <f>VLOOKUP(K25,$O$6:$R$10,4,0)</f>
        <v>車両重量1.0トンまで</v>
      </c>
      <c r="F25" s="54"/>
      <c r="G25" s="38">
        <f>G15</f>
        <v>0</v>
      </c>
      <c r="H25" s="37" t="s">
        <v>36</v>
      </c>
      <c r="I25" s="91"/>
      <c r="J25" s="36"/>
      <c r="K25" s="10">
        <v>1</v>
      </c>
    </row>
    <row r="26" spans="1:11" ht="41.25" hidden="1" customHeight="1" x14ac:dyDescent="0.4">
      <c r="A26" s="49"/>
      <c r="B26" s="140"/>
      <c r="C26" s="142"/>
      <c r="D26" s="53" t="s">
        <v>43</v>
      </c>
      <c r="E26" s="150" t="s">
        <v>42</v>
      </c>
      <c r="F26" s="151"/>
      <c r="G26" s="52">
        <f>G16</f>
        <v>0</v>
      </c>
      <c r="H26" s="51" t="s">
        <v>36</v>
      </c>
      <c r="I26" s="96"/>
      <c r="J26" s="59">
        <f>G26*I26</f>
        <v>0</v>
      </c>
    </row>
    <row r="27" spans="1:11" ht="41.25" customHeight="1" x14ac:dyDescent="0.4">
      <c r="A27" s="49"/>
      <c r="B27" s="140"/>
      <c r="C27" s="142" t="s">
        <v>49</v>
      </c>
      <c r="D27" s="130" t="s">
        <v>44</v>
      </c>
      <c r="E27" s="148" t="str">
        <f>VLOOKUP(K27,$O$6:$R$10,4,0)</f>
        <v>車両重量1.0トンを超え1.5トンまで</v>
      </c>
      <c r="F27" s="149"/>
      <c r="G27" s="58">
        <f>G14</f>
        <v>3</v>
      </c>
      <c r="H27" s="57" t="s">
        <v>48</v>
      </c>
      <c r="I27" s="93"/>
      <c r="J27" s="56">
        <f>G27*I27</f>
        <v>0</v>
      </c>
      <c r="K27" s="10">
        <v>1.5</v>
      </c>
    </row>
    <row r="28" spans="1:11" ht="41.25" hidden="1" customHeight="1" x14ac:dyDescent="0.4">
      <c r="A28" s="49"/>
      <c r="B28" s="140"/>
      <c r="C28" s="142"/>
      <c r="D28" s="124"/>
      <c r="E28" s="55" t="str">
        <f>VLOOKUP(K28,$O$6:$R$10,4,0)</f>
        <v>車両重量1.0トンまで</v>
      </c>
      <c r="F28" s="54"/>
      <c r="G28" s="38">
        <f>G15</f>
        <v>0</v>
      </c>
      <c r="H28" s="37" t="s">
        <v>36</v>
      </c>
      <c r="I28" s="91"/>
      <c r="J28" s="36"/>
      <c r="K28" s="10">
        <v>1</v>
      </c>
    </row>
    <row r="29" spans="1:11" ht="41.25" hidden="1" customHeight="1" x14ac:dyDescent="0.4">
      <c r="A29" s="49"/>
      <c r="B29" s="140"/>
      <c r="C29" s="142"/>
      <c r="D29" s="53" t="s">
        <v>43</v>
      </c>
      <c r="E29" s="145" t="s">
        <v>42</v>
      </c>
      <c r="F29" s="146"/>
      <c r="G29" s="52">
        <f>G16</f>
        <v>0</v>
      </c>
      <c r="H29" s="51" t="s">
        <v>36</v>
      </c>
      <c r="I29" s="91"/>
      <c r="J29" s="36">
        <f>G29*I29</f>
        <v>0</v>
      </c>
    </row>
    <row r="30" spans="1:11" ht="41.25" customHeight="1" thickBot="1" x14ac:dyDescent="0.45">
      <c r="A30" s="49"/>
      <c r="B30" s="140"/>
      <c r="C30" s="50" t="s">
        <v>39</v>
      </c>
      <c r="D30" s="155">
        <f>G13</f>
        <v>3</v>
      </c>
      <c r="E30" s="156"/>
      <c r="F30" s="157"/>
      <c r="G30" s="35">
        <f>D30*5</f>
        <v>15</v>
      </c>
      <c r="H30" s="34" t="s">
        <v>38</v>
      </c>
      <c r="I30" s="95"/>
      <c r="J30" s="33">
        <f>G30*I30</f>
        <v>0</v>
      </c>
    </row>
    <row r="31" spans="1:11" ht="41.25" customHeight="1" thickTop="1" thickBot="1" x14ac:dyDescent="0.45">
      <c r="A31" s="49"/>
      <c r="B31" s="125" t="s">
        <v>47</v>
      </c>
      <c r="C31" s="126"/>
      <c r="D31" s="126"/>
      <c r="E31" s="22"/>
      <c r="F31" s="22"/>
      <c r="G31" s="30">
        <f>G13</f>
        <v>3</v>
      </c>
      <c r="H31" s="29" t="s">
        <v>36</v>
      </c>
      <c r="I31" s="28"/>
      <c r="J31" s="27">
        <f>SUM(J14:J30)</f>
        <v>0</v>
      </c>
    </row>
    <row r="32" spans="1:11" ht="41.25" customHeight="1" thickTop="1" x14ac:dyDescent="0.4">
      <c r="A32" s="40"/>
      <c r="B32" s="139" t="s">
        <v>46</v>
      </c>
      <c r="C32" s="172" t="s">
        <v>45</v>
      </c>
      <c r="D32" s="123" t="s">
        <v>44</v>
      </c>
      <c r="E32" s="143" t="str">
        <f>VLOOKUP(K32,$O$6:$R$10,4,0)</f>
        <v>車両重量1.0トンを超え1.5トンまで</v>
      </c>
      <c r="F32" s="144"/>
      <c r="G32" s="48">
        <v>3</v>
      </c>
      <c r="H32" s="47" t="s">
        <v>36</v>
      </c>
      <c r="I32" s="90"/>
      <c r="J32" s="46">
        <f>G32*I32</f>
        <v>0</v>
      </c>
      <c r="K32" s="10">
        <v>1.5</v>
      </c>
    </row>
    <row r="33" spans="1:11" ht="41.25" customHeight="1" x14ac:dyDescent="0.4">
      <c r="A33" s="40"/>
      <c r="B33" s="140"/>
      <c r="C33" s="128"/>
      <c r="D33" s="124"/>
      <c r="E33" s="45" t="str">
        <f>VLOOKUP(K33,$O$6:$R$10,4,0)</f>
        <v>車両重量1.0トンまで</v>
      </c>
      <c r="F33" s="44"/>
      <c r="G33" s="43">
        <v>1</v>
      </c>
      <c r="H33" s="42" t="s">
        <v>41</v>
      </c>
      <c r="I33" s="94"/>
      <c r="J33" s="41"/>
      <c r="K33" s="10">
        <v>1</v>
      </c>
    </row>
    <row r="34" spans="1:11" ht="41.25" customHeight="1" x14ac:dyDescent="0.4">
      <c r="A34" s="40"/>
      <c r="B34" s="140"/>
      <c r="C34" s="129"/>
      <c r="D34" s="39" t="s">
        <v>43</v>
      </c>
      <c r="E34" s="150" t="s">
        <v>42</v>
      </c>
      <c r="F34" s="151"/>
      <c r="G34" s="38">
        <v>3</v>
      </c>
      <c r="H34" s="37" t="s">
        <v>41</v>
      </c>
      <c r="I34" s="91"/>
      <c r="J34" s="36"/>
    </row>
    <row r="35" spans="1:11" ht="41.25" customHeight="1" x14ac:dyDescent="0.4">
      <c r="B35" s="173"/>
      <c r="C35" s="34" t="s">
        <v>40</v>
      </c>
      <c r="D35" s="152"/>
      <c r="E35" s="153"/>
      <c r="F35" s="154"/>
      <c r="G35" s="35">
        <f>G37</f>
        <v>7</v>
      </c>
      <c r="H35" s="34" t="s">
        <v>36</v>
      </c>
      <c r="I35" s="95"/>
      <c r="J35" s="33">
        <f>G35*I35</f>
        <v>0</v>
      </c>
    </row>
    <row r="36" spans="1:11" ht="41.25" customHeight="1" thickBot="1" x14ac:dyDescent="0.45">
      <c r="B36" s="173"/>
      <c r="C36" s="34" t="s">
        <v>39</v>
      </c>
      <c r="D36" s="155">
        <f>G35</f>
        <v>7</v>
      </c>
      <c r="E36" s="156"/>
      <c r="F36" s="157"/>
      <c r="G36" s="35">
        <f>D36*5</f>
        <v>35</v>
      </c>
      <c r="H36" s="34" t="s">
        <v>38</v>
      </c>
      <c r="I36" s="95"/>
      <c r="J36" s="33">
        <f>G36*I36</f>
        <v>0</v>
      </c>
    </row>
    <row r="37" spans="1:11" ht="41.25" customHeight="1" thickTop="1" thickBot="1" x14ac:dyDescent="0.45">
      <c r="B37" s="161" t="s">
        <v>37</v>
      </c>
      <c r="C37" s="162"/>
      <c r="D37" s="162"/>
      <c r="E37" s="32"/>
      <c r="F37" s="31"/>
      <c r="G37" s="30">
        <f>SUM(G32:G34)</f>
        <v>7</v>
      </c>
      <c r="H37" s="29" t="s">
        <v>36</v>
      </c>
      <c r="I37" s="28"/>
      <c r="J37" s="27">
        <f>SUM(J32:J36)</f>
        <v>0</v>
      </c>
    </row>
    <row r="38" spans="1:11" ht="41.25" customHeight="1" thickTop="1" x14ac:dyDescent="0.4">
      <c r="B38" s="163" t="s">
        <v>35</v>
      </c>
      <c r="C38" s="164"/>
      <c r="D38" s="164"/>
      <c r="E38" s="164"/>
      <c r="F38" s="164"/>
      <c r="G38" s="164"/>
      <c r="H38" s="164"/>
      <c r="I38" s="165"/>
      <c r="J38" s="26">
        <f>J31+J37</f>
        <v>0</v>
      </c>
    </row>
    <row r="39" spans="1:11" ht="41.25" customHeight="1" thickBot="1" x14ac:dyDescent="0.45">
      <c r="B39" s="166" t="s">
        <v>34</v>
      </c>
      <c r="C39" s="167"/>
      <c r="D39" s="167"/>
      <c r="E39" s="167"/>
      <c r="F39" s="167"/>
      <c r="G39" s="167"/>
      <c r="H39" s="167"/>
      <c r="I39" s="168"/>
      <c r="J39" s="25">
        <f>J10+J13</f>
        <v>136350</v>
      </c>
    </row>
    <row r="40" spans="1:11" ht="68.25" customHeight="1" thickTop="1" thickBot="1" x14ac:dyDescent="0.45">
      <c r="B40" s="24" t="s">
        <v>33</v>
      </c>
      <c r="C40" s="23"/>
      <c r="D40" s="22"/>
      <c r="E40" s="22"/>
      <c r="F40" s="22"/>
      <c r="G40" s="22"/>
      <c r="H40" s="22"/>
      <c r="I40" s="22"/>
      <c r="J40" s="21">
        <f>SUM(J38:J39)</f>
        <v>136350</v>
      </c>
    </row>
    <row r="41" spans="1:11" ht="41.25" customHeight="1" thickTop="1" x14ac:dyDescent="0.4">
      <c r="B41" s="20" t="s">
        <v>32</v>
      </c>
      <c r="C41" s="19"/>
      <c r="D41" s="18"/>
      <c r="E41" s="18"/>
      <c r="F41" s="18"/>
      <c r="G41" s="18"/>
      <c r="H41" s="18"/>
      <c r="I41" s="17"/>
      <c r="J41" s="16">
        <f>INT(J38*0.1)</f>
        <v>0</v>
      </c>
    </row>
    <row r="42" spans="1:11" ht="41.25" customHeight="1" thickBot="1" x14ac:dyDescent="0.45">
      <c r="B42" s="15" t="s">
        <v>31</v>
      </c>
      <c r="C42" s="14"/>
      <c r="D42" s="14"/>
      <c r="E42" s="14"/>
      <c r="F42" s="14"/>
      <c r="G42" s="14"/>
      <c r="H42" s="14"/>
      <c r="I42" s="14"/>
      <c r="J42" s="13">
        <f>+J40+J41</f>
        <v>136350</v>
      </c>
    </row>
    <row r="43" spans="1:11" ht="15" customHeight="1" x14ac:dyDescent="0.4"/>
    <row r="44" spans="1:11" ht="22.5" x14ac:dyDescent="0.4">
      <c r="G44" s="169" t="s">
        <v>30</v>
      </c>
      <c r="H44" s="169"/>
      <c r="I44" s="169"/>
      <c r="J44" s="169"/>
    </row>
    <row r="45" spans="1:11" ht="20.25" customHeight="1" x14ac:dyDescent="0.4">
      <c r="B45" s="11" t="s">
        <v>29</v>
      </c>
      <c r="G45" s="12"/>
      <c r="H45" s="12"/>
      <c r="I45" s="12"/>
      <c r="J45" s="12"/>
    </row>
    <row r="46" spans="1:11" ht="20.25" customHeight="1" x14ac:dyDescent="0.4">
      <c r="B46" s="11" t="s">
        <v>28</v>
      </c>
      <c r="G46" s="12"/>
      <c r="H46" s="12"/>
      <c r="I46" s="12"/>
      <c r="J46" s="12"/>
    </row>
    <row r="47" spans="1:11" ht="39.950000000000003" customHeight="1" x14ac:dyDescent="0.4">
      <c r="B47" s="11"/>
      <c r="G47" s="12"/>
      <c r="H47" s="12"/>
      <c r="I47" s="12"/>
      <c r="J47" s="12"/>
    </row>
    <row r="48" spans="1:11" ht="39.950000000000003" customHeight="1" x14ac:dyDescent="0.4">
      <c r="B48" s="11"/>
      <c r="G48" s="12"/>
      <c r="H48" s="12"/>
      <c r="I48" s="12"/>
      <c r="J48" s="12"/>
    </row>
    <row r="49" spans="2:10" ht="39.950000000000003" customHeight="1" x14ac:dyDescent="0.4">
      <c r="B49" s="11"/>
      <c r="G49" s="12"/>
      <c r="H49" s="12"/>
      <c r="I49" s="12"/>
      <c r="J49" s="12"/>
    </row>
    <row r="50" spans="2:10" ht="14.25" customHeight="1" x14ac:dyDescent="0.4">
      <c r="B50" s="11"/>
      <c r="G50" s="12"/>
      <c r="H50" s="12"/>
      <c r="I50" s="12"/>
      <c r="J50" s="12"/>
    </row>
    <row r="51" spans="2:10" ht="35.1" customHeight="1" x14ac:dyDescent="0.4">
      <c r="B51" s="11" t="s">
        <v>27</v>
      </c>
      <c r="J51" s="11"/>
    </row>
    <row r="52" spans="2:10" ht="35.1" customHeight="1" x14ac:dyDescent="0.4">
      <c r="J52" s="11"/>
    </row>
    <row r="53" spans="2:10" ht="35.1" customHeight="1" x14ac:dyDescent="0.4">
      <c r="B53" s="11" t="s">
        <v>26</v>
      </c>
    </row>
    <row r="54" spans="2:10" ht="35.1" customHeight="1" x14ac:dyDescent="0.4"/>
    <row r="55" spans="2:10" ht="35.1" customHeight="1" x14ac:dyDescent="0.4">
      <c r="B55" s="11" t="s">
        <v>25</v>
      </c>
    </row>
  </sheetData>
  <mergeCells count="43">
    <mergeCell ref="B37:D37"/>
    <mergeCell ref="B38:I38"/>
    <mergeCell ref="B39:I39"/>
    <mergeCell ref="G44:J44"/>
    <mergeCell ref="E15:F15"/>
    <mergeCell ref="C32:C34"/>
    <mergeCell ref="E34:F34"/>
    <mergeCell ref="D36:F36"/>
    <mergeCell ref="B31:D31"/>
    <mergeCell ref="B32:B36"/>
    <mergeCell ref="E20:F20"/>
    <mergeCell ref="E22:F22"/>
    <mergeCell ref="E32:F32"/>
    <mergeCell ref="D35:F35"/>
    <mergeCell ref="D30:F30"/>
    <mergeCell ref="D23:F23"/>
    <mergeCell ref="E24:F24"/>
    <mergeCell ref="E26:F26"/>
    <mergeCell ref="E27:F27"/>
    <mergeCell ref="E29:F29"/>
    <mergeCell ref="E14:F14"/>
    <mergeCell ref="E16:F16"/>
    <mergeCell ref="C17:C19"/>
    <mergeCell ref="E17:F17"/>
    <mergeCell ref="E19:F19"/>
    <mergeCell ref="B3:J3"/>
    <mergeCell ref="B5:F5"/>
    <mergeCell ref="B6:B9"/>
    <mergeCell ref="B10:D10"/>
    <mergeCell ref="B11:B12"/>
    <mergeCell ref="D32:D33"/>
    <mergeCell ref="B13:D13"/>
    <mergeCell ref="C6:C8"/>
    <mergeCell ref="D14:D15"/>
    <mergeCell ref="D17:D18"/>
    <mergeCell ref="D20:D21"/>
    <mergeCell ref="D24:D25"/>
    <mergeCell ref="D27:D28"/>
    <mergeCell ref="B14:B30"/>
    <mergeCell ref="C14:C16"/>
    <mergeCell ref="C20:C22"/>
    <mergeCell ref="C24:C26"/>
    <mergeCell ref="C27:C29"/>
  </mergeCells>
  <phoneticPr fontId="3"/>
  <dataValidations count="1">
    <dataValidation type="list" allowBlank="1" showInputMessage="1" showErrorMessage="1" sqref="A6:A9 E6:E9" xr:uid="{89F0D7EC-0177-48F9-B3EA-92B7722253C1}">
      <formula1>#REF!</formula1>
    </dataValidation>
  </dataValidations>
  <printOptions horizontalCentered="1"/>
  <pageMargins left="0.70866141732283472" right="0.70866141732283472" top="0.55118110236220474" bottom="0.35433070866141736" header="0.31496062992125984" footer="0.31496062992125984"/>
  <pageSetup paperSize="9" scale="46"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0116F-20F3-4931-BF0D-EDC9BE890A1E}">
  <dimension ref="A2:H35"/>
  <sheetViews>
    <sheetView view="pageBreakPreview" zoomScale="85" zoomScaleNormal="100" zoomScaleSheetLayoutView="85" workbookViewId="0"/>
  </sheetViews>
  <sheetFormatPr defaultRowHeight="14.25" x14ac:dyDescent="0.15"/>
  <cols>
    <col min="1" max="7" width="9" style="97"/>
    <col min="8" max="8" width="11" style="97" customWidth="1"/>
    <col min="9" max="16384" width="9" style="97"/>
  </cols>
  <sheetData>
    <row r="2" spans="1:8" ht="21" x14ac:dyDescent="0.2">
      <c r="A2" s="174" t="s">
        <v>87</v>
      </c>
      <c r="B2" s="174"/>
      <c r="C2" s="174"/>
      <c r="D2" s="174"/>
      <c r="E2" s="174"/>
      <c r="F2" s="174"/>
      <c r="G2" s="174"/>
      <c r="H2" s="174"/>
    </row>
    <row r="7" spans="1:8" x14ac:dyDescent="0.15">
      <c r="H7" s="98" t="s">
        <v>88</v>
      </c>
    </row>
    <row r="12" spans="1:8" x14ac:dyDescent="0.15">
      <c r="A12" s="97" t="s">
        <v>89</v>
      </c>
    </row>
    <row r="13" spans="1:8" x14ac:dyDescent="0.15">
      <c r="A13" s="97" t="s">
        <v>90</v>
      </c>
    </row>
    <row r="18" spans="1:8" x14ac:dyDescent="0.15">
      <c r="A18" s="97" t="s">
        <v>91</v>
      </c>
    </row>
    <row r="19" spans="1:8" x14ac:dyDescent="0.15">
      <c r="A19" s="97" t="s">
        <v>92</v>
      </c>
    </row>
    <row r="20" spans="1:8" x14ac:dyDescent="0.15">
      <c r="A20" s="97" t="s">
        <v>93</v>
      </c>
    </row>
    <row r="23" spans="1:8" x14ac:dyDescent="0.15">
      <c r="A23" s="175" t="s">
        <v>94</v>
      </c>
      <c r="B23" s="175"/>
      <c r="C23" s="175"/>
      <c r="D23" s="175"/>
      <c r="E23" s="175"/>
      <c r="F23" s="175"/>
      <c r="G23" s="175"/>
      <c r="H23" s="175"/>
    </row>
    <row r="26" spans="1:8" x14ac:dyDescent="0.15">
      <c r="A26" s="97" t="s">
        <v>95</v>
      </c>
    </row>
    <row r="27" spans="1:8" x14ac:dyDescent="0.15">
      <c r="A27" s="97" t="s">
        <v>92</v>
      </c>
    </row>
    <row r="28" spans="1:8" x14ac:dyDescent="0.15">
      <c r="A28" s="97" t="s">
        <v>96</v>
      </c>
    </row>
    <row r="31" spans="1:8" x14ac:dyDescent="0.15">
      <c r="A31" s="97" t="s">
        <v>97</v>
      </c>
    </row>
    <row r="33" spans="1:8" ht="18.75" customHeight="1" x14ac:dyDescent="0.15">
      <c r="A33" s="176" t="s">
        <v>98</v>
      </c>
      <c r="B33" s="176"/>
      <c r="C33" s="176"/>
      <c r="D33" s="176"/>
      <c r="E33" s="176"/>
      <c r="F33" s="176"/>
      <c r="G33" s="176"/>
      <c r="H33" s="176"/>
    </row>
    <row r="34" spans="1:8" x14ac:dyDescent="0.15">
      <c r="A34" s="97" t="s">
        <v>99</v>
      </c>
    </row>
    <row r="35" spans="1:8" x14ac:dyDescent="0.15">
      <c r="A35" s="97" t="s">
        <v>100</v>
      </c>
    </row>
  </sheetData>
  <mergeCells count="3">
    <mergeCell ref="A2:H2"/>
    <mergeCell ref="A23:H23"/>
    <mergeCell ref="A33:H33"/>
  </mergeCells>
  <phoneticPr fontId="3"/>
  <pageMargins left="0.59055118110236227" right="0.59055118110236227" top="0.98425196850393704" bottom="0.59055118110236227" header="0.47244094488188981" footer="0.31496062992125984"/>
  <pageSetup paperSize="9" scale="110"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3E5EF-ED87-4866-AC54-1426F70875C4}">
  <dimension ref="A2:H38"/>
  <sheetViews>
    <sheetView view="pageBreakPreview" zoomScale="85" zoomScaleNormal="100" zoomScaleSheetLayoutView="85" workbookViewId="0"/>
  </sheetViews>
  <sheetFormatPr defaultRowHeight="18" customHeight="1" x14ac:dyDescent="0.15"/>
  <cols>
    <col min="1" max="16384" width="9" style="1"/>
  </cols>
  <sheetData>
    <row r="2" spans="1:8" ht="18" customHeight="1" x14ac:dyDescent="0.15">
      <c r="A2" s="99" t="s">
        <v>101</v>
      </c>
      <c r="B2" s="99"/>
      <c r="C2" s="99"/>
      <c r="D2" s="99"/>
      <c r="E2" s="99"/>
      <c r="F2" s="99"/>
    </row>
    <row r="5" spans="1:8" ht="18" customHeight="1" x14ac:dyDescent="0.2">
      <c r="A5" s="177" t="s">
        <v>102</v>
      </c>
      <c r="B5" s="177"/>
      <c r="C5" s="177"/>
      <c r="D5" s="177"/>
      <c r="E5" s="177"/>
      <c r="F5" s="177"/>
      <c r="G5" s="177"/>
      <c r="H5" s="177"/>
    </row>
    <row r="6" spans="1:8" ht="18" customHeight="1" x14ac:dyDescent="0.2">
      <c r="A6" s="100"/>
    </row>
    <row r="7" spans="1:8" ht="18" customHeight="1" x14ac:dyDescent="0.15">
      <c r="A7" s="101"/>
      <c r="B7" s="102"/>
      <c r="C7" s="102"/>
      <c r="D7" s="103"/>
      <c r="E7" s="101"/>
      <c r="F7" s="102"/>
      <c r="G7" s="102"/>
      <c r="H7" s="103"/>
    </row>
    <row r="8" spans="1:8" ht="18" customHeight="1" x14ac:dyDescent="0.15">
      <c r="A8" s="178" t="s">
        <v>103</v>
      </c>
      <c r="B8" s="179"/>
      <c r="C8" s="179"/>
      <c r="D8" s="180"/>
      <c r="E8" s="178" t="s">
        <v>104</v>
      </c>
      <c r="F8" s="179"/>
      <c r="G8" s="179"/>
      <c r="H8" s="180"/>
    </row>
    <row r="9" spans="1:8" ht="18" customHeight="1" x14ac:dyDescent="0.15">
      <c r="A9" s="104"/>
      <c r="B9" s="99"/>
      <c r="C9" s="99"/>
      <c r="D9" s="105"/>
      <c r="E9" s="104"/>
      <c r="F9" s="99"/>
      <c r="G9" s="99"/>
      <c r="H9" s="105"/>
    </row>
    <row r="10" spans="1:8" ht="18" customHeight="1" x14ac:dyDescent="0.15">
      <c r="A10" s="106"/>
      <c r="D10" s="107"/>
      <c r="E10" s="106"/>
      <c r="H10" s="107"/>
    </row>
    <row r="11" spans="1:8" ht="18" customHeight="1" x14ac:dyDescent="0.15">
      <c r="A11" s="106"/>
      <c r="D11" s="107"/>
      <c r="E11" s="106"/>
      <c r="H11" s="107"/>
    </row>
    <row r="12" spans="1:8" ht="18" customHeight="1" x14ac:dyDescent="0.15">
      <c r="A12" s="106"/>
      <c r="D12" s="107"/>
      <c r="E12" s="106"/>
      <c r="H12" s="107"/>
    </row>
    <row r="13" spans="1:8" ht="18" customHeight="1" x14ac:dyDescent="0.15">
      <c r="A13" s="106"/>
      <c r="D13" s="107"/>
      <c r="E13" s="106"/>
      <c r="H13" s="107"/>
    </row>
    <row r="14" spans="1:8" ht="18" customHeight="1" x14ac:dyDescent="0.15">
      <c r="A14" s="106"/>
      <c r="D14" s="107"/>
      <c r="E14" s="106"/>
      <c r="H14" s="107"/>
    </row>
    <row r="15" spans="1:8" ht="18" customHeight="1" x14ac:dyDescent="0.15">
      <c r="A15" s="106"/>
      <c r="D15" s="107"/>
      <c r="E15" s="106"/>
      <c r="H15" s="107"/>
    </row>
    <row r="16" spans="1:8" ht="18" customHeight="1" x14ac:dyDescent="0.15">
      <c r="A16" s="106"/>
      <c r="D16" s="107"/>
      <c r="E16" s="106"/>
      <c r="H16" s="107"/>
    </row>
    <row r="17" spans="1:8" ht="18" customHeight="1" x14ac:dyDescent="0.15">
      <c r="A17" s="106"/>
      <c r="D17" s="107"/>
      <c r="E17" s="106"/>
      <c r="H17" s="107"/>
    </row>
    <row r="18" spans="1:8" ht="18" customHeight="1" x14ac:dyDescent="0.15">
      <c r="A18" s="106"/>
      <c r="D18" s="107"/>
      <c r="E18" s="106"/>
      <c r="H18" s="107"/>
    </row>
    <row r="19" spans="1:8" ht="18" customHeight="1" x14ac:dyDescent="0.15">
      <c r="A19" s="106"/>
      <c r="D19" s="107"/>
      <c r="E19" s="106"/>
      <c r="H19" s="107"/>
    </row>
    <row r="20" spans="1:8" ht="18" customHeight="1" x14ac:dyDescent="0.15">
      <c r="A20" s="106"/>
      <c r="D20" s="107"/>
      <c r="E20" s="106"/>
      <c r="H20" s="107"/>
    </row>
    <row r="21" spans="1:8" ht="18" customHeight="1" x14ac:dyDescent="0.15">
      <c r="A21" s="106"/>
      <c r="D21" s="107"/>
      <c r="E21" s="106"/>
      <c r="H21" s="107"/>
    </row>
    <row r="22" spans="1:8" ht="18" customHeight="1" x14ac:dyDescent="0.15">
      <c r="A22" s="106"/>
      <c r="D22" s="107"/>
      <c r="E22" s="106"/>
      <c r="H22" s="107"/>
    </row>
    <row r="23" spans="1:8" ht="18" customHeight="1" x14ac:dyDescent="0.15">
      <c r="A23" s="106"/>
      <c r="D23" s="107"/>
      <c r="E23" s="106"/>
      <c r="H23" s="107"/>
    </row>
    <row r="24" spans="1:8" ht="18" customHeight="1" x14ac:dyDescent="0.15">
      <c r="A24" s="106"/>
      <c r="D24" s="107"/>
      <c r="E24" s="106"/>
      <c r="H24" s="107"/>
    </row>
    <row r="25" spans="1:8" ht="18" customHeight="1" x14ac:dyDescent="0.15">
      <c r="A25" s="106"/>
      <c r="D25" s="107"/>
      <c r="E25" s="106"/>
      <c r="H25" s="107"/>
    </row>
    <row r="26" spans="1:8" ht="18" customHeight="1" x14ac:dyDescent="0.15">
      <c r="A26" s="106"/>
      <c r="D26" s="107"/>
      <c r="E26" s="106"/>
      <c r="H26" s="107"/>
    </row>
    <row r="27" spans="1:8" ht="18" customHeight="1" x14ac:dyDescent="0.15">
      <c r="A27" s="106"/>
      <c r="D27" s="107"/>
      <c r="E27" s="106"/>
      <c r="H27" s="107"/>
    </row>
    <row r="28" spans="1:8" ht="18" customHeight="1" x14ac:dyDescent="0.15">
      <c r="A28" s="106"/>
      <c r="D28" s="107"/>
      <c r="E28" s="106"/>
      <c r="H28" s="107"/>
    </row>
    <row r="29" spans="1:8" ht="18" customHeight="1" x14ac:dyDescent="0.15">
      <c r="A29" s="106"/>
      <c r="D29" s="107"/>
      <c r="E29" s="106"/>
      <c r="H29" s="107"/>
    </row>
    <row r="30" spans="1:8" ht="18" customHeight="1" x14ac:dyDescent="0.15">
      <c r="A30" s="106"/>
      <c r="D30" s="107"/>
      <c r="E30" s="106"/>
      <c r="H30" s="107"/>
    </row>
    <row r="31" spans="1:8" ht="18" customHeight="1" x14ac:dyDescent="0.15">
      <c r="A31" s="106"/>
      <c r="D31" s="107"/>
      <c r="E31" s="106"/>
      <c r="H31" s="107"/>
    </row>
    <row r="32" spans="1:8" ht="18" customHeight="1" x14ac:dyDescent="0.15">
      <c r="A32" s="106"/>
      <c r="D32" s="107"/>
      <c r="E32" s="106"/>
      <c r="H32" s="107"/>
    </row>
    <row r="33" spans="1:8" ht="18" customHeight="1" x14ac:dyDescent="0.15">
      <c r="A33" s="106"/>
      <c r="D33" s="107"/>
      <c r="E33" s="106"/>
      <c r="H33" s="107"/>
    </row>
    <row r="34" spans="1:8" ht="18" customHeight="1" x14ac:dyDescent="0.15">
      <c r="A34" s="106"/>
      <c r="D34" s="107"/>
      <c r="E34" s="106"/>
      <c r="H34" s="107"/>
    </row>
    <row r="35" spans="1:8" ht="18" customHeight="1" x14ac:dyDescent="0.15">
      <c r="A35" s="106"/>
      <c r="D35" s="107"/>
      <c r="E35" s="106"/>
      <c r="H35" s="107"/>
    </row>
    <row r="36" spans="1:8" ht="18" customHeight="1" x14ac:dyDescent="0.15">
      <c r="A36" s="104"/>
      <c r="B36" s="99"/>
      <c r="C36" s="99"/>
      <c r="D36" s="105"/>
      <c r="E36" s="104"/>
      <c r="F36" s="99"/>
      <c r="G36" s="99"/>
      <c r="H36" s="105"/>
    </row>
    <row r="38" spans="1:8" ht="18" customHeight="1" x14ac:dyDescent="0.15">
      <c r="A38" s="1" t="s">
        <v>105</v>
      </c>
    </row>
  </sheetData>
  <mergeCells count="3">
    <mergeCell ref="A5:H5"/>
    <mergeCell ref="A8:D8"/>
    <mergeCell ref="E8:H8"/>
  </mergeCells>
  <phoneticPr fontId="3"/>
  <printOptions horizontalCentered="1"/>
  <pageMargins left="0.70866141732283472" right="0.70866141732283472" top="0.74803149606299213" bottom="0.74803149606299213" header="0.31496062992125984" footer="0.31496062992125984"/>
  <pageSetup paperSize="9" scale="10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整備事業場一覧</vt:lpstr>
      <vt:lpstr>紙入札参加承諾願</vt:lpstr>
      <vt:lpstr>入札書</vt:lpstr>
      <vt:lpstr>入札内訳書</vt:lpstr>
      <vt:lpstr>委任状</vt:lpstr>
      <vt:lpstr>質問回答書</vt:lpstr>
      <vt:lpstr>紙入札参加承諾願!Print_Area</vt:lpstr>
      <vt:lpstr>質問回答書!Print_Area</vt:lpstr>
      <vt:lpstr>整備事業場一覧!Print_Area</vt:lpstr>
      <vt:lpstr>入札書!Print_Area</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2025-08-04T07:37:33Z</dcterms:created>
  <dcterms:modified xsi:type="dcterms:W3CDTF">2025-08-04T07:52:35Z</dcterms:modified>
</cp:coreProperties>
</file>