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naoki_sasaki210_maff_go_jp/Documents/デスクトップ/入札・随約(変更含む)/入札/R7入札/複写機賃貸借（国庫・3月入札予定）/"/>
    </mc:Choice>
  </mc:AlternateContent>
  <xr:revisionPtr revIDLastSave="166" documentId="8_{58CC939C-A503-48A6-992B-526D652B829A}" xr6:coauthVersionLast="47" xr6:coauthVersionMax="47" xr10:uidLastSave="{8A72A00A-44A8-4AF5-9534-3B1DF47B85A2}"/>
  <bookViews>
    <workbookView xWindow="-120" yWindow="-120" windowWidth="29040" windowHeight="15720" activeTab="1" xr2:uid="{209E4E24-94F8-440B-AA80-5A509EAD4A22}"/>
  </bookViews>
  <sheets>
    <sheet name="入札内訳書" sheetId="2" r:id="rId1"/>
    <sheet name="記載例" sheetId="3" r:id="rId2"/>
  </sheets>
  <definedNames>
    <definedName name="_xlnm.Print_Area" localSheetId="1">記載例!$A$1:$W$37</definedName>
    <definedName name="_xlnm.Print_Area" localSheetId="0">入札内訳書!$A$1:$W$38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6" i="2" l="1"/>
  <c r="T11" i="2"/>
  <c r="T12" i="2"/>
  <c r="O6" i="2"/>
  <c r="T6" i="2" s="1"/>
  <c r="T9" i="2" s="1"/>
  <c r="J7" i="2"/>
  <c r="O7" i="2"/>
  <c r="T7" i="2"/>
  <c r="J8" i="2"/>
  <c r="L8" i="2"/>
  <c r="O8" i="2"/>
  <c r="T8" i="2"/>
  <c r="O10" i="2"/>
  <c r="T10" i="2" s="1"/>
  <c r="T13" i="2" s="1"/>
  <c r="J11" i="2"/>
  <c r="O11" i="2"/>
  <c r="J12" i="2"/>
  <c r="L12" i="2"/>
  <c r="O12" i="2"/>
  <c r="O14" i="2"/>
  <c r="T14" i="2" s="1"/>
  <c r="J15" i="2"/>
  <c r="O15" i="2"/>
  <c r="T15" i="2" s="1"/>
  <c r="J16" i="2"/>
  <c r="L16" i="2"/>
  <c r="O16" i="2"/>
  <c r="T3" i="2"/>
  <c r="T4" i="2" s="1"/>
  <c r="O17" i="3"/>
  <c r="L17" i="3"/>
  <c r="J17" i="3"/>
  <c r="O16" i="3"/>
  <c r="J16" i="3"/>
  <c r="O15" i="3"/>
  <c r="T15" i="3" s="1"/>
  <c r="T18" i="3" s="1"/>
  <c r="O13" i="3"/>
  <c r="L13" i="3"/>
  <c r="J13" i="3"/>
  <c r="O12" i="3"/>
  <c r="T12" i="3" s="1"/>
  <c r="J12" i="3"/>
  <c r="O11" i="3"/>
  <c r="T11" i="3" s="1"/>
  <c r="O9" i="3"/>
  <c r="T9" i="3" s="1"/>
  <c r="L9" i="3"/>
  <c r="J9" i="3"/>
  <c r="O8" i="3"/>
  <c r="J8" i="3"/>
  <c r="O7" i="3"/>
  <c r="T7" i="3" s="1"/>
  <c r="T17" i="3"/>
  <c r="T16" i="3"/>
  <c r="T13" i="3"/>
  <c r="T8" i="3"/>
  <c r="T4" i="3"/>
  <c r="T5" i="3" s="1"/>
  <c r="T17" i="2" l="1"/>
  <c r="T18" i="2" s="1"/>
  <c r="T19" i="2" s="1"/>
  <c r="T14" i="3"/>
  <c r="T10" i="3"/>
  <c r="T19" i="3" l="1"/>
  <c r="T2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津嶋　龍輝</author>
  </authors>
  <commentList>
    <comment ref="Q3" authorId="0" shapeId="0" xr:uid="{29F9BB89-491C-4526-81F6-A3B374411579}">
      <text>
        <r>
          <rPr>
            <b/>
            <sz val="9"/>
            <color indexed="81"/>
            <rFont val="MS P ゴシック"/>
            <family val="3"/>
            <charset val="128"/>
          </rPr>
          <t>1ヶ月の賃貸借料金を税抜きで入力ください。</t>
        </r>
      </text>
    </comment>
    <comment ref="M6" authorId="0" shapeId="0" xr:uid="{2FAF5FED-7514-4431-AF5E-8CD3BC2FAFB1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6" authorId="0" shapeId="0" xr:uid="{DF64DD24-FF8F-418D-8855-260078A68C74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7" authorId="0" shapeId="0" xr:uid="{2D95D8A1-1D2B-4D01-831D-B432E1D4F2B2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7" authorId="0" shapeId="0" xr:uid="{1496B761-1427-4A62-A8E7-E71CAFFE3557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8" authorId="0" shapeId="0" xr:uid="{ACBBDA0C-DE44-4F48-B349-C78503B8D878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  <comment ref="M10" authorId="0" shapeId="0" xr:uid="{D54CB6A3-0E56-4ADF-A6AF-DF9DCE081ED4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10" authorId="0" shapeId="0" xr:uid="{EC55805E-69BA-42D6-951E-B84208B2B07F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11" authorId="0" shapeId="0" xr:uid="{DB2A4B8A-ACCD-4FF2-9FCA-2A152A5E9AC4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11" authorId="0" shapeId="0" xr:uid="{7523E80F-3B02-4B1A-817B-0BD0CF2C38B2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12" authorId="0" shapeId="0" xr:uid="{3D6AB195-D7FF-44AD-9540-6A5474AB0E61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  <comment ref="M14" authorId="0" shapeId="0" xr:uid="{7C3F2850-6705-49C3-890C-6BF9465338C8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14" authorId="0" shapeId="0" xr:uid="{E47C14B2-2208-441C-8D0C-9DF2F7514D68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15" authorId="0" shapeId="0" xr:uid="{C2D81B26-2DC7-4586-8530-ED30F9DDCE9A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15" authorId="0" shapeId="0" xr:uid="{4FDB1A2A-D5C8-47BA-9C7B-AF12783ED574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16" authorId="0" shapeId="0" xr:uid="{D33786C4-46F7-4809-B15C-AA84A7E0A40C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津嶋　龍輝</author>
  </authors>
  <commentList>
    <comment ref="Q4" authorId="0" shapeId="0" xr:uid="{C17C456C-F2C6-443D-8B37-5382B0ADE949}">
      <text>
        <r>
          <rPr>
            <b/>
            <sz val="9"/>
            <color indexed="81"/>
            <rFont val="MS P ゴシック"/>
            <family val="3"/>
            <charset val="128"/>
          </rPr>
          <t>1ヶ月の賃貸借料金を税抜きで入力ください。</t>
        </r>
      </text>
    </comment>
    <comment ref="M7" authorId="0" shapeId="0" xr:uid="{6836CEA2-42AC-435C-8434-EE1DA36083A9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7" authorId="0" shapeId="0" xr:uid="{7EAA5CC1-FD10-4677-A028-BBCDD9E416FE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8" authorId="0" shapeId="0" xr:uid="{2CAFB527-AE51-404B-AE1E-6427368B1803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8" authorId="0" shapeId="0" xr:uid="{C0BED2E9-7DA7-4BCE-8AF2-8062BF0E9ECB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9" authorId="0" shapeId="0" xr:uid="{DFC3436D-6ABF-4B30-8F0C-83F65A641F9C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  <comment ref="M11" authorId="0" shapeId="0" xr:uid="{97B5AEBF-6D0A-453B-8134-D4B4E211A97B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11" authorId="0" shapeId="0" xr:uid="{4D5720CB-4929-4D8B-9080-858F06C0CBA7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12" authorId="0" shapeId="0" xr:uid="{785EAEB5-6559-490D-902A-9CBD14B90014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12" authorId="0" shapeId="0" xr:uid="{878C2BA0-0CE1-43E1-941B-AB4FE5999F0E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13" authorId="0" shapeId="0" xr:uid="{31A2BA71-B664-402B-98D2-E579F0F2D7A4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  <comment ref="M15" authorId="0" shapeId="0" xr:uid="{E451378A-54FA-4FD7-8648-EC4FD26656C5}">
      <text>
        <r>
          <rPr>
            <b/>
            <sz val="9"/>
            <color indexed="81"/>
            <rFont val="MS P ゴシック"/>
            <family val="3"/>
            <charset val="128"/>
          </rPr>
          <t>1段目単価の使用枚数上限を入力ください。</t>
        </r>
      </text>
    </comment>
    <comment ref="Q15" authorId="0" shapeId="0" xr:uid="{E0E2B246-0C56-4056-BC17-84C621DAEC51}">
      <text>
        <r>
          <rPr>
            <b/>
            <sz val="9"/>
            <color indexed="81"/>
            <rFont val="MS P ゴシック"/>
            <family val="3"/>
            <charset val="128"/>
          </rPr>
          <t>1段目の単価を入力ください。</t>
        </r>
      </text>
    </comment>
    <comment ref="M16" authorId="0" shapeId="0" xr:uid="{F2ADCE42-8BA5-4193-AECA-3D7C283B23C3}">
      <text>
        <r>
          <rPr>
            <b/>
            <sz val="9"/>
            <color indexed="81"/>
            <rFont val="MS P ゴシック"/>
            <family val="3"/>
            <charset val="128"/>
          </rPr>
          <t>2段単価の使用枚数上限を入力ください。</t>
        </r>
      </text>
    </comment>
    <comment ref="Q16" authorId="0" shapeId="0" xr:uid="{C72C7A11-4CE6-46D9-9899-969F4C6736FA}">
      <text>
        <r>
          <rPr>
            <b/>
            <sz val="9"/>
            <color indexed="81"/>
            <rFont val="MS P ゴシック"/>
            <family val="3"/>
            <charset val="128"/>
          </rPr>
          <t>2段目単価を入力ください。</t>
        </r>
      </text>
    </comment>
    <comment ref="Q17" authorId="0" shapeId="0" xr:uid="{088A7A2E-1EEE-4E2B-AA0C-B8418FEF6520}">
      <text>
        <r>
          <rPr>
            <b/>
            <sz val="9"/>
            <color indexed="81"/>
            <rFont val="MS P ゴシック"/>
            <family val="3"/>
            <charset val="128"/>
          </rPr>
          <t>3段目単価を入力ください。</t>
        </r>
      </text>
    </comment>
  </commentList>
</comments>
</file>

<file path=xl/sharedStrings.xml><?xml version="1.0" encoding="utf-8"?>
<sst xmlns="http://schemas.openxmlformats.org/spreadsheetml/2006/main" count="93" uniqueCount="43">
  <si>
    <t>契約
種別</t>
    <rPh sb="0" eb="2">
      <t>ケイヤク</t>
    </rPh>
    <rPh sb="3" eb="5">
      <t>シュベツ</t>
    </rPh>
    <phoneticPr fontId="3"/>
  </si>
  <si>
    <t>種別</t>
    <rPh sb="0" eb="2">
      <t>シュベツ</t>
    </rPh>
    <phoneticPr fontId="3"/>
  </si>
  <si>
    <t>契約月数
（A)</t>
    <rPh sb="0" eb="2">
      <t>ケイヤク</t>
    </rPh>
    <rPh sb="2" eb="4">
      <t>ツキスウ</t>
    </rPh>
    <phoneticPr fontId="3"/>
  </si>
  <si>
    <t>単価（税抜）
（B)</t>
    <rPh sb="0" eb="2">
      <t>タンカ</t>
    </rPh>
    <rPh sb="3" eb="5">
      <t>ゼイヌキ</t>
    </rPh>
    <phoneticPr fontId="3"/>
  </si>
  <si>
    <t>↓のセルと同様の箇所に、メモに従って数字を入力ください。</t>
    <rPh sb="5" eb="7">
      <t>ドウヨウ</t>
    </rPh>
    <rPh sb="8" eb="10">
      <t>カショ</t>
    </rPh>
    <rPh sb="15" eb="16">
      <t>シタガ</t>
    </rPh>
    <rPh sb="18" eb="20">
      <t>スウジ</t>
    </rPh>
    <rPh sb="21" eb="23">
      <t>ニュウリョク</t>
    </rPh>
    <phoneticPr fontId="3"/>
  </si>
  <si>
    <t>賃貸借契約</t>
    <rPh sb="0" eb="3">
      <t>チンタイシャク</t>
    </rPh>
    <rPh sb="3" eb="5">
      <t>ケイヤク</t>
    </rPh>
    <phoneticPr fontId="3"/>
  </si>
  <si>
    <t>60ヶ月</t>
    <rPh sb="3" eb="4">
      <t>ゲツ</t>
    </rPh>
    <phoneticPr fontId="3"/>
  </si>
  <si>
    <t>賃貸借60ヶ月契約料計</t>
    <rPh sb="0" eb="3">
      <t>チンタイシャク</t>
    </rPh>
    <rPh sb="6" eb="7">
      <t>ゲツ</t>
    </rPh>
    <rPh sb="7" eb="10">
      <t>ケイヤクリョウ</t>
    </rPh>
    <rPh sb="10" eb="11">
      <t>ケイ</t>
    </rPh>
    <phoneticPr fontId="3"/>
  </si>
  <si>
    <t>保守点検契約</t>
    <rPh sb="0" eb="2">
      <t>ホシュ</t>
    </rPh>
    <rPh sb="2" eb="4">
      <t>テンケン</t>
    </rPh>
    <rPh sb="4" eb="6">
      <t>ケイヤク</t>
    </rPh>
    <phoneticPr fontId="3"/>
  </si>
  <si>
    <t>月間予定
使用数量</t>
    <rPh sb="0" eb="2">
      <t>ゲッカン</t>
    </rPh>
    <rPh sb="2" eb="4">
      <t>ヨテイ</t>
    </rPh>
    <rPh sb="5" eb="7">
      <t>シヨウ</t>
    </rPh>
    <rPh sb="7" eb="9">
      <t>スウリョウ</t>
    </rPh>
    <phoneticPr fontId="3"/>
  </si>
  <si>
    <t>複写（使用）枚数
（B)</t>
    <rPh sb="0" eb="2">
      <t>フクシャ</t>
    </rPh>
    <rPh sb="3" eb="5">
      <t>シヨウ</t>
    </rPh>
    <rPh sb="6" eb="8">
      <t>マイスウ</t>
    </rPh>
    <phoneticPr fontId="3"/>
  </si>
  <si>
    <t>単価（税抜）
（C)</t>
    <rPh sb="0" eb="2">
      <t>タンカ</t>
    </rPh>
    <rPh sb="3" eb="5">
      <t>ゼイヌキ</t>
    </rPh>
    <phoneticPr fontId="3"/>
  </si>
  <si>
    <t>モノクロ</t>
    <phoneticPr fontId="3"/>
  </si>
  <si>
    <t>12ヶ月</t>
    <rPh sb="3" eb="4">
      <t>ゲツ</t>
    </rPh>
    <phoneticPr fontId="3"/>
  </si>
  <si>
    <t>～</t>
    <phoneticPr fontId="3"/>
  </si>
  <si>
    <t>モノクロ計</t>
    <rPh sb="4" eb="5">
      <t>ケイ</t>
    </rPh>
    <phoneticPr fontId="3"/>
  </si>
  <si>
    <t>カラーコピー</t>
    <phoneticPr fontId="3"/>
  </si>
  <si>
    <t>カラーコピー計</t>
    <rPh sb="6" eb="7">
      <t>ケイ</t>
    </rPh>
    <phoneticPr fontId="3"/>
  </si>
  <si>
    <t>カラープリント</t>
    <phoneticPr fontId="3"/>
  </si>
  <si>
    <t>カラープリント計</t>
    <rPh sb="7" eb="8">
      <t>ケイ</t>
    </rPh>
    <phoneticPr fontId="3"/>
  </si>
  <si>
    <t>小計（モノクロ計＋カラーコピー計＋カラープリント計）</t>
    <rPh sb="0" eb="2">
      <t>ショウケイ</t>
    </rPh>
    <rPh sb="7" eb="8">
      <t>ケイ</t>
    </rPh>
    <rPh sb="15" eb="16">
      <t>ケイ</t>
    </rPh>
    <rPh sb="24" eb="25">
      <t>ケイ</t>
    </rPh>
    <phoneticPr fontId="3"/>
  </si>
  <si>
    <t>合計（賃貸借60ヶ月契約料＋保守点検12ヶ月契約料）</t>
    <rPh sb="0" eb="2">
      <t>ゴウケイ</t>
    </rPh>
    <rPh sb="3" eb="6">
      <t>チンタイシャク</t>
    </rPh>
    <rPh sb="9" eb="10">
      <t>ゲツ</t>
    </rPh>
    <rPh sb="10" eb="12">
      <t>ケイヤク</t>
    </rPh>
    <rPh sb="12" eb="13">
      <t>リョウ</t>
    </rPh>
    <rPh sb="14" eb="16">
      <t>ホシュ</t>
    </rPh>
    <rPh sb="16" eb="18">
      <t>テンケン</t>
    </rPh>
    <rPh sb="21" eb="22">
      <t>ゲツ</t>
    </rPh>
    <rPh sb="22" eb="25">
      <t>ケイヤクリョウ</t>
    </rPh>
    <phoneticPr fontId="3"/>
  </si>
  <si>
    <t>～</t>
  </si>
  <si>
    <t>※１枚当たりの単価は、小数点以下２位止めとする。</t>
    <phoneticPr fontId="3"/>
  </si>
  <si>
    <t>※保守点検料の複写（使用）枚数欄の枚数区分等は適宜設定すること。</t>
    <phoneticPr fontId="3"/>
  </si>
  <si>
    <t>令和　　年　　月　　日</t>
  </si>
  <si>
    <t>商号又は名称</t>
  </si>
  <si>
    <t>住　所</t>
    <phoneticPr fontId="3"/>
  </si>
  <si>
    <t>代表者氏名</t>
  </si>
  <si>
    <t>代理人氏名</t>
    <phoneticPr fontId="3"/>
  </si>
  <si>
    <t>○○　○○</t>
    <phoneticPr fontId="3"/>
  </si>
  <si>
    <t>入札内訳書</t>
    <rPh sb="0" eb="5">
      <t>ニュウサツウチワケショ</t>
    </rPh>
    <phoneticPr fontId="3"/>
  </si>
  <si>
    <t>予定金額
（A)×（B）</t>
    <rPh sb="0" eb="2">
      <t>ヨテイ</t>
    </rPh>
    <rPh sb="2" eb="4">
      <t>キンガク</t>
    </rPh>
    <phoneticPr fontId="3"/>
  </si>
  <si>
    <t>予定金額
（A)×（B)×（C)</t>
    <rPh sb="0" eb="2">
      <t>ヨテイ</t>
    </rPh>
    <rPh sb="2" eb="4">
      <t>キンガク</t>
    </rPh>
    <phoneticPr fontId="3"/>
  </si>
  <si>
    <t>単価が変化しない場合は、１段目のみ入力ください。</t>
    <rPh sb="0" eb="2">
      <t>タンカ</t>
    </rPh>
    <rPh sb="3" eb="5">
      <t>ヘンカ</t>
    </rPh>
    <rPh sb="8" eb="10">
      <t>バアイ</t>
    </rPh>
    <rPh sb="13" eb="15">
      <t>ダンメ</t>
    </rPh>
    <rPh sb="17" eb="19">
      <t>ニュウリョク</t>
    </rPh>
    <phoneticPr fontId="3"/>
  </si>
  <si>
    <t>記載例</t>
    <rPh sb="0" eb="3">
      <t>キサイレイ</t>
    </rPh>
    <phoneticPr fontId="3"/>
  </si>
  <si>
    <t>○○県○○市○○字○○－○○</t>
    <phoneticPr fontId="3"/>
  </si>
  <si>
    <t>○○会社　○○</t>
    <phoneticPr fontId="3"/>
  </si>
  <si>
    <t>代表取締役　○○　○○</t>
    <phoneticPr fontId="3"/>
  </si>
  <si>
    <t>※単価等記載金額は税抜き金額とし、合計金額は入札書記載金額と一致させること。</t>
    <phoneticPr fontId="3"/>
  </si>
  <si>
    <t>令和○○年○○月○○日</t>
    <phoneticPr fontId="3"/>
  </si>
  <si>
    <t>カラーデジタル複合機</t>
    <rPh sb="7" eb="10">
      <t>フクゴウキ</t>
    </rPh>
    <phoneticPr fontId="3"/>
  </si>
  <si>
    <t>カラーデジタ複合機</t>
    <rPh sb="6" eb="9">
      <t>フクゴウキ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</si>
</sst>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12"/>
      <color rgb="FF000000"/>
      <name val="ＭＳ 明朝"/>
      <family val="1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2" borderId="8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38" fontId="0" fillId="0" borderId="6" xfId="1" applyFont="1" applyBorder="1" applyAlignment="1">
      <alignment horizontal="center" vertical="center"/>
    </xf>
    <xf numFmtId="38" fontId="0" fillId="0" borderId="6" xfId="1" applyFont="1" applyBorder="1" applyAlignment="1">
      <alignment vertical="center"/>
    </xf>
    <xf numFmtId="38" fontId="0" fillId="0" borderId="6" xfId="1" applyFont="1" applyBorder="1" applyAlignment="1">
      <alignment horizontal="right" vertical="center"/>
    </xf>
    <xf numFmtId="38" fontId="0" fillId="0" borderId="7" xfId="1" applyFont="1" applyBorder="1" applyAlignment="1">
      <alignment horizontal="right" vertical="center"/>
    </xf>
    <xf numFmtId="0" fontId="0" fillId="0" borderId="9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176" fontId="0" fillId="0" borderId="6" xfId="1" applyNumberFormat="1" applyFont="1" applyBorder="1" applyAlignment="1">
      <alignment horizontal="right" vertical="center"/>
    </xf>
    <xf numFmtId="176" fontId="0" fillId="0" borderId="7" xfId="1" applyNumberFormat="1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0" borderId="10" xfId="1" applyNumberFormat="1" applyFont="1" applyBorder="1" applyAlignment="1">
      <alignment horizontal="right" vertical="center"/>
    </xf>
    <xf numFmtId="176" fontId="0" fillId="0" borderId="11" xfId="1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2" fontId="0" fillId="2" borderId="12" xfId="0" applyNumberFormat="1" applyFill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2" fontId="0" fillId="2" borderId="6" xfId="0" applyNumberFormat="1" applyFill="1" applyBorder="1" applyAlignment="1">
      <alignment horizontal="center" vertical="center"/>
    </xf>
    <xf numFmtId="38" fontId="0" fillId="0" borderId="6" xfId="1" applyFont="1" applyBorder="1" applyAlignment="1">
      <alignment horizontal="center" vertical="center"/>
    </xf>
    <xf numFmtId="38" fontId="0" fillId="2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textRotation="255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38" fontId="0" fillId="0" borderId="10" xfId="1" applyFont="1" applyBorder="1" applyAlignment="1">
      <alignment horizontal="right" vertical="center"/>
    </xf>
    <xf numFmtId="38" fontId="0" fillId="0" borderId="11" xfId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8" fontId="0" fillId="0" borderId="14" xfId="1" applyFont="1" applyBorder="1" applyAlignment="1">
      <alignment horizontal="right" vertical="center"/>
    </xf>
    <xf numFmtId="38" fontId="0" fillId="0" borderId="16" xfId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6" fontId="0" fillId="0" borderId="20" xfId="1" applyNumberFormat="1" applyFont="1" applyBorder="1" applyAlignment="1">
      <alignment horizontal="right" vertical="center"/>
    </xf>
    <xf numFmtId="176" fontId="0" fillId="0" borderId="21" xfId="1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E75A-246A-4686-8A5C-7DA3DE73576D}">
  <sheetPr>
    <tabColor rgb="FFFFFF00"/>
    <pageSetUpPr fitToPage="1"/>
  </sheetPr>
  <dimension ref="A1:Y33"/>
  <sheetViews>
    <sheetView tabSelected="1" zoomScale="145" zoomScaleNormal="145" zoomScaleSheetLayoutView="130" workbookViewId="0">
      <selection activeCell="M8" sqref="M8:N8"/>
    </sheetView>
  </sheetViews>
  <sheetFormatPr defaultRowHeight="13.5"/>
  <cols>
    <col min="1" max="3" width="1.875" customWidth="1"/>
    <col min="4" max="5" width="3.25" customWidth="1"/>
    <col min="6" max="9" width="4.375" customWidth="1"/>
    <col min="10" max="11" width="4.625" customWidth="1"/>
    <col min="12" max="12" width="3.5" customWidth="1"/>
    <col min="13" max="14" width="4.625" customWidth="1"/>
    <col min="15" max="15" width="2.625" customWidth="1"/>
    <col min="16" max="16" width="8" customWidth="1"/>
    <col min="17" max="19" width="3.75" customWidth="1"/>
    <col min="20" max="23" width="3.875" customWidth="1"/>
  </cols>
  <sheetData>
    <row r="1" spans="1:25" ht="39.75" customHeight="1" thickBot="1">
      <c r="A1" s="37" t="s">
        <v>31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Y1" s="1"/>
    </row>
    <row r="2" spans="1:25" ht="32.25" customHeight="1" thickBot="1">
      <c r="A2" s="49" t="s">
        <v>0</v>
      </c>
      <c r="B2" s="36"/>
      <c r="C2" s="36"/>
      <c r="D2" s="36" t="s">
        <v>1</v>
      </c>
      <c r="E2" s="36"/>
      <c r="F2" s="36"/>
      <c r="G2" s="36"/>
      <c r="H2" s="36"/>
      <c r="I2" s="36"/>
      <c r="J2" s="46" t="s">
        <v>2</v>
      </c>
      <c r="K2" s="36"/>
      <c r="L2" s="36"/>
      <c r="M2" s="36"/>
      <c r="N2" s="36"/>
      <c r="O2" s="36"/>
      <c r="P2" s="36"/>
      <c r="Q2" s="46" t="s">
        <v>3</v>
      </c>
      <c r="R2" s="36"/>
      <c r="S2" s="36"/>
      <c r="T2" s="46" t="s">
        <v>32</v>
      </c>
      <c r="U2" s="46"/>
      <c r="V2" s="46"/>
      <c r="W2" s="50"/>
      <c r="Y2" s="1" t="s">
        <v>4</v>
      </c>
    </row>
    <row r="3" spans="1:25" ht="24.95" customHeight="1" thickBot="1">
      <c r="A3" s="48" t="s">
        <v>5</v>
      </c>
      <c r="B3" s="19"/>
      <c r="C3" s="19"/>
      <c r="D3" s="22" t="s">
        <v>42</v>
      </c>
      <c r="E3" s="22"/>
      <c r="F3" s="22"/>
      <c r="G3" s="22"/>
      <c r="H3" s="22"/>
      <c r="I3" s="22"/>
      <c r="J3" s="22" t="s">
        <v>6</v>
      </c>
      <c r="K3" s="22"/>
      <c r="L3" s="22"/>
      <c r="M3" s="22"/>
      <c r="N3" s="22"/>
      <c r="O3" s="22"/>
      <c r="P3" s="22"/>
      <c r="Q3" s="34"/>
      <c r="R3" s="34"/>
      <c r="S3" s="34"/>
      <c r="T3" s="12" t="str">
        <f>IF(Q3="","",Q3*60)</f>
        <v/>
      </c>
      <c r="U3" s="12"/>
      <c r="V3" s="12"/>
      <c r="W3" s="13"/>
      <c r="Y3" s="2"/>
    </row>
    <row r="4" spans="1:25" ht="24.95" customHeight="1" thickBot="1">
      <c r="A4" s="14"/>
      <c r="B4" s="15"/>
      <c r="C4" s="15"/>
      <c r="D4" s="23" t="s">
        <v>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39" t="str">
        <f>T3</f>
        <v/>
      </c>
      <c r="U4" s="39"/>
      <c r="V4" s="39"/>
      <c r="W4" s="40"/>
      <c r="Y4" s="1" t="s">
        <v>34</v>
      </c>
    </row>
    <row r="5" spans="1:25" ht="32.25" customHeight="1">
      <c r="A5" s="16" t="s">
        <v>8</v>
      </c>
      <c r="B5" s="17"/>
      <c r="C5" s="17"/>
      <c r="D5" s="36" t="s">
        <v>1</v>
      </c>
      <c r="E5" s="36"/>
      <c r="F5" s="46" t="s">
        <v>9</v>
      </c>
      <c r="G5" s="36"/>
      <c r="H5" s="46" t="s">
        <v>2</v>
      </c>
      <c r="I5" s="36"/>
      <c r="J5" s="46" t="s">
        <v>10</v>
      </c>
      <c r="K5" s="46"/>
      <c r="L5" s="46"/>
      <c r="M5" s="46"/>
      <c r="N5" s="46"/>
      <c r="O5" s="46"/>
      <c r="P5" s="46"/>
      <c r="Q5" s="46" t="s">
        <v>11</v>
      </c>
      <c r="R5" s="46"/>
      <c r="S5" s="46"/>
      <c r="T5" s="46" t="s">
        <v>33</v>
      </c>
      <c r="U5" s="36"/>
      <c r="V5" s="36"/>
      <c r="W5" s="47"/>
      <c r="Y5" s="1"/>
    </row>
    <row r="6" spans="1:25" ht="24.95" customHeight="1">
      <c r="A6" s="18"/>
      <c r="B6" s="19"/>
      <c r="C6" s="19"/>
      <c r="D6" s="19" t="s">
        <v>12</v>
      </c>
      <c r="E6" s="19"/>
      <c r="F6" s="33">
        <v>7000</v>
      </c>
      <c r="G6" s="33"/>
      <c r="H6" s="22" t="s">
        <v>13</v>
      </c>
      <c r="I6" s="22"/>
      <c r="J6" s="33">
        <v>1</v>
      </c>
      <c r="K6" s="33"/>
      <c r="L6" s="9" t="s">
        <v>14</v>
      </c>
      <c r="M6" s="34"/>
      <c r="N6" s="34"/>
      <c r="O6" s="12" t="str">
        <f>IF(AND(M6="",Q6=""),"",IF(M6="",F6,M6))</f>
        <v/>
      </c>
      <c r="P6" s="12"/>
      <c r="Q6" s="32"/>
      <c r="R6" s="32"/>
      <c r="S6" s="32"/>
      <c r="T6" s="12" t="str">
        <f t="shared" ref="T6" si="0">IF(Q6="","",12*O6*Q6)</f>
        <v/>
      </c>
      <c r="U6" s="12"/>
      <c r="V6" s="12"/>
      <c r="W6" s="13"/>
    </row>
    <row r="7" spans="1:25" ht="24.95" customHeight="1">
      <c r="A7" s="18"/>
      <c r="B7" s="19"/>
      <c r="C7" s="19"/>
      <c r="D7" s="19"/>
      <c r="E7" s="19"/>
      <c r="F7" s="33"/>
      <c r="G7" s="33"/>
      <c r="H7" s="22"/>
      <c r="I7" s="22"/>
      <c r="J7" s="33" t="str">
        <f>IF(M6="","",IF(M6=F6,"",M6+1))</f>
        <v/>
      </c>
      <c r="K7" s="33"/>
      <c r="L7" s="9" t="s">
        <v>22</v>
      </c>
      <c r="M7" s="34"/>
      <c r="N7" s="34"/>
      <c r="O7" s="12" t="str">
        <f>IF(M6="","",F6-M6)</f>
        <v/>
      </c>
      <c r="P7" s="12"/>
      <c r="Q7" s="32"/>
      <c r="R7" s="32"/>
      <c r="S7" s="32"/>
      <c r="T7" s="12" t="str">
        <f t="shared" ref="T7:T8" si="1">IF(Q7="","",12*O7*Q7)</f>
        <v/>
      </c>
      <c r="U7" s="12"/>
      <c r="V7" s="12"/>
      <c r="W7" s="13"/>
    </row>
    <row r="8" spans="1:25" ht="24.95" customHeight="1">
      <c r="A8" s="18"/>
      <c r="B8" s="19"/>
      <c r="C8" s="19"/>
      <c r="D8" s="19"/>
      <c r="E8" s="19"/>
      <c r="F8" s="33"/>
      <c r="G8" s="33"/>
      <c r="H8" s="22"/>
      <c r="I8" s="22"/>
      <c r="J8" s="33" t="str">
        <f>IF(M7="","",M7+1)</f>
        <v/>
      </c>
      <c r="K8" s="33"/>
      <c r="L8" s="11" t="str">
        <f>IF(M7="","","～")</f>
        <v/>
      </c>
      <c r="M8" s="22"/>
      <c r="N8" s="22"/>
      <c r="O8" s="12" t="str">
        <f>IF(M7="","",F6-M7)</f>
        <v/>
      </c>
      <c r="P8" s="12"/>
      <c r="Q8" s="32"/>
      <c r="R8" s="32"/>
      <c r="S8" s="32"/>
      <c r="T8" s="12" t="str">
        <f t="shared" si="1"/>
        <v/>
      </c>
      <c r="U8" s="12"/>
      <c r="V8" s="12"/>
      <c r="W8" s="13"/>
    </row>
    <row r="9" spans="1:25" ht="24.95" customHeight="1">
      <c r="A9" s="18"/>
      <c r="B9" s="19"/>
      <c r="C9" s="19"/>
      <c r="D9" s="19"/>
      <c r="E9" s="19"/>
      <c r="F9" s="33"/>
      <c r="G9" s="33"/>
      <c r="H9" s="22"/>
      <c r="I9" s="22"/>
      <c r="J9" s="22" t="s">
        <v>15</v>
      </c>
      <c r="K9" s="22"/>
      <c r="L9" s="22"/>
      <c r="M9" s="22"/>
      <c r="N9" s="22"/>
      <c r="O9" s="22"/>
      <c r="P9" s="22"/>
      <c r="Q9" s="22"/>
      <c r="R9" s="22"/>
      <c r="S9" s="22"/>
      <c r="T9" s="20">
        <f>SUM(T6:W8)</f>
        <v>0</v>
      </c>
      <c r="U9" s="20"/>
      <c r="V9" s="20"/>
      <c r="W9" s="21"/>
    </row>
    <row r="10" spans="1:25" ht="24.95" customHeight="1">
      <c r="A10" s="18"/>
      <c r="B10" s="19"/>
      <c r="C10" s="19"/>
      <c r="D10" s="35" t="s">
        <v>16</v>
      </c>
      <c r="E10" s="19"/>
      <c r="F10" s="33">
        <v>4000</v>
      </c>
      <c r="G10" s="33"/>
      <c r="H10" s="22" t="s">
        <v>13</v>
      </c>
      <c r="I10" s="22"/>
      <c r="J10" s="33">
        <v>1</v>
      </c>
      <c r="K10" s="33"/>
      <c r="L10" s="9" t="s">
        <v>22</v>
      </c>
      <c r="M10" s="34"/>
      <c r="N10" s="34"/>
      <c r="O10" s="12" t="str">
        <f>IF(AND(M10="",Q10=""),"",IF(M10="",F10,M10))</f>
        <v/>
      </c>
      <c r="P10" s="12"/>
      <c r="Q10" s="32"/>
      <c r="R10" s="32"/>
      <c r="S10" s="32"/>
      <c r="T10" s="12" t="str">
        <f>IF(Q10="","",12*O10*Q10)</f>
        <v/>
      </c>
      <c r="U10" s="12"/>
      <c r="V10" s="12"/>
      <c r="W10" s="13"/>
    </row>
    <row r="11" spans="1:25" ht="24.95" customHeight="1">
      <c r="A11" s="18"/>
      <c r="B11" s="19"/>
      <c r="C11" s="19"/>
      <c r="D11" s="19"/>
      <c r="E11" s="19"/>
      <c r="F11" s="33"/>
      <c r="G11" s="33"/>
      <c r="H11" s="22"/>
      <c r="I11" s="22"/>
      <c r="J11" s="33" t="str">
        <f>IF(M10="","",IF(M10=F10,"",M10+1))</f>
        <v/>
      </c>
      <c r="K11" s="33"/>
      <c r="L11" s="9" t="s">
        <v>22</v>
      </c>
      <c r="M11" s="34"/>
      <c r="N11" s="34"/>
      <c r="O11" s="12" t="str">
        <f>IF(M10="","",F10-M10)</f>
        <v/>
      </c>
      <c r="P11" s="12"/>
      <c r="Q11" s="32"/>
      <c r="R11" s="32"/>
      <c r="S11" s="32"/>
      <c r="T11" s="12" t="str">
        <f t="shared" ref="T11:T12" si="2">IF(Q11="","",12*O11*Q11)</f>
        <v/>
      </c>
      <c r="U11" s="12"/>
      <c r="V11" s="12"/>
      <c r="W11" s="13"/>
    </row>
    <row r="12" spans="1:25" ht="24.95" customHeight="1">
      <c r="A12" s="18"/>
      <c r="B12" s="19"/>
      <c r="C12" s="19"/>
      <c r="D12" s="19"/>
      <c r="E12" s="19"/>
      <c r="F12" s="33"/>
      <c r="G12" s="33"/>
      <c r="H12" s="22"/>
      <c r="I12" s="22"/>
      <c r="J12" s="33" t="str">
        <f>IF(M11="","",M11+1)</f>
        <v/>
      </c>
      <c r="K12" s="33"/>
      <c r="L12" s="11" t="str">
        <f>IF(M11="","","～")</f>
        <v/>
      </c>
      <c r="M12" s="22"/>
      <c r="N12" s="22"/>
      <c r="O12" s="12" t="str">
        <f>IF(M11="","",F10-M11)</f>
        <v/>
      </c>
      <c r="P12" s="12"/>
      <c r="Q12" s="32"/>
      <c r="R12" s="32"/>
      <c r="S12" s="32"/>
      <c r="T12" s="12" t="str">
        <f t="shared" si="2"/>
        <v/>
      </c>
      <c r="U12" s="12"/>
      <c r="V12" s="12"/>
      <c r="W12" s="13"/>
    </row>
    <row r="13" spans="1:25" ht="24.95" customHeight="1">
      <c r="A13" s="18"/>
      <c r="B13" s="19"/>
      <c r="C13" s="19"/>
      <c r="D13" s="19"/>
      <c r="E13" s="19"/>
      <c r="F13" s="33"/>
      <c r="G13" s="33"/>
      <c r="H13" s="22"/>
      <c r="I13" s="22"/>
      <c r="J13" s="22" t="s">
        <v>17</v>
      </c>
      <c r="K13" s="22"/>
      <c r="L13" s="22"/>
      <c r="M13" s="22"/>
      <c r="N13" s="22"/>
      <c r="O13" s="22"/>
      <c r="P13" s="22"/>
      <c r="Q13" s="22"/>
      <c r="R13" s="22"/>
      <c r="S13" s="22"/>
      <c r="T13" s="20">
        <f>SUM(T10:W12)</f>
        <v>0</v>
      </c>
      <c r="U13" s="20"/>
      <c r="V13" s="20"/>
      <c r="W13" s="21"/>
    </row>
    <row r="14" spans="1:25" ht="24.95" customHeight="1">
      <c r="A14" s="18"/>
      <c r="B14" s="19"/>
      <c r="C14" s="19"/>
      <c r="D14" s="35" t="s">
        <v>18</v>
      </c>
      <c r="E14" s="19"/>
      <c r="F14" s="33">
        <v>4000</v>
      </c>
      <c r="G14" s="33"/>
      <c r="H14" s="22" t="s">
        <v>13</v>
      </c>
      <c r="I14" s="22"/>
      <c r="J14" s="33">
        <v>1</v>
      </c>
      <c r="K14" s="33"/>
      <c r="L14" s="9" t="s">
        <v>22</v>
      </c>
      <c r="M14" s="34"/>
      <c r="N14" s="34"/>
      <c r="O14" s="12" t="str">
        <f>IF(AND(M14="",Q14=""),"",IF(M14="",F14,M14))</f>
        <v/>
      </c>
      <c r="P14" s="12"/>
      <c r="Q14" s="32"/>
      <c r="R14" s="32"/>
      <c r="S14" s="32"/>
      <c r="T14" s="12" t="str">
        <f>IF(Q14="","",12*O14*Q14)</f>
        <v/>
      </c>
      <c r="U14" s="12"/>
      <c r="V14" s="12"/>
      <c r="W14" s="13"/>
    </row>
    <row r="15" spans="1:25" ht="24.95" customHeight="1">
      <c r="A15" s="18"/>
      <c r="B15" s="19"/>
      <c r="C15" s="19"/>
      <c r="D15" s="19"/>
      <c r="E15" s="19"/>
      <c r="F15" s="33"/>
      <c r="G15" s="33"/>
      <c r="H15" s="22"/>
      <c r="I15" s="22"/>
      <c r="J15" s="33" t="str">
        <f>IF(M14="","",IF(M14=F14,"",M14+1))</f>
        <v/>
      </c>
      <c r="K15" s="33"/>
      <c r="L15" s="9" t="s">
        <v>22</v>
      </c>
      <c r="M15" s="34"/>
      <c r="N15" s="34"/>
      <c r="O15" s="12" t="str">
        <f>IF(M14="","",F14-M14)</f>
        <v/>
      </c>
      <c r="P15" s="12"/>
      <c r="Q15" s="32"/>
      <c r="R15" s="32"/>
      <c r="S15" s="32"/>
      <c r="T15" s="12" t="str">
        <f t="shared" ref="T15:T16" si="3">IF(Q15="","",12*O15*Q15)</f>
        <v/>
      </c>
      <c r="U15" s="12"/>
      <c r="V15" s="12"/>
      <c r="W15" s="13"/>
    </row>
    <row r="16" spans="1:25" ht="24.95" customHeight="1">
      <c r="A16" s="18"/>
      <c r="B16" s="19"/>
      <c r="C16" s="19"/>
      <c r="D16" s="19"/>
      <c r="E16" s="19"/>
      <c r="F16" s="33"/>
      <c r="G16" s="33"/>
      <c r="H16" s="22"/>
      <c r="I16" s="22"/>
      <c r="J16" s="33" t="str">
        <f>IF(M15="","",M15+1)</f>
        <v/>
      </c>
      <c r="K16" s="33"/>
      <c r="L16" s="11" t="str">
        <f>IF(M15="","","～")</f>
        <v/>
      </c>
      <c r="M16" s="22"/>
      <c r="N16" s="22"/>
      <c r="O16" s="12" t="str">
        <f>IF(M15="","",F14-M15)</f>
        <v/>
      </c>
      <c r="P16" s="12"/>
      <c r="Q16" s="32"/>
      <c r="R16" s="32"/>
      <c r="S16" s="32"/>
      <c r="T16" s="12" t="str">
        <f t="shared" si="3"/>
        <v/>
      </c>
      <c r="U16" s="12"/>
      <c r="V16" s="12"/>
      <c r="W16" s="13"/>
    </row>
    <row r="17" spans="1:24" ht="24.95" customHeight="1">
      <c r="A17" s="18"/>
      <c r="B17" s="19"/>
      <c r="C17" s="19"/>
      <c r="D17" s="19"/>
      <c r="E17" s="19"/>
      <c r="F17" s="33"/>
      <c r="G17" s="33"/>
      <c r="H17" s="22"/>
      <c r="I17" s="22"/>
      <c r="J17" s="22" t="s">
        <v>19</v>
      </c>
      <c r="K17" s="22"/>
      <c r="L17" s="22"/>
      <c r="M17" s="22"/>
      <c r="N17" s="22"/>
      <c r="O17" s="22"/>
      <c r="P17" s="22"/>
      <c r="Q17" s="22"/>
      <c r="R17" s="22"/>
      <c r="S17" s="22"/>
      <c r="T17" s="20">
        <f>SUM(T14:W16)</f>
        <v>0</v>
      </c>
      <c r="U17" s="20"/>
      <c r="V17" s="20"/>
      <c r="W17" s="21"/>
    </row>
    <row r="18" spans="1:24" ht="24.95" customHeight="1" thickBot="1">
      <c r="A18" s="14"/>
      <c r="B18" s="15"/>
      <c r="C18" s="15"/>
      <c r="D18" s="23" t="s">
        <v>20</v>
      </c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4">
        <f>T9+T13+T17</f>
        <v>0</v>
      </c>
      <c r="U18" s="24"/>
      <c r="V18" s="24"/>
      <c r="W18" s="25"/>
    </row>
    <row r="19" spans="1:24" ht="24.95" customHeight="1" thickBot="1">
      <c r="A19" s="51" t="s">
        <v>21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3">
        <f>SUM(T4,T18)</f>
        <v>0</v>
      </c>
      <c r="U19" s="53"/>
      <c r="V19" s="53"/>
      <c r="W19" s="54"/>
    </row>
    <row r="20" spans="1:24" ht="20.25" customHeight="1">
      <c r="A20" s="28" t="s">
        <v>23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30"/>
    </row>
    <row r="21" spans="1:24" ht="20.25" customHeight="1">
      <c r="A21" s="31" t="s">
        <v>24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</row>
    <row r="22" spans="1:24" ht="20.25" customHeight="1">
      <c r="A22" s="31" t="s">
        <v>39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</row>
    <row r="23" spans="1:24" ht="20.25" customHeight="1"/>
    <row r="24" spans="1:24" ht="18" customHeight="1">
      <c r="A24" s="3"/>
      <c r="I24" s="6"/>
      <c r="J24" s="6"/>
      <c r="K24" s="6"/>
      <c r="L24" s="6"/>
      <c r="M24" s="6"/>
      <c r="N24" s="6"/>
      <c r="O24" s="6"/>
      <c r="P24" s="56" t="s">
        <v>25</v>
      </c>
      <c r="Q24" s="56"/>
      <c r="R24" s="56"/>
      <c r="S24" s="56"/>
      <c r="T24" s="56"/>
      <c r="U24" s="56"/>
      <c r="V24" s="56"/>
      <c r="W24" s="6"/>
      <c r="X24" s="6"/>
    </row>
    <row r="25" spans="1:24" ht="18" customHeight="1">
      <c r="P25" s="3"/>
      <c r="Q25" s="3"/>
      <c r="R25" s="3"/>
      <c r="S25" s="3"/>
      <c r="T25" s="3"/>
      <c r="U25" s="3"/>
      <c r="V25" s="3"/>
    </row>
    <row r="26" spans="1:24" ht="18" customHeight="1">
      <c r="L26" s="26" t="s">
        <v>27</v>
      </c>
      <c r="M26" s="26"/>
      <c r="N26" s="26"/>
      <c r="O26" s="6"/>
      <c r="P26" s="27"/>
      <c r="Q26" s="27"/>
      <c r="R26" s="27"/>
      <c r="S26" s="27"/>
      <c r="T26" s="27"/>
      <c r="U26" s="27"/>
      <c r="V26" s="27"/>
    </row>
    <row r="27" spans="1:24" ht="12" customHeight="1">
      <c r="L27" s="7"/>
      <c r="M27" s="7"/>
      <c r="N27" s="7"/>
      <c r="O27" s="5"/>
      <c r="P27" s="8"/>
      <c r="Q27" s="8"/>
      <c r="R27" s="8"/>
      <c r="S27" s="8"/>
      <c r="T27" s="8"/>
      <c r="U27" s="3"/>
      <c r="V27" s="3"/>
    </row>
    <row r="28" spans="1:24" ht="18" customHeight="1">
      <c r="L28" s="26" t="s">
        <v>26</v>
      </c>
      <c r="M28" s="26"/>
      <c r="N28" s="26"/>
      <c r="O28" s="7"/>
      <c r="P28" s="27"/>
      <c r="Q28" s="27"/>
      <c r="R28" s="27"/>
      <c r="S28" s="27"/>
      <c r="T28" s="27"/>
      <c r="U28" s="27"/>
      <c r="V28" s="27"/>
    </row>
    <row r="29" spans="1:24" ht="12" customHeight="1">
      <c r="L29" s="7"/>
      <c r="M29" s="7"/>
      <c r="N29" s="7"/>
      <c r="O29" s="7"/>
      <c r="P29" s="3"/>
      <c r="Q29" s="3"/>
      <c r="R29" s="4"/>
      <c r="S29" s="3"/>
      <c r="T29" s="3"/>
      <c r="U29" s="3"/>
      <c r="V29" s="3"/>
    </row>
    <row r="30" spans="1:24" ht="18" customHeight="1">
      <c r="L30" s="26" t="s">
        <v>28</v>
      </c>
      <c r="M30" s="26"/>
      <c r="N30" s="26"/>
      <c r="O30" s="5"/>
      <c r="P30" s="27"/>
      <c r="Q30" s="27"/>
      <c r="R30" s="27"/>
      <c r="S30" s="27"/>
      <c r="T30" s="27"/>
      <c r="U30" s="27"/>
      <c r="V30" s="27"/>
    </row>
    <row r="31" spans="1:24" ht="12" customHeight="1">
      <c r="L31" s="7"/>
      <c r="M31" s="7"/>
      <c r="N31" s="7"/>
      <c r="O31" s="5"/>
      <c r="P31" s="3"/>
      <c r="Q31" s="3"/>
      <c r="R31" s="3"/>
      <c r="S31" s="3"/>
      <c r="T31" s="3"/>
      <c r="U31" s="3"/>
      <c r="V31" s="3"/>
    </row>
    <row r="32" spans="1:24" ht="18" customHeight="1">
      <c r="L32" s="26" t="s">
        <v>29</v>
      </c>
      <c r="M32" s="26"/>
      <c r="N32" s="26"/>
      <c r="O32" s="5"/>
      <c r="P32" s="27"/>
      <c r="Q32" s="27"/>
      <c r="R32" s="27"/>
      <c r="S32" s="27"/>
      <c r="T32" s="27"/>
      <c r="U32" s="27"/>
      <c r="V32" s="27"/>
    </row>
    <row r="33" spans="12:14">
      <c r="L33" s="7"/>
      <c r="M33" s="7"/>
      <c r="N33" s="7"/>
    </row>
  </sheetData>
  <mergeCells count="96">
    <mergeCell ref="A1:W1"/>
    <mergeCell ref="A2:C2"/>
    <mergeCell ref="D2:I2"/>
    <mergeCell ref="J2:P2"/>
    <mergeCell ref="Q2:S2"/>
    <mergeCell ref="T2:W2"/>
    <mergeCell ref="A3:C4"/>
    <mergeCell ref="D3:I3"/>
    <mergeCell ref="J3:P3"/>
    <mergeCell ref="Q3:S3"/>
    <mergeCell ref="T3:W3"/>
    <mergeCell ref="D4:S4"/>
    <mergeCell ref="T4:W4"/>
    <mergeCell ref="J8:K8"/>
    <mergeCell ref="T5:W5"/>
    <mergeCell ref="D6:E9"/>
    <mergeCell ref="F6:G9"/>
    <mergeCell ref="H6:I9"/>
    <mergeCell ref="J6:K6"/>
    <mergeCell ref="M6:N6"/>
    <mergeCell ref="O6:P6"/>
    <mergeCell ref="Q6:S6"/>
    <mergeCell ref="T6:W6"/>
    <mergeCell ref="J7:K7"/>
    <mergeCell ref="D5:E5"/>
    <mergeCell ref="F5:G5"/>
    <mergeCell ref="H5:I5"/>
    <mergeCell ref="J5:P5"/>
    <mergeCell ref="Q5:S5"/>
    <mergeCell ref="T7:W7"/>
    <mergeCell ref="M8:N8"/>
    <mergeCell ref="O8:P8"/>
    <mergeCell ref="Q8:S8"/>
    <mergeCell ref="T8:W8"/>
    <mergeCell ref="M7:N7"/>
    <mergeCell ref="O7:P7"/>
    <mergeCell ref="Q7:S7"/>
    <mergeCell ref="T9:W9"/>
    <mergeCell ref="D10:E13"/>
    <mergeCell ref="F10:G13"/>
    <mergeCell ref="H10:I13"/>
    <mergeCell ref="J10:K10"/>
    <mergeCell ref="M10:N10"/>
    <mergeCell ref="O10:P10"/>
    <mergeCell ref="Q10:S10"/>
    <mergeCell ref="T10:W10"/>
    <mergeCell ref="J11:K11"/>
    <mergeCell ref="J9:S9"/>
    <mergeCell ref="M11:N11"/>
    <mergeCell ref="O11:P11"/>
    <mergeCell ref="Q11:S11"/>
    <mergeCell ref="T11:W11"/>
    <mergeCell ref="M12:N12"/>
    <mergeCell ref="O12:P12"/>
    <mergeCell ref="Q12:S12"/>
    <mergeCell ref="T12:W12"/>
    <mergeCell ref="J13:S13"/>
    <mergeCell ref="T13:W13"/>
    <mergeCell ref="J12:K12"/>
    <mergeCell ref="J14:K14"/>
    <mergeCell ref="M14:N14"/>
    <mergeCell ref="J16:K16"/>
    <mergeCell ref="J17:S17"/>
    <mergeCell ref="M16:N16"/>
    <mergeCell ref="O16:P16"/>
    <mergeCell ref="Q16:S16"/>
    <mergeCell ref="A19:S19"/>
    <mergeCell ref="T19:W19"/>
    <mergeCell ref="L32:N32"/>
    <mergeCell ref="P32:V32"/>
    <mergeCell ref="A20:W20"/>
    <mergeCell ref="A21:W21"/>
    <mergeCell ref="A22:W22"/>
    <mergeCell ref="P24:V24"/>
    <mergeCell ref="L26:N26"/>
    <mergeCell ref="P26:V26"/>
    <mergeCell ref="L28:N28"/>
    <mergeCell ref="P28:V28"/>
    <mergeCell ref="L30:N30"/>
    <mergeCell ref="P30:V30"/>
    <mergeCell ref="T16:W16"/>
    <mergeCell ref="A5:C18"/>
    <mergeCell ref="T17:W17"/>
    <mergeCell ref="D18:S18"/>
    <mergeCell ref="T18:W18"/>
    <mergeCell ref="O14:P14"/>
    <mergeCell ref="Q14:S14"/>
    <mergeCell ref="T14:W14"/>
    <mergeCell ref="J15:K15"/>
    <mergeCell ref="M15:N15"/>
    <mergeCell ref="O15:P15"/>
    <mergeCell ref="Q15:S15"/>
    <mergeCell ref="T15:W15"/>
    <mergeCell ref="D14:E17"/>
    <mergeCell ref="F14:G17"/>
    <mergeCell ref="H14:I17"/>
  </mergeCells>
  <phoneticPr fontId="3"/>
  <pageMargins left="0.70866141732283472" right="0.70866141732283472" top="0.74803149606299213" bottom="0.74803149606299213" header="0.31496062992125984" footer="0.31496062992125984"/>
  <pageSetup paperSize="9" fitToHeight="0" orientation="portrait" blackAndWhite="1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A918A-DD3B-4184-8EBD-26E3833340F7}">
  <sheetPr>
    <tabColor rgb="FFFFFF00"/>
    <pageSetUpPr fitToPage="1"/>
  </sheetPr>
  <dimension ref="A1:Y33"/>
  <sheetViews>
    <sheetView tabSelected="1" zoomScale="145" zoomScaleNormal="145" zoomScaleSheetLayoutView="130" workbookViewId="0">
      <selection activeCell="M8" sqref="M8:N8"/>
    </sheetView>
  </sheetViews>
  <sheetFormatPr defaultRowHeight="13.5"/>
  <cols>
    <col min="1" max="3" width="1.875" customWidth="1"/>
    <col min="4" max="5" width="3.25" customWidth="1"/>
    <col min="6" max="9" width="4.375" customWidth="1"/>
    <col min="10" max="11" width="4.625" customWidth="1"/>
    <col min="12" max="12" width="3.5" customWidth="1"/>
    <col min="13" max="14" width="4.625" customWidth="1"/>
    <col min="15" max="15" width="2.625" customWidth="1"/>
    <col min="16" max="16" width="8" customWidth="1"/>
    <col min="17" max="19" width="3.75" customWidth="1"/>
    <col min="20" max="23" width="3.875" customWidth="1"/>
  </cols>
  <sheetData>
    <row r="1" spans="1:25" ht="20.25" customHeight="1">
      <c r="A1" s="38" t="s">
        <v>35</v>
      </c>
      <c r="B1" s="38"/>
      <c r="C1" s="38"/>
      <c r="D1" s="38"/>
      <c r="E1" s="38"/>
      <c r="F1" s="38"/>
    </row>
    <row r="2" spans="1:25" ht="39.75" customHeight="1" thickBot="1">
      <c r="A2" s="37" t="s">
        <v>31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Y2" s="1"/>
    </row>
    <row r="3" spans="1:25" ht="32.25" customHeight="1" thickBot="1">
      <c r="A3" s="49" t="s">
        <v>0</v>
      </c>
      <c r="B3" s="36"/>
      <c r="C3" s="36"/>
      <c r="D3" s="36" t="s">
        <v>1</v>
      </c>
      <c r="E3" s="36"/>
      <c r="F3" s="36"/>
      <c r="G3" s="36"/>
      <c r="H3" s="36"/>
      <c r="I3" s="36"/>
      <c r="J3" s="46" t="s">
        <v>2</v>
      </c>
      <c r="K3" s="36"/>
      <c r="L3" s="36"/>
      <c r="M3" s="36"/>
      <c r="N3" s="36"/>
      <c r="O3" s="36"/>
      <c r="P3" s="36"/>
      <c r="Q3" s="46" t="s">
        <v>3</v>
      </c>
      <c r="R3" s="36"/>
      <c r="S3" s="36"/>
      <c r="T3" s="46" t="s">
        <v>32</v>
      </c>
      <c r="U3" s="46"/>
      <c r="V3" s="46"/>
      <c r="W3" s="50"/>
      <c r="Y3" s="1" t="s">
        <v>4</v>
      </c>
    </row>
    <row r="4" spans="1:25" ht="24.95" customHeight="1" thickBot="1">
      <c r="A4" s="48" t="s">
        <v>5</v>
      </c>
      <c r="B4" s="19"/>
      <c r="C4" s="19"/>
      <c r="D4" s="22" t="s">
        <v>41</v>
      </c>
      <c r="E4" s="22"/>
      <c r="F4" s="22"/>
      <c r="G4" s="22"/>
      <c r="H4" s="22"/>
      <c r="I4" s="22"/>
      <c r="J4" s="22" t="s">
        <v>6</v>
      </c>
      <c r="K4" s="22"/>
      <c r="L4" s="22"/>
      <c r="M4" s="22"/>
      <c r="N4" s="22"/>
      <c r="O4" s="22"/>
      <c r="P4" s="22"/>
      <c r="Q4" s="34">
        <v>50000</v>
      </c>
      <c r="R4" s="34"/>
      <c r="S4" s="34"/>
      <c r="T4" s="12">
        <f>Q4*60</f>
        <v>3000000</v>
      </c>
      <c r="U4" s="12"/>
      <c r="V4" s="12"/>
      <c r="W4" s="13"/>
      <c r="Y4" s="2"/>
    </row>
    <row r="5" spans="1:25" ht="24.95" customHeight="1" thickBot="1">
      <c r="A5" s="14"/>
      <c r="B5" s="15"/>
      <c r="C5" s="15"/>
      <c r="D5" s="23" t="s">
        <v>7</v>
      </c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39">
        <f>T4</f>
        <v>3000000</v>
      </c>
      <c r="U5" s="39"/>
      <c r="V5" s="39"/>
      <c r="W5" s="40"/>
      <c r="Y5" s="1" t="s">
        <v>34</v>
      </c>
    </row>
    <row r="6" spans="1:25" ht="32.25" customHeight="1">
      <c r="A6" s="16" t="s">
        <v>8</v>
      </c>
      <c r="B6" s="17"/>
      <c r="C6" s="17"/>
      <c r="D6" s="36" t="s">
        <v>1</v>
      </c>
      <c r="E6" s="36"/>
      <c r="F6" s="46" t="s">
        <v>9</v>
      </c>
      <c r="G6" s="36"/>
      <c r="H6" s="46" t="s">
        <v>2</v>
      </c>
      <c r="I6" s="36"/>
      <c r="J6" s="46" t="s">
        <v>10</v>
      </c>
      <c r="K6" s="46"/>
      <c r="L6" s="46"/>
      <c r="M6" s="46"/>
      <c r="N6" s="46"/>
      <c r="O6" s="46"/>
      <c r="P6" s="46"/>
      <c r="Q6" s="46" t="s">
        <v>11</v>
      </c>
      <c r="R6" s="46"/>
      <c r="S6" s="46"/>
      <c r="T6" s="46" t="s">
        <v>33</v>
      </c>
      <c r="U6" s="36"/>
      <c r="V6" s="36"/>
      <c r="W6" s="47"/>
      <c r="Y6" s="1"/>
    </row>
    <row r="7" spans="1:25" ht="24.95" customHeight="1">
      <c r="A7" s="18"/>
      <c r="B7" s="19"/>
      <c r="C7" s="19"/>
      <c r="D7" s="19" t="s">
        <v>12</v>
      </c>
      <c r="E7" s="19"/>
      <c r="F7" s="33">
        <v>7000</v>
      </c>
      <c r="G7" s="33"/>
      <c r="H7" s="22" t="s">
        <v>13</v>
      </c>
      <c r="I7" s="22"/>
      <c r="J7" s="33">
        <v>1</v>
      </c>
      <c r="K7" s="33"/>
      <c r="L7" s="9" t="s">
        <v>22</v>
      </c>
      <c r="M7" s="34">
        <v>3000</v>
      </c>
      <c r="N7" s="34"/>
      <c r="O7" s="12">
        <f>IF(AND(M7="",Q7=""),"",IF(M7="",F7,M7))</f>
        <v>3000</v>
      </c>
      <c r="P7" s="12"/>
      <c r="Q7" s="32">
        <v>10</v>
      </c>
      <c r="R7" s="32"/>
      <c r="S7" s="32"/>
      <c r="T7" s="12">
        <f>IF(Q7="","",12*O7*Q7)</f>
        <v>360000</v>
      </c>
      <c r="U7" s="12"/>
      <c r="V7" s="12"/>
      <c r="W7" s="13"/>
    </row>
    <row r="8" spans="1:25" ht="24.95" customHeight="1">
      <c r="A8" s="18"/>
      <c r="B8" s="19"/>
      <c r="C8" s="19"/>
      <c r="D8" s="19"/>
      <c r="E8" s="19"/>
      <c r="F8" s="33"/>
      <c r="G8" s="33"/>
      <c r="H8" s="22"/>
      <c r="I8" s="22"/>
      <c r="J8" s="33">
        <f>IF(M7="","",IF(M7=F7,"",M7+1))</f>
        <v>3001</v>
      </c>
      <c r="K8" s="33"/>
      <c r="L8" s="9" t="s">
        <v>22</v>
      </c>
      <c r="M8" s="34">
        <v>5000</v>
      </c>
      <c r="N8" s="34"/>
      <c r="O8" s="12">
        <f>IF(M7="","",F7-M7)</f>
        <v>4000</v>
      </c>
      <c r="P8" s="12"/>
      <c r="Q8" s="32">
        <v>8</v>
      </c>
      <c r="R8" s="32"/>
      <c r="S8" s="32"/>
      <c r="T8" s="12">
        <f t="shared" ref="T8:T9" si="0">IF(Q8="","",12*O8*Q8)</f>
        <v>384000</v>
      </c>
      <c r="U8" s="12"/>
      <c r="V8" s="12"/>
      <c r="W8" s="13"/>
    </row>
    <row r="9" spans="1:25" ht="24.95" customHeight="1">
      <c r="A9" s="18"/>
      <c r="B9" s="19"/>
      <c r="C9" s="19"/>
      <c r="D9" s="19"/>
      <c r="E9" s="19"/>
      <c r="F9" s="33"/>
      <c r="G9" s="33"/>
      <c r="H9" s="22"/>
      <c r="I9" s="22"/>
      <c r="J9" s="33">
        <f>IF(M8="","",M8+1)</f>
        <v>5001</v>
      </c>
      <c r="K9" s="33"/>
      <c r="L9" s="10" t="str">
        <f>IF(M8="","","～")</f>
        <v>～</v>
      </c>
      <c r="M9" s="22"/>
      <c r="N9" s="22"/>
      <c r="O9" s="12">
        <f>IF(M8="","",F7-M8)</f>
        <v>2000</v>
      </c>
      <c r="P9" s="12"/>
      <c r="Q9" s="32">
        <v>6</v>
      </c>
      <c r="R9" s="32"/>
      <c r="S9" s="32"/>
      <c r="T9" s="12">
        <f t="shared" si="0"/>
        <v>144000</v>
      </c>
      <c r="U9" s="12"/>
      <c r="V9" s="12"/>
      <c r="W9" s="13"/>
    </row>
    <row r="10" spans="1:25" ht="24.95" customHeight="1">
      <c r="A10" s="18"/>
      <c r="B10" s="19"/>
      <c r="C10" s="19"/>
      <c r="D10" s="19"/>
      <c r="E10" s="19"/>
      <c r="F10" s="33"/>
      <c r="G10" s="33"/>
      <c r="H10" s="22"/>
      <c r="I10" s="22"/>
      <c r="J10" s="22" t="s">
        <v>15</v>
      </c>
      <c r="K10" s="22"/>
      <c r="L10" s="22"/>
      <c r="M10" s="22"/>
      <c r="N10" s="22"/>
      <c r="O10" s="22"/>
      <c r="P10" s="22"/>
      <c r="Q10" s="22"/>
      <c r="R10" s="22"/>
      <c r="S10" s="22"/>
      <c r="T10" s="12">
        <f>SUM(T7:W9)</f>
        <v>888000</v>
      </c>
      <c r="U10" s="12"/>
      <c r="V10" s="12"/>
      <c r="W10" s="13"/>
    </row>
    <row r="11" spans="1:25" ht="24.95" customHeight="1">
      <c r="A11" s="18"/>
      <c r="B11" s="19"/>
      <c r="C11" s="19"/>
      <c r="D11" s="35" t="s">
        <v>16</v>
      </c>
      <c r="E11" s="19"/>
      <c r="F11" s="33">
        <v>4000</v>
      </c>
      <c r="G11" s="33"/>
      <c r="H11" s="22" t="s">
        <v>13</v>
      </c>
      <c r="I11" s="22"/>
      <c r="J11" s="33">
        <v>1</v>
      </c>
      <c r="K11" s="33"/>
      <c r="L11" s="9" t="s">
        <v>14</v>
      </c>
      <c r="M11" s="34">
        <v>2000</v>
      </c>
      <c r="N11" s="34"/>
      <c r="O11" s="12">
        <f>IF(AND(M11="",Q11=""),"",IF(M11="",F11,M11))</f>
        <v>2000</v>
      </c>
      <c r="P11" s="12"/>
      <c r="Q11" s="32">
        <v>20</v>
      </c>
      <c r="R11" s="32"/>
      <c r="S11" s="32"/>
      <c r="T11" s="12">
        <f>IF(Q11="","",12*O11*Q11)</f>
        <v>480000</v>
      </c>
      <c r="U11" s="12"/>
      <c r="V11" s="12"/>
      <c r="W11" s="13"/>
    </row>
    <row r="12" spans="1:25" ht="24.95" customHeight="1">
      <c r="A12" s="18"/>
      <c r="B12" s="19"/>
      <c r="C12" s="19"/>
      <c r="D12" s="19"/>
      <c r="E12" s="19"/>
      <c r="F12" s="33"/>
      <c r="G12" s="33"/>
      <c r="H12" s="22"/>
      <c r="I12" s="22"/>
      <c r="J12" s="33">
        <f>IF(M11="","",IF(M11=F11,"",M11+1))</f>
        <v>2001</v>
      </c>
      <c r="K12" s="33"/>
      <c r="L12" s="9" t="s">
        <v>22</v>
      </c>
      <c r="M12" s="34"/>
      <c r="N12" s="34"/>
      <c r="O12" s="12">
        <f>IF(M11="","",F11-M11)</f>
        <v>2000</v>
      </c>
      <c r="P12" s="12"/>
      <c r="Q12" s="32">
        <v>17.5</v>
      </c>
      <c r="R12" s="32"/>
      <c r="S12" s="32"/>
      <c r="T12" s="12">
        <f t="shared" ref="T12:T13" si="1">IF(Q12="","",12*O12*Q12)</f>
        <v>420000</v>
      </c>
      <c r="U12" s="12"/>
      <c r="V12" s="12"/>
      <c r="W12" s="13"/>
    </row>
    <row r="13" spans="1:25" ht="24.95" customHeight="1">
      <c r="A13" s="18"/>
      <c r="B13" s="19"/>
      <c r="C13" s="19"/>
      <c r="D13" s="19"/>
      <c r="E13" s="19"/>
      <c r="F13" s="33"/>
      <c r="G13" s="33"/>
      <c r="H13" s="22"/>
      <c r="I13" s="22"/>
      <c r="J13" s="33" t="str">
        <f>IF(M12="","",M12+1)</f>
        <v/>
      </c>
      <c r="K13" s="33"/>
      <c r="L13" s="11" t="str">
        <f>IF(M12="","","～")</f>
        <v/>
      </c>
      <c r="M13" s="22"/>
      <c r="N13" s="22"/>
      <c r="O13" s="12" t="str">
        <f>IF(M12="","",F11-M12)</f>
        <v/>
      </c>
      <c r="P13" s="12"/>
      <c r="Q13" s="32"/>
      <c r="R13" s="32"/>
      <c r="S13" s="32"/>
      <c r="T13" s="12" t="str">
        <f t="shared" si="1"/>
        <v/>
      </c>
      <c r="U13" s="12"/>
      <c r="V13" s="12"/>
      <c r="W13" s="13"/>
    </row>
    <row r="14" spans="1:25" ht="24.95" customHeight="1">
      <c r="A14" s="18"/>
      <c r="B14" s="19"/>
      <c r="C14" s="19"/>
      <c r="D14" s="19"/>
      <c r="E14" s="19"/>
      <c r="F14" s="33"/>
      <c r="G14" s="33"/>
      <c r="H14" s="22"/>
      <c r="I14" s="22"/>
      <c r="J14" s="22" t="s">
        <v>17</v>
      </c>
      <c r="K14" s="22"/>
      <c r="L14" s="22"/>
      <c r="M14" s="22"/>
      <c r="N14" s="22"/>
      <c r="O14" s="22"/>
      <c r="P14" s="22"/>
      <c r="Q14" s="22"/>
      <c r="R14" s="22"/>
      <c r="S14" s="22"/>
      <c r="T14" s="12">
        <f>SUM(T11:W13)</f>
        <v>900000</v>
      </c>
      <c r="U14" s="12"/>
      <c r="V14" s="12"/>
      <c r="W14" s="13"/>
    </row>
    <row r="15" spans="1:25" ht="24.95" customHeight="1">
      <c r="A15" s="18"/>
      <c r="B15" s="19"/>
      <c r="C15" s="19"/>
      <c r="D15" s="35" t="s">
        <v>18</v>
      </c>
      <c r="E15" s="19"/>
      <c r="F15" s="33">
        <v>4000</v>
      </c>
      <c r="G15" s="33"/>
      <c r="H15" s="22" t="s">
        <v>13</v>
      </c>
      <c r="I15" s="22"/>
      <c r="J15" s="33">
        <v>1</v>
      </c>
      <c r="K15" s="33"/>
      <c r="L15" s="9" t="s">
        <v>14</v>
      </c>
      <c r="M15" s="34"/>
      <c r="N15" s="34"/>
      <c r="O15" s="12">
        <f>IF(AND(M15="",Q15=""),"",IF(M15="",F15,M15))</f>
        <v>4000</v>
      </c>
      <c r="P15" s="12"/>
      <c r="Q15" s="32">
        <v>20</v>
      </c>
      <c r="R15" s="32"/>
      <c r="S15" s="32"/>
      <c r="T15" s="12">
        <f>IF(Q15="","",12*O15*Q15)</f>
        <v>960000</v>
      </c>
      <c r="U15" s="12"/>
      <c r="V15" s="12"/>
      <c r="W15" s="13"/>
    </row>
    <row r="16" spans="1:25" ht="24.95" customHeight="1">
      <c r="A16" s="18"/>
      <c r="B16" s="19"/>
      <c r="C16" s="19"/>
      <c r="D16" s="19"/>
      <c r="E16" s="19"/>
      <c r="F16" s="33"/>
      <c r="G16" s="33"/>
      <c r="H16" s="22"/>
      <c r="I16" s="22"/>
      <c r="J16" s="33" t="str">
        <f>IF(M15="","",IF(M15=F15,"",M15+1))</f>
        <v/>
      </c>
      <c r="K16" s="33"/>
      <c r="L16" s="9" t="s">
        <v>22</v>
      </c>
      <c r="M16" s="34"/>
      <c r="N16" s="34"/>
      <c r="O16" s="12" t="str">
        <f>IF(M15="","",F15-M15)</f>
        <v/>
      </c>
      <c r="P16" s="12"/>
      <c r="Q16" s="32"/>
      <c r="R16" s="32"/>
      <c r="S16" s="32"/>
      <c r="T16" s="12" t="str">
        <f t="shared" ref="T16:T17" si="2">IF(Q16="","",12*O16*Q16)</f>
        <v/>
      </c>
      <c r="U16" s="12"/>
      <c r="V16" s="12"/>
      <c r="W16" s="13"/>
    </row>
    <row r="17" spans="1:24" ht="24.95" customHeight="1">
      <c r="A17" s="18"/>
      <c r="B17" s="19"/>
      <c r="C17" s="19"/>
      <c r="D17" s="19"/>
      <c r="E17" s="19"/>
      <c r="F17" s="33"/>
      <c r="G17" s="33"/>
      <c r="H17" s="22"/>
      <c r="I17" s="22"/>
      <c r="J17" s="33" t="str">
        <f>IF(M16="","",M16+1)</f>
        <v/>
      </c>
      <c r="K17" s="33"/>
      <c r="L17" s="11" t="str">
        <f>IF(M16="","","～")</f>
        <v/>
      </c>
      <c r="M17" s="22"/>
      <c r="N17" s="22"/>
      <c r="O17" s="12" t="str">
        <f>IF(M16="","",F15-M16)</f>
        <v/>
      </c>
      <c r="P17" s="12"/>
      <c r="Q17" s="32"/>
      <c r="R17" s="32"/>
      <c r="S17" s="32"/>
      <c r="T17" s="12" t="str">
        <f t="shared" si="2"/>
        <v/>
      </c>
      <c r="U17" s="12"/>
      <c r="V17" s="12"/>
      <c r="W17" s="13"/>
    </row>
    <row r="18" spans="1:24" ht="24.95" customHeight="1">
      <c r="A18" s="18"/>
      <c r="B18" s="19"/>
      <c r="C18" s="19"/>
      <c r="D18" s="19"/>
      <c r="E18" s="19"/>
      <c r="F18" s="33"/>
      <c r="G18" s="33"/>
      <c r="H18" s="22"/>
      <c r="I18" s="22"/>
      <c r="J18" s="22" t="s">
        <v>19</v>
      </c>
      <c r="K18" s="22"/>
      <c r="L18" s="22"/>
      <c r="M18" s="22"/>
      <c r="N18" s="22"/>
      <c r="O18" s="22"/>
      <c r="P18" s="22"/>
      <c r="Q18" s="22"/>
      <c r="R18" s="22"/>
      <c r="S18" s="22"/>
      <c r="T18" s="12">
        <f>SUM(T15:W17)</f>
        <v>960000</v>
      </c>
      <c r="U18" s="12"/>
      <c r="V18" s="12"/>
      <c r="W18" s="13"/>
    </row>
    <row r="19" spans="1:24" ht="24.95" customHeight="1" thickBot="1">
      <c r="A19" s="14"/>
      <c r="B19" s="15"/>
      <c r="C19" s="15"/>
      <c r="D19" s="23" t="s">
        <v>20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39">
        <f>T10+T14+T18</f>
        <v>2748000</v>
      </c>
      <c r="U19" s="39"/>
      <c r="V19" s="39"/>
      <c r="W19" s="40"/>
    </row>
    <row r="20" spans="1:24" ht="24.95" customHeight="1" thickBot="1">
      <c r="A20" s="41" t="s">
        <v>21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3">
        <f>T19+T5</f>
        <v>5748000</v>
      </c>
      <c r="U20" s="43"/>
      <c r="V20" s="43"/>
      <c r="W20" s="44"/>
    </row>
    <row r="21" spans="1:24" ht="20.25" customHeight="1">
      <c r="A21" s="45" t="s">
        <v>23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</row>
    <row r="22" spans="1:24" ht="20.25" customHeight="1">
      <c r="A22" s="31" t="s">
        <v>24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</row>
    <row r="23" spans="1:24" ht="20.25" customHeight="1">
      <c r="A23" s="31" t="s">
        <v>39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</row>
    <row r="24" spans="1:24" ht="20.25" customHeight="1"/>
    <row r="25" spans="1:24" ht="18" customHeight="1">
      <c r="A25" s="3"/>
      <c r="I25" s="6"/>
      <c r="J25" s="6"/>
      <c r="K25" s="6"/>
      <c r="L25" s="6"/>
      <c r="M25" s="6"/>
      <c r="N25" s="6"/>
      <c r="O25" s="6"/>
      <c r="P25" s="56" t="s">
        <v>40</v>
      </c>
      <c r="Q25" s="56"/>
      <c r="R25" s="56"/>
      <c r="S25" s="56"/>
      <c r="T25" s="56"/>
      <c r="U25" s="55"/>
      <c r="V25" s="55"/>
      <c r="W25" s="6"/>
      <c r="X25" s="6"/>
    </row>
    <row r="26" spans="1:24" ht="18" customHeight="1">
      <c r="R26" s="4"/>
    </row>
    <row r="27" spans="1:24" ht="18" customHeight="1">
      <c r="L27" s="26" t="s">
        <v>27</v>
      </c>
      <c r="M27" s="26"/>
      <c r="N27" s="26"/>
      <c r="O27" s="6"/>
      <c r="P27" s="27" t="s">
        <v>36</v>
      </c>
      <c r="Q27" s="27"/>
      <c r="R27" s="27"/>
      <c r="S27" s="27"/>
      <c r="T27" s="27"/>
      <c r="U27" s="27"/>
      <c r="V27" s="27"/>
    </row>
    <row r="28" spans="1:24" ht="12" customHeight="1">
      <c r="L28" s="5"/>
      <c r="M28" s="5"/>
      <c r="N28" s="5"/>
      <c r="O28" s="5"/>
      <c r="P28" s="8"/>
      <c r="Q28" s="8"/>
      <c r="R28" s="8"/>
      <c r="S28" s="8"/>
      <c r="T28" s="8"/>
      <c r="U28" s="3"/>
      <c r="V28" s="3"/>
    </row>
    <row r="29" spans="1:24" ht="18" customHeight="1">
      <c r="L29" s="26" t="s">
        <v>26</v>
      </c>
      <c r="M29" s="26"/>
      <c r="N29" s="26"/>
      <c r="O29" s="7"/>
      <c r="P29" s="27" t="s">
        <v>37</v>
      </c>
      <c r="Q29" s="27"/>
      <c r="R29" s="27"/>
      <c r="S29" s="27"/>
      <c r="T29" s="27"/>
      <c r="U29" s="27"/>
      <c r="V29" s="27"/>
    </row>
    <row r="30" spans="1:24" ht="12" customHeight="1">
      <c r="L30" s="7"/>
      <c r="M30" s="7"/>
      <c r="N30" s="7"/>
      <c r="O30" s="7"/>
      <c r="P30" s="3"/>
      <c r="Q30" s="3"/>
      <c r="R30" s="4"/>
      <c r="S30" s="3"/>
      <c r="T30" s="3"/>
      <c r="U30" s="3"/>
      <c r="V30" s="3"/>
    </row>
    <row r="31" spans="1:24" ht="18" customHeight="1">
      <c r="L31" s="26" t="s">
        <v>28</v>
      </c>
      <c r="M31" s="26"/>
      <c r="N31" s="26"/>
      <c r="O31" s="5"/>
      <c r="P31" s="27" t="s">
        <v>38</v>
      </c>
      <c r="Q31" s="27"/>
      <c r="R31" s="27"/>
      <c r="S31" s="27"/>
      <c r="T31" s="27"/>
      <c r="U31" s="27"/>
      <c r="V31" s="27"/>
    </row>
    <row r="32" spans="1:24" ht="12" customHeight="1">
      <c r="L32" s="5"/>
      <c r="M32" s="5"/>
      <c r="N32" s="5"/>
      <c r="O32" s="5"/>
      <c r="P32" s="3"/>
      <c r="Q32" s="3"/>
      <c r="R32" s="3"/>
      <c r="S32" s="3"/>
      <c r="T32" s="3"/>
      <c r="U32" s="3"/>
      <c r="V32" s="3"/>
    </row>
    <row r="33" spans="12:22" ht="18" customHeight="1">
      <c r="L33" s="26" t="s">
        <v>29</v>
      </c>
      <c r="M33" s="26"/>
      <c r="N33" s="26"/>
      <c r="O33" s="5"/>
      <c r="P33" s="27" t="s">
        <v>30</v>
      </c>
      <c r="Q33" s="27"/>
      <c r="R33" s="27"/>
      <c r="S33" s="27"/>
      <c r="T33" s="27"/>
      <c r="U33" s="27"/>
      <c r="V33" s="27"/>
    </row>
  </sheetData>
  <mergeCells count="97">
    <mergeCell ref="A2:W2"/>
    <mergeCell ref="A3:C3"/>
    <mergeCell ref="D3:I3"/>
    <mergeCell ref="J3:P3"/>
    <mergeCell ref="Q3:S3"/>
    <mergeCell ref="T3:W3"/>
    <mergeCell ref="A4:C5"/>
    <mergeCell ref="D4:I4"/>
    <mergeCell ref="J4:P4"/>
    <mergeCell ref="Q4:S4"/>
    <mergeCell ref="T4:W4"/>
    <mergeCell ref="D5:S5"/>
    <mergeCell ref="T5:W5"/>
    <mergeCell ref="A6:C19"/>
    <mergeCell ref="D6:E6"/>
    <mergeCell ref="F6:G6"/>
    <mergeCell ref="H6:I6"/>
    <mergeCell ref="J6:P6"/>
    <mergeCell ref="M8:N8"/>
    <mergeCell ref="O8:P8"/>
    <mergeCell ref="J10:S10"/>
    <mergeCell ref="Q9:S9"/>
    <mergeCell ref="M13:N13"/>
    <mergeCell ref="O13:P13"/>
    <mergeCell ref="Q13:S13"/>
    <mergeCell ref="T6:W6"/>
    <mergeCell ref="D7:E10"/>
    <mergeCell ref="F7:G10"/>
    <mergeCell ref="H7:I10"/>
    <mergeCell ref="J7:K7"/>
    <mergeCell ref="M7:N7"/>
    <mergeCell ref="O7:P7"/>
    <mergeCell ref="Q7:S7"/>
    <mergeCell ref="T7:W7"/>
    <mergeCell ref="J8:K8"/>
    <mergeCell ref="Q6:S6"/>
    <mergeCell ref="Q8:S8"/>
    <mergeCell ref="T8:W8"/>
    <mergeCell ref="J9:K9"/>
    <mergeCell ref="M9:N9"/>
    <mergeCell ref="O9:P9"/>
    <mergeCell ref="T9:W9"/>
    <mergeCell ref="T10:W10"/>
    <mergeCell ref="D11:E14"/>
    <mergeCell ref="F11:G14"/>
    <mergeCell ref="H11:I14"/>
    <mergeCell ref="J11:K11"/>
    <mergeCell ref="M11:N11"/>
    <mergeCell ref="O11:P11"/>
    <mergeCell ref="Q11:S11"/>
    <mergeCell ref="T11:W11"/>
    <mergeCell ref="J12:K12"/>
    <mergeCell ref="M12:N12"/>
    <mergeCell ref="O12:P12"/>
    <mergeCell ref="Q12:S12"/>
    <mergeCell ref="T12:W12"/>
    <mergeCell ref="J13:K13"/>
    <mergeCell ref="T13:W13"/>
    <mergeCell ref="J14:S14"/>
    <mergeCell ref="T14:W14"/>
    <mergeCell ref="D15:E18"/>
    <mergeCell ref="F15:G18"/>
    <mergeCell ref="H15:I18"/>
    <mergeCell ref="J15:K15"/>
    <mergeCell ref="M15:N15"/>
    <mergeCell ref="O15:P15"/>
    <mergeCell ref="Q15:S15"/>
    <mergeCell ref="T15:W15"/>
    <mergeCell ref="J17:K17"/>
    <mergeCell ref="M17:N17"/>
    <mergeCell ref="O17:P17"/>
    <mergeCell ref="Q17:S17"/>
    <mergeCell ref="T17:W17"/>
    <mergeCell ref="L33:N33"/>
    <mergeCell ref="P33:V33"/>
    <mergeCell ref="A21:W21"/>
    <mergeCell ref="A22:W22"/>
    <mergeCell ref="A23:W23"/>
    <mergeCell ref="L27:N27"/>
    <mergeCell ref="P27:V27"/>
    <mergeCell ref="P25:T25"/>
    <mergeCell ref="A1:F1"/>
    <mergeCell ref="L29:N29"/>
    <mergeCell ref="P29:V29"/>
    <mergeCell ref="L31:N31"/>
    <mergeCell ref="P31:V31"/>
    <mergeCell ref="J18:S18"/>
    <mergeCell ref="T18:W18"/>
    <mergeCell ref="D19:S19"/>
    <mergeCell ref="T19:W19"/>
    <mergeCell ref="A20:S20"/>
    <mergeCell ref="T20:W20"/>
    <mergeCell ref="J16:K16"/>
    <mergeCell ref="M16:N16"/>
    <mergeCell ref="O16:P16"/>
    <mergeCell ref="Q16:S16"/>
    <mergeCell ref="T16:W16"/>
  </mergeCells>
  <phoneticPr fontId="3"/>
  <pageMargins left="0.70866141732283472" right="0.70866141732283472" top="0.74803149606299213" bottom="0.74803149606299213" header="0.31496062992125984" footer="0.31496062992125984"/>
  <pageSetup paperSize="9" fitToHeight="0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入札内訳書</vt:lpstr>
      <vt:lpstr>記載例</vt:lpstr>
      <vt:lpstr>記載例!Print_Area</vt:lpstr>
      <vt:lpstr>入札内訳書!Print_Area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尚輝(SASAKI Naoki)</dc:creator>
  <cp:lastModifiedBy>佐々木 尚輝(SASAKI Naoki)</cp:lastModifiedBy>
  <cp:lastPrinted>2026-01-30T02:08:43Z</cp:lastPrinted>
  <dcterms:created xsi:type="dcterms:W3CDTF">2026-01-28T05:39:13Z</dcterms:created>
  <dcterms:modified xsi:type="dcterms:W3CDTF">2026-01-30T02:10:34Z</dcterms:modified>
</cp:coreProperties>
</file>