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62563F70-4CE9-4483-9D69-931E82A6BF50}" xr6:coauthVersionLast="47" xr6:coauthVersionMax="47" xr10:uidLastSave="{00000000-0000-0000-0000-000000000000}"/>
  <bookViews>
    <workbookView xWindow="28680" yWindow="-120" windowWidth="29040" windowHeight="15720" tabRatio="786" xr2:uid="{00000000-000D-0000-FFFF-FFFF00000000}"/>
  </bookViews>
  <sheets>
    <sheet name="見積内訳書（青事）" sheetId="35" r:id="rId1"/>
  </sheets>
  <externalReferences>
    <externalReference r:id="rId2"/>
    <externalReference r:id="rId3"/>
    <externalReference r:id="rId4"/>
  </externalReferences>
  <definedNames>
    <definedName name="MENUBRANCH_MMENU">#REF!</definedName>
    <definedName name="_xlnm.Print_Area" localSheetId="0">'見積内訳書（青事）'!$A$1:$K$21</definedName>
    <definedName name="経費">[1]Sheet1!$C$2:$C$40</definedName>
    <definedName name="項">[1]Sheet1!$D$2:$D$29</definedName>
    <definedName name="事業別">[1]Sheet1!$A$2:$A$31</definedName>
    <definedName name="祝日">#REF!</definedName>
    <definedName name="品目">[2]リスト表!$A$3:$A$31</definedName>
    <definedName name="品目分類">[2]リスト表!$A$3:$A$31</definedName>
    <definedName name="無償根拠">[3]無償根拠リスト!$B$4:$F$29</definedName>
    <definedName name="目">[1]Sheet1!$E$2:$E$29</definedName>
    <definedName name="目細">[1]Sheet1!$F$2:$F$29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0" i="35" l="1"/>
  <c r="P39" i="35"/>
  <c r="P38" i="35"/>
  <c r="F49" i="35"/>
  <c r="F45" i="35"/>
  <c r="F41" i="35"/>
  <c r="P52" i="35"/>
  <c r="P51" i="35"/>
  <c r="P50" i="35"/>
  <c r="P48" i="35"/>
  <c r="P47" i="35"/>
  <c r="P46" i="35"/>
  <c r="H17" i="35" l="1"/>
  <c r="J16" i="35"/>
  <c r="J15" i="35"/>
  <c r="J14" i="35"/>
  <c r="H13" i="35"/>
  <c r="J12" i="35"/>
  <c r="J11" i="35"/>
  <c r="J10" i="35"/>
  <c r="H9" i="35"/>
  <c r="J8" i="35"/>
  <c r="J7" i="35"/>
  <c r="J6" i="35"/>
  <c r="J17" i="35" l="1"/>
  <c r="J9" i="35"/>
  <c r="J13" i="35"/>
  <c r="J18" i="35" l="1"/>
  <c r="J19" i="35" s="1"/>
  <c r="J20" i="35" l="1"/>
  <c r="J21" i="35" s="1"/>
</calcChain>
</file>

<file path=xl/sharedStrings.xml><?xml version="1.0" encoding="utf-8"?>
<sst xmlns="http://schemas.openxmlformats.org/spreadsheetml/2006/main" count="57" uniqueCount="36">
  <si>
    <t>フルカラーコピー</t>
    <phoneticPr fontId="5"/>
  </si>
  <si>
    <t>フルカラープリント</t>
    <phoneticPr fontId="5"/>
  </si>
  <si>
    <t>モノクロコピー、プリント</t>
    <phoneticPr fontId="5"/>
  </si>
  <si>
    <t>ウ）</t>
    <phoneticPr fontId="5"/>
  </si>
  <si>
    <t>エ）</t>
    <phoneticPr fontId="5"/>
  </si>
  <si>
    <t>オ）</t>
    <phoneticPr fontId="5"/>
  </si>
  <si>
    <t>～</t>
    <phoneticPr fontId="5"/>
  </si>
  <si>
    <t>種　　別</t>
    <rPh sb="0" eb="1">
      <t>タネ</t>
    </rPh>
    <rPh sb="3" eb="4">
      <t>ベツ</t>
    </rPh>
    <phoneticPr fontId="6"/>
  </si>
  <si>
    <t>単  価</t>
    <rPh sb="0" eb="1">
      <t>タン</t>
    </rPh>
    <rPh sb="3" eb="4">
      <t>アタイ</t>
    </rPh>
    <phoneticPr fontId="6"/>
  </si>
  <si>
    <t>予定使用枚数</t>
    <rPh sb="0" eb="2">
      <t>ヨテイ</t>
    </rPh>
    <rPh sb="2" eb="4">
      <t>シヨウ</t>
    </rPh>
    <rPh sb="4" eb="6">
      <t>マイスウ</t>
    </rPh>
    <phoneticPr fontId="6"/>
  </si>
  <si>
    <t>契　約
月　数</t>
    <rPh sb="0" eb="1">
      <t>チギリ</t>
    </rPh>
    <rPh sb="2" eb="3">
      <t>ヤク</t>
    </rPh>
    <rPh sb="4" eb="5">
      <t>ガツ</t>
    </rPh>
    <rPh sb="6" eb="7">
      <t>スウ</t>
    </rPh>
    <phoneticPr fontId="6"/>
  </si>
  <si>
    <t>予定金額</t>
    <rPh sb="0" eb="1">
      <t>ヨ</t>
    </rPh>
    <rPh sb="1" eb="2">
      <t>サダム</t>
    </rPh>
    <rPh sb="2" eb="3">
      <t>キン</t>
    </rPh>
    <rPh sb="3" eb="4">
      <t>ガク</t>
    </rPh>
    <phoneticPr fontId="6"/>
  </si>
  <si>
    <t>備　考</t>
    <rPh sb="0" eb="1">
      <t>ビン</t>
    </rPh>
    <rPh sb="2" eb="3">
      <t>コウ</t>
    </rPh>
    <phoneticPr fontId="6"/>
  </si>
  <si>
    <t>モノクロ</t>
    <phoneticPr fontId="6"/>
  </si>
  <si>
    <t>12ヵ月</t>
    <rPh sb="3" eb="4">
      <t>ツキ</t>
    </rPh>
    <phoneticPr fontId="6"/>
  </si>
  <si>
    <t>カラー
コピー</t>
    <phoneticPr fontId="6"/>
  </si>
  <si>
    <t>カラー
プリント</t>
    <phoneticPr fontId="6"/>
  </si>
  <si>
    <t>保守点検料計</t>
    <rPh sb="0" eb="2">
      <t>ホシュ</t>
    </rPh>
    <rPh sb="2" eb="4">
      <t>テンケン</t>
    </rPh>
    <rPh sb="4" eb="5">
      <t>リョウ</t>
    </rPh>
    <rPh sb="5" eb="6">
      <t>ケイ</t>
    </rPh>
    <phoneticPr fontId="6"/>
  </si>
  <si>
    <t>合計</t>
    <rPh sb="0" eb="2">
      <t>ゴウケイ</t>
    </rPh>
    <phoneticPr fontId="5"/>
  </si>
  <si>
    <t>小計</t>
    <rPh sb="0" eb="2">
      <t>ショウケイ</t>
    </rPh>
    <phoneticPr fontId="5"/>
  </si>
  <si>
    <t>青森事務所</t>
    <rPh sb="0" eb="5">
      <t>アオモリジムショ</t>
    </rPh>
    <phoneticPr fontId="5"/>
  </si>
  <si>
    <t>複写（使用）
枚　　 数</t>
    <rPh sb="0" eb="2">
      <t>フクシャ</t>
    </rPh>
    <rPh sb="3" eb="5">
      <t>シヨウ</t>
    </rPh>
    <rPh sb="7" eb="8">
      <t>マイ</t>
    </rPh>
    <rPh sb="11" eb="12">
      <t>スウ</t>
    </rPh>
    <phoneticPr fontId="6"/>
  </si>
  <si>
    <t>月間予定
枚数</t>
    <rPh sb="0" eb="2">
      <t>ゲッカン</t>
    </rPh>
    <rPh sb="2" eb="4">
      <t>ヨテイ</t>
    </rPh>
    <rPh sb="5" eb="7">
      <t>マイスウ</t>
    </rPh>
    <phoneticPr fontId="5"/>
  </si>
  <si>
    <t>以上</t>
    <phoneticPr fontId="5"/>
  </si>
  <si>
    <t>（円）a</t>
    <rPh sb="1" eb="2">
      <t>エン</t>
    </rPh>
    <phoneticPr fontId="6"/>
  </si>
  <si>
    <t>（枚）b</t>
    <rPh sb="1" eb="2">
      <t>マイ</t>
    </rPh>
    <phoneticPr fontId="6"/>
  </si>
  <si>
    <t>消費税額</t>
    <rPh sb="0" eb="4">
      <t>ショウヒゼイガク</t>
    </rPh>
    <phoneticPr fontId="5"/>
  </si>
  <si>
    <t>（円）a×b×12</t>
    <rPh sb="1" eb="2">
      <t>エン</t>
    </rPh>
    <phoneticPr fontId="6"/>
  </si>
  <si>
    <t>モノクロ計</t>
    <rPh sb="4" eb="5">
      <t>ケイ</t>
    </rPh>
    <phoneticPr fontId="6"/>
  </si>
  <si>
    <t>カラーコピー計</t>
    <rPh sb="6" eb="7">
      <t>ケイ</t>
    </rPh>
    <phoneticPr fontId="6"/>
  </si>
  <si>
    <t>カラープリント計</t>
    <rPh sb="7" eb="8">
      <t>ケイ</t>
    </rPh>
    <phoneticPr fontId="6"/>
  </si>
  <si>
    <t>"月"&amp;VLOOKUP(R[-38]C[15],入力表!R[-37]C[-15]:R[-22]C[15],15)&amp;"枚×12ヶ月＝"&amp;VLOOKUP(R[-38]C[15],入力表!R[-37]C[-15]:R[-22]C[15],11)*12&amp;"枚"</t>
    <phoneticPr fontId="5"/>
  </si>
  <si>
    <t>"月"&amp;VLOOKUP(R[-39]C[15],入力表!R[-38]C[-15]:R[-23]C[15],12)&amp;"枚×12ヶ月＝"&amp;VLOOKUP(R[-39]C[15],入力表!R[-38]C[-15]:R[-23]C[15],12)*12&amp;"枚"</t>
    <phoneticPr fontId="5"/>
  </si>
  <si>
    <t>"月"&amp;VLOOKUP(R[-40]C[15],入力表!R[-39]C[-15]:R[-24]C[15],13)&amp;"枚×12ヶ月＝"&amp;VLOOKUP(R[-40]C[15],入力表!R[-39]C[-15]:R[-24]C[15],13)*12&amp;"枚"</t>
    <phoneticPr fontId="5"/>
  </si>
  <si>
    <t>見積内訳書</t>
    <rPh sb="0" eb="2">
      <t>ミツモリ</t>
    </rPh>
    <rPh sb="2" eb="5">
      <t>ウチワケショ</t>
    </rPh>
    <phoneticPr fontId="6"/>
  </si>
  <si>
    <t>物件名：デジタル複写機保守点検業務（青森事務所1台）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</si>
</sst>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0.00_ "/>
    <numFmt numFmtId="178" formatCode="##&quot;ヵ&quot;&quot;月&quot;"/>
  </numFmts>
  <fonts count="1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1">
    <xf numFmtId="0" fontId="0" fillId="0" borderId="0">
      <alignment vertical="center"/>
    </xf>
    <xf numFmtId="0" fontId="4" fillId="0" borderId="0"/>
    <xf numFmtId="0" fontId="4" fillId="0" borderId="0"/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8" fillId="0" borderId="0" xfId="4" applyFont="1">
      <alignment vertical="center"/>
    </xf>
    <xf numFmtId="176" fontId="8" fillId="0" borderId="1" xfId="4" applyNumberFormat="1" applyFont="1" applyBorder="1">
      <alignment vertical="center"/>
    </xf>
    <xf numFmtId="0" fontId="8" fillId="0" borderId="12" xfId="4" applyFont="1" applyBorder="1">
      <alignment vertical="center"/>
    </xf>
    <xf numFmtId="176" fontId="8" fillId="0" borderId="15" xfId="4" applyNumberFormat="1" applyFont="1" applyBorder="1">
      <alignment vertical="center"/>
    </xf>
    <xf numFmtId="0" fontId="8" fillId="0" borderId="16" xfId="4" applyFont="1" applyBorder="1">
      <alignment vertical="center"/>
    </xf>
    <xf numFmtId="0" fontId="8" fillId="0" borderId="17" xfId="4" applyFont="1" applyBorder="1" applyAlignment="1">
      <alignment horizontal="center"/>
    </xf>
    <xf numFmtId="0" fontId="8" fillId="0" borderId="13" xfId="4" applyFont="1" applyBorder="1" applyAlignment="1">
      <alignment horizontal="right" vertical="center"/>
    </xf>
    <xf numFmtId="178" fontId="8" fillId="0" borderId="1" xfId="4" applyNumberFormat="1" applyFont="1" applyBorder="1" applyAlignment="1">
      <alignment horizontal="center" vertical="center"/>
    </xf>
    <xf numFmtId="176" fontId="8" fillId="0" borderId="0" xfId="4" applyNumberFormat="1" applyFont="1">
      <alignment vertical="center"/>
    </xf>
    <xf numFmtId="0" fontId="7" fillId="0" borderId="0" xfId="4" applyFont="1">
      <alignment vertical="center"/>
    </xf>
    <xf numFmtId="176" fontId="8" fillId="0" borderId="3" xfId="4" applyNumberFormat="1" applyFont="1" applyBorder="1">
      <alignment vertical="center"/>
    </xf>
    <xf numFmtId="0" fontId="8" fillId="0" borderId="21" xfId="4" applyFont="1" applyBorder="1" applyAlignment="1">
      <alignment horizontal="right" vertical="center"/>
    </xf>
    <xf numFmtId="0" fontId="8" fillId="0" borderId="4" xfId="4" applyFont="1" applyBorder="1" applyAlignment="1">
      <alignment horizontal="center" vertical="center" wrapText="1"/>
    </xf>
    <xf numFmtId="0" fontId="0" fillId="0" borderId="2" xfId="3" applyNumberFormat="1" applyFont="1" applyFill="1" applyBorder="1" applyAlignment="1">
      <alignment horizontal="right" vertical="center"/>
    </xf>
    <xf numFmtId="0" fontId="8" fillId="0" borderId="2" xfId="3" applyNumberFormat="1" applyFont="1" applyFill="1" applyBorder="1" applyAlignment="1">
      <alignment horizontal="right" vertical="center" wrapText="1"/>
    </xf>
    <xf numFmtId="177" fontId="8" fillId="0" borderId="1" xfId="4" applyNumberFormat="1" applyFont="1" applyBorder="1">
      <alignment vertical="center"/>
    </xf>
    <xf numFmtId="0" fontId="8" fillId="0" borderId="3" xfId="3" applyNumberFormat="1" applyFont="1" applyFill="1" applyBorder="1" applyAlignment="1">
      <alignment horizontal="right" vertical="center" wrapText="1"/>
    </xf>
    <xf numFmtId="0" fontId="8" fillId="0" borderId="3" xfId="4" applyFont="1" applyBorder="1" applyAlignment="1">
      <alignment horizontal="left" vertical="center" wrapText="1"/>
    </xf>
    <xf numFmtId="176" fontId="8" fillId="0" borderId="6" xfId="4" applyNumberFormat="1" applyFont="1" applyBorder="1">
      <alignment vertical="center"/>
    </xf>
    <xf numFmtId="0" fontId="8" fillId="0" borderId="10" xfId="4" applyFont="1" applyBorder="1">
      <alignment vertical="center"/>
    </xf>
    <xf numFmtId="0" fontId="10" fillId="0" borderId="0" xfId="0" applyFont="1">
      <alignment vertical="center"/>
    </xf>
    <xf numFmtId="0" fontId="9" fillId="0" borderId="0" xfId="4" applyFont="1" applyAlignment="1">
      <alignment horizontal="center" vertical="center" wrapText="1"/>
    </xf>
    <xf numFmtId="0" fontId="9" fillId="0" borderId="0" xfId="4" applyFont="1" applyAlignment="1">
      <alignment horizontal="center" vertical="center" wrapText="1"/>
    </xf>
    <xf numFmtId="0" fontId="8" fillId="0" borderId="22" xfId="4" applyFont="1" applyBorder="1" applyAlignment="1">
      <alignment horizontal="center" vertical="center" textRotation="255" wrapText="1"/>
    </xf>
    <xf numFmtId="0" fontId="8" fillId="0" borderId="23" xfId="4" applyFont="1" applyBorder="1" applyAlignment="1">
      <alignment horizontal="center" vertical="center" textRotation="255" wrapText="1"/>
    </xf>
    <xf numFmtId="0" fontId="8" fillId="0" borderId="28" xfId="4" applyFont="1" applyBorder="1" applyAlignment="1">
      <alignment horizontal="center" vertical="center" textRotation="255" wrapText="1"/>
    </xf>
    <xf numFmtId="0" fontId="8" fillId="0" borderId="17" xfId="4" applyFont="1" applyBorder="1" applyAlignment="1">
      <alignment horizontal="center" vertical="center" wrapText="1"/>
    </xf>
    <xf numFmtId="0" fontId="8" fillId="0" borderId="13" xfId="4" applyFont="1" applyBorder="1" applyAlignment="1">
      <alignment horizontal="center" vertical="center" wrapText="1"/>
    </xf>
    <xf numFmtId="0" fontId="8" fillId="0" borderId="7" xfId="4" applyFont="1" applyBorder="1" applyAlignment="1">
      <alignment horizontal="center" vertical="center" wrapText="1"/>
    </xf>
    <xf numFmtId="0" fontId="8" fillId="0" borderId="8" xfId="4" applyFont="1" applyBorder="1" applyAlignment="1">
      <alignment horizontal="center" vertical="center" wrapText="1"/>
    </xf>
    <xf numFmtId="0" fontId="8" fillId="0" borderId="9" xfId="4" applyFont="1" applyBorder="1" applyAlignment="1">
      <alignment horizontal="center" vertical="center" wrapText="1"/>
    </xf>
    <xf numFmtId="0" fontId="8" fillId="0" borderId="30" xfId="4" applyFont="1" applyBorder="1" applyAlignment="1">
      <alignment horizontal="center" vertical="center" wrapText="1"/>
    </xf>
    <xf numFmtId="0" fontId="8" fillId="0" borderId="0" xfId="4" applyFont="1" applyAlignment="1">
      <alignment horizontal="center" vertical="center" wrapText="1"/>
    </xf>
    <xf numFmtId="0" fontId="8" fillId="0" borderId="31" xfId="4" applyFont="1" applyBorder="1" applyAlignment="1">
      <alignment horizontal="center" vertical="center" wrapText="1"/>
    </xf>
    <xf numFmtId="0" fontId="8" fillId="0" borderId="26" xfId="4" applyFont="1" applyBorder="1" applyAlignment="1">
      <alignment horizontal="center" vertical="center" wrapText="1"/>
    </xf>
    <xf numFmtId="0" fontId="8" fillId="0" borderId="27" xfId="4" applyFont="1" applyBorder="1" applyAlignment="1">
      <alignment horizontal="center" vertical="center" wrapText="1"/>
    </xf>
    <xf numFmtId="0" fontId="8" fillId="0" borderId="19" xfId="4" applyFont="1" applyBorder="1" applyAlignment="1">
      <alignment horizontal="center" vertical="center" wrapText="1"/>
    </xf>
    <xf numFmtId="0" fontId="8" fillId="0" borderId="21" xfId="4" applyFont="1" applyBorder="1" applyAlignment="1">
      <alignment horizontal="center" vertical="center" wrapText="1"/>
    </xf>
    <xf numFmtId="0" fontId="8" fillId="0" borderId="2" xfId="3" applyNumberFormat="1" applyFont="1" applyFill="1" applyBorder="1" applyAlignment="1">
      <alignment horizontal="right" vertical="center" wrapText="1"/>
    </xf>
    <xf numFmtId="0" fontId="8" fillId="0" borderId="4" xfId="3" applyNumberFormat="1" applyFont="1" applyFill="1" applyBorder="1" applyAlignment="1">
      <alignment horizontal="right" vertical="center" wrapText="1"/>
    </xf>
    <xf numFmtId="0" fontId="8" fillId="0" borderId="1" xfId="4" applyFont="1" applyBorder="1" applyAlignment="1">
      <alignment horizontal="center" vertical="center" wrapText="1"/>
    </xf>
    <xf numFmtId="0" fontId="8" fillId="0" borderId="5" xfId="4" applyFont="1" applyBorder="1" applyAlignment="1">
      <alignment horizontal="center" vertical="center" wrapText="1"/>
    </xf>
    <xf numFmtId="0" fontId="8" fillId="0" borderId="6" xfId="4" applyFont="1" applyBorder="1" applyAlignment="1">
      <alignment horizontal="center" vertical="center" wrapText="1"/>
    </xf>
    <xf numFmtId="0" fontId="8" fillId="0" borderId="11" xfId="4" applyFont="1" applyBorder="1" applyAlignment="1">
      <alignment horizontal="center" vertical="center" wrapText="1"/>
    </xf>
    <xf numFmtId="0" fontId="8" fillId="0" borderId="14" xfId="4" applyFont="1" applyBorder="1" applyAlignment="1">
      <alignment horizontal="center" vertical="center" wrapText="1"/>
    </xf>
    <xf numFmtId="0" fontId="8" fillId="0" borderId="15" xfId="4" applyFont="1" applyBorder="1" applyAlignment="1">
      <alignment horizontal="center" vertical="center" wrapText="1"/>
    </xf>
    <xf numFmtId="0" fontId="8" fillId="0" borderId="29" xfId="4" applyFont="1" applyBorder="1" applyAlignment="1">
      <alignment horizontal="center" vertical="center" wrapText="1"/>
    </xf>
    <xf numFmtId="0" fontId="8" fillId="0" borderId="18" xfId="4" applyFont="1" applyBorder="1" applyAlignment="1">
      <alignment horizontal="center" vertical="center" wrapText="1"/>
    </xf>
    <xf numFmtId="0" fontId="8" fillId="0" borderId="24" xfId="4" applyFont="1" applyBorder="1" applyAlignment="1">
      <alignment horizontal="center" vertical="center" wrapText="1"/>
    </xf>
    <xf numFmtId="0" fontId="8" fillId="0" borderId="20" xfId="4" applyFont="1" applyBorder="1" applyAlignment="1">
      <alignment horizontal="center" vertical="center" wrapText="1"/>
    </xf>
    <xf numFmtId="0" fontId="8" fillId="0" borderId="25" xfId="4" applyFont="1" applyBorder="1" applyAlignment="1">
      <alignment horizontal="center" vertical="center" wrapText="1"/>
    </xf>
  </cellXfs>
  <cellStyles count="11">
    <cellStyle name="桁区切り" xfId="3" builtinId="6"/>
    <cellStyle name="桁区切り 2" xfId="9" xr:uid="{6EF7C122-F2F2-45E0-A1C4-7DE050265B14}"/>
    <cellStyle name="桁区切り 3" xfId="6" xr:uid="{00000000-0005-0000-0000-000001000000}"/>
    <cellStyle name="標準" xfId="0" builtinId="0"/>
    <cellStyle name="標準 2" xfId="1" xr:uid="{00000000-0005-0000-0000-000003000000}"/>
    <cellStyle name="標準 3" xfId="2" xr:uid="{00000000-0005-0000-0000-000004000000}"/>
    <cellStyle name="標準 4" xfId="4" xr:uid="{00000000-0005-0000-0000-000005000000}"/>
    <cellStyle name="標準 4 2" xfId="8" xr:uid="{F80E9758-B012-41EE-B426-899744F1C97D}"/>
    <cellStyle name="標準 5" xfId="5" xr:uid="{00000000-0005-0000-0000-000006000000}"/>
    <cellStyle name="標準 6" xfId="7" xr:uid="{00000000-0005-0000-0000-000007000000}"/>
    <cellStyle name="標準 6 2" xfId="10" xr:uid="{7A4559A9-70FD-4249-8E3C-7DF15255029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6942;&#21435;&#12487;&#12540;&#12479;02\&#12510;&#12452;&#12489;&#12461;&#12517;&#12513;&#12531;&#12488;\&#29289;&#21697;&#12539;&#24441;&#21209;&#12539;&#36554;&#20001;&#20462;&#32341;&#35519;&#36948;\&#29289;&#21697;\&#35201;&#27714;&#26360;&#65288;&#35519;&#36948;&#12539;&#20462;&#32341;&#12539;&#24441;&#21209;&#65289;&#12289;&#20104;&#23450;&#20385;&#2668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0.142.20\disk\Users\A1993003\Documents\&#29289;&#21697;&#20837;&#26413;\&#24179;&#25104;&#65298;&#65301;&#24180;&#24230;&#20998;&#32626;&#35519;&#36948;\2008&#24180;&#24230;&#26411;\&#12392;&#12426;&#12414;&#12392;&#12417;\2&#65297;&#24517;&#35201;&#29289;&#216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&#32207;&#21209;G\4&#31649;&#29702;\&#36024;&#20184;&#22865;&#32004;&#12289;&#20351;&#29992;&#35377;&#21487;\&#28961;&#20767;&#36024;&#20184;&#22865;&#32004;&#26360;&#65288;&#26356;&#26032;&#65306;&#946;&#29256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６－Ａ"/>
      <sheetName val="６－Ｂ"/>
      <sheetName val="補助簿"/>
      <sheetName val="修繕要求"/>
      <sheetName val="役務要求"/>
      <sheetName val="予定価格"/>
      <sheetName val="別紙内訳表"/>
      <sheetName val="見積書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>
        <row r="2">
          <cell r="A2" t="str">
            <v>事業別</v>
          </cell>
          <cell r="C2" t="str">
            <v>経費科目</v>
          </cell>
          <cell r="D2" t="str">
            <v>項</v>
          </cell>
          <cell r="E2" t="str">
            <v>目</v>
          </cell>
          <cell r="F2" t="str">
            <v>目細</v>
          </cell>
        </row>
        <row r="3">
          <cell r="A3" t="str">
            <v>総務</v>
          </cell>
          <cell r="C3" t="str">
            <v>林野庁共通費　庁費（管理諸費）　備品費</v>
          </cell>
          <cell r="D3" t="str">
            <v>林野庁共通費</v>
          </cell>
          <cell r="E3" t="str">
            <v>庁費（管理諸費）</v>
          </cell>
          <cell r="F3" t="str">
            <v>備品費</v>
          </cell>
        </row>
        <row r="4">
          <cell r="A4" t="str">
            <v>経理</v>
          </cell>
          <cell r="C4" t="str">
            <v>林野庁共通費　庁費（管理諸費）　消耗品費</v>
          </cell>
          <cell r="D4" t="str">
            <v>森林整備・保全費</v>
          </cell>
        </row>
        <row r="5">
          <cell r="A5" t="str">
            <v>治山</v>
          </cell>
          <cell r="C5" t="str">
            <v>国有林野産物等売払及管理処分業務費　国有林野事業業務庁費　国有林野事業共通費（管理諸費）</v>
          </cell>
          <cell r="D5" t="str">
            <v>国有林野産物等売払及管理処分業務費</v>
          </cell>
          <cell r="E5" t="str">
            <v>国有林野事業業務庁費</v>
          </cell>
          <cell r="F5" t="str">
            <v>国有林野事業共通費（管理諸費）</v>
          </cell>
        </row>
        <row r="6">
          <cell r="A6" t="str">
            <v>林道</v>
          </cell>
          <cell r="C6" t="str">
            <v>森林整備事業工事諸費　庁費</v>
          </cell>
          <cell r="D6" t="str">
            <v>森林整備事業費</v>
          </cell>
          <cell r="E6" t="str">
            <v>庁費</v>
          </cell>
        </row>
        <row r="7">
          <cell r="A7" t="str">
            <v>育成</v>
          </cell>
          <cell r="C7" t="str">
            <v>森林整備事業工事諸費　工事雑費</v>
          </cell>
          <cell r="D7" t="str">
            <v>森林整備事業工事諸費　</v>
          </cell>
        </row>
        <row r="8">
          <cell r="A8" t="str">
            <v>生産</v>
          </cell>
          <cell r="C8" t="str">
            <v>森林整備事業費　森林環境保全整備事業費　育林費</v>
          </cell>
          <cell r="D8" t="str">
            <v>治山事業工事諸費</v>
          </cell>
          <cell r="E8" t="str">
            <v>森林環境保全整備事業費</v>
          </cell>
          <cell r="F8" t="str">
            <v>育林費</v>
          </cell>
        </row>
        <row r="9">
          <cell r="A9" t="str">
            <v>販売</v>
          </cell>
          <cell r="C9" t="str">
            <v>治山事業工事諸費　庁費</v>
          </cell>
          <cell r="E9" t="str">
            <v>庁費</v>
          </cell>
        </row>
        <row r="10">
          <cell r="C10" t="str">
            <v>治山事業工事諸費　工事雑費</v>
          </cell>
          <cell r="E10" t="str">
            <v>工事雑費</v>
          </cell>
        </row>
        <row r="11">
          <cell r="C11" t="str">
            <v>復興特会　東日本大震災復興山林施設災害復旧事業等工事諸費　工事雑費</v>
          </cell>
          <cell r="D11" t="str">
            <v>復興特会　東日本大震災復興山林施設災害復旧事業等工事諸費</v>
          </cell>
          <cell r="E11" t="str">
            <v>工事雑費</v>
          </cell>
        </row>
        <row r="13">
          <cell r="F13" t="str">
            <v>国有林野事業共通費（車両関係費）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調達要求取りまとめ表"/>
      <sheetName val="仕様書"/>
      <sheetName val="予定価格調書"/>
      <sheetName val="積算内訳"/>
      <sheetName val="リスト表"/>
      <sheetName val="納入予定物品"/>
      <sheetName val="請求書等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A3" t="str">
            <v>入札公告</v>
          </cell>
        </row>
        <row r="4">
          <cell r="A4" t="str">
            <v>衣服・その他繊維製品類</v>
          </cell>
        </row>
        <row r="5">
          <cell r="A5" t="str">
            <v>ゴム・皮革・プラスチック製品類</v>
          </cell>
        </row>
        <row r="6">
          <cell r="A6" t="str">
            <v>窯業・土石製品類</v>
          </cell>
        </row>
        <row r="7">
          <cell r="A7" t="str">
            <v>非鉄金属・金属製品類</v>
          </cell>
        </row>
        <row r="8">
          <cell r="A8" t="str">
            <v>図書類</v>
          </cell>
        </row>
        <row r="9">
          <cell r="A9" t="str">
            <v>電子出版物類</v>
          </cell>
        </row>
        <row r="10">
          <cell r="A10" t="str">
            <v>紙・紙加工品類</v>
          </cell>
        </row>
        <row r="11">
          <cell r="A11" t="str">
            <v>家具・什器類</v>
          </cell>
        </row>
        <row r="12">
          <cell r="A12" t="str">
            <v>電気・通信用機器類</v>
          </cell>
        </row>
        <row r="13">
          <cell r="A13" t="str">
            <v>電子計算機</v>
          </cell>
        </row>
        <row r="14">
          <cell r="A14" t="str">
            <v>精密機器類</v>
          </cell>
        </row>
        <row r="15">
          <cell r="A15" t="str">
            <v>事務用機器類</v>
          </cell>
        </row>
        <row r="16">
          <cell r="A16" t="str">
            <v>その他機器類</v>
          </cell>
        </row>
        <row r="17">
          <cell r="A17" t="str">
            <v>医薬品・医療用品類</v>
          </cell>
        </row>
        <row r="18">
          <cell r="A18" t="str">
            <v>事務用品類</v>
          </cell>
        </row>
        <row r="19">
          <cell r="A19" t="str">
            <v>土木・建設・建築材料</v>
          </cell>
        </row>
        <row r="20">
          <cell r="A20" t="str">
            <v>その他</v>
          </cell>
        </row>
        <row r="22">
          <cell r="A22" t="str">
            <v>事務用品</v>
          </cell>
        </row>
      </sheetData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一覧表（入力）"/>
      <sheetName val="無償貸付契約書テンプレート"/>
      <sheetName val="契約書送付状テンプレート"/>
      <sheetName val="締結後送付状テンプレート"/>
      <sheetName val="無償根拠リスト"/>
    </sheetNames>
    <sheetDataSet>
      <sheetData sheetId="0"/>
      <sheetData sheetId="1"/>
      <sheetData sheetId="2"/>
      <sheetData sheetId="3"/>
      <sheetData sheetId="4">
        <row r="4">
          <cell r="B4" t="str">
            <v>管理経営法8の2条1項1号</v>
          </cell>
          <cell r="C4" t="str">
            <v>国有林野の管理経営に関する法律</v>
          </cell>
          <cell r="D4" t="str">
            <v>(昭和26年法律第246号)</v>
          </cell>
          <cell r="E4" t="str">
            <v>第８条の２第１項第１号</v>
          </cell>
          <cell r="F4" t="str">
            <v>国有林野の管理経営に関する法律(昭和26年法律第246号)第８条の２第１項第１号</v>
          </cell>
        </row>
        <row r="5">
          <cell r="B5" t="str">
            <v>管理経営法8の2条1項2号</v>
          </cell>
          <cell r="C5" t="str">
            <v>国有林野の管理経営に関する法律</v>
          </cell>
          <cell r="D5" t="str">
            <v>(昭和26年法律第246号)</v>
          </cell>
          <cell r="E5" t="str">
            <v>第８条の２第１項第２号</v>
          </cell>
          <cell r="F5" t="str">
            <v>国有林野の管理経営に関する法律(昭和26年法律第246号)第８条の２第１項第２号</v>
          </cell>
        </row>
        <row r="6">
          <cell r="B6" t="str">
            <v>管理経営法8の2条1項3号</v>
          </cell>
          <cell r="C6" t="str">
            <v>国有林野の管理経営に関する法律</v>
          </cell>
          <cell r="D6" t="str">
            <v>(昭和26年法律第246号)</v>
          </cell>
          <cell r="E6" t="str">
            <v>第８条の２第１項第３号</v>
          </cell>
          <cell r="F6" t="str">
            <v>国有林野の管理経営に関する法律(昭和26年法律第246号)第８条の２第１項第３号</v>
          </cell>
        </row>
        <row r="7">
          <cell r="B7" t="str">
            <v>管理経営法8の2条1項4号</v>
          </cell>
          <cell r="C7" t="str">
            <v>国有林野の管理経営に関する法律</v>
          </cell>
          <cell r="D7" t="str">
            <v>(昭和26年法律第246号)</v>
          </cell>
          <cell r="E7" t="str">
            <v>第８条の２第１項第４号</v>
          </cell>
          <cell r="F7" t="str">
            <v>国有林野の管理経営に関する法律(昭和26年法律第246号)第８条の２第１項第４号</v>
          </cell>
        </row>
        <row r="8">
          <cell r="B8" t="str">
            <v>管理経営法8の2条1項5号</v>
          </cell>
          <cell r="C8" t="str">
            <v>国有林野の管理経営に関する法律</v>
          </cell>
          <cell r="D8" t="str">
            <v>(昭和26年法律第246号)</v>
          </cell>
          <cell r="E8" t="str">
            <v>第８条の２第１項第５号</v>
          </cell>
          <cell r="F8" t="str">
            <v>国有林野の管理経営に関する法律(昭和26年法律第246号)第８条の２第１項第５号</v>
          </cell>
        </row>
        <row r="9">
          <cell r="B9" t="str">
            <v>管理経営法7条2項(財産法22条の準用)</v>
          </cell>
          <cell r="C9" t="str">
            <v>国有林野の管理経営に関する法律</v>
          </cell>
          <cell r="D9" t="str">
            <v>(昭和26年法律第246号)</v>
          </cell>
          <cell r="E9" t="str">
            <v>第７条第２項</v>
          </cell>
          <cell r="F9" t="str">
            <v>国有林野の管理経営に関する法律(昭和26年法律第246号)第７条第２項</v>
          </cell>
        </row>
        <row r="10">
          <cell r="B10" t="str">
            <v>国有財産法22条1項1号(不要存置)</v>
          </cell>
          <cell r="C10" t="str">
            <v>国有財産法</v>
          </cell>
          <cell r="D10" t="str">
            <v>(昭和23年法律第73号)</v>
          </cell>
          <cell r="E10" t="str">
            <v>第22条第１項第１号</v>
          </cell>
          <cell r="F10" t="str">
            <v>国有財産法(昭和23年法律第73号)第22条第１項第１号</v>
          </cell>
        </row>
        <row r="11">
          <cell r="B11" t="str">
            <v>国有財産法22条1項2号(不要存置)</v>
          </cell>
          <cell r="C11" t="str">
            <v>国有財産法</v>
          </cell>
          <cell r="D11" t="str">
            <v>(昭和23年法律第73号)</v>
          </cell>
          <cell r="E11" t="str">
            <v>第22条第１項第２号</v>
          </cell>
          <cell r="F11" t="str">
            <v>国有財産法(昭和23年法律第73号)第22条第１項第２号</v>
          </cell>
        </row>
        <row r="12">
          <cell r="B12" t="str">
            <v>国有財産法22条1項3号(不要存置)</v>
          </cell>
          <cell r="C12" t="str">
            <v>国有財産法</v>
          </cell>
          <cell r="D12" t="str">
            <v>(昭和23年法律第73号)</v>
          </cell>
          <cell r="E12" t="str">
            <v>第22条第１項第３号</v>
          </cell>
          <cell r="F12" t="str">
            <v>国有財産法(昭和23年法律第73号)第22条第１項第３号</v>
          </cell>
        </row>
        <row r="13">
          <cell r="B13" t="str">
            <v>国有財産法22条1項4号(不要存置)</v>
          </cell>
          <cell r="C13" t="str">
            <v>国有財産法</v>
          </cell>
          <cell r="D13" t="str">
            <v>(昭和23年法律第73号)</v>
          </cell>
          <cell r="E13" t="str">
            <v>第22条第１項第４号</v>
          </cell>
          <cell r="F13" t="str">
            <v>国有財産法(昭和23年法律第73号)第22条第１項第４号</v>
          </cell>
        </row>
        <row r="14">
          <cell r="B14" t="str">
            <v>国有財産特措法2条1項(普通財産)</v>
          </cell>
          <cell r="C14" t="str">
            <v>国有財産特別措置法</v>
          </cell>
          <cell r="D14" t="str">
            <v>(昭和27年法律第219号)</v>
          </cell>
          <cell r="E14" t="str">
            <v>第２条第１項</v>
          </cell>
          <cell r="F14" t="str">
            <v>国有財産特別措置法(昭和27年法律第219号)第２条第１項</v>
          </cell>
        </row>
        <row r="15">
          <cell r="B15" t="str">
            <v>国有財産特措法2条2項1号(普通財産)</v>
          </cell>
          <cell r="C15" t="str">
            <v>国有財産特別措置法</v>
          </cell>
          <cell r="D15" t="str">
            <v>(昭和27年法律第219号)</v>
          </cell>
          <cell r="E15" t="str">
            <v>第２条第２項第１号</v>
          </cell>
          <cell r="F15" t="str">
            <v>国有財産特別措置法(昭和27年法律第219号)第２条第２項第１号</v>
          </cell>
        </row>
        <row r="16">
          <cell r="B16" t="str">
            <v>国有財産特措法2条2項2号(普通財産)</v>
          </cell>
          <cell r="C16" t="str">
            <v>国有財産特別措置法</v>
          </cell>
          <cell r="D16" t="str">
            <v>(昭和27年法律第219号)</v>
          </cell>
          <cell r="E16" t="str">
            <v>第２条第２項第２号</v>
          </cell>
          <cell r="F16" t="str">
            <v>国有財産特別措置法(昭和27年法律第219号)第２条第２項第２号</v>
          </cell>
        </row>
        <row r="17">
          <cell r="B17" t="str">
            <v>国有財産特措法2条2項3号(普通財産)</v>
          </cell>
          <cell r="C17" t="str">
            <v>国有財産特別措置法</v>
          </cell>
          <cell r="D17" t="str">
            <v>(昭和27年法律第219号)</v>
          </cell>
          <cell r="E17" t="str">
            <v>第２条第２項第３号</v>
          </cell>
          <cell r="F17" t="str">
            <v>国有財産特別措置法(昭和27年法律第219号)第２条第２項第３号</v>
          </cell>
        </row>
        <row r="18">
          <cell r="B18" t="str">
            <v>国有財産特措法7条2項(普通財産：条件付)</v>
          </cell>
          <cell r="C18" t="str">
            <v>国有財産特別措置法</v>
          </cell>
          <cell r="D18" t="str">
            <v>(昭和27年法律第219号)</v>
          </cell>
          <cell r="E18" t="str">
            <v>第７条第２項</v>
          </cell>
          <cell r="F18" t="str">
            <v>国有財産特別措置法(昭和27年法律第219号)第７条第２項</v>
          </cell>
        </row>
        <row r="19">
          <cell r="B19" t="str">
            <v>道路法90条2項(普通財産)</v>
          </cell>
          <cell r="C19" t="str">
            <v>道路法</v>
          </cell>
          <cell r="D19" t="str">
            <v>(昭和27年法律第180号)</v>
          </cell>
          <cell r="E19" t="str">
            <v>第90条第２号</v>
          </cell>
          <cell r="F19" t="str">
            <v>道路法(昭和27年法律第180号)第90条第２号</v>
          </cell>
        </row>
        <row r="20">
          <cell r="B20" t="str">
            <v>下水道法36条(普通財産)</v>
          </cell>
          <cell r="C20" t="str">
            <v>下水道法</v>
          </cell>
          <cell r="D20" t="str">
            <v>(昭和33年法律第79号)</v>
          </cell>
          <cell r="E20" t="str">
            <v>第36条</v>
          </cell>
          <cell r="F20" t="str">
            <v>下水道法(昭和33年法律第79号)第36条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647A8-57DA-4E92-A67D-2B8E20022774}">
  <sheetPr codeName="Sheet4"/>
  <dimension ref="A1:AE177"/>
  <sheetViews>
    <sheetView showZeros="0" tabSelected="1" view="pageBreakPreview" zoomScaleNormal="100" zoomScaleSheetLayoutView="100" workbookViewId="0">
      <selection sqref="A1:K1"/>
    </sheetView>
  </sheetViews>
  <sheetFormatPr defaultColWidth="9" defaultRowHeight="14.4" x14ac:dyDescent="0.2"/>
  <cols>
    <col min="1" max="1" width="4.6640625" style="1" customWidth="1"/>
    <col min="2" max="3" width="10.44140625" style="1" customWidth="1"/>
    <col min="4" max="4" width="8.109375" style="1" customWidth="1"/>
    <col min="5" max="5" width="4.6640625" style="1" customWidth="1"/>
    <col min="6" max="6" width="8.109375" style="1" customWidth="1"/>
    <col min="7" max="7" width="10.6640625" style="1" customWidth="1"/>
    <col min="8" max="8" width="13.6640625" style="1" customWidth="1"/>
    <col min="9" max="9" width="10.21875" style="1" customWidth="1"/>
    <col min="10" max="10" width="14.88671875" style="1" customWidth="1"/>
    <col min="11" max="11" width="12.88671875" style="1" customWidth="1"/>
    <col min="12" max="12" width="9" style="10"/>
    <col min="13" max="16384" width="9" style="1"/>
  </cols>
  <sheetData>
    <row r="1" spans="1:31" ht="27.6" customHeight="1" x14ac:dyDescent="0.2">
      <c r="A1" s="23" t="s">
        <v>34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1"/>
    </row>
    <row r="2" spans="1:31" ht="27.6" customHeight="1" x14ac:dyDescent="0.2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1"/>
    </row>
    <row r="3" spans="1:31" ht="20.100000000000001" customHeight="1" thickBot="1" x14ac:dyDescent="0.25">
      <c r="A3" s="1" t="s">
        <v>35</v>
      </c>
      <c r="L3" s="1"/>
    </row>
    <row r="4" spans="1:31" ht="17.399999999999999" customHeight="1" x14ac:dyDescent="0.2">
      <c r="A4" s="24" t="s">
        <v>20</v>
      </c>
      <c r="B4" s="27" t="s">
        <v>7</v>
      </c>
      <c r="C4" s="27" t="s">
        <v>22</v>
      </c>
      <c r="D4" s="29" t="s">
        <v>21</v>
      </c>
      <c r="E4" s="30"/>
      <c r="F4" s="31"/>
      <c r="G4" s="6" t="s">
        <v>8</v>
      </c>
      <c r="H4" s="6" t="s">
        <v>9</v>
      </c>
      <c r="I4" s="27" t="s">
        <v>10</v>
      </c>
      <c r="J4" s="6" t="s">
        <v>11</v>
      </c>
      <c r="K4" s="35" t="s">
        <v>12</v>
      </c>
      <c r="L4" s="1"/>
      <c r="AE4" s="1">
        <v>5</v>
      </c>
    </row>
    <row r="5" spans="1:31" ht="17.399999999999999" customHeight="1" x14ac:dyDescent="0.2">
      <c r="A5" s="25"/>
      <c r="B5" s="28"/>
      <c r="C5" s="28"/>
      <c r="D5" s="32"/>
      <c r="E5" s="33"/>
      <c r="F5" s="34"/>
      <c r="G5" s="12" t="s">
        <v>24</v>
      </c>
      <c r="H5" s="7" t="s">
        <v>25</v>
      </c>
      <c r="I5" s="28"/>
      <c r="J5" s="7" t="s">
        <v>27</v>
      </c>
      <c r="K5" s="36"/>
      <c r="L5" s="1"/>
    </row>
    <row r="6" spans="1:31" ht="17.399999999999999" customHeight="1" x14ac:dyDescent="0.2">
      <c r="A6" s="25"/>
      <c r="B6" s="37" t="s">
        <v>13</v>
      </c>
      <c r="C6" s="37">
        <v>850</v>
      </c>
      <c r="D6" s="15">
        <v>1</v>
      </c>
      <c r="E6" s="13" t="s">
        <v>6</v>
      </c>
      <c r="F6" s="17"/>
      <c r="G6" s="16"/>
      <c r="H6" s="11"/>
      <c r="I6" s="8" t="s">
        <v>14</v>
      </c>
      <c r="J6" s="2">
        <f>G6*H6*12</f>
        <v>0</v>
      </c>
      <c r="K6" s="3"/>
      <c r="L6" s="1"/>
    </row>
    <row r="7" spans="1:31" ht="17.399999999999999" customHeight="1" x14ac:dyDescent="0.2">
      <c r="A7" s="25"/>
      <c r="B7" s="38"/>
      <c r="C7" s="38"/>
      <c r="D7" s="14"/>
      <c r="E7" s="13" t="s">
        <v>6</v>
      </c>
      <c r="F7" s="17"/>
      <c r="G7" s="16"/>
      <c r="H7" s="11"/>
      <c r="I7" s="8" t="s">
        <v>14</v>
      </c>
      <c r="J7" s="2">
        <f>G7*H7*12</f>
        <v>0</v>
      </c>
      <c r="K7" s="3"/>
      <c r="L7" s="1"/>
    </row>
    <row r="8" spans="1:31" ht="17.399999999999999" customHeight="1" x14ac:dyDescent="0.2">
      <c r="A8" s="25"/>
      <c r="B8" s="38"/>
      <c r="C8" s="38"/>
      <c r="D8" s="39"/>
      <c r="E8" s="40"/>
      <c r="F8" s="18" t="s">
        <v>23</v>
      </c>
      <c r="G8" s="16"/>
      <c r="H8" s="11"/>
      <c r="I8" s="8" t="s">
        <v>14</v>
      </c>
      <c r="J8" s="2">
        <f>G8*H8*12</f>
        <v>0</v>
      </c>
      <c r="K8" s="3"/>
      <c r="L8" s="1"/>
    </row>
    <row r="9" spans="1:31" ht="17.399999999999999" customHeight="1" x14ac:dyDescent="0.2">
      <c r="A9" s="25"/>
      <c r="B9" s="28"/>
      <c r="C9" s="28"/>
      <c r="D9" s="41" t="s">
        <v>28</v>
      </c>
      <c r="E9" s="41"/>
      <c r="F9" s="41"/>
      <c r="G9" s="41"/>
      <c r="H9" s="11">
        <f>SUM(H6:H8)</f>
        <v>0</v>
      </c>
      <c r="I9" s="8"/>
      <c r="J9" s="2">
        <f>SUM(J6:J8)</f>
        <v>0</v>
      </c>
      <c r="K9" s="3"/>
      <c r="L9" s="1"/>
    </row>
    <row r="10" spans="1:31" ht="17.399999999999999" customHeight="1" x14ac:dyDescent="0.2">
      <c r="A10" s="25"/>
      <c r="B10" s="37" t="s">
        <v>15</v>
      </c>
      <c r="C10" s="37">
        <v>15</v>
      </c>
      <c r="D10" s="15">
        <v>1</v>
      </c>
      <c r="E10" s="13" t="s">
        <v>6</v>
      </c>
      <c r="F10" s="17"/>
      <c r="G10" s="16"/>
      <c r="H10" s="11"/>
      <c r="I10" s="8" t="s">
        <v>14</v>
      </c>
      <c r="J10" s="2">
        <f>G10*H10*12</f>
        <v>0</v>
      </c>
      <c r="K10" s="3"/>
      <c r="L10" s="1"/>
    </row>
    <row r="11" spans="1:31" ht="17.399999999999999" customHeight="1" x14ac:dyDescent="0.2">
      <c r="A11" s="25"/>
      <c r="B11" s="38"/>
      <c r="C11" s="38"/>
      <c r="D11" s="14"/>
      <c r="E11" s="13" t="s">
        <v>6</v>
      </c>
      <c r="F11" s="17"/>
      <c r="G11" s="16"/>
      <c r="H11" s="11"/>
      <c r="I11" s="8" t="s">
        <v>14</v>
      </c>
      <c r="J11" s="2">
        <f>G11*H11*12</f>
        <v>0</v>
      </c>
      <c r="K11" s="3"/>
      <c r="L11" s="1"/>
    </row>
    <row r="12" spans="1:31" ht="17.399999999999999" customHeight="1" x14ac:dyDescent="0.2">
      <c r="A12" s="25"/>
      <c r="B12" s="38"/>
      <c r="C12" s="38"/>
      <c r="D12" s="39"/>
      <c r="E12" s="40"/>
      <c r="F12" s="18" t="s">
        <v>23</v>
      </c>
      <c r="G12" s="16"/>
      <c r="H12" s="11"/>
      <c r="I12" s="8" t="s">
        <v>14</v>
      </c>
      <c r="J12" s="2">
        <f>G12*H12*12</f>
        <v>0</v>
      </c>
      <c r="K12" s="3"/>
      <c r="L12" s="1"/>
    </row>
    <row r="13" spans="1:31" ht="17.399999999999999" customHeight="1" x14ac:dyDescent="0.2">
      <c r="A13" s="25"/>
      <c r="B13" s="28"/>
      <c r="C13" s="28"/>
      <c r="D13" s="41" t="s">
        <v>29</v>
      </c>
      <c r="E13" s="41"/>
      <c r="F13" s="41"/>
      <c r="G13" s="41"/>
      <c r="H13" s="11">
        <f>SUM(H10:H12)</f>
        <v>0</v>
      </c>
      <c r="I13" s="8"/>
      <c r="J13" s="2">
        <f>SUM(J10:J12)</f>
        <v>0</v>
      </c>
      <c r="K13" s="3"/>
      <c r="L13" s="1"/>
    </row>
    <row r="14" spans="1:31" ht="17.399999999999999" customHeight="1" x14ac:dyDescent="0.2">
      <c r="A14" s="25"/>
      <c r="B14" s="37" t="s">
        <v>16</v>
      </c>
      <c r="C14" s="37">
        <v>850</v>
      </c>
      <c r="D14" s="15">
        <v>1</v>
      </c>
      <c r="E14" s="13" t="s">
        <v>6</v>
      </c>
      <c r="F14" s="17"/>
      <c r="G14" s="16"/>
      <c r="H14" s="11"/>
      <c r="I14" s="8" t="s">
        <v>14</v>
      </c>
      <c r="J14" s="2">
        <f>G14*H14*12</f>
        <v>0</v>
      </c>
      <c r="K14" s="3"/>
      <c r="L14" s="1"/>
    </row>
    <row r="15" spans="1:31" ht="17.399999999999999" customHeight="1" x14ac:dyDescent="0.2">
      <c r="A15" s="25"/>
      <c r="B15" s="38"/>
      <c r="C15" s="38"/>
      <c r="D15" s="14"/>
      <c r="E15" s="13" t="s">
        <v>6</v>
      </c>
      <c r="F15" s="17"/>
      <c r="G15" s="16"/>
      <c r="H15" s="11"/>
      <c r="I15" s="8" t="s">
        <v>14</v>
      </c>
      <c r="J15" s="2">
        <f>G15*H15*12</f>
        <v>0</v>
      </c>
      <c r="K15" s="3"/>
      <c r="L15" s="1"/>
    </row>
    <row r="16" spans="1:31" ht="17.399999999999999" customHeight="1" x14ac:dyDescent="0.2">
      <c r="A16" s="25"/>
      <c r="B16" s="38"/>
      <c r="C16" s="38"/>
      <c r="D16" s="39"/>
      <c r="E16" s="40"/>
      <c r="F16" s="18" t="s">
        <v>23</v>
      </c>
      <c r="G16" s="16"/>
      <c r="H16" s="11"/>
      <c r="I16" s="8" t="s">
        <v>14</v>
      </c>
      <c r="J16" s="2">
        <f>G16*H16*12</f>
        <v>0</v>
      </c>
      <c r="K16" s="3"/>
      <c r="L16" s="1"/>
    </row>
    <row r="17" spans="1:12" ht="17.399999999999999" customHeight="1" x14ac:dyDescent="0.2">
      <c r="A17" s="25"/>
      <c r="B17" s="28"/>
      <c r="C17" s="28"/>
      <c r="D17" s="47" t="s">
        <v>30</v>
      </c>
      <c r="E17" s="48"/>
      <c r="F17" s="33"/>
      <c r="G17" s="34"/>
      <c r="H17" s="2">
        <f>SUM(H14:H16)</f>
        <v>0</v>
      </c>
      <c r="I17" s="8"/>
      <c r="J17" s="2">
        <f>SUM(J14:J16)</f>
        <v>0</v>
      </c>
      <c r="K17" s="3"/>
      <c r="L17" s="1"/>
    </row>
    <row r="18" spans="1:12" ht="17.399999999999999" customHeight="1" thickBot="1" x14ac:dyDescent="0.25">
      <c r="A18" s="26"/>
      <c r="B18" s="49" t="s">
        <v>17</v>
      </c>
      <c r="C18" s="50"/>
      <c r="D18" s="50"/>
      <c r="E18" s="50"/>
      <c r="F18" s="50"/>
      <c r="G18" s="50"/>
      <c r="H18" s="50"/>
      <c r="I18" s="51"/>
      <c r="J18" s="4">
        <f>SUM(J9,J13,J17)</f>
        <v>0</v>
      </c>
      <c r="K18" s="5"/>
      <c r="L18" s="1"/>
    </row>
    <row r="19" spans="1:12" ht="17.399999999999999" customHeight="1" x14ac:dyDescent="0.2">
      <c r="A19" s="42" t="s">
        <v>19</v>
      </c>
      <c r="B19" s="43"/>
      <c r="C19" s="43"/>
      <c r="D19" s="43"/>
      <c r="E19" s="43"/>
      <c r="F19" s="43"/>
      <c r="G19" s="43"/>
      <c r="H19" s="43"/>
      <c r="I19" s="43"/>
      <c r="J19" s="19">
        <f>J18</f>
        <v>0</v>
      </c>
      <c r="K19" s="20"/>
      <c r="L19" s="1"/>
    </row>
    <row r="20" spans="1:12" ht="17.399999999999999" customHeight="1" x14ac:dyDescent="0.2">
      <c r="A20" s="44" t="s">
        <v>26</v>
      </c>
      <c r="B20" s="41"/>
      <c r="C20" s="41"/>
      <c r="D20" s="41"/>
      <c r="E20" s="41"/>
      <c r="F20" s="41"/>
      <c r="G20" s="41"/>
      <c r="H20" s="41"/>
      <c r="I20" s="41"/>
      <c r="J20" s="2">
        <f>ROUNDDOWN(J19*0.1,0)</f>
        <v>0</v>
      </c>
      <c r="K20" s="3"/>
      <c r="L20" s="1"/>
    </row>
    <row r="21" spans="1:12" ht="17.399999999999999" customHeight="1" thickBot="1" x14ac:dyDescent="0.25">
      <c r="A21" s="45" t="s">
        <v>18</v>
      </c>
      <c r="B21" s="46"/>
      <c r="C21" s="46"/>
      <c r="D21" s="46"/>
      <c r="E21" s="46"/>
      <c r="F21" s="46"/>
      <c r="G21" s="46"/>
      <c r="H21" s="46"/>
      <c r="I21" s="46"/>
      <c r="J21" s="4">
        <f>SUM(J19:J20)</f>
        <v>0</v>
      </c>
      <c r="K21" s="5"/>
      <c r="L21" s="1"/>
    </row>
    <row r="22" spans="1:12" x14ac:dyDescent="0.2">
      <c r="H22" s="9"/>
      <c r="L22" s="1"/>
    </row>
    <row r="23" spans="1:12" x14ac:dyDescent="0.2">
      <c r="H23" s="9"/>
      <c r="L23" s="1"/>
    </row>
    <row r="24" spans="1:12" x14ac:dyDescent="0.2">
      <c r="H24" s="9"/>
      <c r="L24" s="1"/>
    </row>
    <row r="25" spans="1:12" x14ac:dyDescent="0.2">
      <c r="H25" s="9"/>
      <c r="L25" s="1"/>
    </row>
    <row r="26" spans="1:12" x14ac:dyDescent="0.2">
      <c r="H26" s="9"/>
      <c r="L26" s="1"/>
    </row>
    <row r="27" spans="1:12" x14ac:dyDescent="0.2">
      <c r="L27" s="1"/>
    </row>
    <row r="28" spans="1:12" x14ac:dyDescent="0.2">
      <c r="L28" s="1"/>
    </row>
    <row r="29" spans="1:12" x14ac:dyDescent="0.2">
      <c r="L29" s="1"/>
    </row>
    <row r="30" spans="1:12" x14ac:dyDescent="0.2">
      <c r="L30" s="1"/>
    </row>
    <row r="31" spans="1:12" x14ac:dyDescent="0.2">
      <c r="L31" s="1"/>
    </row>
    <row r="32" spans="1:12" x14ac:dyDescent="0.2">
      <c r="L32" s="1"/>
    </row>
    <row r="33" spans="4:30" ht="21.6" customHeight="1" x14ac:dyDescent="0.2">
      <c r="L33" s="1"/>
    </row>
    <row r="34" spans="4:30" ht="21.6" customHeight="1" x14ac:dyDescent="0.2">
      <c r="L34" s="1"/>
    </row>
    <row r="35" spans="4:30" ht="21.6" customHeight="1" x14ac:dyDescent="0.2">
      <c r="L35" s="1"/>
    </row>
    <row r="36" spans="4:30" ht="21.6" customHeight="1" x14ac:dyDescent="0.2">
      <c r="L36" s="1"/>
    </row>
    <row r="37" spans="4:30" ht="21.6" customHeight="1" x14ac:dyDescent="0.2">
      <c r="L37" s="1"/>
    </row>
    <row r="38" spans="4:30" ht="21.6" customHeight="1" x14ac:dyDescent="0.2">
      <c r="L38" s="1"/>
      <c r="P38" s="1" t="e">
        <f>"月"&amp;VLOOKUP(AE4,#REF!,11)&amp;"枚×12ヶ月＝"&amp;VLOOKUP(AE4,#REF!,11)*12&amp;"枚"</f>
        <v>#REF!</v>
      </c>
    </row>
    <row r="39" spans="4:30" ht="21.6" customHeight="1" x14ac:dyDescent="0.2">
      <c r="L39" s="1"/>
      <c r="P39" s="1" t="e">
        <f>"月"&amp;VLOOKUP(AE4,#REF!,12)&amp;"枚×12ヶ月＝"&amp;VLOOKUP(AE4,#REF!,12)*12&amp;"枚"</f>
        <v>#REF!</v>
      </c>
    </row>
    <row r="40" spans="4:30" ht="21.6" customHeight="1" x14ac:dyDescent="0.2">
      <c r="L40" s="1"/>
      <c r="P40" s="1" t="e">
        <f>"月"&amp;VLOOKUP(AE4,#REF!,13)&amp;"枚×12ヶ月＝"&amp;VLOOKUP(AE4,#REF!,13)*12&amp;"枚"</f>
        <v>#REF!</v>
      </c>
    </row>
    <row r="41" spans="4:30" ht="21.6" customHeight="1" x14ac:dyDescent="0.2">
      <c r="D41" s="21" t="s">
        <v>3</v>
      </c>
      <c r="E41" s="21"/>
      <c r="F41" s="1" t="e">
        <f>VLOOKUP(AE4,#REF!,14)</f>
        <v>#REF!</v>
      </c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</row>
    <row r="42" spans="4:30" ht="21.6" customHeight="1" x14ac:dyDescent="0.2">
      <c r="D42" s="21"/>
      <c r="E42" s="21"/>
      <c r="F42" s="21" t="s">
        <v>2</v>
      </c>
      <c r="G42" s="21"/>
      <c r="H42" s="21"/>
      <c r="I42" s="21"/>
      <c r="J42" s="21"/>
      <c r="K42" s="21"/>
      <c r="L42" s="21"/>
      <c r="M42" s="21"/>
      <c r="N42" s="21"/>
      <c r="O42" s="21"/>
      <c r="P42" s="21" t="s">
        <v>31</v>
      </c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</row>
    <row r="43" spans="4:30" ht="21.6" customHeight="1" x14ac:dyDescent="0.2">
      <c r="D43" s="21"/>
      <c r="E43" s="21"/>
      <c r="F43" s="21" t="s">
        <v>0</v>
      </c>
      <c r="G43" s="21"/>
      <c r="H43" s="21"/>
      <c r="I43" s="21"/>
      <c r="J43" s="21"/>
      <c r="K43" s="21"/>
      <c r="L43" s="21"/>
      <c r="M43" s="21"/>
      <c r="N43" s="21"/>
      <c r="O43" s="21"/>
      <c r="P43" s="21" t="s">
        <v>32</v>
      </c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</row>
    <row r="44" spans="4:30" ht="21.6" customHeight="1" x14ac:dyDescent="0.2">
      <c r="D44" s="21"/>
      <c r="E44" s="21"/>
      <c r="F44" s="21" t="s">
        <v>1</v>
      </c>
      <c r="G44" s="21"/>
      <c r="H44" s="21"/>
      <c r="I44" s="21"/>
      <c r="J44" s="21"/>
      <c r="K44" s="21"/>
      <c r="L44" s="21"/>
      <c r="M44" s="21"/>
      <c r="N44" s="21"/>
      <c r="O44" s="21"/>
      <c r="P44" s="21" t="s">
        <v>33</v>
      </c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</row>
    <row r="45" spans="4:30" ht="21.6" customHeight="1" x14ac:dyDescent="0.2">
      <c r="D45" s="21" t="s">
        <v>4</v>
      </c>
      <c r="E45" s="21"/>
      <c r="F45" s="21" t="e">
        <f>VLOOKUP(AE4,#REF!,18)</f>
        <v>#REF!</v>
      </c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</row>
    <row r="46" spans="4:30" ht="21.6" customHeight="1" x14ac:dyDescent="0.2">
      <c r="D46" s="21"/>
      <c r="E46" s="21"/>
      <c r="F46" s="21" t="s">
        <v>2</v>
      </c>
      <c r="G46" s="21"/>
      <c r="H46" s="21"/>
      <c r="I46" s="21"/>
      <c r="J46" s="21"/>
      <c r="K46" s="21"/>
      <c r="L46" s="21"/>
      <c r="M46" s="21"/>
      <c r="N46" s="21"/>
      <c r="O46" s="21"/>
      <c r="P46" s="21" t="e">
        <f>"月"&amp;VLOOKUP(AE4,#REF!,19)&amp;"枚×12ヶ月＝"&amp;VLOOKUP(AE4,#REF!,19)*12&amp;"枚"</f>
        <v>#REF!</v>
      </c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</row>
    <row r="47" spans="4:30" ht="21.6" customHeight="1" x14ac:dyDescent="0.2">
      <c r="D47" s="21"/>
      <c r="E47" s="21"/>
      <c r="F47" s="21" t="s">
        <v>0</v>
      </c>
      <c r="G47" s="21"/>
      <c r="H47" s="21"/>
      <c r="I47" s="21"/>
      <c r="J47" s="21"/>
      <c r="K47" s="21"/>
      <c r="L47" s="21"/>
      <c r="M47" s="21"/>
      <c r="N47" s="21"/>
      <c r="O47" s="21"/>
      <c r="P47" s="21" t="e">
        <f>"月"&amp;VLOOKUP(AE4,#REF!,20)&amp;"枚×12ヶ月＝"&amp;VLOOKUP(AE4,#REF!,20)*12&amp;"枚"</f>
        <v>#REF!</v>
      </c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</row>
    <row r="48" spans="4:30" ht="21.6" customHeight="1" x14ac:dyDescent="0.2">
      <c r="D48" s="21"/>
      <c r="E48" s="21"/>
      <c r="F48" s="21" t="s">
        <v>1</v>
      </c>
      <c r="G48" s="21"/>
      <c r="H48" s="21"/>
      <c r="I48" s="21"/>
      <c r="J48" s="21"/>
      <c r="K48" s="21"/>
      <c r="L48" s="21"/>
      <c r="M48" s="21"/>
      <c r="N48" s="21"/>
      <c r="O48" s="21"/>
      <c r="P48" s="21" t="e">
        <f>"月"&amp;VLOOKUP(AE4,#REF!,21)&amp;"枚×12ヶ月＝"&amp;VLOOKUP(AE4,#REF!,21)*12&amp;"枚"</f>
        <v>#REF!</v>
      </c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</row>
    <row r="49" spans="4:30" ht="21.6" customHeight="1" x14ac:dyDescent="0.2">
      <c r="D49" s="21" t="s">
        <v>5</v>
      </c>
      <c r="E49" s="21"/>
      <c r="F49" s="21" t="e">
        <f>VLOOKUP(AE4,#REF!,22)</f>
        <v>#REF!</v>
      </c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</row>
    <row r="50" spans="4:30" ht="21.6" customHeight="1" x14ac:dyDescent="0.2">
      <c r="D50" s="21"/>
      <c r="E50" s="21"/>
      <c r="F50" s="21" t="s">
        <v>2</v>
      </c>
      <c r="G50" s="21"/>
      <c r="H50" s="21"/>
      <c r="I50" s="21"/>
      <c r="J50" s="21"/>
      <c r="K50" s="21"/>
      <c r="L50" s="21"/>
      <c r="M50" s="21"/>
      <c r="N50" s="21"/>
      <c r="O50" s="21"/>
      <c r="P50" s="21" t="e">
        <f>"月"&amp;VLOOKUP(AE4,#REF!,23)&amp;"枚×12ヶ月＝"&amp;VLOOKUP(AE4,#REF!,23)*12&amp;"枚"</f>
        <v>#REF!</v>
      </c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</row>
    <row r="51" spans="4:30" ht="21.6" customHeight="1" x14ac:dyDescent="0.2">
      <c r="D51" s="21"/>
      <c r="E51" s="21"/>
      <c r="F51" s="21" t="s">
        <v>0</v>
      </c>
      <c r="G51" s="21"/>
      <c r="H51" s="21"/>
      <c r="I51" s="21"/>
      <c r="J51" s="21"/>
      <c r="K51" s="21"/>
      <c r="L51" s="21"/>
      <c r="M51" s="21"/>
      <c r="N51" s="21"/>
      <c r="O51" s="21"/>
      <c r="P51" s="21" t="e">
        <f>"月"&amp;VLOOKUP(AE4,#REF!,24)&amp;"枚×12ヶ月＝"&amp;VLOOKUP(AE4,#REF!,24)*12&amp;"枚"</f>
        <v>#REF!</v>
      </c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</row>
    <row r="52" spans="4:30" ht="21.6" customHeight="1" x14ac:dyDescent="0.2">
      <c r="D52" s="21"/>
      <c r="E52" s="21"/>
      <c r="F52" s="21" t="s">
        <v>1</v>
      </c>
      <c r="G52" s="21"/>
      <c r="H52" s="21"/>
      <c r="I52" s="21"/>
      <c r="J52" s="21"/>
      <c r="K52" s="21"/>
      <c r="L52" s="21"/>
      <c r="M52" s="21"/>
      <c r="N52" s="21"/>
      <c r="O52" s="21"/>
      <c r="P52" s="21" t="e">
        <f>"月"&amp;VLOOKUP(AE4,#REF!,25)&amp;"枚×12ヶ月＝"&amp;VLOOKUP(AE4,#REF!,25)*12&amp;"枚"</f>
        <v>#REF!</v>
      </c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4:30" ht="21.6" customHeight="1" x14ac:dyDescent="0.2">
      <c r="L53" s="1"/>
    </row>
    <row r="54" spans="4:30" ht="21.6" customHeight="1" x14ac:dyDescent="0.2">
      <c r="L54" s="1"/>
    </row>
    <row r="55" spans="4:30" ht="21.6" customHeight="1" x14ac:dyDescent="0.2">
      <c r="L55" s="1"/>
    </row>
    <row r="56" spans="4:30" ht="21.6" customHeight="1" x14ac:dyDescent="0.2">
      <c r="L56" s="1"/>
    </row>
    <row r="57" spans="4:30" ht="21.6" customHeight="1" x14ac:dyDescent="0.2">
      <c r="L57" s="1"/>
    </row>
    <row r="58" spans="4:30" ht="21.6" customHeight="1" x14ac:dyDescent="0.2">
      <c r="L58" s="1"/>
    </row>
    <row r="59" spans="4:30" ht="21.6" customHeight="1" x14ac:dyDescent="0.2">
      <c r="L59" s="1"/>
    </row>
    <row r="60" spans="4:30" ht="21.6" customHeight="1" x14ac:dyDescent="0.2">
      <c r="L60" s="1"/>
    </row>
    <row r="61" spans="4:30" ht="21.6" customHeight="1" x14ac:dyDescent="0.2">
      <c r="L61" s="1"/>
    </row>
    <row r="62" spans="4:30" x14ac:dyDescent="0.2">
      <c r="L62" s="1"/>
    </row>
    <row r="63" spans="4:30" x14ac:dyDescent="0.2">
      <c r="L63" s="1"/>
    </row>
    <row r="64" spans="4:30" x14ac:dyDescent="0.2">
      <c r="L64" s="1"/>
    </row>
    <row r="65" spans="12:12" x14ac:dyDescent="0.2">
      <c r="L65" s="1"/>
    </row>
    <row r="66" spans="12:12" x14ac:dyDescent="0.2">
      <c r="L66" s="1"/>
    </row>
    <row r="67" spans="12:12" x14ac:dyDescent="0.2">
      <c r="L67" s="1"/>
    </row>
    <row r="68" spans="12:12" x14ac:dyDescent="0.2">
      <c r="L68" s="1"/>
    </row>
    <row r="69" spans="12:12" x14ac:dyDescent="0.2">
      <c r="L69" s="1"/>
    </row>
    <row r="70" spans="12:12" x14ac:dyDescent="0.2">
      <c r="L70" s="1"/>
    </row>
    <row r="71" spans="12:12" x14ac:dyDescent="0.2">
      <c r="L71" s="1"/>
    </row>
    <row r="72" spans="12:12" x14ac:dyDescent="0.2">
      <c r="L72" s="1"/>
    </row>
    <row r="73" spans="12:12" x14ac:dyDescent="0.2">
      <c r="L73" s="1"/>
    </row>
    <row r="74" spans="12:12" x14ac:dyDescent="0.2">
      <c r="L74" s="1"/>
    </row>
    <row r="75" spans="12:12" x14ac:dyDescent="0.2">
      <c r="L75" s="1"/>
    </row>
    <row r="76" spans="12:12" x14ac:dyDescent="0.2">
      <c r="L76" s="1"/>
    </row>
    <row r="77" spans="12:12" x14ac:dyDescent="0.2">
      <c r="L77" s="1"/>
    </row>
    <row r="78" spans="12:12" x14ac:dyDescent="0.2">
      <c r="L78" s="1"/>
    </row>
    <row r="79" spans="12:12" x14ac:dyDescent="0.2">
      <c r="L79" s="1"/>
    </row>
    <row r="80" spans="12:12" x14ac:dyDescent="0.2">
      <c r="L80" s="1"/>
    </row>
    <row r="81" spans="12:12" x14ac:dyDescent="0.2">
      <c r="L81" s="1"/>
    </row>
    <row r="82" spans="12:12" x14ac:dyDescent="0.2">
      <c r="L82" s="1"/>
    </row>
    <row r="83" spans="12:12" x14ac:dyDescent="0.2">
      <c r="L83" s="1"/>
    </row>
    <row r="84" spans="12:12" x14ac:dyDescent="0.2">
      <c r="L84" s="1"/>
    </row>
    <row r="85" spans="12:12" x14ac:dyDescent="0.2">
      <c r="L85" s="1"/>
    </row>
    <row r="86" spans="12:12" x14ac:dyDescent="0.2">
      <c r="L86" s="1"/>
    </row>
    <row r="87" spans="12:12" x14ac:dyDescent="0.2">
      <c r="L87" s="1"/>
    </row>
    <row r="88" spans="12:12" x14ac:dyDescent="0.2">
      <c r="L88" s="1"/>
    </row>
    <row r="89" spans="12:12" x14ac:dyDescent="0.2">
      <c r="L89" s="1"/>
    </row>
    <row r="90" spans="12:12" x14ac:dyDescent="0.2">
      <c r="L90" s="1"/>
    </row>
    <row r="91" spans="12:12" x14ac:dyDescent="0.2">
      <c r="L91" s="1"/>
    </row>
    <row r="92" spans="12:12" x14ac:dyDescent="0.2">
      <c r="L92" s="1"/>
    </row>
    <row r="93" spans="12:12" x14ac:dyDescent="0.2">
      <c r="L93" s="1"/>
    </row>
    <row r="94" spans="12:12" x14ac:dyDescent="0.2">
      <c r="L94" s="1"/>
    </row>
    <row r="95" spans="12:12" x14ac:dyDescent="0.2">
      <c r="L95" s="1"/>
    </row>
    <row r="96" spans="12:12" x14ac:dyDescent="0.2">
      <c r="L96" s="1"/>
    </row>
    <row r="97" spans="12:12" x14ac:dyDescent="0.2">
      <c r="L97" s="1"/>
    </row>
    <row r="98" spans="12:12" x14ac:dyDescent="0.2">
      <c r="L98" s="1"/>
    </row>
    <row r="99" spans="12:12" x14ac:dyDescent="0.2">
      <c r="L99" s="1"/>
    </row>
    <row r="100" spans="12:12" x14ac:dyDescent="0.2">
      <c r="L100" s="1"/>
    </row>
    <row r="101" spans="12:12" x14ac:dyDescent="0.2">
      <c r="L101" s="1"/>
    </row>
    <row r="102" spans="12:12" x14ac:dyDescent="0.2">
      <c r="L102" s="1"/>
    </row>
    <row r="103" spans="12:12" x14ac:dyDescent="0.2">
      <c r="L103" s="1"/>
    </row>
    <row r="104" spans="12:12" x14ac:dyDescent="0.2">
      <c r="L104" s="1"/>
    </row>
    <row r="105" spans="12:12" x14ac:dyDescent="0.2">
      <c r="L105" s="1"/>
    </row>
    <row r="106" spans="12:12" x14ac:dyDescent="0.2">
      <c r="L106" s="1"/>
    </row>
    <row r="107" spans="12:12" x14ac:dyDescent="0.2">
      <c r="L107" s="1"/>
    </row>
    <row r="108" spans="12:12" x14ac:dyDescent="0.2">
      <c r="L108" s="1"/>
    </row>
    <row r="109" spans="12:12" x14ac:dyDescent="0.2">
      <c r="L109" s="1"/>
    </row>
    <row r="110" spans="12:12" x14ac:dyDescent="0.2">
      <c r="L110" s="1"/>
    </row>
    <row r="111" spans="12:12" x14ac:dyDescent="0.2">
      <c r="L111" s="1"/>
    </row>
    <row r="112" spans="12:12" x14ac:dyDescent="0.2">
      <c r="L112" s="1"/>
    </row>
    <row r="113" spans="12:12" x14ac:dyDescent="0.2">
      <c r="L113" s="1"/>
    </row>
    <row r="114" spans="12:12" x14ac:dyDescent="0.2">
      <c r="L114" s="1"/>
    </row>
    <row r="115" spans="12:12" x14ac:dyDescent="0.2">
      <c r="L115" s="1"/>
    </row>
    <row r="116" spans="12:12" x14ac:dyDescent="0.2">
      <c r="L116" s="1"/>
    </row>
    <row r="117" spans="12:12" x14ac:dyDescent="0.2">
      <c r="L117" s="1"/>
    </row>
    <row r="118" spans="12:12" x14ac:dyDescent="0.2">
      <c r="L118" s="1"/>
    </row>
    <row r="119" spans="12:12" x14ac:dyDescent="0.2">
      <c r="L119" s="1"/>
    </row>
    <row r="120" spans="12:12" x14ac:dyDescent="0.2">
      <c r="L120" s="1"/>
    </row>
    <row r="121" spans="12:12" x14ac:dyDescent="0.2">
      <c r="L121" s="1"/>
    </row>
    <row r="122" spans="12:12" x14ac:dyDescent="0.2">
      <c r="L122" s="1"/>
    </row>
    <row r="123" spans="12:12" x14ac:dyDescent="0.2">
      <c r="L123" s="1"/>
    </row>
    <row r="124" spans="12:12" x14ac:dyDescent="0.2">
      <c r="L124" s="1"/>
    </row>
    <row r="125" spans="12:12" x14ac:dyDescent="0.2">
      <c r="L125" s="1"/>
    </row>
    <row r="126" spans="12:12" x14ac:dyDescent="0.2">
      <c r="L126" s="1"/>
    </row>
    <row r="127" spans="12:12" x14ac:dyDescent="0.2">
      <c r="L127" s="1"/>
    </row>
    <row r="128" spans="12:12" x14ac:dyDescent="0.2">
      <c r="L128" s="1"/>
    </row>
    <row r="129" spans="12:12" x14ac:dyDescent="0.2">
      <c r="L129" s="1"/>
    </row>
    <row r="130" spans="12:12" x14ac:dyDescent="0.2">
      <c r="L130" s="1"/>
    </row>
    <row r="131" spans="12:12" x14ac:dyDescent="0.2">
      <c r="L131" s="1"/>
    </row>
    <row r="132" spans="12:12" x14ac:dyDescent="0.2">
      <c r="L132" s="1"/>
    </row>
    <row r="133" spans="12:12" x14ac:dyDescent="0.2">
      <c r="L133" s="1"/>
    </row>
    <row r="134" spans="12:12" x14ac:dyDescent="0.2">
      <c r="L134" s="1"/>
    </row>
    <row r="135" spans="12:12" x14ac:dyDescent="0.2">
      <c r="L135" s="1"/>
    </row>
    <row r="136" spans="12:12" x14ac:dyDescent="0.2">
      <c r="L136" s="1"/>
    </row>
    <row r="137" spans="12:12" x14ac:dyDescent="0.2">
      <c r="L137" s="1"/>
    </row>
    <row r="138" spans="12:12" x14ac:dyDescent="0.2">
      <c r="L138" s="1"/>
    </row>
    <row r="139" spans="12:12" x14ac:dyDescent="0.2">
      <c r="L139" s="1"/>
    </row>
    <row r="140" spans="12:12" x14ac:dyDescent="0.2">
      <c r="L140" s="1"/>
    </row>
    <row r="141" spans="12:12" x14ac:dyDescent="0.2">
      <c r="L141" s="1"/>
    </row>
    <row r="142" spans="12:12" x14ac:dyDescent="0.2">
      <c r="L142" s="1"/>
    </row>
    <row r="143" spans="12:12" x14ac:dyDescent="0.2">
      <c r="L143" s="1"/>
    </row>
    <row r="144" spans="12:12" x14ac:dyDescent="0.2">
      <c r="L144" s="1"/>
    </row>
    <row r="145" spans="12:12" x14ac:dyDescent="0.2">
      <c r="L145" s="1"/>
    </row>
    <row r="146" spans="12:12" x14ac:dyDescent="0.2">
      <c r="L146" s="1"/>
    </row>
    <row r="147" spans="12:12" x14ac:dyDescent="0.2">
      <c r="L147" s="1"/>
    </row>
    <row r="148" spans="12:12" x14ac:dyDescent="0.2">
      <c r="L148" s="1"/>
    </row>
    <row r="149" spans="12:12" x14ac:dyDescent="0.2">
      <c r="L149" s="1"/>
    </row>
    <row r="150" spans="12:12" x14ac:dyDescent="0.2">
      <c r="L150" s="1"/>
    </row>
    <row r="151" spans="12:12" x14ac:dyDescent="0.2">
      <c r="L151" s="1"/>
    </row>
    <row r="152" spans="12:12" x14ac:dyDescent="0.2">
      <c r="L152" s="1"/>
    </row>
    <row r="153" spans="12:12" x14ac:dyDescent="0.2">
      <c r="L153" s="1"/>
    </row>
    <row r="154" spans="12:12" x14ac:dyDescent="0.2">
      <c r="L154" s="1"/>
    </row>
    <row r="155" spans="12:12" x14ac:dyDescent="0.2">
      <c r="L155" s="1"/>
    </row>
    <row r="156" spans="12:12" x14ac:dyDescent="0.2">
      <c r="L156" s="1"/>
    </row>
    <row r="157" spans="12:12" x14ac:dyDescent="0.2">
      <c r="L157" s="1"/>
    </row>
    <row r="158" spans="12:12" x14ac:dyDescent="0.2">
      <c r="L158" s="1"/>
    </row>
    <row r="159" spans="12:12" x14ac:dyDescent="0.2">
      <c r="L159" s="1"/>
    </row>
    <row r="160" spans="12:12" x14ac:dyDescent="0.2">
      <c r="L160" s="1"/>
    </row>
    <row r="161" spans="12:12" x14ac:dyDescent="0.2">
      <c r="L161" s="1"/>
    </row>
    <row r="162" spans="12:12" x14ac:dyDescent="0.2">
      <c r="L162" s="1"/>
    </row>
    <row r="163" spans="12:12" x14ac:dyDescent="0.2">
      <c r="L163" s="1"/>
    </row>
    <row r="164" spans="12:12" x14ac:dyDescent="0.2">
      <c r="L164" s="1"/>
    </row>
    <row r="165" spans="12:12" x14ac:dyDescent="0.2">
      <c r="L165" s="1"/>
    </row>
    <row r="166" spans="12:12" x14ac:dyDescent="0.2">
      <c r="L166" s="1"/>
    </row>
    <row r="167" spans="12:12" x14ac:dyDescent="0.2">
      <c r="L167" s="1"/>
    </row>
    <row r="168" spans="12:12" x14ac:dyDescent="0.2">
      <c r="L168" s="1"/>
    </row>
    <row r="169" spans="12:12" x14ac:dyDescent="0.2">
      <c r="L169" s="1"/>
    </row>
    <row r="170" spans="12:12" x14ac:dyDescent="0.2">
      <c r="L170" s="1"/>
    </row>
    <row r="171" spans="12:12" x14ac:dyDescent="0.2">
      <c r="L171" s="1"/>
    </row>
    <row r="172" spans="12:12" x14ac:dyDescent="0.2">
      <c r="L172" s="1"/>
    </row>
    <row r="173" spans="12:12" x14ac:dyDescent="0.2">
      <c r="L173" s="1"/>
    </row>
    <row r="174" spans="12:12" x14ac:dyDescent="0.2">
      <c r="L174" s="1"/>
    </row>
    <row r="175" spans="12:12" x14ac:dyDescent="0.2">
      <c r="L175" s="1"/>
    </row>
    <row r="176" spans="12:12" x14ac:dyDescent="0.2">
      <c r="L176" s="1"/>
    </row>
    <row r="177" spans="12:12" x14ac:dyDescent="0.2">
      <c r="L177" s="1"/>
    </row>
  </sheetData>
  <mergeCells count="23">
    <mergeCell ref="A19:I19"/>
    <mergeCell ref="A20:I20"/>
    <mergeCell ref="A21:I21"/>
    <mergeCell ref="C14:C17"/>
    <mergeCell ref="D16:E16"/>
    <mergeCell ref="D17:G17"/>
    <mergeCell ref="B18:I18"/>
    <mergeCell ref="A1:K1"/>
    <mergeCell ref="A4:A18"/>
    <mergeCell ref="B4:B5"/>
    <mergeCell ref="C4:C5"/>
    <mergeCell ref="D4:F5"/>
    <mergeCell ref="I4:I5"/>
    <mergeCell ref="K4:K5"/>
    <mergeCell ref="B6:B9"/>
    <mergeCell ref="C6:C9"/>
    <mergeCell ref="D8:E8"/>
    <mergeCell ref="D9:G9"/>
    <mergeCell ref="B10:B13"/>
    <mergeCell ref="C10:C13"/>
    <mergeCell ref="D12:E12"/>
    <mergeCell ref="D13:G13"/>
    <mergeCell ref="B14:B17"/>
  </mergeCells>
  <phoneticPr fontId="5"/>
  <printOptions horizontalCentered="1"/>
  <pageMargins left="0.59055118110236227" right="0.59055118110236227" top="0.55118110236220474" bottom="0.35433070866141736" header="0.31496062992125984" footer="0.19685039370078741"/>
  <pageSetup paperSize="9" scale="75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見積内訳書（青事）</vt:lpstr>
      <vt:lpstr>'見積内訳書（青事）'!Print_Area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2026-02-16T10:12:06Z</dcterms:created>
  <dcterms:modified xsi:type="dcterms:W3CDTF">2026-02-17T01:56:28Z</dcterms:modified>
</cp:coreProperties>
</file>