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297" documentId="13_ncr:1_{73617FFD-A970-4368-A151-F5A95A5F8606}" xr6:coauthVersionLast="47" xr6:coauthVersionMax="47" xr10:uidLastSave="{D023F86E-9523-4B1C-9B80-AF69B12B4503}"/>
  <bookViews>
    <workbookView xWindow="780" yWindow="-15420" windowWidth="11865" windowHeight="15015" xr2:uid="{00000000-000D-0000-FFFF-FFFF00000000}"/>
  </bookViews>
  <sheets>
    <sheet name="Sheet1" sheetId="1" r:id="rId1"/>
  </sheets>
  <definedNames>
    <definedName name="_xlnm.Print_Area" localSheetId="0">Sheet1!$A$1:$F$23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M15" i="1"/>
  <c r="L15" i="1" s="1"/>
  <c r="O15" i="1" s="1"/>
  <c r="M6" i="1"/>
  <c r="M7" i="1"/>
  <c r="M8" i="1"/>
  <c r="M9" i="1"/>
  <c r="M10" i="1"/>
  <c r="S5" i="1"/>
  <c r="O6" i="1"/>
  <c r="O7" i="1"/>
  <c r="O8" i="1"/>
  <c r="O9" i="1"/>
  <c r="O10" i="1"/>
  <c r="E6" i="1" l="1"/>
  <c r="E7" i="1"/>
  <c r="E8" i="1"/>
  <c r="E10" i="1"/>
  <c r="E11" i="1"/>
  <c r="E12" i="1"/>
  <c r="E13" i="1"/>
  <c r="E14" i="1"/>
  <c r="E15" i="1"/>
  <c r="E16" i="1"/>
  <c r="E17" i="1"/>
  <c r="E18" i="1"/>
  <c r="E5" i="1"/>
  <c r="E20" i="1" s="1"/>
  <c r="E23" i="1" s="1"/>
  <c r="O5" i="1" l="1"/>
  <c r="O20" i="1" s="1"/>
  <c r="O21" i="1" s="1"/>
  <c r="O22" i="1" s="1"/>
  <c r="M14" i="1"/>
  <c r="L14" i="1" s="1"/>
  <c r="O14" i="1" s="1"/>
  <c r="M12" i="1"/>
  <c r="L12" i="1" s="1"/>
  <c r="O12" i="1" s="1"/>
  <c r="M11" i="1"/>
  <c r="L11" i="1" s="1"/>
  <c r="O11" i="1" s="1"/>
  <c r="M19" i="1"/>
  <c r="L19" i="1" s="1"/>
  <c r="O19" i="1" s="1"/>
  <c r="M13" i="1"/>
  <c r="L13" i="1" s="1"/>
  <c r="O13" i="1" s="1"/>
  <c r="M18" i="1"/>
  <c r="L18" i="1" s="1"/>
  <c r="O18" i="1" s="1"/>
  <c r="M16" i="1"/>
  <c r="L16" i="1" s="1"/>
  <c r="O16" i="1" s="1"/>
  <c r="M5" i="1"/>
  <c r="M17" i="1"/>
  <c r="L17" i="1" s="1"/>
  <c r="O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5" authorId="0" shapeId="0" xr:uid="{6768DA25-0C87-4B6A-80C9-B0C47760198C}">
      <text>
        <r>
          <rPr>
            <b/>
            <sz val="9"/>
            <color indexed="81"/>
            <rFont val="MS P ゴシック"/>
            <family val="3"/>
            <charset val="128"/>
          </rPr>
          <t>職員数１４１（非常勤、再任用者を含む）
人間ドック受診者：３５
10月異動者（予備）：２
１４１－３５＋２＝１０８</t>
        </r>
      </text>
    </comment>
  </commentList>
</comments>
</file>

<file path=xl/sharedStrings.xml><?xml version="1.0" encoding="utf-8"?>
<sst xmlns="http://schemas.openxmlformats.org/spreadsheetml/2006/main" count="56" uniqueCount="38">
  <si>
    <t>入札内訳書</t>
    <rPh sb="0" eb="2">
      <t>ニュウサツ</t>
    </rPh>
    <rPh sb="2" eb="3">
      <t>ウチ</t>
    </rPh>
    <rPh sb="3" eb="5">
      <t>ヤクショ</t>
    </rPh>
    <phoneticPr fontId="3"/>
  </si>
  <si>
    <t>検査項目</t>
    <rPh sb="0" eb="2">
      <t>ケンサ</t>
    </rPh>
    <rPh sb="2" eb="4">
      <t>コウモク</t>
    </rPh>
    <phoneticPr fontId="3"/>
  </si>
  <si>
    <t>予定人員</t>
    <rPh sb="0" eb="2">
      <t>ヨテイ</t>
    </rPh>
    <rPh sb="2" eb="4">
      <t>ジンイン</t>
    </rPh>
    <phoneticPr fontId="3"/>
  </si>
  <si>
    <t>単　価</t>
    <rPh sb="0" eb="1">
      <t>タン</t>
    </rPh>
    <rPh sb="2" eb="3">
      <t>アタイ</t>
    </rPh>
    <phoneticPr fontId="3"/>
  </si>
  <si>
    <t>金　額</t>
    <rPh sb="0" eb="1">
      <t>キン</t>
    </rPh>
    <rPh sb="2" eb="3">
      <t>ガク</t>
    </rPh>
    <phoneticPr fontId="3"/>
  </si>
  <si>
    <t>備　考</t>
    <rPh sb="0" eb="1">
      <t>ソナエ</t>
    </rPh>
    <rPh sb="2" eb="3">
      <t>コウ</t>
    </rPh>
    <phoneticPr fontId="3"/>
  </si>
  <si>
    <t>A</t>
    <phoneticPr fontId="3"/>
  </si>
  <si>
    <t>B</t>
    <phoneticPr fontId="3"/>
  </si>
  <si>
    <t>A×B</t>
    <phoneticPr fontId="3"/>
  </si>
  <si>
    <t>別紙1
「一般定期健康診断の検査項目等」による</t>
    <rPh sb="0" eb="2">
      <t>ベッシ</t>
    </rPh>
    <rPh sb="5" eb="7">
      <t>イッパン</t>
    </rPh>
    <rPh sb="7" eb="9">
      <t>テイキ</t>
    </rPh>
    <rPh sb="9" eb="11">
      <t>ケンコウ</t>
    </rPh>
    <rPh sb="11" eb="13">
      <t>シンダン</t>
    </rPh>
    <rPh sb="14" eb="16">
      <t>ケンサ</t>
    </rPh>
    <rPh sb="16" eb="18">
      <t>コウモク</t>
    </rPh>
    <rPh sb="18" eb="19">
      <t>トウ</t>
    </rPh>
    <phoneticPr fontId="3"/>
  </si>
  <si>
    <t xml:space="preserve"> 問診・視診・しょく診</t>
    <rPh sb="1" eb="2">
      <t>モン</t>
    </rPh>
    <rPh sb="2" eb="3">
      <t>シン</t>
    </rPh>
    <rPh sb="4" eb="5">
      <t>シ</t>
    </rPh>
    <rPh sb="5" eb="6">
      <t>シン</t>
    </rPh>
    <rPh sb="10" eb="11">
      <t>ミ</t>
    </rPh>
    <phoneticPr fontId="3"/>
  </si>
  <si>
    <t xml:space="preserve"> 体重・身長・肥満度</t>
    <rPh sb="1" eb="3">
      <t>タイジュウ</t>
    </rPh>
    <rPh sb="4" eb="6">
      <t>シンチョウ</t>
    </rPh>
    <rPh sb="7" eb="10">
      <t>ヒマンド</t>
    </rPh>
    <phoneticPr fontId="3"/>
  </si>
  <si>
    <t xml:space="preserve"> 視力の検査</t>
    <rPh sb="1" eb="3">
      <t>シリョク</t>
    </rPh>
    <rPh sb="4" eb="6">
      <t>ケンサ</t>
    </rPh>
    <phoneticPr fontId="3"/>
  </si>
  <si>
    <t xml:space="preserve"> 聴力の検査</t>
    <rPh sb="1" eb="3">
      <t>チョウリョク</t>
    </rPh>
    <rPh sb="4" eb="6">
      <t>ケンサ</t>
    </rPh>
    <phoneticPr fontId="3"/>
  </si>
  <si>
    <t xml:space="preserve"> 腹囲の検査</t>
    <rPh sb="1" eb="2">
      <t>フク</t>
    </rPh>
    <rPh sb="2" eb="3">
      <t>イ</t>
    </rPh>
    <rPh sb="4" eb="6">
      <t>ケンサ</t>
    </rPh>
    <phoneticPr fontId="3"/>
  </si>
  <si>
    <t xml:space="preserve"> 血圧検査</t>
    <rPh sb="1" eb="3">
      <t>ケツアツ</t>
    </rPh>
    <rPh sb="3" eb="5">
      <t>ケンサ</t>
    </rPh>
    <phoneticPr fontId="3"/>
  </si>
  <si>
    <t xml:space="preserve"> 心電図検査</t>
    <rPh sb="1" eb="4">
      <t>シンデンズ</t>
    </rPh>
    <rPh sb="4" eb="6">
      <t>ケンサ</t>
    </rPh>
    <phoneticPr fontId="3"/>
  </si>
  <si>
    <t xml:space="preserve"> 尿検査</t>
    <rPh sb="1" eb="4">
      <t>ニョウケンサ</t>
    </rPh>
    <phoneticPr fontId="3"/>
  </si>
  <si>
    <t xml:space="preserve"> 胸部エックス線検査</t>
    <rPh sb="1" eb="3">
      <t>キョウブ</t>
    </rPh>
    <rPh sb="7" eb="8">
      <t>セン</t>
    </rPh>
    <rPh sb="8" eb="10">
      <t>ケンサ</t>
    </rPh>
    <phoneticPr fontId="3"/>
  </si>
  <si>
    <t xml:space="preserve"> 胃部エックス線検査(直接)</t>
    <rPh sb="1" eb="2">
      <t>イ</t>
    </rPh>
    <rPh sb="2" eb="3">
      <t>ブ</t>
    </rPh>
    <rPh sb="7" eb="8">
      <t>セン</t>
    </rPh>
    <rPh sb="8" eb="10">
      <t>ケンサ</t>
    </rPh>
    <rPh sb="11" eb="13">
      <t>チョクセツ</t>
    </rPh>
    <phoneticPr fontId="3"/>
  </si>
  <si>
    <t xml:space="preserve"> 胃部エックス線検査(間接)</t>
    <rPh sb="1" eb="2">
      <t>イ</t>
    </rPh>
    <rPh sb="2" eb="3">
      <t>ブ</t>
    </rPh>
    <rPh sb="7" eb="8">
      <t>セン</t>
    </rPh>
    <rPh sb="8" eb="10">
      <t>ケンサ</t>
    </rPh>
    <rPh sb="11" eb="13">
      <t>カンセツ</t>
    </rPh>
    <phoneticPr fontId="3"/>
  </si>
  <si>
    <t xml:space="preserve"> 血液検査</t>
    <rPh sb="1" eb="3">
      <t>ケツエキ</t>
    </rPh>
    <rPh sb="3" eb="5">
      <t>ケンサ</t>
    </rPh>
    <phoneticPr fontId="3"/>
  </si>
  <si>
    <t xml:space="preserve"> 喀痰細胞診</t>
    <rPh sb="1" eb="3">
      <t>カクタン</t>
    </rPh>
    <rPh sb="3" eb="6">
      <t>サイボウシン</t>
    </rPh>
    <phoneticPr fontId="3"/>
  </si>
  <si>
    <t xml:space="preserve"> 便潜血反応検査</t>
    <rPh sb="1" eb="2">
      <t>ベン</t>
    </rPh>
    <rPh sb="2" eb="4">
      <t>センケツ</t>
    </rPh>
    <rPh sb="4" eb="6">
      <t>ハンノウ</t>
    </rPh>
    <rPh sb="6" eb="8">
      <t>ケンサ</t>
    </rPh>
    <phoneticPr fontId="3"/>
  </si>
  <si>
    <t xml:space="preserve"> 肝炎ウイルス検査</t>
    <rPh sb="1" eb="3">
      <t>カンエン</t>
    </rPh>
    <rPh sb="7" eb="9">
      <t>ケンサ</t>
    </rPh>
    <phoneticPr fontId="3"/>
  </si>
  <si>
    <t>計</t>
    <rPh sb="0" eb="1">
      <t>ケイ</t>
    </rPh>
    <phoneticPr fontId="3"/>
  </si>
  <si>
    <t>諸経費</t>
    <rPh sb="0" eb="3">
      <t>ショケイヒ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</si>
  <si>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</si>
  <si>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</si>
  <si>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実績</t>
    <rPh sb="0" eb="2">
      <t>ジッセキ</t>
    </rPh>
    <phoneticPr fontId="3"/>
  </si>
  <si>
    <t>計</t>
    <rPh sb="0" eb="1">
      <t>ケイ</t>
    </rPh>
    <phoneticPr fontId="2"/>
  </si>
  <si>
    <t>　　　　　　案</t>
    <rPh sb="6" eb="7">
      <t>アン</t>
    </rPh>
    <phoneticPr fontId="2"/>
  </si>
  <si>
    <t>＜一般定期健康診断＞</t>
    <rPh sb="1" eb="3">
      <t>イッパン</t>
    </rPh>
    <rPh sb="3" eb="5">
      <t>テイキ</t>
    </rPh>
    <rPh sb="5" eb="7">
      <t>ケンコウ</t>
    </rPh>
    <rPh sb="7" eb="9">
      <t>シンダン</t>
    </rPh>
    <phoneticPr fontId="3"/>
  </si>
  <si>
    <t>全体</t>
    <rPh sb="0" eb="2">
      <t>ゼンタイ</t>
    </rPh>
    <phoneticPr fontId="2"/>
  </si>
  <si>
    <t>人間ドッグ</t>
    <rPh sb="0" eb="2">
      <t>ニンゲン</t>
    </rPh>
    <phoneticPr fontId="2"/>
  </si>
  <si>
    <t>令和７年度実績</t>
    <rPh sb="0" eb="2">
      <t>レイワ</t>
    </rPh>
    <rPh sb="3" eb="5">
      <t>ネンド</t>
    </rPh>
    <rPh sb="5" eb="7">
      <t>ジッセキ</t>
    </rPh>
    <phoneticPr fontId="2"/>
  </si>
  <si>
    <t>令和７年度見込み
（入札公告、契約時）</t>
    <rPh sb="0" eb="2">
      <t>レイワ</t>
    </rPh>
    <rPh sb="3" eb="5">
      <t>ネンド</t>
    </rPh>
    <rPh sb="5" eb="7">
      <t>ミコ</t>
    </rPh>
    <rPh sb="10" eb="12">
      <t>ニュウサツ</t>
    </rPh>
    <rPh sb="12" eb="14">
      <t>コウコク</t>
    </rPh>
    <rPh sb="15" eb="17">
      <t>ケイヤク</t>
    </rPh>
    <rPh sb="17" eb="18">
      <t>ジ</t>
    </rPh>
    <phoneticPr fontId="2"/>
  </si>
  <si>
    <t>令和８年度見込み（入札公告、契約時）</t>
    <rPh sb="0" eb="2">
      <t>レイワ</t>
    </rPh>
    <rPh sb="3" eb="5">
      <t>ネンド</t>
    </rPh>
    <rPh sb="5" eb="7">
      <t>ミコ</t>
    </rPh>
    <rPh sb="9" eb="11">
      <t>ニュウサツ</t>
    </rPh>
    <rPh sb="11" eb="13">
      <t>コウコク</t>
    </rPh>
    <rPh sb="14" eb="16">
      <t>ケイヤク</t>
    </rPh>
    <rPh sb="16" eb="17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</si>
</sst>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.0_ "/>
    <numFmt numFmtId="179" formatCode="0_ "/>
  </numFmts>
  <fonts count="14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31">
    <xf numFmtId="0" fontId="0" fillId="0" borderId="0" xfId="0"/>
    <xf numFmtId="0" fontId="4" fillId="0" borderId="1" xfId="1" applyFont="1" applyBorder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shrinkToFit="1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176" fontId="8" fillId="0" borderId="1" xfId="1" applyNumberFormat="1" applyFont="1" applyBorder="1">
      <alignment vertical="center"/>
    </xf>
    <xf numFmtId="0" fontId="4" fillId="0" borderId="0" xfId="1" applyFont="1">
      <alignment vertical="center"/>
    </xf>
    <xf numFmtId="177" fontId="5" fillId="0" borderId="0" xfId="1" applyNumberFormat="1" applyFont="1">
      <alignment vertical="center"/>
    </xf>
    <xf numFmtId="177" fontId="5" fillId="0" borderId="0" xfId="1" applyNumberFormat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10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178" fontId="4" fillId="0" borderId="0" xfId="1" applyNumberFormat="1" applyFont="1">
      <alignment vertical="center"/>
    </xf>
    <xf numFmtId="179" fontId="4" fillId="0" borderId="0" xfId="1" applyNumberFormat="1" applyFont="1">
      <alignment vertical="center"/>
    </xf>
    <xf numFmtId="0" fontId="11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6" fontId="13" fillId="0" borderId="1" xfId="1" applyNumberFormat="1" applyFont="1" applyBorder="1">
      <alignment vertical="center"/>
    </xf>
    <xf numFmtId="176" fontId="12" fillId="0" borderId="1" xfId="1" applyNumberFormat="1" applyFont="1" applyBorder="1">
      <alignment vertical="center"/>
    </xf>
    <xf numFmtId="0" fontId="12" fillId="0" borderId="1" xfId="1" applyFont="1" applyBorder="1" applyAlignment="1">
      <alignment vertical="center" wrapText="1"/>
    </xf>
    <xf numFmtId="0" fontId="12" fillId="0" borderId="1" xfId="1" applyFont="1" applyBorder="1" applyAlignment="1">
      <alignment vertical="center" shrinkToFit="1"/>
    </xf>
    <xf numFmtId="0" fontId="11" fillId="0" borderId="1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0"/>
  <sheetViews>
    <sheetView tabSelected="1" view="pageBreakPreview" zoomScale="82" zoomScaleNormal="96" zoomScaleSheetLayoutView="82" workbookViewId="0">
      <selection activeCell="E2" sqref="E1:E1048576"/>
    </sheetView>
  </sheetViews>
  <sheetFormatPr defaultRowHeight="13.5"/>
  <cols>
    <col min="1" max="1" width="3" style="2" customWidth="1"/>
    <col min="2" max="2" width="33.5" style="2" customWidth="1"/>
    <col min="3" max="3" width="12.5" style="2" customWidth="1"/>
    <col min="4" max="4" width="18.875" style="2" customWidth="1"/>
    <col min="5" max="5" width="22.5" style="2" customWidth="1"/>
    <col min="6" max="6" width="32.625" style="2" customWidth="1"/>
    <col min="7" max="7" width="3.75" style="2" customWidth="1"/>
    <col min="8" max="8" width="5.5" style="2" customWidth="1"/>
    <col min="9" max="9" width="25.125" style="2" customWidth="1"/>
    <col min="10" max="11" width="19.625" style="2" customWidth="1"/>
    <col min="12" max="13" width="23.875" style="2" customWidth="1"/>
    <col min="14" max="14" width="9.125" style="2" bestFit="1" customWidth="1"/>
    <col min="15" max="15" width="11.625" style="2" bestFit="1" customWidth="1"/>
    <col min="16" max="246" width="9" style="2"/>
    <col min="247" max="247" width="7.5" style="2" customWidth="1"/>
    <col min="248" max="248" width="29.125" style="2" customWidth="1"/>
    <col min="249" max="250" width="11.125" style="2" customWidth="1"/>
    <col min="251" max="251" width="18.5" style="2" customWidth="1"/>
    <col min="252" max="252" width="35" style="2" customWidth="1"/>
    <col min="253" max="502" width="9" style="2"/>
    <col min="503" max="503" width="7.5" style="2" customWidth="1"/>
    <col min="504" max="504" width="29.125" style="2" customWidth="1"/>
    <col min="505" max="506" width="11.125" style="2" customWidth="1"/>
    <col min="507" max="507" width="18.5" style="2" customWidth="1"/>
    <col min="508" max="508" width="35" style="2" customWidth="1"/>
    <col min="509" max="758" width="9" style="2"/>
    <col min="759" max="759" width="7.5" style="2" customWidth="1"/>
    <col min="760" max="760" width="29.125" style="2" customWidth="1"/>
    <col min="761" max="762" width="11.125" style="2" customWidth="1"/>
    <col min="763" max="763" width="18.5" style="2" customWidth="1"/>
    <col min="764" max="764" width="35" style="2" customWidth="1"/>
    <col min="765" max="1014" width="9" style="2"/>
    <col min="1015" max="1015" width="7.5" style="2" customWidth="1"/>
    <col min="1016" max="1016" width="29.125" style="2" customWidth="1"/>
    <col min="1017" max="1018" width="11.125" style="2" customWidth="1"/>
    <col min="1019" max="1019" width="18.5" style="2" customWidth="1"/>
    <col min="1020" max="1020" width="35" style="2" customWidth="1"/>
    <col min="1021" max="1270" width="9" style="2"/>
    <col min="1271" max="1271" width="7.5" style="2" customWidth="1"/>
    <col min="1272" max="1272" width="29.125" style="2" customWidth="1"/>
    <col min="1273" max="1274" width="11.125" style="2" customWidth="1"/>
    <col min="1275" max="1275" width="18.5" style="2" customWidth="1"/>
    <col min="1276" max="1276" width="35" style="2" customWidth="1"/>
    <col min="1277" max="1526" width="9" style="2"/>
    <col min="1527" max="1527" width="7.5" style="2" customWidth="1"/>
    <col min="1528" max="1528" width="29.125" style="2" customWidth="1"/>
    <col min="1529" max="1530" width="11.125" style="2" customWidth="1"/>
    <col min="1531" max="1531" width="18.5" style="2" customWidth="1"/>
    <col min="1532" max="1532" width="35" style="2" customWidth="1"/>
    <col min="1533" max="1782" width="9" style="2"/>
    <col min="1783" max="1783" width="7.5" style="2" customWidth="1"/>
    <col min="1784" max="1784" width="29.125" style="2" customWidth="1"/>
    <col min="1785" max="1786" width="11.125" style="2" customWidth="1"/>
    <col min="1787" max="1787" width="18.5" style="2" customWidth="1"/>
    <col min="1788" max="1788" width="35" style="2" customWidth="1"/>
    <col min="1789" max="2038" width="9" style="2"/>
    <col min="2039" max="2039" width="7.5" style="2" customWidth="1"/>
    <col min="2040" max="2040" width="29.125" style="2" customWidth="1"/>
    <col min="2041" max="2042" width="11.125" style="2" customWidth="1"/>
    <col min="2043" max="2043" width="18.5" style="2" customWidth="1"/>
    <col min="2044" max="2044" width="35" style="2" customWidth="1"/>
    <col min="2045" max="2294" width="9" style="2"/>
    <col min="2295" max="2295" width="7.5" style="2" customWidth="1"/>
    <col min="2296" max="2296" width="29.125" style="2" customWidth="1"/>
    <col min="2297" max="2298" width="11.125" style="2" customWidth="1"/>
    <col min="2299" max="2299" width="18.5" style="2" customWidth="1"/>
    <col min="2300" max="2300" width="35" style="2" customWidth="1"/>
    <col min="2301" max="2550" width="9" style="2"/>
    <col min="2551" max="2551" width="7.5" style="2" customWidth="1"/>
    <col min="2552" max="2552" width="29.125" style="2" customWidth="1"/>
    <col min="2553" max="2554" width="11.125" style="2" customWidth="1"/>
    <col min="2555" max="2555" width="18.5" style="2" customWidth="1"/>
    <col min="2556" max="2556" width="35" style="2" customWidth="1"/>
    <col min="2557" max="2806" width="9" style="2"/>
    <col min="2807" max="2807" width="7.5" style="2" customWidth="1"/>
    <col min="2808" max="2808" width="29.125" style="2" customWidth="1"/>
    <col min="2809" max="2810" width="11.125" style="2" customWidth="1"/>
    <col min="2811" max="2811" width="18.5" style="2" customWidth="1"/>
    <col min="2812" max="2812" width="35" style="2" customWidth="1"/>
    <col min="2813" max="3062" width="9" style="2"/>
    <col min="3063" max="3063" width="7.5" style="2" customWidth="1"/>
    <col min="3064" max="3064" width="29.125" style="2" customWidth="1"/>
    <col min="3065" max="3066" width="11.125" style="2" customWidth="1"/>
    <col min="3067" max="3067" width="18.5" style="2" customWidth="1"/>
    <col min="3068" max="3068" width="35" style="2" customWidth="1"/>
    <col min="3069" max="3318" width="9" style="2"/>
    <col min="3319" max="3319" width="7.5" style="2" customWidth="1"/>
    <col min="3320" max="3320" width="29.125" style="2" customWidth="1"/>
    <col min="3321" max="3322" width="11.125" style="2" customWidth="1"/>
    <col min="3323" max="3323" width="18.5" style="2" customWidth="1"/>
    <col min="3324" max="3324" width="35" style="2" customWidth="1"/>
    <col min="3325" max="3574" width="9" style="2"/>
    <col min="3575" max="3575" width="7.5" style="2" customWidth="1"/>
    <col min="3576" max="3576" width="29.125" style="2" customWidth="1"/>
    <col min="3577" max="3578" width="11.125" style="2" customWidth="1"/>
    <col min="3579" max="3579" width="18.5" style="2" customWidth="1"/>
    <col min="3580" max="3580" width="35" style="2" customWidth="1"/>
    <col min="3581" max="3830" width="9" style="2"/>
    <col min="3831" max="3831" width="7.5" style="2" customWidth="1"/>
    <col min="3832" max="3832" width="29.125" style="2" customWidth="1"/>
    <col min="3833" max="3834" width="11.125" style="2" customWidth="1"/>
    <col min="3835" max="3835" width="18.5" style="2" customWidth="1"/>
    <col min="3836" max="3836" width="35" style="2" customWidth="1"/>
    <col min="3837" max="4086" width="9" style="2"/>
    <col min="4087" max="4087" width="7.5" style="2" customWidth="1"/>
    <col min="4088" max="4088" width="29.125" style="2" customWidth="1"/>
    <col min="4089" max="4090" width="11.125" style="2" customWidth="1"/>
    <col min="4091" max="4091" width="18.5" style="2" customWidth="1"/>
    <col min="4092" max="4092" width="35" style="2" customWidth="1"/>
    <col min="4093" max="4342" width="9" style="2"/>
    <col min="4343" max="4343" width="7.5" style="2" customWidth="1"/>
    <col min="4344" max="4344" width="29.125" style="2" customWidth="1"/>
    <col min="4345" max="4346" width="11.125" style="2" customWidth="1"/>
    <col min="4347" max="4347" width="18.5" style="2" customWidth="1"/>
    <col min="4348" max="4348" width="35" style="2" customWidth="1"/>
    <col min="4349" max="4598" width="9" style="2"/>
    <col min="4599" max="4599" width="7.5" style="2" customWidth="1"/>
    <col min="4600" max="4600" width="29.125" style="2" customWidth="1"/>
    <col min="4601" max="4602" width="11.125" style="2" customWidth="1"/>
    <col min="4603" max="4603" width="18.5" style="2" customWidth="1"/>
    <col min="4604" max="4604" width="35" style="2" customWidth="1"/>
    <col min="4605" max="4854" width="9" style="2"/>
    <col min="4855" max="4855" width="7.5" style="2" customWidth="1"/>
    <col min="4856" max="4856" width="29.125" style="2" customWidth="1"/>
    <col min="4857" max="4858" width="11.125" style="2" customWidth="1"/>
    <col min="4859" max="4859" width="18.5" style="2" customWidth="1"/>
    <col min="4860" max="4860" width="35" style="2" customWidth="1"/>
    <col min="4861" max="5110" width="9" style="2"/>
    <col min="5111" max="5111" width="7.5" style="2" customWidth="1"/>
    <col min="5112" max="5112" width="29.125" style="2" customWidth="1"/>
    <col min="5113" max="5114" width="11.125" style="2" customWidth="1"/>
    <col min="5115" max="5115" width="18.5" style="2" customWidth="1"/>
    <col min="5116" max="5116" width="35" style="2" customWidth="1"/>
    <col min="5117" max="5366" width="9" style="2"/>
    <col min="5367" max="5367" width="7.5" style="2" customWidth="1"/>
    <col min="5368" max="5368" width="29.125" style="2" customWidth="1"/>
    <col min="5369" max="5370" width="11.125" style="2" customWidth="1"/>
    <col min="5371" max="5371" width="18.5" style="2" customWidth="1"/>
    <col min="5372" max="5372" width="35" style="2" customWidth="1"/>
    <col min="5373" max="5622" width="9" style="2"/>
    <col min="5623" max="5623" width="7.5" style="2" customWidth="1"/>
    <col min="5624" max="5624" width="29.125" style="2" customWidth="1"/>
    <col min="5625" max="5626" width="11.125" style="2" customWidth="1"/>
    <col min="5627" max="5627" width="18.5" style="2" customWidth="1"/>
    <col min="5628" max="5628" width="35" style="2" customWidth="1"/>
    <col min="5629" max="5878" width="9" style="2"/>
    <col min="5879" max="5879" width="7.5" style="2" customWidth="1"/>
    <col min="5880" max="5880" width="29.125" style="2" customWidth="1"/>
    <col min="5881" max="5882" width="11.125" style="2" customWidth="1"/>
    <col min="5883" max="5883" width="18.5" style="2" customWidth="1"/>
    <col min="5884" max="5884" width="35" style="2" customWidth="1"/>
    <col min="5885" max="6134" width="9" style="2"/>
    <col min="6135" max="6135" width="7.5" style="2" customWidth="1"/>
    <col min="6136" max="6136" width="29.125" style="2" customWidth="1"/>
    <col min="6137" max="6138" width="11.125" style="2" customWidth="1"/>
    <col min="6139" max="6139" width="18.5" style="2" customWidth="1"/>
    <col min="6140" max="6140" width="35" style="2" customWidth="1"/>
    <col min="6141" max="6390" width="9" style="2"/>
    <col min="6391" max="6391" width="7.5" style="2" customWidth="1"/>
    <col min="6392" max="6392" width="29.125" style="2" customWidth="1"/>
    <col min="6393" max="6394" width="11.125" style="2" customWidth="1"/>
    <col min="6395" max="6395" width="18.5" style="2" customWidth="1"/>
    <col min="6396" max="6396" width="35" style="2" customWidth="1"/>
    <col min="6397" max="6646" width="9" style="2"/>
    <col min="6647" max="6647" width="7.5" style="2" customWidth="1"/>
    <col min="6648" max="6648" width="29.125" style="2" customWidth="1"/>
    <col min="6649" max="6650" width="11.125" style="2" customWidth="1"/>
    <col min="6651" max="6651" width="18.5" style="2" customWidth="1"/>
    <col min="6652" max="6652" width="35" style="2" customWidth="1"/>
    <col min="6653" max="6902" width="9" style="2"/>
    <col min="6903" max="6903" width="7.5" style="2" customWidth="1"/>
    <col min="6904" max="6904" width="29.125" style="2" customWidth="1"/>
    <col min="6905" max="6906" width="11.125" style="2" customWidth="1"/>
    <col min="6907" max="6907" width="18.5" style="2" customWidth="1"/>
    <col min="6908" max="6908" width="35" style="2" customWidth="1"/>
    <col min="6909" max="7158" width="9" style="2"/>
    <col min="7159" max="7159" width="7.5" style="2" customWidth="1"/>
    <col min="7160" max="7160" width="29.125" style="2" customWidth="1"/>
    <col min="7161" max="7162" width="11.125" style="2" customWidth="1"/>
    <col min="7163" max="7163" width="18.5" style="2" customWidth="1"/>
    <col min="7164" max="7164" width="35" style="2" customWidth="1"/>
    <col min="7165" max="7414" width="9" style="2"/>
    <col min="7415" max="7415" width="7.5" style="2" customWidth="1"/>
    <col min="7416" max="7416" width="29.125" style="2" customWidth="1"/>
    <col min="7417" max="7418" width="11.125" style="2" customWidth="1"/>
    <col min="7419" max="7419" width="18.5" style="2" customWidth="1"/>
    <col min="7420" max="7420" width="35" style="2" customWidth="1"/>
    <col min="7421" max="7670" width="9" style="2"/>
    <col min="7671" max="7671" width="7.5" style="2" customWidth="1"/>
    <col min="7672" max="7672" width="29.125" style="2" customWidth="1"/>
    <col min="7673" max="7674" width="11.125" style="2" customWidth="1"/>
    <col min="7675" max="7675" width="18.5" style="2" customWidth="1"/>
    <col min="7676" max="7676" width="35" style="2" customWidth="1"/>
    <col min="7677" max="7926" width="9" style="2"/>
    <col min="7927" max="7927" width="7.5" style="2" customWidth="1"/>
    <col min="7928" max="7928" width="29.125" style="2" customWidth="1"/>
    <col min="7929" max="7930" width="11.125" style="2" customWidth="1"/>
    <col min="7931" max="7931" width="18.5" style="2" customWidth="1"/>
    <col min="7932" max="7932" width="35" style="2" customWidth="1"/>
    <col min="7933" max="8182" width="9" style="2"/>
    <col min="8183" max="8183" width="7.5" style="2" customWidth="1"/>
    <col min="8184" max="8184" width="29.125" style="2" customWidth="1"/>
    <col min="8185" max="8186" width="11.125" style="2" customWidth="1"/>
    <col min="8187" max="8187" width="18.5" style="2" customWidth="1"/>
    <col min="8188" max="8188" width="35" style="2" customWidth="1"/>
    <col min="8189" max="8438" width="9" style="2"/>
    <col min="8439" max="8439" width="7.5" style="2" customWidth="1"/>
    <col min="8440" max="8440" width="29.125" style="2" customWidth="1"/>
    <col min="8441" max="8442" width="11.125" style="2" customWidth="1"/>
    <col min="8443" max="8443" width="18.5" style="2" customWidth="1"/>
    <col min="8444" max="8444" width="35" style="2" customWidth="1"/>
    <col min="8445" max="8694" width="9" style="2"/>
    <col min="8695" max="8695" width="7.5" style="2" customWidth="1"/>
    <col min="8696" max="8696" width="29.125" style="2" customWidth="1"/>
    <col min="8697" max="8698" width="11.125" style="2" customWidth="1"/>
    <col min="8699" max="8699" width="18.5" style="2" customWidth="1"/>
    <col min="8700" max="8700" width="35" style="2" customWidth="1"/>
    <col min="8701" max="8950" width="9" style="2"/>
    <col min="8951" max="8951" width="7.5" style="2" customWidth="1"/>
    <col min="8952" max="8952" width="29.125" style="2" customWidth="1"/>
    <col min="8953" max="8954" width="11.125" style="2" customWidth="1"/>
    <col min="8955" max="8955" width="18.5" style="2" customWidth="1"/>
    <col min="8956" max="8956" width="35" style="2" customWidth="1"/>
    <col min="8957" max="9206" width="9" style="2"/>
    <col min="9207" max="9207" width="7.5" style="2" customWidth="1"/>
    <col min="9208" max="9208" width="29.125" style="2" customWidth="1"/>
    <col min="9209" max="9210" width="11.125" style="2" customWidth="1"/>
    <col min="9211" max="9211" width="18.5" style="2" customWidth="1"/>
    <col min="9212" max="9212" width="35" style="2" customWidth="1"/>
    <col min="9213" max="9462" width="9" style="2"/>
    <col min="9463" max="9463" width="7.5" style="2" customWidth="1"/>
    <col min="9464" max="9464" width="29.125" style="2" customWidth="1"/>
    <col min="9465" max="9466" width="11.125" style="2" customWidth="1"/>
    <col min="9467" max="9467" width="18.5" style="2" customWidth="1"/>
    <col min="9468" max="9468" width="35" style="2" customWidth="1"/>
    <col min="9469" max="9718" width="9" style="2"/>
    <col min="9719" max="9719" width="7.5" style="2" customWidth="1"/>
    <col min="9720" max="9720" width="29.125" style="2" customWidth="1"/>
    <col min="9721" max="9722" width="11.125" style="2" customWidth="1"/>
    <col min="9723" max="9723" width="18.5" style="2" customWidth="1"/>
    <col min="9724" max="9724" width="35" style="2" customWidth="1"/>
    <col min="9725" max="9974" width="9" style="2"/>
    <col min="9975" max="9975" width="7.5" style="2" customWidth="1"/>
    <col min="9976" max="9976" width="29.125" style="2" customWidth="1"/>
    <col min="9977" max="9978" width="11.125" style="2" customWidth="1"/>
    <col min="9979" max="9979" width="18.5" style="2" customWidth="1"/>
    <col min="9980" max="9980" width="35" style="2" customWidth="1"/>
    <col min="9981" max="10230" width="9" style="2"/>
    <col min="10231" max="10231" width="7.5" style="2" customWidth="1"/>
    <col min="10232" max="10232" width="29.125" style="2" customWidth="1"/>
    <col min="10233" max="10234" width="11.125" style="2" customWidth="1"/>
    <col min="10235" max="10235" width="18.5" style="2" customWidth="1"/>
    <col min="10236" max="10236" width="35" style="2" customWidth="1"/>
    <col min="10237" max="10486" width="9" style="2"/>
    <col min="10487" max="10487" width="7.5" style="2" customWidth="1"/>
    <col min="10488" max="10488" width="29.125" style="2" customWidth="1"/>
    <col min="10489" max="10490" width="11.125" style="2" customWidth="1"/>
    <col min="10491" max="10491" width="18.5" style="2" customWidth="1"/>
    <col min="10492" max="10492" width="35" style="2" customWidth="1"/>
    <col min="10493" max="10742" width="9" style="2"/>
    <col min="10743" max="10743" width="7.5" style="2" customWidth="1"/>
    <col min="10744" max="10744" width="29.125" style="2" customWidth="1"/>
    <col min="10745" max="10746" width="11.125" style="2" customWidth="1"/>
    <col min="10747" max="10747" width="18.5" style="2" customWidth="1"/>
    <col min="10748" max="10748" width="35" style="2" customWidth="1"/>
    <col min="10749" max="10998" width="9" style="2"/>
    <col min="10999" max="10999" width="7.5" style="2" customWidth="1"/>
    <col min="11000" max="11000" width="29.125" style="2" customWidth="1"/>
    <col min="11001" max="11002" width="11.125" style="2" customWidth="1"/>
    <col min="11003" max="11003" width="18.5" style="2" customWidth="1"/>
    <col min="11004" max="11004" width="35" style="2" customWidth="1"/>
    <col min="11005" max="11254" width="9" style="2"/>
    <col min="11255" max="11255" width="7.5" style="2" customWidth="1"/>
    <col min="11256" max="11256" width="29.125" style="2" customWidth="1"/>
    <col min="11257" max="11258" width="11.125" style="2" customWidth="1"/>
    <col min="11259" max="11259" width="18.5" style="2" customWidth="1"/>
    <col min="11260" max="11260" width="35" style="2" customWidth="1"/>
    <col min="11261" max="11510" width="9" style="2"/>
    <col min="11511" max="11511" width="7.5" style="2" customWidth="1"/>
    <col min="11512" max="11512" width="29.125" style="2" customWidth="1"/>
    <col min="11513" max="11514" width="11.125" style="2" customWidth="1"/>
    <col min="11515" max="11515" width="18.5" style="2" customWidth="1"/>
    <col min="11516" max="11516" width="35" style="2" customWidth="1"/>
    <col min="11517" max="11766" width="9" style="2"/>
    <col min="11767" max="11767" width="7.5" style="2" customWidth="1"/>
    <col min="11768" max="11768" width="29.125" style="2" customWidth="1"/>
    <col min="11769" max="11770" width="11.125" style="2" customWidth="1"/>
    <col min="11771" max="11771" width="18.5" style="2" customWidth="1"/>
    <col min="11772" max="11772" width="35" style="2" customWidth="1"/>
    <col min="11773" max="12022" width="9" style="2"/>
    <col min="12023" max="12023" width="7.5" style="2" customWidth="1"/>
    <col min="12024" max="12024" width="29.125" style="2" customWidth="1"/>
    <col min="12025" max="12026" width="11.125" style="2" customWidth="1"/>
    <col min="12027" max="12027" width="18.5" style="2" customWidth="1"/>
    <col min="12028" max="12028" width="35" style="2" customWidth="1"/>
    <col min="12029" max="12278" width="9" style="2"/>
    <col min="12279" max="12279" width="7.5" style="2" customWidth="1"/>
    <col min="12280" max="12280" width="29.125" style="2" customWidth="1"/>
    <col min="12281" max="12282" width="11.125" style="2" customWidth="1"/>
    <col min="12283" max="12283" width="18.5" style="2" customWidth="1"/>
    <col min="12284" max="12284" width="35" style="2" customWidth="1"/>
    <col min="12285" max="12534" width="9" style="2"/>
    <col min="12535" max="12535" width="7.5" style="2" customWidth="1"/>
    <col min="12536" max="12536" width="29.125" style="2" customWidth="1"/>
    <col min="12537" max="12538" width="11.125" style="2" customWidth="1"/>
    <col min="12539" max="12539" width="18.5" style="2" customWidth="1"/>
    <col min="12540" max="12540" width="35" style="2" customWidth="1"/>
    <col min="12541" max="12790" width="9" style="2"/>
    <col min="12791" max="12791" width="7.5" style="2" customWidth="1"/>
    <col min="12792" max="12792" width="29.125" style="2" customWidth="1"/>
    <col min="12793" max="12794" width="11.125" style="2" customWidth="1"/>
    <col min="12795" max="12795" width="18.5" style="2" customWidth="1"/>
    <col min="12796" max="12796" width="35" style="2" customWidth="1"/>
    <col min="12797" max="13046" width="9" style="2"/>
    <col min="13047" max="13047" width="7.5" style="2" customWidth="1"/>
    <col min="13048" max="13048" width="29.125" style="2" customWidth="1"/>
    <col min="13049" max="13050" width="11.125" style="2" customWidth="1"/>
    <col min="13051" max="13051" width="18.5" style="2" customWidth="1"/>
    <col min="13052" max="13052" width="35" style="2" customWidth="1"/>
    <col min="13053" max="13302" width="9" style="2"/>
    <col min="13303" max="13303" width="7.5" style="2" customWidth="1"/>
    <col min="13304" max="13304" width="29.125" style="2" customWidth="1"/>
    <col min="13305" max="13306" width="11.125" style="2" customWidth="1"/>
    <col min="13307" max="13307" width="18.5" style="2" customWidth="1"/>
    <col min="13308" max="13308" width="35" style="2" customWidth="1"/>
    <col min="13309" max="13558" width="9" style="2"/>
    <col min="13559" max="13559" width="7.5" style="2" customWidth="1"/>
    <col min="13560" max="13560" width="29.125" style="2" customWidth="1"/>
    <col min="13561" max="13562" width="11.125" style="2" customWidth="1"/>
    <col min="13563" max="13563" width="18.5" style="2" customWidth="1"/>
    <col min="13564" max="13564" width="35" style="2" customWidth="1"/>
    <col min="13565" max="13814" width="9" style="2"/>
    <col min="13815" max="13815" width="7.5" style="2" customWidth="1"/>
    <col min="13816" max="13816" width="29.125" style="2" customWidth="1"/>
    <col min="13817" max="13818" width="11.125" style="2" customWidth="1"/>
    <col min="13819" max="13819" width="18.5" style="2" customWidth="1"/>
    <col min="13820" max="13820" width="35" style="2" customWidth="1"/>
    <col min="13821" max="14070" width="9" style="2"/>
    <col min="14071" max="14071" width="7.5" style="2" customWidth="1"/>
    <col min="14072" max="14072" width="29.125" style="2" customWidth="1"/>
    <col min="14073" max="14074" width="11.125" style="2" customWidth="1"/>
    <col min="14075" max="14075" width="18.5" style="2" customWidth="1"/>
    <col min="14076" max="14076" width="35" style="2" customWidth="1"/>
    <col min="14077" max="14326" width="9" style="2"/>
    <col min="14327" max="14327" width="7.5" style="2" customWidth="1"/>
    <col min="14328" max="14328" width="29.125" style="2" customWidth="1"/>
    <col min="14329" max="14330" width="11.125" style="2" customWidth="1"/>
    <col min="14331" max="14331" width="18.5" style="2" customWidth="1"/>
    <col min="14332" max="14332" width="35" style="2" customWidth="1"/>
    <col min="14333" max="14582" width="9" style="2"/>
    <col min="14583" max="14583" width="7.5" style="2" customWidth="1"/>
    <col min="14584" max="14584" width="29.125" style="2" customWidth="1"/>
    <col min="14585" max="14586" width="11.125" style="2" customWidth="1"/>
    <col min="14587" max="14587" width="18.5" style="2" customWidth="1"/>
    <col min="14588" max="14588" width="35" style="2" customWidth="1"/>
    <col min="14589" max="14838" width="9" style="2"/>
    <col min="14839" max="14839" width="7.5" style="2" customWidth="1"/>
    <col min="14840" max="14840" width="29.125" style="2" customWidth="1"/>
    <col min="14841" max="14842" width="11.125" style="2" customWidth="1"/>
    <col min="14843" max="14843" width="18.5" style="2" customWidth="1"/>
    <col min="14844" max="14844" width="35" style="2" customWidth="1"/>
    <col min="14845" max="15094" width="9" style="2"/>
    <col min="15095" max="15095" width="7.5" style="2" customWidth="1"/>
    <col min="15096" max="15096" width="29.125" style="2" customWidth="1"/>
    <col min="15097" max="15098" width="11.125" style="2" customWidth="1"/>
    <col min="15099" max="15099" width="18.5" style="2" customWidth="1"/>
    <col min="15100" max="15100" width="35" style="2" customWidth="1"/>
    <col min="15101" max="15350" width="9" style="2"/>
    <col min="15351" max="15351" width="7.5" style="2" customWidth="1"/>
    <col min="15352" max="15352" width="29.125" style="2" customWidth="1"/>
    <col min="15353" max="15354" width="11.125" style="2" customWidth="1"/>
    <col min="15355" max="15355" width="18.5" style="2" customWidth="1"/>
    <col min="15356" max="15356" width="35" style="2" customWidth="1"/>
    <col min="15357" max="15606" width="9" style="2"/>
    <col min="15607" max="15607" width="7.5" style="2" customWidth="1"/>
    <col min="15608" max="15608" width="29.125" style="2" customWidth="1"/>
    <col min="15609" max="15610" width="11.125" style="2" customWidth="1"/>
    <col min="15611" max="15611" width="18.5" style="2" customWidth="1"/>
    <col min="15612" max="15612" width="35" style="2" customWidth="1"/>
    <col min="15613" max="15862" width="9" style="2"/>
    <col min="15863" max="15863" width="7.5" style="2" customWidth="1"/>
    <col min="15864" max="15864" width="29.125" style="2" customWidth="1"/>
    <col min="15865" max="15866" width="11.125" style="2" customWidth="1"/>
    <col min="15867" max="15867" width="18.5" style="2" customWidth="1"/>
    <col min="15868" max="15868" width="35" style="2" customWidth="1"/>
    <col min="15869" max="16118" width="9" style="2"/>
    <col min="16119" max="16119" width="7.5" style="2" customWidth="1"/>
    <col min="16120" max="16120" width="29.125" style="2" customWidth="1"/>
    <col min="16121" max="16122" width="11.125" style="2" customWidth="1"/>
    <col min="16123" max="16123" width="18.5" style="2" customWidth="1"/>
    <col min="16124" max="16124" width="35" style="2" customWidth="1"/>
    <col min="16125" max="16384" width="9" style="2"/>
  </cols>
  <sheetData>
    <row r="1" spans="2:19" ht="48.75" customHeight="1">
      <c r="B1" s="30" t="s">
        <v>0</v>
      </c>
      <c r="C1" s="30"/>
      <c r="D1" s="30"/>
      <c r="E1" s="30"/>
      <c r="F1" s="30"/>
    </row>
    <row r="2" spans="2:19" ht="14.25" customHeight="1">
      <c r="F2" s="3"/>
      <c r="J2" s="18" t="s">
        <v>36</v>
      </c>
      <c r="K2" s="12" t="s">
        <v>35</v>
      </c>
      <c r="L2" s="19" t="s">
        <v>37</v>
      </c>
      <c r="M2" s="19"/>
    </row>
    <row r="3" spans="2:19" ht="48.75" customHeight="1">
      <c r="B3" s="22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I3" s="4" t="s">
        <v>1</v>
      </c>
      <c r="J3" s="4" t="s">
        <v>2</v>
      </c>
      <c r="K3" s="4" t="s">
        <v>29</v>
      </c>
      <c r="L3" s="2" t="s">
        <v>31</v>
      </c>
    </row>
    <row r="4" spans="2:19" ht="48.75" customHeight="1">
      <c r="B4" s="29" t="s">
        <v>32</v>
      </c>
      <c r="C4" s="23" t="s">
        <v>6</v>
      </c>
      <c r="D4" s="23" t="s">
        <v>7</v>
      </c>
      <c r="E4" s="23" t="s">
        <v>8</v>
      </c>
      <c r="F4" s="6" t="s">
        <v>9</v>
      </c>
      <c r="I4" s="1" t="s">
        <v>32</v>
      </c>
      <c r="J4" s="5"/>
      <c r="K4" s="5"/>
      <c r="Q4" s="2" t="s">
        <v>33</v>
      </c>
      <c r="R4" s="2" t="s">
        <v>34</v>
      </c>
    </row>
    <row r="5" spans="2:19" ht="48.75" customHeight="1">
      <c r="B5" s="24" t="s">
        <v>10</v>
      </c>
      <c r="C5" s="25">
        <v>108</v>
      </c>
      <c r="D5" s="25"/>
      <c r="E5" s="26" t="str">
        <f>IF(D5="","",C5*D5)</f>
        <v/>
      </c>
      <c r="F5" s="7"/>
      <c r="I5" s="7" t="s">
        <v>10</v>
      </c>
      <c r="J5" s="13">
        <v>100</v>
      </c>
      <c r="K5" s="13">
        <v>100</v>
      </c>
      <c r="L5" s="14">
        <v>108</v>
      </c>
      <c r="M5" s="20">
        <f>L5</f>
        <v>108</v>
      </c>
      <c r="N5" s="15">
        <v>2017</v>
      </c>
      <c r="O5" s="15">
        <f>L5*N5</f>
        <v>217836</v>
      </c>
      <c r="Q5" s="2">
        <v>141</v>
      </c>
      <c r="R5" s="2">
        <v>35</v>
      </c>
      <c r="S5" s="2">
        <f>Q5-R5</f>
        <v>106</v>
      </c>
    </row>
    <row r="6" spans="2:19" ht="48.75" customHeight="1">
      <c r="B6" s="24" t="s">
        <v>11</v>
      </c>
      <c r="C6" s="25">
        <v>108</v>
      </c>
      <c r="D6" s="25"/>
      <c r="E6" s="26" t="str">
        <f t="shared" ref="E6:E18" si="0">IF(D6="","",C6*D6)</f>
        <v/>
      </c>
      <c r="F6" s="7"/>
      <c r="I6" s="7" t="s">
        <v>11</v>
      </c>
      <c r="J6" s="13">
        <v>100</v>
      </c>
      <c r="K6" s="13">
        <v>100</v>
      </c>
      <c r="L6" s="14">
        <v>108</v>
      </c>
      <c r="M6" s="20">
        <f t="shared" ref="M6:M10" si="1">L6</f>
        <v>108</v>
      </c>
      <c r="N6" s="15"/>
      <c r="O6" s="15">
        <f t="shared" ref="O6:O19" si="2">L6*N6</f>
        <v>0</v>
      </c>
    </row>
    <row r="7" spans="2:19" ht="48.75" customHeight="1">
      <c r="B7" s="24" t="s">
        <v>12</v>
      </c>
      <c r="C7" s="25">
        <v>108</v>
      </c>
      <c r="D7" s="25"/>
      <c r="E7" s="26" t="str">
        <f t="shared" si="0"/>
        <v/>
      </c>
      <c r="F7" s="7"/>
      <c r="I7" s="7" t="s">
        <v>12</v>
      </c>
      <c r="J7" s="13">
        <v>100</v>
      </c>
      <c r="K7" s="13">
        <v>100</v>
      </c>
      <c r="L7" s="14">
        <v>108</v>
      </c>
      <c r="M7" s="20">
        <f t="shared" si="1"/>
        <v>108</v>
      </c>
      <c r="N7" s="15"/>
      <c r="O7" s="15">
        <f t="shared" si="2"/>
        <v>0</v>
      </c>
    </row>
    <row r="8" spans="2:19" ht="48.75" customHeight="1">
      <c r="B8" s="24" t="s">
        <v>13</v>
      </c>
      <c r="C8" s="25">
        <v>108</v>
      </c>
      <c r="D8" s="25"/>
      <c r="E8" s="26" t="str">
        <f t="shared" si="0"/>
        <v/>
      </c>
      <c r="F8" s="7"/>
      <c r="I8" s="7" t="s">
        <v>13</v>
      </c>
      <c r="J8" s="13">
        <v>100</v>
      </c>
      <c r="K8" s="13">
        <v>100</v>
      </c>
      <c r="L8" s="14">
        <v>108</v>
      </c>
      <c r="M8" s="20">
        <f t="shared" si="1"/>
        <v>108</v>
      </c>
      <c r="N8" s="15">
        <v>770</v>
      </c>
      <c r="O8" s="15">
        <f t="shared" si="2"/>
        <v>83160</v>
      </c>
    </row>
    <row r="9" spans="2:19" ht="48.75" customHeight="1">
      <c r="B9" s="24" t="s">
        <v>14</v>
      </c>
      <c r="C9" s="25">
        <v>108</v>
      </c>
      <c r="D9" s="25"/>
      <c r="E9" s="26" t="str">
        <f>IF(D9="","",C9*D9)</f>
        <v/>
      </c>
      <c r="F9" s="7"/>
      <c r="I9" s="7" t="s">
        <v>14</v>
      </c>
      <c r="J9" s="13">
        <v>100</v>
      </c>
      <c r="K9" s="13">
        <v>100</v>
      </c>
      <c r="L9" s="14">
        <v>108</v>
      </c>
      <c r="M9" s="20">
        <f t="shared" si="1"/>
        <v>108</v>
      </c>
      <c r="N9" s="15">
        <v>200</v>
      </c>
      <c r="O9" s="15">
        <f t="shared" si="2"/>
        <v>21600</v>
      </c>
    </row>
    <row r="10" spans="2:19" ht="48.75" customHeight="1">
      <c r="B10" s="24" t="s">
        <v>15</v>
      </c>
      <c r="C10" s="25">
        <v>108</v>
      </c>
      <c r="D10" s="25"/>
      <c r="E10" s="26" t="str">
        <f t="shared" si="0"/>
        <v/>
      </c>
      <c r="F10" s="7"/>
      <c r="I10" s="7" t="s">
        <v>15</v>
      </c>
      <c r="J10" s="13">
        <v>100</v>
      </c>
      <c r="K10" s="13">
        <v>100</v>
      </c>
      <c r="L10" s="14">
        <v>108</v>
      </c>
      <c r="M10" s="20">
        <f t="shared" si="1"/>
        <v>108</v>
      </c>
      <c r="N10" s="15"/>
      <c r="O10" s="15">
        <f t="shared" si="2"/>
        <v>0</v>
      </c>
    </row>
    <row r="11" spans="2:19" ht="48.75" customHeight="1">
      <c r="B11" s="24" t="s">
        <v>16</v>
      </c>
      <c r="C11" s="25">
        <v>96</v>
      </c>
      <c r="D11" s="25"/>
      <c r="E11" s="26" t="str">
        <f t="shared" si="0"/>
        <v/>
      </c>
      <c r="F11" s="7"/>
      <c r="I11" s="7" t="s">
        <v>16</v>
      </c>
      <c r="J11" s="13">
        <v>85</v>
      </c>
      <c r="K11" s="13">
        <v>89</v>
      </c>
      <c r="L11" s="21">
        <f>ROUND(M11,0 )</f>
        <v>96</v>
      </c>
      <c r="M11" s="20">
        <f>$L$5*(K11/$K$10)</f>
        <v>96.12</v>
      </c>
      <c r="N11" s="15">
        <v>910</v>
      </c>
      <c r="O11" s="15">
        <f t="shared" si="2"/>
        <v>87360</v>
      </c>
    </row>
    <row r="12" spans="2:19" ht="48.75" customHeight="1">
      <c r="B12" s="24" t="s">
        <v>17</v>
      </c>
      <c r="C12" s="25">
        <v>108</v>
      </c>
      <c r="D12" s="25"/>
      <c r="E12" s="26" t="str">
        <f t="shared" si="0"/>
        <v/>
      </c>
      <c r="F12" s="7"/>
      <c r="I12" s="7" t="s">
        <v>17</v>
      </c>
      <c r="J12" s="13">
        <v>100</v>
      </c>
      <c r="K12" s="13">
        <v>100</v>
      </c>
      <c r="L12" s="21">
        <f t="shared" ref="L12:L19" si="3">ROUND(M12,0 )</f>
        <v>108</v>
      </c>
      <c r="M12" s="20">
        <f t="shared" ref="M12:M19" si="4">$L$5*(K12/$K$10)</f>
        <v>108</v>
      </c>
      <c r="N12" s="15"/>
      <c r="O12" s="15">
        <f t="shared" si="2"/>
        <v>0</v>
      </c>
    </row>
    <row r="13" spans="2:19" ht="48.75" customHeight="1">
      <c r="B13" s="24" t="s">
        <v>18</v>
      </c>
      <c r="C13" s="25">
        <v>107</v>
      </c>
      <c r="D13" s="25"/>
      <c r="E13" s="26" t="str">
        <f t="shared" si="0"/>
        <v/>
      </c>
      <c r="F13" s="7"/>
      <c r="I13" s="7" t="s">
        <v>18</v>
      </c>
      <c r="J13" s="13">
        <v>100</v>
      </c>
      <c r="K13" s="13">
        <v>99</v>
      </c>
      <c r="L13" s="21">
        <f t="shared" si="3"/>
        <v>107</v>
      </c>
      <c r="M13" s="20">
        <f t="shared" si="4"/>
        <v>106.92</v>
      </c>
      <c r="N13" s="15">
        <v>1470</v>
      </c>
      <c r="O13" s="15">
        <f t="shared" si="2"/>
        <v>157290</v>
      </c>
    </row>
    <row r="14" spans="2:19" ht="48.75" customHeight="1">
      <c r="B14" s="24" t="s">
        <v>20</v>
      </c>
      <c r="C14" s="25">
        <v>55</v>
      </c>
      <c r="D14" s="25"/>
      <c r="E14" s="26" t="str">
        <f t="shared" si="0"/>
        <v/>
      </c>
      <c r="F14" s="7"/>
      <c r="I14" s="7" t="s">
        <v>20</v>
      </c>
      <c r="J14" s="13">
        <v>90</v>
      </c>
      <c r="K14" s="13">
        <v>51</v>
      </c>
      <c r="L14" s="21">
        <f t="shared" si="3"/>
        <v>55</v>
      </c>
      <c r="M14" s="20">
        <f t="shared" si="4"/>
        <v>55.08</v>
      </c>
      <c r="N14" s="15">
        <v>6200</v>
      </c>
      <c r="O14" s="15">
        <f t="shared" si="2"/>
        <v>341000</v>
      </c>
    </row>
    <row r="15" spans="2:19" ht="48.75" customHeight="1">
      <c r="B15" s="24" t="s">
        <v>19</v>
      </c>
      <c r="C15" s="25">
        <v>3</v>
      </c>
      <c r="D15" s="25"/>
      <c r="E15" s="26" t="str">
        <f t="shared" si="0"/>
        <v/>
      </c>
      <c r="F15" s="7"/>
      <c r="I15" s="7" t="s">
        <v>19</v>
      </c>
      <c r="J15" s="13"/>
      <c r="K15" s="13">
        <v>3</v>
      </c>
      <c r="L15" s="21">
        <f t="shared" si="3"/>
        <v>3</v>
      </c>
      <c r="M15" s="20">
        <f>$L$5*(K15/$K$10)</f>
        <v>3.2399999999999998</v>
      </c>
      <c r="N15" s="15">
        <v>12770</v>
      </c>
      <c r="O15" s="15">
        <f t="shared" si="2"/>
        <v>38310</v>
      </c>
    </row>
    <row r="16" spans="2:19" ht="48.75" customHeight="1">
      <c r="B16" s="24" t="s">
        <v>21</v>
      </c>
      <c r="C16" s="25">
        <v>105</v>
      </c>
      <c r="D16" s="25"/>
      <c r="E16" s="26" t="str">
        <f t="shared" si="0"/>
        <v/>
      </c>
      <c r="F16" s="7"/>
      <c r="I16" s="7" t="s">
        <v>21</v>
      </c>
      <c r="J16" s="13">
        <v>85</v>
      </c>
      <c r="K16" s="13">
        <v>97</v>
      </c>
      <c r="L16" s="21">
        <f t="shared" si="3"/>
        <v>105</v>
      </c>
      <c r="M16" s="20">
        <f t="shared" si="4"/>
        <v>104.75999999999999</v>
      </c>
      <c r="N16" s="15">
        <v>3503</v>
      </c>
      <c r="O16" s="15">
        <f t="shared" si="2"/>
        <v>367815</v>
      </c>
    </row>
    <row r="17" spans="2:15" ht="48.75" customHeight="1">
      <c r="B17" s="24" t="s">
        <v>22</v>
      </c>
      <c r="C17" s="25">
        <v>4</v>
      </c>
      <c r="D17" s="25"/>
      <c r="E17" s="26" t="str">
        <f t="shared" si="0"/>
        <v/>
      </c>
      <c r="F17" s="6"/>
      <c r="I17" s="7" t="s">
        <v>22</v>
      </c>
      <c r="J17" s="13">
        <v>10</v>
      </c>
      <c r="K17" s="13">
        <v>4</v>
      </c>
      <c r="L17" s="21">
        <f t="shared" si="3"/>
        <v>4</v>
      </c>
      <c r="M17" s="20">
        <f t="shared" si="4"/>
        <v>4.32</v>
      </c>
      <c r="N17" s="15">
        <v>1900</v>
      </c>
      <c r="O17" s="15">
        <f t="shared" si="2"/>
        <v>7600</v>
      </c>
    </row>
    <row r="18" spans="2:15" ht="48.75" customHeight="1">
      <c r="B18" s="27" t="s">
        <v>23</v>
      </c>
      <c r="C18" s="25">
        <v>83</v>
      </c>
      <c r="D18" s="25"/>
      <c r="E18" s="26" t="str">
        <f t="shared" si="0"/>
        <v/>
      </c>
      <c r="F18" s="8"/>
      <c r="I18" s="8" t="s">
        <v>23</v>
      </c>
      <c r="J18" s="13">
        <v>80</v>
      </c>
      <c r="K18" s="13">
        <v>77</v>
      </c>
      <c r="L18" s="21">
        <f t="shared" si="3"/>
        <v>83</v>
      </c>
      <c r="M18" s="20">
        <f t="shared" si="4"/>
        <v>83.16</v>
      </c>
      <c r="N18" s="15">
        <v>812</v>
      </c>
      <c r="O18" s="15">
        <f t="shared" si="2"/>
        <v>67396</v>
      </c>
    </row>
    <row r="19" spans="2:15" ht="48.75" customHeight="1">
      <c r="B19" s="28" t="s">
        <v>24</v>
      </c>
      <c r="C19" s="25">
        <v>5</v>
      </c>
      <c r="D19" s="25"/>
      <c r="E19" s="26"/>
      <c r="F19" s="8"/>
      <c r="I19" s="9" t="s">
        <v>24</v>
      </c>
      <c r="J19" s="13">
        <v>30</v>
      </c>
      <c r="K19" s="13">
        <v>5</v>
      </c>
      <c r="L19" s="21">
        <f t="shared" si="3"/>
        <v>5</v>
      </c>
      <c r="M19" s="20">
        <f t="shared" si="4"/>
        <v>5.4</v>
      </c>
      <c r="N19" s="15">
        <v>2825</v>
      </c>
      <c r="O19" s="15">
        <f t="shared" si="2"/>
        <v>14125</v>
      </c>
    </row>
    <row r="20" spans="2:15" ht="48.75" customHeight="1">
      <c r="B20" s="23" t="s">
        <v>25</v>
      </c>
      <c r="C20" s="25"/>
      <c r="D20" s="25"/>
      <c r="E20" s="26" t="str">
        <f>IF(E5="","",ROUNDDOWN((E18+E19)*0/5,0))</f>
        <v/>
      </c>
      <c r="F20" s="8"/>
      <c r="N20" s="16" t="s">
        <v>30</v>
      </c>
      <c r="O20" s="15">
        <f>SUM(O5:O19)</f>
        <v>1403492</v>
      </c>
    </row>
    <row r="21" spans="2:15" ht="48.75" customHeight="1">
      <c r="B21" s="23" t="s">
        <v>26</v>
      </c>
      <c r="C21" s="26"/>
      <c r="D21" s="26"/>
      <c r="E21" s="26"/>
      <c r="F21" s="8"/>
      <c r="O21" s="17">
        <f>O20*1.1</f>
        <v>1543841.2000000002</v>
      </c>
    </row>
    <row r="22" spans="2:15" ht="48.75" customHeight="1">
      <c r="B22" s="23" t="s">
        <v>27</v>
      </c>
      <c r="C22" s="26"/>
      <c r="D22" s="26"/>
      <c r="E22" s="26"/>
      <c r="F22" s="8"/>
      <c r="O22" s="17">
        <f>O21/0.8</f>
        <v>1929801.5000000002</v>
      </c>
    </row>
    <row r="23" spans="2:15" ht="48.75" customHeight="1">
      <c r="B23" s="23" t="s">
        <v>28</v>
      </c>
      <c r="C23" s="26"/>
      <c r="D23" s="26"/>
      <c r="E23" s="26" t="str">
        <f>IF(E20="","",SUM(E20:E22))</f>
        <v/>
      </c>
      <c r="F23" s="8"/>
    </row>
    <row r="24" spans="2:15" ht="12" customHeight="1">
      <c r="B24" s="10"/>
    </row>
    <row r="25" spans="2:15" ht="23.25" customHeight="1">
      <c r="D25" s="11"/>
    </row>
    <row r="26" spans="2:15" ht="23.25" customHeight="1">
      <c r="D26" s="11"/>
    </row>
    <row r="27" spans="2:15" ht="23.25" customHeight="1">
      <c r="D27" s="11"/>
    </row>
    <row r="28" spans="2:15" ht="23.25" customHeight="1">
      <c r="D28" s="11"/>
      <c r="F28" s="12"/>
    </row>
    <row r="29" spans="2:15" ht="23.25" customHeight="1"/>
    <row r="30" spans="2:15" ht="23.25" customHeight="1"/>
  </sheetData>
  <mergeCells count="1">
    <mergeCell ref="B1:F1"/>
  </mergeCells>
  <phoneticPr fontId="2"/>
  <pageMargins left="0.7" right="0.7" top="0.75" bottom="0.75" header="0.3" footer="0.3"/>
  <pageSetup paperSize="9" scale="65" orientation="portrait" r:id="rId1"/>
  <rowBreaks count="1" manualBreakCount="1">
    <brk id="23" max="6" man="1"/>
  </rowBreaks>
  <colBreaks count="1" manualBreakCount="1">
    <brk id="6" max="2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2026-05-29T06:38:47Z</dcterms:modified>
</cp:coreProperties>
</file>