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codeName="ThisWorkbook" defaultThemeVersion="124226"/>
  <mc:AlternateContent xmlns:mc="http://schemas.openxmlformats.org/markup-compatibility/2006">
    <mc:Choice Requires="x15">
      <x15ac:absPath xmlns:x15ac="http://schemas.microsoft.com/office/spreadsheetml/2010/11/ac" url="https://digitalgojp-my.sharepoint.com/personal/yuki_satake610_maff_go_jp/Documents/◆令和６年度◆/01 R06製品システム販売/21 R08製販：二次（国直）/(R08.04.01②)R08安定供給ｼｽﾃﾑ[製販：二次]企画提案書外１[全６物件]/"/>
    </mc:Choice>
  </mc:AlternateContent>
  <xr:revisionPtr revIDLastSave="901" documentId="13_ncr:1_{338E6D54-25F5-49AB-9F56-3FDE474134DD}" xr6:coauthVersionLast="47" xr6:coauthVersionMax="47" xr10:uidLastSave="{D20738CA-3E92-4792-ADFF-437AC8A0DAF4}"/>
  <workbookProtection workbookAlgorithmName="SHA-512" workbookHashValue="TMm4o3TVCEq0HBCjLjB/htJR8p0fBLY3YA8hwJCy13un+pw1Y44Xtxs8vKjudh2l39Mnkwk/RfDTyshG4uFgNw==" workbookSaltValue="KYBBab/aHYoVnlzKGZNjYw==" workbookSpinCount="100000" lockStructure="1"/>
  <bookViews>
    <workbookView xWindow="-105" yWindow="0" windowWidth="23925" windowHeight="15585" tabRatio="928" xr2:uid="{00000000-000D-0000-FFFF-FFFF00000000}"/>
  </bookViews>
  <sheets>
    <sheet name="１" sheetId="30" r:id="rId1"/>
    <sheet name="２(製販)" sheetId="31" r:id="rId2"/>
    <sheet name="２(製販) (2)" sheetId="50" state="hidden" r:id="rId3"/>
    <sheet name="２【印刷用】" sheetId="48" state="hidden" r:id="rId4"/>
    <sheet name="２【ス　ギ】" sheetId="32" r:id="rId5"/>
    <sheet name="２【ヒノキ】" sheetId="35" r:id="rId6"/>
    <sheet name="２【低質材】" sheetId="36" r:id="rId7"/>
    <sheet name="２(立販)" sheetId="47" state="hidden" r:id="rId8"/>
    <sheet name="３【印刷用】" sheetId="49" state="hidden" r:id="rId9"/>
    <sheet name="３" sheetId="37" r:id="rId10"/>
    <sheet name="４" sheetId="38" r:id="rId11"/>
    <sheet name="５" sheetId="39" r:id="rId12"/>
    <sheet name="６" sheetId="40" r:id="rId13"/>
    <sheet name="７・８・９" sheetId="41" r:id="rId14"/>
    <sheet name="10・11" sheetId="42" r:id="rId15"/>
    <sheet name="12・13" sheetId="54" r:id="rId16"/>
    <sheet name="添付提出票" sheetId="52" r:id="rId17"/>
    <sheet name="意思表明書" sheetId="53" state="hidden" r:id="rId18"/>
    <sheet name="確約書" sheetId="55" r:id="rId19"/>
    <sheet name="結果報告書(鑑)" sheetId="56" r:id="rId20"/>
    <sheet name="結果報告書1・2" sheetId="57" r:id="rId21"/>
    <sheet name="結果報告書3" sheetId="58" r:id="rId22"/>
    <sheet name="整理ＤＢ" sheetId="46" state="hidden" r:id="rId23"/>
    <sheet name="数量ＤＢ" sheetId="33" state="hidden" r:id="rId24"/>
  </sheets>
  <externalReferences>
    <externalReference r:id="rId25"/>
  </externalReferences>
  <definedNames>
    <definedName name="_Fill" localSheetId="0" hidden="1">#REF!</definedName>
    <definedName name="_Fill" localSheetId="14" hidden="1">#REF!</definedName>
    <definedName name="_Fill" localSheetId="15" hidden="1">#REF!</definedName>
    <definedName name="_Fill" localSheetId="1" hidden="1">#REF!</definedName>
    <definedName name="_Fill" localSheetId="2" hidden="1">#REF!</definedName>
    <definedName name="_Fill" localSheetId="7" hidden="1">#REF!</definedName>
    <definedName name="_Fill" localSheetId="4" hidden="1">#REF!</definedName>
    <definedName name="_Fill" localSheetId="5" hidden="1">#REF!</definedName>
    <definedName name="_Fill" localSheetId="3" hidden="1">#REF!</definedName>
    <definedName name="_Fill" localSheetId="6" hidden="1">#REF!</definedName>
    <definedName name="_Fill" localSheetId="9" hidden="1">#REF!</definedName>
    <definedName name="_Fill" localSheetId="8" hidden="1">#REF!</definedName>
    <definedName name="_Fill" localSheetId="10" hidden="1">#REF!</definedName>
    <definedName name="_Fill" localSheetId="11" hidden="1">#REF!</definedName>
    <definedName name="_Fill" localSheetId="12" hidden="1">#REF!</definedName>
    <definedName name="_Fill" localSheetId="13" hidden="1">#REF!</definedName>
    <definedName name="_Fill" localSheetId="17" hidden="1">#REF!</definedName>
    <definedName name="_Fill" localSheetId="22" hidden="1">#REF!</definedName>
    <definedName name="_Fill" localSheetId="16" hidden="1">#REF!</definedName>
    <definedName name="_Fill" hidden="1">#REF!</definedName>
    <definedName name="_xlnm._FilterDatabase" localSheetId="0" hidden="1">'１'!#REF!</definedName>
    <definedName name="_xlnm._FilterDatabase" localSheetId="14" hidden="1">'10・11'!#REF!</definedName>
    <definedName name="_xlnm._FilterDatabase" localSheetId="15" hidden="1">'12・13'!#REF!</definedName>
    <definedName name="_xlnm._FilterDatabase" localSheetId="1" hidden="1">'２(製販)'!#REF!</definedName>
    <definedName name="_xlnm._FilterDatabase" localSheetId="2" hidden="1">'２(製販) (2)'!#REF!</definedName>
    <definedName name="_xlnm._FilterDatabase" localSheetId="7" hidden="1">'２(立販)'!#REF!</definedName>
    <definedName name="_xlnm._FilterDatabase" localSheetId="4" hidden="1">'２【ス　ギ】'!#REF!</definedName>
    <definedName name="_xlnm._FilterDatabase" localSheetId="5" hidden="1">'２【ヒノキ】'!#REF!</definedName>
    <definedName name="_xlnm._FilterDatabase" localSheetId="3" hidden="1">'２【印刷用】'!#REF!</definedName>
    <definedName name="_xlnm._FilterDatabase" localSheetId="6" hidden="1">'２【低質材】'!#REF!</definedName>
    <definedName name="_xlnm._FilterDatabase" localSheetId="9" hidden="1">'３'!#REF!</definedName>
    <definedName name="_xlnm._FilterDatabase" localSheetId="8" hidden="1">'３【印刷用】'!#REF!</definedName>
    <definedName name="_xlnm._FilterDatabase" localSheetId="10" hidden="1">'４'!#REF!</definedName>
    <definedName name="_xlnm._FilterDatabase" localSheetId="11" hidden="1">'５'!#REF!</definedName>
    <definedName name="_xlnm._FilterDatabase" localSheetId="12" hidden="1">'６'!#REF!</definedName>
    <definedName name="_xlnm._FilterDatabase" localSheetId="13" hidden="1">'７・８・９'!#REF!</definedName>
    <definedName name="_xlnm._FilterDatabase" localSheetId="17" hidden="1">意思表明書!#REF!</definedName>
    <definedName name="_xlnm._FilterDatabase" localSheetId="22" hidden="1">整理ＤＢ!#REF!</definedName>
    <definedName name="_xlnm._FilterDatabase" localSheetId="16" hidden="1">添付提出票!#REF!</definedName>
    <definedName name="_NO1" localSheetId="0">#REF!</definedName>
    <definedName name="_NO1" localSheetId="14">#REF!</definedName>
    <definedName name="_NO1" localSheetId="15">#REF!</definedName>
    <definedName name="_NO1" localSheetId="1">#REF!</definedName>
    <definedName name="_NO1" localSheetId="2">#REF!</definedName>
    <definedName name="_NO1" localSheetId="7">#REF!</definedName>
    <definedName name="_NO1" localSheetId="4">#REF!</definedName>
    <definedName name="_NO1" localSheetId="5">#REF!</definedName>
    <definedName name="_NO1" localSheetId="3">#REF!</definedName>
    <definedName name="_NO1" localSheetId="6">#REF!</definedName>
    <definedName name="_NO1" localSheetId="9">#REF!</definedName>
    <definedName name="_NO1" localSheetId="8">#REF!</definedName>
    <definedName name="_NO1" localSheetId="10">#REF!</definedName>
    <definedName name="_NO1" localSheetId="11">#REF!</definedName>
    <definedName name="_NO1" localSheetId="12">#REF!</definedName>
    <definedName name="_NO1" localSheetId="13">#REF!</definedName>
    <definedName name="_NO1" localSheetId="17">#REF!</definedName>
    <definedName name="_NO1" localSheetId="22">#REF!</definedName>
    <definedName name="_NO1" localSheetId="16">#REF!</definedName>
    <definedName name="_NO1">#REF!</definedName>
    <definedName name="_NO10" localSheetId="0">#REF!</definedName>
    <definedName name="_NO10" localSheetId="14">#REF!</definedName>
    <definedName name="_NO10" localSheetId="15">#REF!</definedName>
    <definedName name="_NO10" localSheetId="1">#REF!</definedName>
    <definedName name="_NO10" localSheetId="2">#REF!</definedName>
    <definedName name="_NO10" localSheetId="7">#REF!</definedName>
    <definedName name="_NO10" localSheetId="4">#REF!</definedName>
    <definedName name="_NO10" localSheetId="5">#REF!</definedName>
    <definedName name="_NO10" localSheetId="3">#REF!</definedName>
    <definedName name="_NO10" localSheetId="6">#REF!</definedName>
    <definedName name="_NO10" localSheetId="9">#REF!</definedName>
    <definedName name="_NO10" localSheetId="8">#REF!</definedName>
    <definedName name="_NO10" localSheetId="10">#REF!</definedName>
    <definedName name="_NO10" localSheetId="11">#REF!</definedName>
    <definedName name="_NO10" localSheetId="12">#REF!</definedName>
    <definedName name="_NO10" localSheetId="13">#REF!</definedName>
    <definedName name="_NO10" localSheetId="17">#REF!</definedName>
    <definedName name="_NO10" localSheetId="22">#REF!</definedName>
    <definedName name="_NO10" localSheetId="16">#REF!</definedName>
    <definedName name="_NO10">#REF!</definedName>
    <definedName name="_NO2" localSheetId="0">#REF!</definedName>
    <definedName name="_NO2" localSheetId="14">#REF!</definedName>
    <definedName name="_NO2" localSheetId="15">#REF!</definedName>
    <definedName name="_NO2" localSheetId="1">#REF!</definedName>
    <definedName name="_NO2" localSheetId="2">#REF!</definedName>
    <definedName name="_NO2" localSheetId="7">#REF!</definedName>
    <definedName name="_NO2" localSheetId="4">#REF!</definedName>
    <definedName name="_NO2" localSheetId="5">#REF!</definedName>
    <definedName name="_NO2" localSheetId="3">#REF!</definedName>
    <definedName name="_NO2" localSheetId="6">#REF!</definedName>
    <definedName name="_NO2" localSheetId="9">#REF!</definedName>
    <definedName name="_NO2" localSheetId="8">#REF!</definedName>
    <definedName name="_NO2" localSheetId="10">#REF!</definedName>
    <definedName name="_NO2" localSheetId="11">#REF!</definedName>
    <definedName name="_NO2" localSheetId="12">#REF!</definedName>
    <definedName name="_NO2" localSheetId="13">#REF!</definedName>
    <definedName name="_NO2" localSheetId="17">#REF!</definedName>
    <definedName name="_NO2" localSheetId="22">#REF!</definedName>
    <definedName name="_NO2" localSheetId="16">#REF!</definedName>
    <definedName name="_NO2">#REF!</definedName>
    <definedName name="_NO3" localSheetId="0">#REF!</definedName>
    <definedName name="_NO3" localSheetId="14">#REF!</definedName>
    <definedName name="_NO3" localSheetId="15">#REF!</definedName>
    <definedName name="_NO3" localSheetId="1">#REF!</definedName>
    <definedName name="_NO3" localSheetId="2">#REF!</definedName>
    <definedName name="_NO3" localSheetId="7">#REF!</definedName>
    <definedName name="_NO3" localSheetId="4">#REF!</definedName>
    <definedName name="_NO3" localSheetId="5">#REF!</definedName>
    <definedName name="_NO3" localSheetId="3">#REF!</definedName>
    <definedName name="_NO3" localSheetId="6">#REF!</definedName>
    <definedName name="_NO3" localSheetId="9">#REF!</definedName>
    <definedName name="_NO3" localSheetId="8">#REF!</definedName>
    <definedName name="_NO3" localSheetId="10">#REF!</definedName>
    <definedName name="_NO3" localSheetId="11">#REF!</definedName>
    <definedName name="_NO3" localSheetId="12">#REF!</definedName>
    <definedName name="_NO3" localSheetId="13">#REF!</definedName>
    <definedName name="_NO3" localSheetId="17">#REF!</definedName>
    <definedName name="_NO3" localSheetId="22">#REF!</definedName>
    <definedName name="_NO3" localSheetId="16">#REF!</definedName>
    <definedName name="_NO3">#REF!</definedName>
    <definedName name="_NO4" localSheetId="0">#REF!</definedName>
    <definedName name="_NO4" localSheetId="14">#REF!</definedName>
    <definedName name="_NO4" localSheetId="15">#REF!</definedName>
    <definedName name="_NO4" localSheetId="1">#REF!</definedName>
    <definedName name="_NO4" localSheetId="2">#REF!</definedName>
    <definedName name="_NO4" localSheetId="7">#REF!</definedName>
    <definedName name="_NO4" localSheetId="4">#REF!</definedName>
    <definedName name="_NO4" localSheetId="5">#REF!</definedName>
    <definedName name="_NO4" localSheetId="3">#REF!</definedName>
    <definedName name="_NO4" localSheetId="6">#REF!</definedName>
    <definedName name="_NO4" localSheetId="9">#REF!</definedName>
    <definedName name="_NO4" localSheetId="8">#REF!</definedName>
    <definedName name="_NO4" localSheetId="10">#REF!</definedName>
    <definedName name="_NO4" localSheetId="11">#REF!</definedName>
    <definedName name="_NO4" localSheetId="12">#REF!</definedName>
    <definedName name="_NO4" localSheetId="13">#REF!</definedName>
    <definedName name="_NO4" localSheetId="17">#REF!</definedName>
    <definedName name="_NO4" localSheetId="22">#REF!</definedName>
    <definedName name="_NO4" localSheetId="16">#REF!</definedName>
    <definedName name="_NO4">#REF!</definedName>
    <definedName name="_NO5" localSheetId="0">#REF!</definedName>
    <definedName name="_NO5" localSheetId="14">#REF!</definedName>
    <definedName name="_NO5" localSheetId="15">#REF!</definedName>
    <definedName name="_NO5" localSheetId="1">#REF!</definedName>
    <definedName name="_NO5" localSheetId="2">#REF!</definedName>
    <definedName name="_NO5" localSheetId="7">#REF!</definedName>
    <definedName name="_NO5" localSheetId="4">#REF!</definedName>
    <definedName name="_NO5" localSheetId="5">#REF!</definedName>
    <definedName name="_NO5" localSheetId="3">#REF!</definedName>
    <definedName name="_NO5" localSheetId="6">#REF!</definedName>
    <definedName name="_NO5" localSheetId="9">#REF!</definedName>
    <definedName name="_NO5" localSheetId="8">#REF!</definedName>
    <definedName name="_NO5" localSheetId="10">#REF!</definedName>
    <definedName name="_NO5" localSheetId="11">#REF!</definedName>
    <definedName name="_NO5" localSheetId="12">#REF!</definedName>
    <definedName name="_NO5" localSheetId="13">#REF!</definedName>
    <definedName name="_NO5" localSheetId="17">#REF!</definedName>
    <definedName name="_NO5" localSheetId="22">#REF!</definedName>
    <definedName name="_NO5" localSheetId="16">#REF!</definedName>
    <definedName name="_NO5">#REF!</definedName>
    <definedName name="_NO6" localSheetId="0">#REF!</definedName>
    <definedName name="_NO6" localSheetId="14">#REF!</definedName>
    <definedName name="_NO6" localSheetId="15">#REF!</definedName>
    <definedName name="_NO6" localSheetId="1">#REF!</definedName>
    <definedName name="_NO6" localSheetId="2">#REF!</definedName>
    <definedName name="_NO6" localSheetId="7">#REF!</definedName>
    <definedName name="_NO6" localSheetId="4">#REF!</definedName>
    <definedName name="_NO6" localSheetId="5">#REF!</definedName>
    <definedName name="_NO6" localSheetId="3">#REF!</definedName>
    <definedName name="_NO6" localSheetId="6">#REF!</definedName>
    <definedName name="_NO6" localSheetId="9">#REF!</definedName>
    <definedName name="_NO6" localSheetId="8">#REF!</definedName>
    <definedName name="_NO6" localSheetId="10">#REF!</definedName>
    <definedName name="_NO6" localSheetId="11">#REF!</definedName>
    <definedName name="_NO6" localSheetId="12">#REF!</definedName>
    <definedName name="_NO6" localSheetId="13">#REF!</definedName>
    <definedName name="_NO6" localSheetId="17">#REF!</definedName>
    <definedName name="_NO6" localSheetId="22">#REF!</definedName>
    <definedName name="_NO6" localSheetId="16">#REF!</definedName>
    <definedName name="_NO6">#REF!</definedName>
    <definedName name="_NO7" localSheetId="0">#REF!</definedName>
    <definedName name="_NO7" localSheetId="14">#REF!</definedName>
    <definedName name="_NO7" localSheetId="15">#REF!</definedName>
    <definedName name="_NO7" localSheetId="1">#REF!</definedName>
    <definedName name="_NO7" localSheetId="2">#REF!</definedName>
    <definedName name="_NO7" localSheetId="7">#REF!</definedName>
    <definedName name="_NO7" localSheetId="4">#REF!</definedName>
    <definedName name="_NO7" localSheetId="5">#REF!</definedName>
    <definedName name="_NO7" localSheetId="3">#REF!</definedName>
    <definedName name="_NO7" localSheetId="6">#REF!</definedName>
    <definedName name="_NO7" localSheetId="9">#REF!</definedName>
    <definedName name="_NO7" localSheetId="8">#REF!</definedName>
    <definedName name="_NO7" localSheetId="10">#REF!</definedName>
    <definedName name="_NO7" localSheetId="11">#REF!</definedName>
    <definedName name="_NO7" localSheetId="12">#REF!</definedName>
    <definedName name="_NO7" localSheetId="13">#REF!</definedName>
    <definedName name="_NO7" localSheetId="17">#REF!</definedName>
    <definedName name="_NO7" localSheetId="22">#REF!</definedName>
    <definedName name="_NO7" localSheetId="16">#REF!</definedName>
    <definedName name="_NO7">#REF!</definedName>
    <definedName name="_NO8" localSheetId="0">#REF!</definedName>
    <definedName name="_NO8" localSheetId="14">#REF!</definedName>
    <definedName name="_NO8" localSheetId="15">#REF!</definedName>
    <definedName name="_NO8" localSheetId="1">#REF!</definedName>
    <definedName name="_NO8" localSheetId="2">#REF!</definedName>
    <definedName name="_NO8" localSheetId="7">#REF!</definedName>
    <definedName name="_NO8" localSheetId="4">#REF!</definedName>
    <definedName name="_NO8" localSheetId="5">#REF!</definedName>
    <definedName name="_NO8" localSheetId="3">#REF!</definedName>
    <definedName name="_NO8" localSheetId="6">#REF!</definedName>
    <definedName name="_NO8" localSheetId="9">#REF!</definedName>
    <definedName name="_NO8" localSheetId="8">#REF!</definedName>
    <definedName name="_NO8" localSheetId="10">#REF!</definedName>
    <definedName name="_NO8" localSheetId="11">#REF!</definedName>
    <definedName name="_NO8" localSheetId="12">#REF!</definedName>
    <definedName name="_NO8" localSheetId="13">#REF!</definedName>
    <definedName name="_NO8" localSheetId="17">#REF!</definedName>
    <definedName name="_NO8" localSheetId="22">#REF!</definedName>
    <definedName name="_NO8" localSheetId="16">#REF!</definedName>
    <definedName name="_NO8">#REF!</definedName>
    <definedName name="_NO9" localSheetId="0">#REF!</definedName>
    <definedName name="_NO9" localSheetId="14">#REF!</definedName>
    <definedName name="_NO9" localSheetId="15">#REF!</definedName>
    <definedName name="_NO9" localSheetId="1">#REF!</definedName>
    <definedName name="_NO9" localSheetId="2">#REF!</definedName>
    <definedName name="_NO9" localSheetId="7">#REF!</definedName>
    <definedName name="_NO9" localSheetId="4">#REF!</definedName>
    <definedName name="_NO9" localSheetId="5">#REF!</definedName>
    <definedName name="_NO9" localSheetId="3">#REF!</definedName>
    <definedName name="_NO9" localSheetId="6">#REF!</definedName>
    <definedName name="_NO9" localSheetId="9">#REF!</definedName>
    <definedName name="_NO9" localSheetId="8">#REF!</definedName>
    <definedName name="_NO9" localSheetId="10">#REF!</definedName>
    <definedName name="_NO9" localSheetId="11">#REF!</definedName>
    <definedName name="_NO9" localSheetId="12">#REF!</definedName>
    <definedName name="_NO9" localSheetId="13">#REF!</definedName>
    <definedName name="_NO9" localSheetId="17">#REF!</definedName>
    <definedName name="_NO9" localSheetId="22">#REF!</definedName>
    <definedName name="_NO9" localSheetId="16">#REF!</definedName>
    <definedName name="_NO9">#REF!</definedName>
    <definedName name="\A" localSheetId="0">#REF!</definedName>
    <definedName name="\A" localSheetId="14">#REF!</definedName>
    <definedName name="\A" localSheetId="15">#REF!</definedName>
    <definedName name="\A" localSheetId="1">#REF!</definedName>
    <definedName name="\A" localSheetId="2">#REF!</definedName>
    <definedName name="\A" localSheetId="7">#REF!</definedName>
    <definedName name="\A" localSheetId="4">#REF!</definedName>
    <definedName name="\A" localSheetId="5">#REF!</definedName>
    <definedName name="\A" localSheetId="3">#REF!</definedName>
    <definedName name="\A" localSheetId="6">#REF!</definedName>
    <definedName name="\A" localSheetId="9">#REF!</definedName>
    <definedName name="\A" localSheetId="8">#REF!</definedName>
    <definedName name="\A" localSheetId="10">#REF!</definedName>
    <definedName name="\A" localSheetId="11">#REF!</definedName>
    <definedName name="\A" localSheetId="12">#REF!</definedName>
    <definedName name="\A" localSheetId="13">#REF!</definedName>
    <definedName name="\A" localSheetId="17">#REF!</definedName>
    <definedName name="\A" localSheetId="22">#REF!</definedName>
    <definedName name="\A" localSheetId="16">#REF!</definedName>
    <definedName name="\A">#REF!</definedName>
    <definedName name="\B" localSheetId="0">#REF!</definedName>
    <definedName name="\B" localSheetId="14">#REF!</definedName>
    <definedName name="\B" localSheetId="15">#REF!</definedName>
    <definedName name="\B" localSheetId="1">#REF!</definedName>
    <definedName name="\B" localSheetId="2">#REF!</definedName>
    <definedName name="\B" localSheetId="7">#REF!</definedName>
    <definedName name="\B" localSheetId="4">#REF!</definedName>
    <definedName name="\B" localSheetId="5">#REF!</definedName>
    <definedName name="\B" localSheetId="3">#REF!</definedName>
    <definedName name="\B" localSheetId="6">#REF!</definedName>
    <definedName name="\B" localSheetId="9">#REF!</definedName>
    <definedName name="\B" localSheetId="8">#REF!</definedName>
    <definedName name="\B" localSheetId="10">#REF!</definedName>
    <definedName name="\B" localSheetId="11">#REF!</definedName>
    <definedName name="\B" localSheetId="12">#REF!</definedName>
    <definedName name="\B" localSheetId="13">#REF!</definedName>
    <definedName name="\B" localSheetId="17">#REF!</definedName>
    <definedName name="\B" localSheetId="22">#REF!</definedName>
    <definedName name="\B" localSheetId="16">#REF!</definedName>
    <definedName name="\B">#REF!</definedName>
    <definedName name="\p" localSheetId="0">#REF!</definedName>
    <definedName name="\p" localSheetId="14">#REF!</definedName>
    <definedName name="\p" localSheetId="15">#REF!</definedName>
    <definedName name="\p" localSheetId="1">#REF!</definedName>
    <definedName name="\p" localSheetId="2">#REF!</definedName>
    <definedName name="\p" localSheetId="7">#REF!</definedName>
    <definedName name="\p" localSheetId="4">#REF!</definedName>
    <definedName name="\p" localSheetId="5">#REF!</definedName>
    <definedName name="\p" localSheetId="3">#REF!</definedName>
    <definedName name="\p" localSheetId="6">#REF!</definedName>
    <definedName name="\p" localSheetId="9">#REF!</definedName>
    <definedName name="\p" localSheetId="8">#REF!</definedName>
    <definedName name="\p" localSheetId="10">#REF!</definedName>
    <definedName name="\p" localSheetId="11">#REF!</definedName>
    <definedName name="\p" localSheetId="12">#REF!</definedName>
    <definedName name="\p" localSheetId="13">#REF!</definedName>
    <definedName name="\p" localSheetId="17">#REF!</definedName>
    <definedName name="\p" localSheetId="22">#REF!</definedName>
    <definedName name="\p" localSheetId="16">#REF!</definedName>
    <definedName name="\p">#REF!</definedName>
    <definedName name="\s" localSheetId="0">#REF!</definedName>
    <definedName name="\s" localSheetId="14">#REF!</definedName>
    <definedName name="\s" localSheetId="15">#REF!</definedName>
    <definedName name="\s" localSheetId="1">#REF!</definedName>
    <definedName name="\s" localSheetId="2">#REF!</definedName>
    <definedName name="\s" localSheetId="7">#REF!</definedName>
    <definedName name="\s" localSheetId="4">#REF!</definedName>
    <definedName name="\s" localSheetId="5">#REF!</definedName>
    <definedName name="\s" localSheetId="3">#REF!</definedName>
    <definedName name="\s" localSheetId="6">#REF!</definedName>
    <definedName name="\s" localSheetId="9">#REF!</definedName>
    <definedName name="\s" localSheetId="8">#REF!</definedName>
    <definedName name="\s" localSheetId="10">#REF!</definedName>
    <definedName name="\s" localSheetId="11">#REF!</definedName>
    <definedName name="\s" localSheetId="12">#REF!</definedName>
    <definedName name="\s" localSheetId="13">#REF!</definedName>
    <definedName name="\s" localSheetId="17">#REF!</definedName>
    <definedName name="\s" localSheetId="22">#REF!</definedName>
    <definedName name="\s" localSheetId="16">#REF!</definedName>
    <definedName name="\s">#REF!</definedName>
    <definedName name="E" localSheetId="0">[1]作予定表承認!#REF!</definedName>
    <definedName name="E" localSheetId="14">[1]作予定表承認!#REF!</definedName>
    <definedName name="E" localSheetId="15">[1]作予定表承認!#REF!</definedName>
    <definedName name="E" localSheetId="1">[1]作予定表承認!#REF!</definedName>
    <definedName name="E" localSheetId="2">[1]作予定表承認!#REF!</definedName>
    <definedName name="E" localSheetId="7">[1]作予定表承認!#REF!</definedName>
    <definedName name="E" localSheetId="4">[1]作予定表承認!#REF!</definedName>
    <definedName name="E" localSheetId="5">[1]作予定表承認!#REF!</definedName>
    <definedName name="E" localSheetId="3">[1]作予定表承認!#REF!</definedName>
    <definedName name="E" localSheetId="6">[1]作予定表承認!#REF!</definedName>
    <definedName name="E" localSheetId="9">[1]作予定表承認!#REF!</definedName>
    <definedName name="E" localSheetId="8">[1]作予定表承認!#REF!</definedName>
    <definedName name="E" localSheetId="10">[1]作予定表承認!#REF!</definedName>
    <definedName name="E" localSheetId="11">[1]作予定表承認!#REF!</definedName>
    <definedName name="E" localSheetId="12">[1]作予定表承認!#REF!</definedName>
    <definedName name="E" localSheetId="13">[1]作予定表承認!#REF!</definedName>
    <definedName name="E" localSheetId="17">[1]作予定表承認!#REF!</definedName>
    <definedName name="E" localSheetId="22">[1]作予定表承認!#REF!</definedName>
    <definedName name="E" localSheetId="16">[1]作予定表承認!#REF!</definedName>
    <definedName name="E">[1]作予定表承認!#REF!</definedName>
    <definedName name="HYOU1" localSheetId="0">#REF!</definedName>
    <definedName name="HYOU1" localSheetId="14">#REF!</definedName>
    <definedName name="HYOU1" localSheetId="15">#REF!</definedName>
    <definedName name="HYOU1" localSheetId="1">#REF!</definedName>
    <definedName name="HYOU1" localSheetId="2">#REF!</definedName>
    <definedName name="HYOU1" localSheetId="7">#REF!</definedName>
    <definedName name="HYOU1" localSheetId="4">#REF!</definedName>
    <definedName name="HYOU1" localSheetId="5">#REF!</definedName>
    <definedName name="HYOU1" localSheetId="3">#REF!</definedName>
    <definedName name="HYOU1" localSheetId="6">#REF!</definedName>
    <definedName name="HYOU1" localSheetId="9">#REF!</definedName>
    <definedName name="HYOU1" localSheetId="8">#REF!</definedName>
    <definedName name="HYOU1" localSheetId="10">#REF!</definedName>
    <definedName name="HYOU1" localSheetId="11">#REF!</definedName>
    <definedName name="HYOU1" localSheetId="12">#REF!</definedName>
    <definedName name="HYOU1" localSheetId="13">#REF!</definedName>
    <definedName name="HYOU1" localSheetId="17">#REF!</definedName>
    <definedName name="HYOU1" localSheetId="22">#REF!</definedName>
    <definedName name="HYOU1" localSheetId="16">#REF!</definedName>
    <definedName name="HYOU1">#REF!</definedName>
    <definedName name="HYOU10" localSheetId="0">#REF!</definedName>
    <definedName name="HYOU10" localSheetId="14">#REF!</definedName>
    <definedName name="HYOU10" localSheetId="15">#REF!</definedName>
    <definedName name="HYOU10" localSheetId="1">#REF!</definedName>
    <definedName name="HYOU10" localSheetId="2">#REF!</definedName>
    <definedName name="HYOU10" localSheetId="7">#REF!</definedName>
    <definedName name="HYOU10" localSheetId="4">#REF!</definedName>
    <definedName name="HYOU10" localSheetId="5">#REF!</definedName>
    <definedName name="HYOU10" localSheetId="3">#REF!</definedName>
    <definedName name="HYOU10" localSheetId="6">#REF!</definedName>
    <definedName name="HYOU10" localSheetId="9">#REF!</definedName>
    <definedName name="HYOU10" localSheetId="8">#REF!</definedName>
    <definedName name="HYOU10" localSheetId="10">#REF!</definedName>
    <definedName name="HYOU10" localSheetId="11">#REF!</definedName>
    <definedName name="HYOU10" localSheetId="12">#REF!</definedName>
    <definedName name="HYOU10" localSheetId="13">#REF!</definedName>
    <definedName name="HYOU10" localSheetId="17">#REF!</definedName>
    <definedName name="HYOU10" localSheetId="22">#REF!</definedName>
    <definedName name="HYOU10" localSheetId="16">#REF!</definedName>
    <definedName name="HYOU10">#REF!</definedName>
    <definedName name="HYOU11" localSheetId="0">#REF!</definedName>
    <definedName name="HYOU11" localSheetId="14">#REF!</definedName>
    <definedName name="HYOU11" localSheetId="15">#REF!</definedName>
    <definedName name="HYOU11" localSheetId="1">#REF!</definedName>
    <definedName name="HYOU11" localSheetId="2">#REF!</definedName>
    <definedName name="HYOU11" localSheetId="7">#REF!</definedName>
    <definedName name="HYOU11" localSheetId="4">#REF!</definedName>
    <definedName name="HYOU11" localSheetId="5">#REF!</definedName>
    <definedName name="HYOU11" localSheetId="3">#REF!</definedName>
    <definedName name="HYOU11" localSheetId="6">#REF!</definedName>
    <definedName name="HYOU11" localSheetId="9">#REF!</definedName>
    <definedName name="HYOU11" localSheetId="8">#REF!</definedName>
    <definedName name="HYOU11" localSheetId="10">#REF!</definedName>
    <definedName name="HYOU11" localSheetId="11">#REF!</definedName>
    <definedName name="HYOU11" localSheetId="12">#REF!</definedName>
    <definedName name="HYOU11" localSheetId="13">#REF!</definedName>
    <definedName name="HYOU11" localSheetId="17">#REF!</definedName>
    <definedName name="HYOU11" localSheetId="22">#REF!</definedName>
    <definedName name="HYOU11" localSheetId="16">#REF!</definedName>
    <definedName name="HYOU11">#REF!</definedName>
    <definedName name="HYOU2" localSheetId="0">#REF!</definedName>
    <definedName name="HYOU2" localSheetId="14">#REF!</definedName>
    <definedName name="HYOU2" localSheetId="15">#REF!</definedName>
    <definedName name="HYOU2" localSheetId="1">#REF!</definedName>
    <definedName name="HYOU2" localSheetId="2">#REF!</definedName>
    <definedName name="HYOU2" localSheetId="7">#REF!</definedName>
    <definedName name="HYOU2" localSheetId="4">#REF!</definedName>
    <definedName name="HYOU2" localSheetId="5">#REF!</definedName>
    <definedName name="HYOU2" localSheetId="3">#REF!</definedName>
    <definedName name="HYOU2" localSheetId="6">#REF!</definedName>
    <definedName name="HYOU2" localSheetId="9">#REF!</definedName>
    <definedName name="HYOU2" localSheetId="8">#REF!</definedName>
    <definedName name="HYOU2" localSheetId="10">#REF!</definedName>
    <definedName name="HYOU2" localSheetId="11">#REF!</definedName>
    <definedName name="HYOU2" localSheetId="12">#REF!</definedName>
    <definedName name="HYOU2" localSheetId="13">#REF!</definedName>
    <definedName name="HYOU2" localSheetId="17">#REF!</definedName>
    <definedName name="HYOU2" localSheetId="22">#REF!</definedName>
    <definedName name="HYOU2" localSheetId="16">#REF!</definedName>
    <definedName name="HYOU2">#REF!</definedName>
    <definedName name="HYOU3" localSheetId="0">#REF!</definedName>
    <definedName name="HYOU3" localSheetId="14">#REF!</definedName>
    <definedName name="HYOU3" localSheetId="15">#REF!</definedName>
    <definedName name="HYOU3" localSheetId="1">#REF!</definedName>
    <definedName name="HYOU3" localSheetId="2">#REF!</definedName>
    <definedName name="HYOU3" localSheetId="7">#REF!</definedName>
    <definedName name="HYOU3" localSheetId="4">#REF!</definedName>
    <definedName name="HYOU3" localSheetId="5">#REF!</definedName>
    <definedName name="HYOU3" localSheetId="3">#REF!</definedName>
    <definedName name="HYOU3" localSheetId="6">#REF!</definedName>
    <definedName name="HYOU3" localSheetId="9">#REF!</definedName>
    <definedName name="HYOU3" localSheetId="8">#REF!</definedName>
    <definedName name="HYOU3" localSheetId="10">#REF!</definedName>
    <definedName name="HYOU3" localSheetId="11">#REF!</definedName>
    <definedName name="HYOU3" localSheetId="12">#REF!</definedName>
    <definedName name="HYOU3" localSheetId="13">#REF!</definedName>
    <definedName name="HYOU3" localSheetId="17">#REF!</definedName>
    <definedName name="HYOU3" localSheetId="22">#REF!</definedName>
    <definedName name="HYOU3" localSheetId="16">#REF!</definedName>
    <definedName name="HYOU3">#REF!</definedName>
    <definedName name="HYOU4" localSheetId="0">#REF!</definedName>
    <definedName name="HYOU4" localSheetId="14">#REF!</definedName>
    <definedName name="HYOU4" localSheetId="15">#REF!</definedName>
    <definedName name="HYOU4" localSheetId="1">#REF!</definedName>
    <definedName name="HYOU4" localSheetId="2">#REF!</definedName>
    <definedName name="HYOU4" localSheetId="7">#REF!</definedName>
    <definedName name="HYOU4" localSheetId="4">#REF!</definedName>
    <definedName name="HYOU4" localSheetId="5">#REF!</definedName>
    <definedName name="HYOU4" localSheetId="3">#REF!</definedName>
    <definedName name="HYOU4" localSheetId="6">#REF!</definedName>
    <definedName name="HYOU4" localSheetId="9">#REF!</definedName>
    <definedName name="HYOU4" localSheetId="8">#REF!</definedName>
    <definedName name="HYOU4" localSheetId="10">#REF!</definedName>
    <definedName name="HYOU4" localSheetId="11">#REF!</definedName>
    <definedName name="HYOU4" localSheetId="12">#REF!</definedName>
    <definedName name="HYOU4" localSheetId="13">#REF!</definedName>
    <definedName name="HYOU4" localSheetId="17">#REF!</definedName>
    <definedName name="HYOU4" localSheetId="22">#REF!</definedName>
    <definedName name="HYOU4" localSheetId="16">#REF!</definedName>
    <definedName name="HYOU4">#REF!</definedName>
    <definedName name="HYOU5" localSheetId="0">#REF!</definedName>
    <definedName name="HYOU5" localSheetId="14">#REF!</definedName>
    <definedName name="HYOU5" localSheetId="15">#REF!</definedName>
    <definedName name="HYOU5" localSheetId="1">#REF!</definedName>
    <definedName name="HYOU5" localSheetId="2">#REF!</definedName>
    <definedName name="HYOU5" localSheetId="7">#REF!</definedName>
    <definedName name="HYOU5" localSheetId="4">#REF!</definedName>
    <definedName name="HYOU5" localSheetId="5">#REF!</definedName>
    <definedName name="HYOU5" localSheetId="3">#REF!</definedName>
    <definedName name="HYOU5" localSheetId="6">#REF!</definedName>
    <definedName name="HYOU5" localSheetId="9">#REF!</definedName>
    <definedName name="HYOU5" localSheetId="8">#REF!</definedName>
    <definedName name="HYOU5" localSheetId="10">#REF!</definedName>
    <definedName name="HYOU5" localSheetId="11">#REF!</definedName>
    <definedName name="HYOU5" localSheetId="12">#REF!</definedName>
    <definedName name="HYOU5" localSheetId="13">#REF!</definedName>
    <definedName name="HYOU5" localSheetId="17">#REF!</definedName>
    <definedName name="HYOU5" localSheetId="22">#REF!</definedName>
    <definedName name="HYOU5" localSheetId="16">#REF!</definedName>
    <definedName name="HYOU5">#REF!</definedName>
    <definedName name="HYOU6" localSheetId="0">#REF!</definedName>
    <definedName name="HYOU6" localSheetId="14">#REF!</definedName>
    <definedName name="HYOU6" localSheetId="15">#REF!</definedName>
    <definedName name="HYOU6" localSheetId="1">#REF!</definedName>
    <definedName name="HYOU6" localSheetId="2">#REF!</definedName>
    <definedName name="HYOU6" localSheetId="7">#REF!</definedName>
    <definedName name="HYOU6" localSheetId="4">#REF!</definedName>
    <definedName name="HYOU6" localSheetId="5">#REF!</definedName>
    <definedName name="HYOU6" localSheetId="3">#REF!</definedName>
    <definedName name="HYOU6" localSheetId="6">#REF!</definedName>
    <definedName name="HYOU6" localSheetId="9">#REF!</definedName>
    <definedName name="HYOU6" localSheetId="8">#REF!</definedName>
    <definedName name="HYOU6" localSheetId="10">#REF!</definedName>
    <definedName name="HYOU6" localSheetId="11">#REF!</definedName>
    <definedName name="HYOU6" localSheetId="12">#REF!</definedName>
    <definedName name="HYOU6" localSheetId="13">#REF!</definedName>
    <definedName name="HYOU6" localSheetId="17">#REF!</definedName>
    <definedName name="HYOU6" localSheetId="22">#REF!</definedName>
    <definedName name="HYOU6" localSheetId="16">#REF!</definedName>
    <definedName name="HYOU6">#REF!</definedName>
    <definedName name="HYOU7" localSheetId="0">#REF!</definedName>
    <definedName name="HYOU7" localSheetId="14">#REF!</definedName>
    <definedName name="HYOU7" localSheetId="15">#REF!</definedName>
    <definedName name="HYOU7" localSheetId="1">#REF!</definedName>
    <definedName name="HYOU7" localSheetId="2">#REF!</definedName>
    <definedName name="HYOU7" localSheetId="7">#REF!</definedName>
    <definedName name="HYOU7" localSheetId="4">#REF!</definedName>
    <definedName name="HYOU7" localSheetId="5">#REF!</definedName>
    <definedName name="HYOU7" localSheetId="3">#REF!</definedName>
    <definedName name="HYOU7" localSheetId="6">#REF!</definedName>
    <definedName name="HYOU7" localSheetId="9">#REF!</definedName>
    <definedName name="HYOU7" localSheetId="8">#REF!</definedName>
    <definedName name="HYOU7" localSheetId="10">#REF!</definedName>
    <definedName name="HYOU7" localSheetId="11">#REF!</definedName>
    <definedName name="HYOU7" localSheetId="12">#REF!</definedName>
    <definedName name="HYOU7" localSheetId="13">#REF!</definedName>
    <definedName name="HYOU7" localSheetId="17">#REF!</definedName>
    <definedName name="HYOU7" localSheetId="22">#REF!</definedName>
    <definedName name="HYOU7" localSheetId="16">#REF!</definedName>
    <definedName name="HYOU7">#REF!</definedName>
    <definedName name="HYOU8" localSheetId="0">#REF!</definedName>
    <definedName name="HYOU8" localSheetId="14">#REF!</definedName>
    <definedName name="HYOU8" localSheetId="15">#REF!</definedName>
    <definedName name="HYOU8" localSheetId="1">#REF!</definedName>
    <definedName name="HYOU8" localSheetId="2">#REF!</definedName>
    <definedName name="HYOU8" localSheetId="7">#REF!</definedName>
    <definedName name="HYOU8" localSheetId="4">#REF!</definedName>
    <definedName name="HYOU8" localSheetId="5">#REF!</definedName>
    <definedName name="HYOU8" localSheetId="3">#REF!</definedName>
    <definedName name="HYOU8" localSheetId="6">#REF!</definedName>
    <definedName name="HYOU8" localSheetId="9">#REF!</definedName>
    <definedName name="HYOU8" localSheetId="8">#REF!</definedName>
    <definedName name="HYOU8" localSheetId="10">#REF!</definedName>
    <definedName name="HYOU8" localSheetId="11">#REF!</definedName>
    <definedName name="HYOU8" localSheetId="12">#REF!</definedName>
    <definedName name="HYOU8" localSheetId="13">#REF!</definedName>
    <definedName name="HYOU8" localSheetId="17">#REF!</definedName>
    <definedName name="HYOU8" localSheetId="22">#REF!</definedName>
    <definedName name="HYOU8" localSheetId="16">#REF!</definedName>
    <definedName name="HYOU8">#REF!</definedName>
    <definedName name="HYOU9" localSheetId="0">#REF!</definedName>
    <definedName name="HYOU9" localSheetId="14">#REF!</definedName>
    <definedName name="HYOU9" localSheetId="15">#REF!</definedName>
    <definedName name="HYOU9" localSheetId="1">#REF!</definedName>
    <definedName name="HYOU9" localSheetId="2">#REF!</definedName>
    <definedName name="HYOU9" localSheetId="7">#REF!</definedName>
    <definedName name="HYOU9" localSheetId="4">#REF!</definedName>
    <definedName name="HYOU9" localSheetId="5">#REF!</definedName>
    <definedName name="HYOU9" localSheetId="3">#REF!</definedName>
    <definedName name="HYOU9" localSheetId="6">#REF!</definedName>
    <definedName name="HYOU9" localSheetId="9">#REF!</definedName>
    <definedName name="HYOU9" localSheetId="8">#REF!</definedName>
    <definedName name="HYOU9" localSheetId="10">#REF!</definedName>
    <definedName name="HYOU9" localSheetId="11">#REF!</definedName>
    <definedName name="HYOU9" localSheetId="12">#REF!</definedName>
    <definedName name="HYOU9" localSheetId="13">#REF!</definedName>
    <definedName name="HYOU9" localSheetId="17">#REF!</definedName>
    <definedName name="HYOU9" localSheetId="22">#REF!</definedName>
    <definedName name="HYOU9" localSheetId="16">#REF!</definedName>
    <definedName name="HYOU9">#REF!</definedName>
    <definedName name="NO2_" localSheetId="0">#REF!</definedName>
    <definedName name="NO2_" localSheetId="14">#REF!</definedName>
    <definedName name="NO2_" localSheetId="15">#REF!</definedName>
    <definedName name="NO2_" localSheetId="1">#REF!</definedName>
    <definedName name="NO2_" localSheetId="2">#REF!</definedName>
    <definedName name="NO2_" localSheetId="7">#REF!</definedName>
    <definedName name="NO2_" localSheetId="4">#REF!</definedName>
    <definedName name="NO2_" localSheetId="5">#REF!</definedName>
    <definedName name="NO2_" localSheetId="3">#REF!</definedName>
    <definedName name="NO2_" localSheetId="6">#REF!</definedName>
    <definedName name="NO2_" localSheetId="9">#REF!</definedName>
    <definedName name="NO2_" localSheetId="8">#REF!</definedName>
    <definedName name="NO2_" localSheetId="10">#REF!</definedName>
    <definedName name="NO2_" localSheetId="11">#REF!</definedName>
    <definedName name="NO2_" localSheetId="12">#REF!</definedName>
    <definedName name="NO2_" localSheetId="13">#REF!</definedName>
    <definedName name="NO2_" localSheetId="17">#REF!</definedName>
    <definedName name="NO2_" localSheetId="22">#REF!</definedName>
    <definedName name="NO2_" localSheetId="16">#REF!</definedName>
    <definedName name="NO2_">#REF!</definedName>
    <definedName name="_xlnm.Print_Area" localSheetId="0">'１'!$B$2:$AN$64</definedName>
    <definedName name="_xlnm.Print_Area" localSheetId="14">'10・11'!$B$2:$AN$71</definedName>
    <definedName name="_xlnm.Print_Area" localSheetId="15">'12・13'!$B$2:$AN$78</definedName>
    <definedName name="_xlnm.Print_Area" localSheetId="1">'２(製販)'!$B$2:$AN$60</definedName>
    <definedName name="_xlnm.Print_Area" localSheetId="2">'２(製販) (2)'!$B$2:$AN$60</definedName>
    <definedName name="_xlnm.Print_Area" localSheetId="7">'２(立販)'!$B$2:$AN$60</definedName>
    <definedName name="_xlnm.Print_Area" localSheetId="4">'２【ス　ギ】'!$B$2:$BB$56</definedName>
    <definedName name="_xlnm.Print_Area" localSheetId="5">'２【ヒノキ】'!$B$2:$BB$56</definedName>
    <definedName name="_xlnm.Print_Area" localSheetId="3">'２【印刷用】'!$B$2:$BD$56</definedName>
    <definedName name="_xlnm.Print_Area" localSheetId="6">'２【低質材】'!$B$2:$BB$56</definedName>
    <definedName name="_xlnm.Print_Area" localSheetId="9">'３'!$B$2:$AN$119</definedName>
    <definedName name="_xlnm.Print_Area" localSheetId="8">'３【印刷用】'!$B$2:$AN$119</definedName>
    <definedName name="_xlnm.Print_Area" localSheetId="10">'４'!$B$2:$AN$60</definedName>
    <definedName name="_xlnm.Print_Area" localSheetId="11">'５'!$B$2:$AO$60</definedName>
    <definedName name="_xlnm.Print_Area" localSheetId="12">'６'!$B$2:$AN$143</definedName>
    <definedName name="_xlnm.Print_Area" localSheetId="13">'７・８・９'!$B$2:$AN$71</definedName>
    <definedName name="_xlnm.Print_Area" localSheetId="17">意思表明書!$B$2:$AN$65</definedName>
    <definedName name="_xlnm.Print_Area" localSheetId="18">確約書!$B$2:$AN$52</definedName>
    <definedName name="_xlnm.Print_Area" localSheetId="19">'結果報告書(鑑)'!$B$2:$AN$68</definedName>
    <definedName name="_xlnm.Print_Area" localSheetId="20">結果報告書1・2!$B$2:$AN$124</definedName>
    <definedName name="_xlnm.Print_Area" localSheetId="21">結果報告書3!$B$2:$CA$52</definedName>
    <definedName name="_xlnm.Print_Area" localSheetId="23">数量ＤＢ!#REF!</definedName>
    <definedName name="_xlnm.Print_Area" localSheetId="22">整理ＤＢ!$B$2:$N$54</definedName>
    <definedName name="_xlnm.Print_Area" localSheetId="16">添付提出票!$B$2:$AN$61</definedName>
    <definedName name="_xlnm.Print_Area">#REF!</definedName>
    <definedName name="PRINT_AREA_MI" localSheetId="0">#REF!</definedName>
    <definedName name="PRINT_AREA_MI" localSheetId="14">#REF!</definedName>
    <definedName name="PRINT_AREA_MI" localSheetId="15">#REF!</definedName>
    <definedName name="PRINT_AREA_MI" localSheetId="1">#REF!</definedName>
    <definedName name="PRINT_AREA_MI" localSheetId="2">#REF!</definedName>
    <definedName name="PRINT_AREA_MI" localSheetId="7">#REF!</definedName>
    <definedName name="PRINT_AREA_MI" localSheetId="4">#REF!</definedName>
    <definedName name="PRINT_AREA_MI" localSheetId="5">#REF!</definedName>
    <definedName name="PRINT_AREA_MI" localSheetId="3">#REF!</definedName>
    <definedName name="PRINT_AREA_MI" localSheetId="6">#REF!</definedName>
    <definedName name="PRINT_AREA_MI" localSheetId="9">#REF!</definedName>
    <definedName name="PRINT_AREA_MI" localSheetId="8">#REF!</definedName>
    <definedName name="PRINT_AREA_MI" localSheetId="10">#REF!</definedName>
    <definedName name="PRINT_AREA_MI" localSheetId="11">#REF!</definedName>
    <definedName name="PRINT_AREA_MI" localSheetId="12">#REF!</definedName>
    <definedName name="PRINT_AREA_MI" localSheetId="13">#REF!</definedName>
    <definedName name="PRINT_AREA_MI" localSheetId="17">#REF!</definedName>
    <definedName name="PRINT_AREA_MI" localSheetId="22">#REF!</definedName>
    <definedName name="PRINT_AREA_MI" localSheetId="16">#REF!</definedName>
    <definedName name="PRINT_AREA_MI">#REF!</definedName>
    <definedName name="_xlnm.Print_Titles" localSheetId="22">整理ＤＢ!$2:$4</definedName>
    <definedName name="_xlnm.Print_Titles">#REF!</definedName>
    <definedName name="PRINT_TITLES_MI" localSheetId="0">#REF!</definedName>
    <definedName name="PRINT_TITLES_MI" localSheetId="14">#REF!</definedName>
    <definedName name="PRINT_TITLES_MI" localSheetId="15">#REF!</definedName>
    <definedName name="PRINT_TITLES_MI" localSheetId="1">#REF!</definedName>
    <definedName name="PRINT_TITLES_MI" localSheetId="2">#REF!</definedName>
    <definedName name="PRINT_TITLES_MI" localSheetId="7">#REF!</definedName>
    <definedName name="PRINT_TITLES_MI" localSheetId="4">#REF!</definedName>
    <definedName name="PRINT_TITLES_MI" localSheetId="5">#REF!</definedName>
    <definedName name="PRINT_TITLES_MI" localSheetId="3">#REF!</definedName>
    <definedName name="PRINT_TITLES_MI" localSheetId="6">#REF!</definedName>
    <definedName name="PRINT_TITLES_MI" localSheetId="9">#REF!</definedName>
    <definedName name="PRINT_TITLES_MI" localSheetId="8">#REF!</definedName>
    <definedName name="PRINT_TITLES_MI" localSheetId="10">#REF!</definedName>
    <definedName name="PRINT_TITLES_MI" localSheetId="11">#REF!</definedName>
    <definedName name="PRINT_TITLES_MI" localSheetId="12">#REF!</definedName>
    <definedName name="PRINT_TITLES_MI" localSheetId="13">#REF!</definedName>
    <definedName name="PRINT_TITLES_MI" localSheetId="17">#REF!</definedName>
    <definedName name="PRINT_TITLES_MI" localSheetId="22">#REF!</definedName>
    <definedName name="PRINT_TITLES_MI" localSheetId="16">#REF!</definedName>
    <definedName name="PRINT_TITLES_MI">#REF!</definedName>
    <definedName name="契約通知" localSheetId="0">#REF!</definedName>
    <definedName name="契約通知" localSheetId="14">#REF!</definedName>
    <definedName name="契約通知" localSheetId="15">#REF!</definedName>
    <definedName name="契約通知" localSheetId="1">#REF!</definedName>
    <definedName name="契約通知" localSheetId="2">#REF!</definedName>
    <definedName name="契約通知" localSheetId="7">#REF!</definedName>
    <definedName name="契約通知" localSheetId="4">#REF!</definedName>
    <definedName name="契約通知" localSheetId="5">#REF!</definedName>
    <definedName name="契約通知" localSheetId="3">#REF!</definedName>
    <definedName name="契約通知" localSheetId="6">#REF!</definedName>
    <definedName name="契約通知" localSheetId="9">#REF!</definedName>
    <definedName name="契約通知" localSheetId="8">#REF!</definedName>
    <definedName name="契約通知" localSheetId="10">#REF!</definedName>
    <definedName name="契約通知" localSheetId="11">#REF!</definedName>
    <definedName name="契約通知" localSheetId="12">#REF!</definedName>
    <definedName name="契約通知" localSheetId="13">#REF!</definedName>
    <definedName name="契約通知" localSheetId="17">#REF!</definedName>
    <definedName name="契約通知" localSheetId="22">#REF!</definedName>
    <definedName name="契約通知" localSheetId="16">#REF!</definedName>
    <definedName name="契約通知">#REF!</definedName>
    <definedName name="契約通知決議書印刷" localSheetId="0">#REF!</definedName>
    <definedName name="契約通知決議書印刷" localSheetId="14">#REF!</definedName>
    <definedName name="契約通知決議書印刷" localSheetId="15">#REF!</definedName>
    <definedName name="契約通知決議書印刷" localSheetId="1">#REF!</definedName>
    <definedName name="契約通知決議書印刷" localSheetId="2">#REF!</definedName>
    <definedName name="契約通知決議書印刷" localSheetId="7">#REF!</definedName>
    <definedName name="契約通知決議書印刷" localSheetId="4">#REF!</definedName>
    <definedName name="契約通知決議書印刷" localSheetId="5">#REF!</definedName>
    <definedName name="契約通知決議書印刷" localSheetId="3">#REF!</definedName>
    <definedName name="契約通知決議書印刷" localSheetId="6">#REF!</definedName>
    <definedName name="契約通知決議書印刷" localSheetId="9">#REF!</definedName>
    <definedName name="契約通知決議書印刷" localSheetId="8">#REF!</definedName>
    <definedName name="契約通知決議書印刷" localSheetId="10">#REF!</definedName>
    <definedName name="契約通知決議書印刷" localSheetId="11">#REF!</definedName>
    <definedName name="契約通知決議書印刷" localSheetId="12">#REF!</definedName>
    <definedName name="契約通知決議書印刷" localSheetId="13">#REF!</definedName>
    <definedName name="契約通知決議書印刷" localSheetId="17">#REF!</definedName>
    <definedName name="契約通知決議書印刷" localSheetId="22">#REF!</definedName>
    <definedName name="契約通知決議書印刷" localSheetId="16">#REF!</definedName>
    <definedName name="契約通知決議書印刷">#REF!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63" i="37" l="1"/>
  <c r="K20" i="31"/>
  <c r="O18" i="31"/>
  <c r="K19" i="31" l="1"/>
  <c r="Z5" i="33" l="1"/>
  <c r="B4" i="31"/>
  <c r="B4" i="39" l="1"/>
  <c r="B4" i="40"/>
  <c r="B4" i="32"/>
  <c r="B4" i="37"/>
  <c r="B4" i="38"/>
  <c r="B4" i="54"/>
  <c r="B4" i="35"/>
  <c r="B4" i="36"/>
  <c r="N10" i="57"/>
  <c r="N10" i="30" l="1"/>
  <c r="B30" i="31"/>
  <c r="AJ29" i="50"/>
  <c r="AF29" i="50"/>
  <c r="AA29" i="50"/>
  <c r="W29" i="50"/>
  <c r="R29" i="50"/>
  <c r="N29" i="50"/>
  <c r="AF28" i="50"/>
  <c r="W28" i="50"/>
  <c r="N28" i="50"/>
  <c r="K20" i="50"/>
  <c r="O18" i="50"/>
  <c r="K19" i="50" l="1"/>
  <c r="E56" i="30" l="1"/>
  <c r="E53" i="30"/>
  <c r="E50" i="30"/>
  <c r="W28" i="47" l="1"/>
  <c r="W27" i="47"/>
  <c r="W26" i="47"/>
  <c r="W25" i="47"/>
  <c r="W24" i="47"/>
  <c r="E47" i="30" l="1"/>
  <c r="E44" i="30"/>
  <c r="E41" i="30"/>
  <c r="K29" i="47" l="1"/>
  <c r="W29" i="47"/>
  <c r="O16" i="47"/>
  <c r="P33" i="47" l="1"/>
  <c r="AA14" i="30"/>
  <c r="ED5" i="33" l="1"/>
  <c r="CP5" i="33"/>
  <c r="AT5" i="33"/>
  <c r="AD5" i="33"/>
  <c r="AD7" i="33" l="1"/>
  <c r="K30" i="31" s="1"/>
  <c r="DR5" i="33"/>
  <c r="DV5" i="33"/>
  <c r="BZ5" i="33"/>
  <c r="BV5" i="33"/>
  <c r="B32" i="31"/>
  <c r="B31" i="31"/>
  <c r="Z52" i="33"/>
  <c r="AD9" i="33" l="1"/>
  <c r="BZ7" i="33"/>
  <c r="DV7" i="33"/>
  <c r="R19" i="50"/>
  <c r="R19" i="31"/>
  <c r="K31" i="31" l="1"/>
  <c r="BZ8" i="33"/>
  <c r="K32" i="31"/>
  <c r="K33" i="31" l="1"/>
  <c r="CL50" i="33"/>
  <c r="CL33" i="33"/>
  <c r="CL16" i="33"/>
  <c r="CL46" i="33"/>
  <c r="CL29" i="33"/>
  <c r="CL20" i="33"/>
  <c r="BZ9" i="33"/>
  <c r="CD9" i="33" s="1"/>
  <c r="BZ35" i="33"/>
  <c r="CD35" i="33" s="1"/>
  <c r="BZ11" i="33"/>
  <c r="CD11" i="33" s="1"/>
  <c r="BZ50" i="33"/>
  <c r="CD50" i="33" s="1"/>
  <c r="BZ15" i="33"/>
  <c r="CD15" i="33" s="1"/>
  <c r="BZ41" i="33"/>
  <c r="CD41" i="33" s="1"/>
  <c r="CL11" i="33"/>
  <c r="BZ36" i="33"/>
  <c r="CD36" i="33" s="1"/>
  <c r="CL42" i="33"/>
  <c r="CL25" i="33"/>
  <c r="CL8" i="33"/>
  <c r="CL38" i="33"/>
  <c r="CL21" i="33"/>
  <c r="CL12" i="33"/>
  <c r="BZ25" i="33"/>
  <c r="CD25" i="33" s="1"/>
  <c r="BZ19" i="33"/>
  <c r="CD19" i="33" s="1"/>
  <c r="BZ10" i="33"/>
  <c r="CD10" i="33" s="1"/>
  <c r="BZ23" i="33"/>
  <c r="BZ40" i="33"/>
  <c r="CD40" i="33" s="1"/>
  <c r="BZ49" i="33"/>
  <c r="CD49" i="33" s="1"/>
  <c r="CL34" i="33"/>
  <c r="CL17" i="33"/>
  <c r="CL47" i="33"/>
  <c r="CL30" i="33"/>
  <c r="CL13" i="33"/>
  <c r="BZ14" i="33"/>
  <c r="CD14" i="33" s="1"/>
  <c r="CD8" i="33"/>
  <c r="BZ18" i="33"/>
  <c r="CD18" i="33" s="1"/>
  <c r="BZ31" i="33"/>
  <c r="CD31" i="33" s="1"/>
  <c r="BZ48" i="33"/>
  <c r="CL41" i="33"/>
  <c r="CL28" i="33"/>
  <c r="BZ27" i="33"/>
  <c r="CD27" i="33" s="1"/>
  <c r="CL26" i="33"/>
  <c r="CL9" i="33"/>
  <c r="CL39" i="33"/>
  <c r="CL22" i="33"/>
  <c r="CL51" i="33"/>
  <c r="BZ17" i="33"/>
  <c r="CD17" i="33" s="1"/>
  <c r="BZ22" i="33"/>
  <c r="BZ16" i="33"/>
  <c r="CD16" i="33" s="1"/>
  <c r="BZ13" i="33"/>
  <c r="CD13" i="33" s="1"/>
  <c r="BZ26" i="33"/>
  <c r="CD26" i="33" s="1"/>
  <c r="BZ44" i="33"/>
  <c r="CD44" i="33" s="1"/>
  <c r="CL37" i="33"/>
  <c r="CL18" i="33"/>
  <c r="CL48" i="33"/>
  <c r="CL31" i="33"/>
  <c r="CL14" i="33"/>
  <c r="CL35" i="33"/>
  <c r="CL43" i="33"/>
  <c r="BZ30" i="33"/>
  <c r="CD30" i="33" s="1"/>
  <c r="BZ24" i="33"/>
  <c r="CD24" i="33" s="1"/>
  <c r="BZ21" i="33"/>
  <c r="CD21" i="33" s="1"/>
  <c r="BZ34" i="33"/>
  <c r="CD34" i="33" s="1"/>
  <c r="BZ12" i="33"/>
  <c r="CD12" i="33" s="1"/>
  <c r="CL24" i="33"/>
  <c r="CL10" i="33"/>
  <c r="CL40" i="33"/>
  <c r="CL23" i="33"/>
  <c r="CL44" i="33"/>
  <c r="CL27" i="33"/>
  <c r="BZ33" i="33"/>
  <c r="CD33" i="33" s="1"/>
  <c r="BZ43" i="33"/>
  <c r="CD43" i="33" s="1"/>
  <c r="BZ32" i="33"/>
  <c r="CD32" i="33" s="1"/>
  <c r="BZ29" i="33"/>
  <c r="CD29" i="33" s="1"/>
  <c r="BZ39" i="33"/>
  <c r="CD39" i="33" s="1"/>
  <c r="BZ38" i="33"/>
  <c r="CD38" i="33" s="1"/>
  <c r="BZ20" i="33"/>
  <c r="CD20" i="33" s="1"/>
  <c r="BZ42" i="33"/>
  <c r="CD42" i="33" s="1"/>
  <c r="CL49" i="33"/>
  <c r="CL32" i="33"/>
  <c r="CL15" i="33"/>
  <c r="CL45" i="33"/>
  <c r="CL36" i="33"/>
  <c r="CL19" i="33"/>
  <c r="BZ46" i="33"/>
  <c r="CD46" i="33" s="1"/>
  <c r="BZ51" i="33"/>
  <c r="BZ45" i="33"/>
  <c r="CD45" i="33" s="1"/>
  <c r="BZ37" i="33"/>
  <c r="CD37" i="33" s="1"/>
  <c r="BZ47" i="33"/>
  <c r="CD47" i="33" s="1"/>
  <c r="BZ28" i="33"/>
  <c r="CH28" i="33" s="1"/>
  <c r="AP49" i="33"/>
  <c r="AP32" i="33"/>
  <c r="AP15" i="33"/>
  <c r="AP45" i="33"/>
  <c r="AP28" i="33"/>
  <c r="AP19" i="33"/>
  <c r="AP41" i="33"/>
  <c r="AP24" i="33"/>
  <c r="AP37" i="33"/>
  <c r="AP20" i="33"/>
  <c r="AP11" i="33"/>
  <c r="AP39" i="33"/>
  <c r="AP33" i="33"/>
  <c r="AP16" i="33"/>
  <c r="AP46" i="33"/>
  <c r="AP29" i="33"/>
  <c r="AP12" i="33"/>
  <c r="AP50" i="33"/>
  <c r="AP43" i="33"/>
  <c r="AP25" i="33"/>
  <c r="AP8" i="33"/>
  <c r="AP38" i="33"/>
  <c r="AP21" i="33"/>
  <c r="AP42" i="33"/>
  <c r="AP9" i="33"/>
  <c r="AP17" i="33"/>
  <c r="AP47" i="33"/>
  <c r="AP30" i="33"/>
  <c r="AP13" i="33"/>
  <c r="AP51" i="33"/>
  <c r="AP34" i="33"/>
  <c r="AP22" i="33"/>
  <c r="AP26" i="33"/>
  <c r="AP48" i="33"/>
  <c r="AP31" i="33"/>
  <c r="AP14" i="33"/>
  <c r="AP44" i="33"/>
  <c r="AP35" i="33"/>
  <c r="AP18" i="33"/>
  <c r="AP40" i="33"/>
  <c r="AP23" i="33"/>
  <c r="AP36" i="33"/>
  <c r="AP27" i="33"/>
  <c r="AP10" i="33"/>
  <c r="DV8" i="33"/>
  <c r="ED13" i="33" s="1"/>
  <c r="ED8" i="33"/>
  <c r="CH26" i="33" l="1"/>
  <c r="CH27" i="33"/>
  <c r="CD51" i="33"/>
  <c r="CD48" i="33"/>
  <c r="M9" i="36"/>
  <c r="CD23" i="33"/>
  <c r="CH29" i="33"/>
  <c r="BZ52" i="33"/>
  <c r="CD28" i="33"/>
  <c r="CD22" i="33"/>
  <c r="DV13" i="33"/>
  <c r="DL13" i="33"/>
  <c r="V9" i="36" l="1"/>
  <c r="AJ45" i="50" s="1"/>
  <c r="AJ48" i="50" s="1"/>
  <c r="AF45" i="50"/>
  <c r="AF48" i="50" s="1"/>
  <c r="CD52" i="33"/>
  <c r="CH49" i="33" s="1"/>
  <c r="T52" i="33"/>
  <c r="AD46" i="33" s="1"/>
  <c r="AH46" i="33" s="1"/>
  <c r="DR13" i="33"/>
  <c r="BP52" i="33"/>
  <c r="CH48" i="33" l="1"/>
  <c r="CH51" i="33"/>
  <c r="CH23" i="33"/>
  <c r="CH22" i="33"/>
  <c r="CH50" i="33"/>
  <c r="AL9" i="36"/>
  <c r="AQ9" i="36" s="1"/>
  <c r="CH37" i="33"/>
  <c r="CH24" i="33"/>
  <c r="CH9" i="33"/>
  <c r="CH33" i="33"/>
  <c r="CH16" i="33"/>
  <c r="CH19" i="33"/>
  <c r="CH11" i="33"/>
  <c r="CH42" i="33"/>
  <c r="CH44" i="33"/>
  <c r="CH20" i="33"/>
  <c r="CH25" i="33"/>
  <c r="CH45" i="33"/>
  <c r="CH38" i="33"/>
  <c r="CH43" i="33"/>
  <c r="CH41" i="33"/>
  <c r="CH15" i="33"/>
  <c r="CH10" i="33"/>
  <c r="CH12" i="33"/>
  <c r="CH31" i="33"/>
  <c r="CH8" i="33"/>
  <c r="CH17" i="33"/>
  <c r="CH13" i="33"/>
  <c r="CH46" i="33"/>
  <c r="CH40" i="33"/>
  <c r="CH32" i="33"/>
  <c r="CH36" i="33"/>
  <c r="CH18" i="33"/>
  <c r="CH34" i="33"/>
  <c r="CH30" i="33"/>
  <c r="CH21" i="33"/>
  <c r="CH39" i="33"/>
  <c r="CH35" i="33"/>
  <c r="CH14" i="33"/>
  <c r="CH47" i="33"/>
  <c r="AD11" i="33"/>
  <c r="AH11" i="33" s="1"/>
  <c r="AD16" i="33"/>
  <c r="AH16" i="33" s="1"/>
  <c r="AD44" i="33"/>
  <c r="AH44" i="33" s="1"/>
  <c r="AD25" i="33"/>
  <c r="AH25" i="33" s="1"/>
  <c r="AD48" i="33"/>
  <c r="AH48" i="33" s="1"/>
  <c r="AD19" i="33"/>
  <c r="AH19" i="33" s="1"/>
  <c r="AD41" i="33"/>
  <c r="AH41" i="33" s="1"/>
  <c r="AD26" i="33"/>
  <c r="AD37" i="33"/>
  <c r="AH37" i="33" s="1"/>
  <c r="AD22" i="33"/>
  <c r="AD29" i="33"/>
  <c r="AD8" i="33"/>
  <c r="AH8" i="33" s="1"/>
  <c r="AD14" i="33"/>
  <c r="AH14" i="33" s="1"/>
  <c r="AD17" i="33"/>
  <c r="AH17" i="33" s="1"/>
  <c r="AD28" i="33"/>
  <c r="AD24" i="33"/>
  <c r="AD47" i="33"/>
  <c r="AH47" i="33" s="1"/>
  <c r="AD13" i="33"/>
  <c r="AH13" i="33" s="1"/>
  <c r="AD45" i="33"/>
  <c r="AH45" i="33" s="1"/>
  <c r="AD49" i="33"/>
  <c r="AH49" i="33" s="1"/>
  <c r="AD12" i="33"/>
  <c r="AH12" i="33" s="1"/>
  <c r="AD40" i="33"/>
  <c r="AH40" i="33" s="1"/>
  <c r="AD51" i="33"/>
  <c r="AH51" i="33" s="1"/>
  <c r="AD36" i="33"/>
  <c r="AH36" i="33" s="1"/>
  <c r="AH9" i="33"/>
  <c r="AD35" i="33"/>
  <c r="AH35" i="33" s="1"/>
  <c r="AD33" i="33"/>
  <c r="AH33" i="33" s="1"/>
  <c r="AD30" i="33"/>
  <c r="AH30" i="33" s="1"/>
  <c r="AD32" i="33"/>
  <c r="AH32" i="33" s="1"/>
  <c r="AD10" i="33"/>
  <c r="AH10" i="33" s="1"/>
  <c r="AD43" i="33"/>
  <c r="AH43" i="33" s="1"/>
  <c r="AD15" i="33"/>
  <c r="AH15" i="33" s="1"/>
  <c r="AD23" i="33"/>
  <c r="AD39" i="33"/>
  <c r="AH39" i="33" s="1"/>
  <c r="AD27" i="33"/>
  <c r="AD34" i="33"/>
  <c r="AH34" i="33" s="1"/>
  <c r="AD31" i="33"/>
  <c r="AH31" i="33" s="1"/>
  <c r="AD42" i="33"/>
  <c r="AH42" i="33" s="1"/>
  <c r="AD21" i="33"/>
  <c r="AH21" i="33" s="1"/>
  <c r="AD18" i="33"/>
  <c r="AH18" i="33" s="1"/>
  <c r="AD20" i="33"/>
  <c r="AH20" i="33" s="1"/>
  <c r="AD38" i="33"/>
  <c r="AH38" i="33" s="1"/>
  <c r="AD50" i="33"/>
  <c r="AH50" i="33" s="1"/>
  <c r="AV9" i="36" l="1"/>
  <c r="AV20" i="36" s="1"/>
  <c r="CH52" i="33"/>
  <c r="AH27" i="33"/>
  <c r="AH23" i="33"/>
  <c r="AH24" i="33"/>
  <c r="AH29" i="33"/>
  <c r="AH22" i="33"/>
  <c r="AH28" i="33"/>
  <c r="AH26" i="33"/>
  <c r="AD52" i="33"/>
  <c r="BV52" i="33"/>
  <c r="CL52" i="33" l="1"/>
  <c r="CP8" i="33" s="1"/>
  <c r="M9" i="35" s="1"/>
  <c r="Q32" i="31"/>
  <c r="Y32" i="31" s="1"/>
  <c r="AH52" i="33"/>
  <c r="AL26" i="33" s="1"/>
  <c r="CP43" i="33" l="1"/>
  <c r="M44" i="35" s="1"/>
  <c r="CP21" i="33"/>
  <c r="M22" i="35" s="1"/>
  <c r="CP15" i="33"/>
  <c r="M16" i="35" s="1"/>
  <c r="CP34" i="33"/>
  <c r="M35" i="35" s="1"/>
  <c r="CP14" i="33"/>
  <c r="M15" i="35" s="1"/>
  <c r="CP18" i="33"/>
  <c r="M19" i="35" s="1"/>
  <c r="CP12" i="33"/>
  <c r="M13" i="35" s="1"/>
  <c r="CP10" i="33"/>
  <c r="M11" i="35" s="1"/>
  <c r="CP37" i="33"/>
  <c r="M38" i="35" s="1"/>
  <c r="CP23" i="33"/>
  <c r="M24" i="35" s="1"/>
  <c r="CP32" i="33"/>
  <c r="M33" i="35" s="1"/>
  <c r="CP20" i="33"/>
  <c r="M21" i="35" s="1"/>
  <c r="CP39" i="33"/>
  <c r="M40" i="35" s="1"/>
  <c r="CP46" i="33"/>
  <c r="M47" i="35" s="1"/>
  <c r="CP16" i="33"/>
  <c r="M17" i="35" s="1"/>
  <c r="CP29" i="33"/>
  <c r="M30" i="35" s="1"/>
  <c r="CP25" i="33"/>
  <c r="M26" i="35" s="1"/>
  <c r="CP35" i="33"/>
  <c r="M36" i="35" s="1"/>
  <c r="CP26" i="33"/>
  <c r="M27" i="35" s="1"/>
  <c r="CP38" i="33"/>
  <c r="M39" i="35" s="1"/>
  <c r="CP51" i="33"/>
  <c r="M52" i="35" s="1"/>
  <c r="CP45" i="33"/>
  <c r="M46" i="35" s="1"/>
  <c r="CP30" i="33"/>
  <c r="M31" i="35" s="1"/>
  <c r="CP28" i="33"/>
  <c r="M29" i="35" s="1"/>
  <c r="CP11" i="33"/>
  <c r="M12" i="35" s="1"/>
  <c r="CP17" i="33"/>
  <c r="M18" i="35" s="1"/>
  <c r="CP22" i="33"/>
  <c r="M23" i="35" s="1"/>
  <c r="CP49" i="33"/>
  <c r="M50" i="35" s="1"/>
  <c r="CP27" i="33"/>
  <c r="M28" i="35" s="1"/>
  <c r="CP33" i="33"/>
  <c r="M34" i="35" s="1"/>
  <c r="CP13" i="33"/>
  <c r="M14" i="35" s="1"/>
  <c r="CP31" i="33"/>
  <c r="M32" i="35" s="1"/>
  <c r="CP19" i="33"/>
  <c r="M20" i="35" s="1"/>
  <c r="CP40" i="33"/>
  <c r="M41" i="35" s="1"/>
  <c r="CP50" i="33"/>
  <c r="M51" i="35" s="1"/>
  <c r="CP42" i="33"/>
  <c r="M43" i="35" s="1"/>
  <c r="CP24" i="33"/>
  <c r="M25" i="35" s="1"/>
  <c r="CP48" i="33"/>
  <c r="M49" i="35" s="1"/>
  <c r="CP9" i="33"/>
  <c r="M10" i="35" s="1"/>
  <c r="CP36" i="33"/>
  <c r="M37" i="35" s="1"/>
  <c r="CP41" i="33"/>
  <c r="M42" i="35" s="1"/>
  <c r="V42" i="35" s="1"/>
  <c r="CP44" i="33"/>
  <c r="M45" i="35" s="1"/>
  <c r="CP47" i="33"/>
  <c r="M48" i="35" s="1"/>
  <c r="V9" i="35"/>
  <c r="AL48" i="33"/>
  <c r="AL28" i="33"/>
  <c r="AL27" i="33"/>
  <c r="AL33" i="33"/>
  <c r="AL37" i="33"/>
  <c r="AL25" i="33"/>
  <c r="AL50" i="33"/>
  <c r="AL38" i="33"/>
  <c r="AL11" i="33"/>
  <c r="AL35" i="33"/>
  <c r="AL43" i="33"/>
  <c r="AL41" i="33"/>
  <c r="AL15" i="33"/>
  <c r="AL20" i="33"/>
  <c r="AL13" i="33"/>
  <c r="AL46" i="33"/>
  <c r="AL21" i="33"/>
  <c r="AL40" i="33"/>
  <c r="AL45" i="33"/>
  <c r="AL19" i="33"/>
  <c r="AL32" i="33"/>
  <c r="AL23" i="33"/>
  <c r="AL24" i="33"/>
  <c r="AL22" i="33"/>
  <c r="AL29" i="33"/>
  <c r="AL12" i="33"/>
  <c r="AL47" i="33"/>
  <c r="AL9" i="33"/>
  <c r="AL42" i="33"/>
  <c r="AL10" i="33"/>
  <c r="AL17" i="33"/>
  <c r="AL31" i="33"/>
  <c r="AL51" i="33"/>
  <c r="AL34" i="33"/>
  <c r="AL30" i="33"/>
  <c r="AL14" i="33"/>
  <c r="AL18" i="33"/>
  <c r="AL8" i="33"/>
  <c r="AL36" i="33"/>
  <c r="AL44" i="33"/>
  <c r="AL39" i="33"/>
  <c r="AL16" i="33"/>
  <c r="AL49" i="33"/>
  <c r="W33" i="50" l="1"/>
  <c r="W30" i="50"/>
  <c r="W42" i="50"/>
  <c r="W36" i="50"/>
  <c r="W39" i="50"/>
  <c r="CP52" i="33"/>
  <c r="AL52" i="33"/>
  <c r="W48" i="50" l="1"/>
  <c r="AP52" i="33"/>
  <c r="AT8" i="33" s="1"/>
  <c r="M9" i="32" s="1"/>
  <c r="V9" i="32" s="1"/>
  <c r="V15" i="35"/>
  <c r="AL10" i="35" s="1"/>
  <c r="AT27" i="33" l="1"/>
  <c r="M28" i="32" s="1"/>
  <c r="V28" i="32" s="1"/>
  <c r="AL23" i="32" s="1"/>
  <c r="AT51" i="33"/>
  <c r="M52" i="32" s="1"/>
  <c r="V52" i="32" s="1"/>
  <c r="AL48" i="32" s="1"/>
  <c r="AT40" i="33"/>
  <c r="M41" i="32" s="1"/>
  <c r="V41" i="32" s="1"/>
  <c r="AL16" i="32" s="1"/>
  <c r="AT31" i="33"/>
  <c r="M32" i="32" s="1"/>
  <c r="V32" i="32" s="1"/>
  <c r="AL52" i="32" s="1"/>
  <c r="AT47" i="33"/>
  <c r="M48" i="32" s="1"/>
  <c r="V48" i="32" s="1"/>
  <c r="AL47" i="32" s="1"/>
  <c r="AT16" i="33"/>
  <c r="M17" i="32" s="1"/>
  <c r="AT26" i="33"/>
  <c r="M27" i="32" s="1"/>
  <c r="V27" i="32" s="1"/>
  <c r="AL13" i="32" s="1"/>
  <c r="AT44" i="33"/>
  <c r="M45" i="32" s="1"/>
  <c r="V45" i="32" s="1"/>
  <c r="AL17" i="32" s="1"/>
  <c r="AT19" i="33"/>
  <c r="M20" i="32" s="1"/>
  <c r="V20" i="32" s="1"/>
  <c r="AL21" i="32" s="1"/>
  <c r="AT17" i="33"/>
  <c r="M18" i="32" s="1"/>
  <c r="AT34" i="33"/>
  <c r="M35" i="32" s="1"/>
  <c r="V35" i="32" s="1"/>
  <c r="AL34" i="32" s="1"/>
  <c r="AT29" i="33"/>
  <c r="M30" i="32" s="1"/>
  <c r="V30" i="32" s="1"/>
  <c r="AL43" i="32" s="1"/>
  <c r="AT18" i="33"/>
  <c r="M19" i="32" s="1"/>
  <c r="AT50" i="33"/>
  <c r="M51" i="32" s="1"/>
  <c r="V51" i="32" s="1"/>
  <c r="AL38" i="32" s="1"/>
  <c r="AT9" i="33"/>
  <c r="M10" i="32" s="1"/>
  <c r="AT43" i="33"/>
  <c r="M44" i="32" s="1"/>
  <c r="V44" i="32" s="1"/>
  <c r="AL46" i="32" s="1"/>
  <c r="AT42" i="33"/>
  <c r="M43" i="32" s="1"/>
  <c r="V43" i="32" s="1"/>
  <c r="AL36" i="32" s="1"/>
  <c r="AT12" i="33"/>
  <c r="M13" i="32" s="1"/>
  <c r="V13" i="32" s="1"/>
  <c r="AT48" i="33"/>
  <c r="M49" i="32" s="1"/>
  <c r="V49" i="32" s="1"/>
  <c r="AL18" i="32" s="1"/>
  <c r="AT38" i="33"/>
  <c r="AT28" i="33"/>
  <c r="M29" i="32" s="1"/>
  <c r="V29" i="32" s="1"/>
  <c r="AL33" i="32" s="1"/>
  <c r="AT11" i="33"/>
  <c r="M12" i="32" s="1"/>
  <c r="V12" i="32" s="1"/>
  <c r="AT35" i="33"/>
  <c r="M36" i="32" s="1"/>
  <c r="V36" i="32" s="1"/>
  <c r="AL44" i="32" s="1"/>
  <c r="AT39" i="33"/>
  <c r="M40" i="32" s="1"/>
  <c r="V40" i="32" s="1"/>
  <c r="AL45" i="32" s="1"/>
  <c r="AT22" i="33"/>
  <c r="M23" i="32" s="1"/>
  <c r="V23" i="32" s="1"/>
  <c r="AL12" i="32" s="1"/>
  <c r="AT32" i="33"/>
  <c r="M33" i="32" s="1"/>
  <c r="V33" i="32" s="1"/>
  <c r="AL14" i="32" s="1"/>
  <c r="AT46" i="33"/>
  <c r="M47" i="32" s="1"/>
  <c r="V47" i="32" s="1"/>
  <c r="AL37" i="32" s="1"/>
  <c r="AT30" i="33"/>
  <c r="M31" i="32" s="1"/>
  <c r="V31" i="32" s="1"/>
  <c r="AL51" i="32" s="1"/>
  <c r="AT23" i="33"/>
  <c r="M24" i="32" s="1"/>
  <c r="V24" i="32" s="1"/>
  <c r="AL22" i="32" s="1"/>
  <c r="AT20" i="33"/>
  <c r="M21" i="32" s="1"/>
  <c r="V21" i="32" s="1"/>
  <c r="AL31" i="32" s="1"/>
  <c r="AT36" i="33"/>
  <c r="M37" i="32" s="1"/>
  <c r="V37" i="32" s="1"/>
  <c r="AL15" i="32" s="1"/>
  <c r="AT15" i="33"/>
  <c r="M16" i="32" s="1"/>
  <c r="AT25" i="33"/>
  <c r="M26" i="32" s="1"/>
  <c r="V26" i="32" s="1"/>
  <c r="AL42" i="32" s="1"/>
  <c r="AT21" i="33"/>
  <c r="M22" i="32" s="1"/>
  <c r="V22" i="32" s="1"/>
  <c r="AL41" i="32" s="1"/>
  <c r="AT13" i="33"/>
  <c r="M14" i="32" s="1"/>
  <c r="V14" i="32" s="1"/>
  <c r="AT49" i="33"/>
  <c r="M50" i="32" s="1"/>
  <c r="V50" i="32" s="1"/>
  <c r="AL28" i="32" s="1"/>
  <c r="AT33" i="33"/>
  <c r="M34" i="32" s="1"/>
  <c r="V34" i="32" s="1"/>
  <c r="AL24" i="32" s="1"/>
  <c r="AT37" i="33"/>
  <c r="M38" i="32" s="1"/>
  <c r="V38" i="32" s="1"/>
  <c r="AL25" i="32" s="1"/>
  <c r="AT24" i="33"/>
  <c r="M25" i="32" s="1"/>
  <c r="V25" i="32" s="1"/>
  <c r="AL32" i="32" s="1"/>
  <c r="AT10" i="33"/>
  <c r="M11" i="32" s="1"/>
  <c r="V11" i="32" s="1"/>
  <c r="AT41" i="33"/>
  <c r="M42" i="32" s="1"/>
  <c r="V42" i="32" s="1"/>
  <c r="AL26" i="32" s="1"/>
  <c r="AT14" i="33"/>
  <c r="M15" i="32" s="1"/>
  <c r="AT45" i="33"/>
  <c r="V46" i="35"/>
  <c r="AL27" i="35" s="1"/>
  <c r="V45" i="35"/>
  <c r="AL17" i="35" s="1"/>
  <c r="V18" i="35"/>
  <c r="AL40" i="35" s="1"/>
  <c r="V40" i="35"/>
  <c r="AL45" i="35" s="1"/>
  <c r="V29" i="35"/>
  <c r="AL33" i="35" s="1"/>
  <c r="V24" i="35"/>
  <c r="AL22" i="35" s="1"/>
  <c r="V43" i="35"/>
  <c r="AL36" i="35" s="1"/>
  <c r="V30" i="35"/>
  <c r="AL43" i="35" s="1"/>
  <c r="V41" i="35"/>
  <c r="AL16" i="35" s="1"/>
  <c r="V47" i="35"/>
  <c r="AL37" i="35" s="1"/>
  <c r="V20" i="35"/>
  <c r="AL21" i="35" s="1"/>
  <c r="V25" i="35"/>
  <c r="AL32" i="35" s="1"/>
  <c r="V39" i="35"/>
  <c r="AL35" i="35" s="1"/>
  <c r="AL49" i="35"/>
  <c r="V26" i="35"/>
  <c r="AL42" i="35" s="1"/>
  <c r="V38" i="35"/>
  <c r="AL25" i="35" s="1"/>
  <c r="V48" i="35"/>
  <c r="AL47" i="35" s="1"/>
  <c r="V16" i="35"/>
  <c r="AL20" i="35" s="1"/>
  <c r="V21" i="35"/>
  <c r="AL31" i="35" s="1"/>
  <c r="V35" i="35"/>
  <c r="AL34" i="35" s="1"/>
  <c r="V51" i="35"/>
  <c r="AL38" i="35" s="1"/>
  <c r="V44" i="35"/>
  <c r="AL46" i="35" s="1"/>
  <c r="V17" i="35"/>
  <c r="AL30" i="35" s="1"/>
  <c r="V31" i="35"/>
  <c r="AL51" i="35" s="1"/>
  <c r="V27" i="35"/>
  <c r="AL13" i="35" s="1"/>
  <c r="V50" i="35"/>
  <c r="AL28" i="35" s="1"/>
  <c r="AL26" i="35"/>
  <c r="V36" i="35"/>
  <c r="AL44" i="35" s="1"/>
  <c r="V23" i="35"/>
  <c r="AL12" i="35" s="1"/>
  <c r="V22" i="35"/>
  <c r="AL41" i="35" s="1"/>
  <c r="V37" i="35"/>
  <c r="AL15" i="35" s="1"/>
  <c r="V32" i="35"/>
  <c r="AL52" i="35" s="1"/>
  <c r="V52" i="35"/>
  <c r="AL48" i="35" s="1"/>
  <c r="V10" i="35"/>
  <c r="V19" i="35"/>
  <c r="AL11" i="35" s="1"/>
  <c r="V49" i="35"/>
  <c r="AL18" i="35" s="1"/>
  <c r="V34" i="35"/>
  <c r="AL24" i="35" s="1"/>
  <c r="V28" i="35"/>
  <c r="AL23" i="35" s="1"/>
  <c r="V33" i="35"/>
  <c r="AL14" i="35" s="1"/>
  <c r="V16" i="32" l="1"/>
  <c r="AL20" i="32" s="1"/>
  <c r="V17" i="32"/>
  <c r="AL30" i="32" s="1"/>
  <c r="V19" i="32"/>
  <c r="AL11" i="32" s="1"/>
  <c r="V18" i="32"/>
  <c r="AL40" i="32" s="1"/>
  <c r="V10" i="32"/>
  <c r="AL50" i="32" s="1"/>
  <c r="V15" i="32"/>
  <c r="AL10" i="32" s="1"/>
  <c r="M39" i="32"/>
  <c r="V39" i="32" s="1"/>
  <c r="AT52" i="33"/>
  <c r="M46" i="32"/>
  <c r="V46" i="32" s="1"/>
  <c r="AL27" i="32" s="1"/>
  <c r="AQ24" i="32" s="1"/>
  <c r="AL39" i="32"/>
  <c r="AL9" i="32"/>
  <c r="N42" i="50"/>
  <c r="AL29" i="32"/>
  <c r="N30" i="50"/>
  <c r="AL50" i="35"/>
  <c r="AV49" i="35" s="1"/>
  <c r="AA42" i="50"/>
  <c r="N39" i="50"/>
  <c r="AQ51" i="35"/>
  <c r="AQ51" i="32"/>
  <c r="AQ44" i="32"/>
  <c r="AQ14" i="32"/>
  <c r="V11" i="35"/>
  <c r="AA30" i="50" s="1"/>
  <c r="V14" i="35"/>
  <c r="AA39" i="50" s="1"/>
  <c r="V13" i="35"/>
  <c r="AA36" i="50" s="1"/>
  <c r="V12" i="35"/>
  <c r="AA33" i="50" s="1"/>
  <c r="AQ44" i="35"/>
  <c r="AQ14" i="35"/>
  <c r="AQ24" i="35"/>
  <c r="AQ34" i="35"/>
  <c r="R39" i="50" l="1"/>
  <c r="R30" i="50"/>
  <c r="AV39" i="32"/>
  <c r="AQ9" i="32"/>
  <c r="N36" i="50"/>
  <c r="AL35" i="32"/>
  <c r="AQ34" i="32" s="1"/>
  <c r="R36" i="50"/>
  <c r="N33" i="50"/>
  <c r="AQ49" i="35"/>
  <c r="AL49" i="32"/>
  <c r="R42" i="50"/>
  <c r="AA48" i="50"/>
  <c r="AL19" i="32"/>
  <c r="R33" i="50"/>
  <c r="AL39" i="35"/>
  <c r="AL9" i="35"/>
  <c r="AV9" i="35" s="1"/>
  <c r="AL19" i="35"/>
  <c r="AL29" i="35"/>
  <c r="AV9" i="32"/>
  <c r="AQ39" i="32"/>
  <c r="AQ29" i="32"/>
  <c r="N48" i="50" l="1"/>
  <c r="E48" i="50" s="1"/>
  <c r="AV29" i="32"/>
  <c r="R48" i="50"/>
  <c r="I48" i="50" s="1"/>
  <c r="AQ49" i="32"/>
  <c r="AV49" i="32"/>
  <c r="AQ19" i="32"/>
  <c r="AV19" i="32"/>
  <c r="AV19" i="35"/>
  <c r="AQ19" i="35"/>
  <c r="AV39" i="35"/>
  <c r="AQ39" i="35"/>
  <c r="AQ9" i="35"/>
  <c r="AQ29" i="35"/>
  <c r="AV29" i="35"/>
  <c r="P54" i="50" l="1"/>
  <c r="AV54" i="32"/>
  <c r="Q30" i="31" s="1"/>
  <c r="Y30" i="31" s="1"/>
  <c r="AV54" i="35"/>
  <c r="Q31" i="31" l="1"/>
  <c r="Q33" i="31" s="1"/>
  <c r="Y33" i="31" s="1"/>
  <c r="P37" i="31" l="1"/>
  <c r="Y31" i="31"/>
</calcChain>
</file>

<file path=xl/sharedStrings.xml><?xml version="1.0" encoding="utf-8"?>
<sst xmlns="http://schemas.openxmlformats.org/spreadsheetml/2006/main" count="1388" uniqueCount="420">
  <si>
    <t/>
  </si>
  <si>
    <t>２</t>
    <phoneticPr fontId="3"/>
  </si>
  <si>
    <t>年</t>
    <rPh sb="0" eb="1">
      <t>ネン</t>
    </rPh>
    <phoneticPr fontId="3"/>
  </si>
  <si>
    <t>月</t>
    <rPh sb="0" eb="1">
      <t>ガツ</t>
    </rPh>
    <phoneticPr fontId="3"/>
  </si>
  <si>
    <t>日</t>
    <rPh sb="0" eb="1">
      <t>ニチ</t>
    </rPh>
    <phoneticPr fontId="3"/>
  </si>
  <si>
    <t>国有林材の安定供給システムに係る企画提案書</t>
    <rPh sb="0" eb="4">
      <t>コクユウリンザイ</t>
    </rPh>
    <rPh sb="5" eb="9">
      <t>アンテイキョウキュウ</t>
    </rPh>
    <rPh sb="14" eb="15">
      <t>カカ</t>
    </rPh>
    <rPh sb="16" eb="18">
      <t>キカク</t>
    </rPh>
    <rPh sb="18" eb="21">
      <t>テイアンショ</t>
    </rPh>
    <phoneticPr fontId="3"/>
  </si>
  <si>
    <t>予定数量</t>
    <rPh sb="0" eb="2">
      <t>ヨテイ</t>
    </rPh>
    <rPh sb="2" eb="4">
      <t>スウリョウ</t>
    </rPh>
    <phoneticPr fontId="3"/>
  </si>
  <si>
    <t>年　　度</t>
    <rPh sb="0" eb="1">
      <t>トシ</t>
    </rPh>
    <rPh sb="3" eb="4">
      <t>ド</t>
    </rPh>
    <phoneticPr fontId="3"/>
  </si>
  <si>
    <t>号物件</t>
    <rPh sb="0" eb="1">
      <t>ゴウ</t>
    </rPh>
    <rPh sb="1" eb="3">
      <t>ブッケン</t>
    </rPh>
    <phoneticPr fontId="3"/>
  </si>
  <si>
    <t>第</t>
    <rPh sb="0" eb="1">
      <t>ダイ</t>
    </rPh>
    <phoneticPr fontId="3"/>
  </si>
  <si>
    <t>申請者の事業形態</t>
    <rPh sb="0" eb="3">
      <t>シンセイシャ</t>
    </rPh>
    <rPh sb="4" eb="6">
      <t>ジギョウ</t>
    </rPh>
    <rPh sb="6" eb="8">
      <t>ケイタイ</t>
    </rPh>
    <phoneticPr fontId="3"/>
  </si>
  <si>
    <t>１</t>
    <phoneticPr fontId="3"/>
  </si>
  <si>
    <t>代表者</t>
    <rPh sb="0" eb="3">
      <t>ダイヒョウシャ</t>
    </rPh>
    <phoneticPr fontId="3"/>
  </si>
  <si>
    <t>事業の形態</t>
    <rPh sb="0" eb="2">
      <t>ジギョウ</t>
    </rPh>
    <rPh sb="3" eb="5">
      <t>ケイタイ</t>
    </rPh>
    <phoneticPr fontId="3"/>
  </si>
  <si>
    <t>□</t>
    <phoneticPr fontId="3"/>
  </si>
  <si>
    <t>２×４</t>
    <phoneticPr fontId="3"/>
  </si>
  <si>
    <t>合単板</t>
    <rPh sb="0" eb="1">
      <t>ゴウ</t>
    </rPh>
    <rPh sb="1" eb="3">
      <t>タンバン</t>
    </rPh>
    <phoneticPr fontId="3"/>
  </si>
  <si>
    <t>ＬＶＬ</t>
    <phoneticPr fontId="3"/>
  </si>
  <si>
    <t>集成材</t>
    <rPh sb="0" eb="3">
      <t>シュウセイザイ</t>
    </rPh>
    <phoneticPr fontId="3"/>
  </si>
  <si>
    <t>チップ</t>
    <phoneticPr fontId="3"/>
  </si>
  <si>
    <t>住宅メーカー</t>
    <rPh sb="0" eb="2">
      <t>ジュウタク</t>
    </rPh>
    <phoneticPr fontId="3"/>
  </si>
  <si>
    <t>素材生産</t>
    <rPh sb="0" eb="2">
      <t>ソザイ</t>
    </rPh>
    <rPh sb="2" eb="4">
      <t>セイサン</t>
    </rPh>
    <phoneticPr fontId="3"/>
  </si>
  <si>
    <t>オガ粉</t>
    <phoneticPr fontId="3"/>
  </si>
  <si>
    <t>購入希望価格明細</t>
    <phoneticPr fontId="3"/>
  </si>
  <si>
    <t>（１）素材（丸太）のシステム販売</t>
    <rPh sb="3" eb="5">
      <t>ソザイ</t>
    </rPh>
    <rPh sb="6" eb="8">
      <t>マルタ</t>
    </rPh>
    <rPh sb="14" eb="16">
      <t>ハンバイ</t>
    </rPh>
    <phoneticPr fontId="3"/>
  </si>
  <si>
    <t>【留意事項】</t>
    <phoneticPr fontId="3"/>
  </si>
  <si>
    <t>物件番号</t>
    <rPh sb="0" eb="2">
      <t>ブッケン</t>
    </rPh>
    <rPh sb="2" eb="4">
      <t>バンゴウ</t>
    </rPh>
    <phoneticPr fontId="3"/>
  </si>
  <si>
    <t>長　級</t>
    <rPh sb="0" eb="1">
      <t>チョウ</t>
    </rPh>
    <rPh sb="2" eb="3">
      <t>キュウ</t>
    </rPh>
    <phoneticPr fontId="11"/>
  </si>
  <si>
    <t>品等</t>
    <rPh sb="0" eb="2">
      <t>ヒントウ</t>
    </rPh>
    <phoneticPr fontId="3"/>
  </si>
  <si>
    <t>込</t>
    <rPh sb="0" eb="1">
      <t>コ</t>
    </rPh>
    <phoneticPr fontId="11"/>
  </si>
  <si>
    <t>30－36</t>
    <phoneticPr fontId="3"/>
  </si>
  <si>
    <t>８－12</t>
    <phoneticPr fontId="11"/>
  </si>
  <si>
    <t>14－16</t>
    <phoneticPr fontId="11"/>
  </si>
  <si>
    <t>直</t>
    <rPh sb="0" eb="1">
      <t>チョク</t>
    </rPh>
    <phoneticPr fontId="11"/>
  </si>
  <si>
    <t>小曲</t>
    <rPh sb="0" eb="2">
      <t>コマガリ</t>
    </rPh>
    <phoneticPr fontId="11"/>
  </si>
  <si>
    <t>曲</t>
    <rPh sb="0" eb="1">
      <t>マ</t>
    </rPh>
    <phoneticPr fontId="11"/>
  </si>
  <si>
    <t>等外</t>
    <rPh sb="0" eb="2">
      <t>トウガイ</t>
    </rPh>
    <phoneticPr fontId="11"/>
  </si>
  <si>
    <t>18－22</t>
    <phoneticPr fontId="11"/>
  </si>
  <si>
    <t>24－28</t>
    <phoneticPr fontId="11"/>
  </si>
  <si>
    <t>38上</t>
    <rPh sb="2" eb="3">
      <t>カミ</t>
    </rPh>
    <phoneticPr fontId="3"/>
  </si>
  <si>
    <t>予定数量</t>
    <rPh sb="0" eb="2">
      <t>ヨテイ</t>
    </rPh>
    <rPh sb="2" eb="4">
      <t>スウリョウ</t>
    </rPh>
    <phoneticPr fontId="11"/>
  </si>
  <si>
    <t>品 等</t>
    <rPh sb="0" eb="1">
      <t>ヒン</t>
    </rPh>
    <rPh sb="2" eb="3">
      <t>トウ</t>
    </rPh>
    <phoneticPr fontId="3"/>
  </si>
  <si>
    <t>径 級</t>
    <rPh sb="0" eb="1">
      <t>ケイ</t>
    </rPh>
    <rPh sb="2" eb="3">
      <t>キュウ</t>
    </rPh>
    <phoneticPr fontId="11"/>
  </si>
  <si>
    <t>長 級</t>
    <rPh sb="0" eb="1">
      <t>チョウ</t>
    </rPh>
    <rPh sb="2" eb="3">
      <t>キュウ</t>
    </rPh>
    <phoneticPr fontId="11"/>
  </si>
  <si>
    <t>数量</t>
    <rPh sb="0" eb="2">
      <t>スウリョウ</t>
    </rPh>
    <phoneticPr fontId="3"/>
  </si>
  <si>
    <t>【 総 括 表 】</t>
    <rPh sb="2" eb="3">
      <t>ソウ</t>
    </rPh>
    <rPh sb="4" eb="5">
      <t>カツ</t>
    </rPh>
    <rPh sb="6" eb="7">
      <t>ヒョウ</t>
    </rPh>
    <phoneticPr fontId="3"/>
  </si>
  <si>
    <t>曲</t>
    <rPh sb="0" eb="1">
      <t>マガリ</t>
    </rPh>
    <phoneticPr fontId="11"/>
  </si>
  <si>
    <t>込</t>
    <rPh sb="0" eb="1">
      <t>コミ</t>
    </rPh>
    <phoneticPr fontId="11"/>
  </si>
  <si>
    <t>-</t>
    <phoneticPr fontId="12"/>
  </si>
  <si>
    <t>全</t>
    <rPh sb="0" eb="1">
      <t>ゼン</t>
    </rPh>
    <phoneticPr fontId="12"/>
  </si>
  <si>
    <t>低Ｎ</t>
    <rPh sb="0" eb="1">
      <t>テイ</t>
    </rPh>
    <phoneticPr fontId="11"/>
  </si>
  <si>
    <t>全</t>
    <rPh sb="0" eb="1">
      <t>ゼン</t>
    </rPh>
    <phoneticPr fontId="11"/>
  </si>
  <si>
    <t>数 量 実 績</t>
    <rPh sb="0" eb="1">
      <t>カズ</t>
    </rPh>
    <rPh sb="2" eb="3">
      <t>リョウ</t>
    </rPh>
    <rPh sb="4" eb="5">
      <t>ジツ</t>
    </rPh>
    <rPh sb="6" eb="7">
      <t>イサオ</t>
    </rPh>
    <phoneticPr fontId="12"/>
  </si>
  <si>
    <t>経　級</t>
    <rPh sb="0" eb="1">
      <t>ケイ</t>
    </rPh>
    <rPh sb="2" eb="3">
      <t>キュウ</t>
    </rPh>
    <phoneticPr fontId="11"/>
  </si>
  <si>
    <t>低質材Ｎ</t>
    <rPh sb="0" eb="3">
      <t>テイシツザイ</t>
    </rPh>
    <phoneticPr fontId="12"/>
  </si>
  <si>
    <t>ヒノキ</t>
    <phoneticPr fontId="12"/>
  </si>
  <si>
    <t>スギ</t>
    <phoneticPr fontId="12"/>
  </si>
  <si>
    <t>製品システム販売</t>
    <rPh sb="0" eb="2">
      <t>セイヒン</t>
    </rPh>
    <rPh sb="6" eb="8">
      <t>ハンバイ</t>
    </rPh>
    <phoneticPr fontId="12"/>
  </si>
  <si>
    <t>普通</t>
    <rPh sb="0" eb="2">
      <t>フツウ</t>
    </rPh>
    <phoneticPr fontId="12"/>
  </si>
  <si>
    <t>８上</t>
    <rPh sb="1" eb="2">
      <t>カミ</t>
    </rPh>
    <phoneticPr fontId="3"/>
  </si>
  <si>
    <t>低Ｎ</t>
    <rPh sb="0" eb="1">
      <t>テイ</t>
    </rPh>
    <phoneticPr fontId="3"/>
  </si>
  <si>
    <t>総計</t>
    <rPh sb="0" eb="1">
      <t>ソウ</t>
    </rPh>
    <rPh sb="1" eb="2">
      <t>ケイ</t>
    </rPh>
    <phoneticPr fontId="3"/>
  </si>
  <si>
    <t>取組評価点①</t>
    <rPh sb="0" eb="2">
      <t>トリクミ</t>
    </rPh>
    <rPh sb="2" eb="5">
      <t>ヒョウカテン</t>
    </rPh>
    <phoneticPr fontId="3"/>
  </si>
  <si>
    <t>価　格　点</t>
    <rPh sb="0" eb="1">
      <t>アタイ</t>
    </rPh>
    <rPh sb="2" eb="3">
      <t>カク</t>
    </rPh>
    <rPh sb="4" eb="5">
      <t>テン</t>
    </rPh>
    <phoneticPr fontId="3"/>
  </si>
  <si>
    <t>３</t>
    <phoneticPr fontId="3"/>
  </si>
  <si>
    <t>効果的な取組内容</t>
    <rPh sb="0" eb="3">
      <t>コウカテキ</t>
    </rPh>
    <rPh sb="4" eb="6">
      <t>トリクミ</t>
    </rPh>
    <rPh sb="6" eb="8">
      <t>ナイヨウ</t>
    </rPh>
    <phoneticPr fontId="3"/>
  </si>
  <si>
    <t>（１）目的及び方針等</t>
    <rPh sb="3" eb="5">
      <t>モクテキ</t>
    </rPh>
    <rPh sb="5" eb="6">
      <t>オヨ</t>
    </rPh>
    <rPh sb="7" eb="9">
      <t>ホウシン</t>
    </rPh>
    <rPh sb="9" eb="10">
      <t>ナド</t>
    </rPh>
    <phoneticPr fontId="3"/>
  </si>
  <si>
    <t>①</t>
    <phoneticPr fontId="3"/>
  </si>
  <si>
    <t>目的</t>
    <rPh sb="0" eb="1">
      <t>モクテキ</t>
    </rPh>
    <phoneticPr fontId="3"/>
  </si>
  <si>
    <t>　国有林のシステム販売材の購入を希望する目的を記入してください。</t>
    <phoneticPr fontId="3"/>
  </si>
  <si>
    <t>中長期的な方針</t>
    <phoneticPr fontId="3"/>
  </si>
  <si>
    <t>②</t>
    <phoneticPr fontId="3"/>
  </si>
  <si>
    <t>③</t>
    <phoneticPr fontId="3"/>
  </si>
  <si>
    <t>短期的な効果</t>
    <phoneticPr fontId="3"/>
  </si>
  <si>
    <t>（２）需要創造への貢献等</t>
    <phoneticPr fontId="3"/>
  </si>
  <si>
    <t>中長期的な貢献等</t>
    <phoneticPr fontId="3"/>
  </si>
  <si>
    <t>　おおむね５年後を見通した自社の経営方針や設備投資の方針を記入してください。</t>
    <phoneticPr fontId="3"/>
  </si>
  <si>
    <t>短期的な貢献等</t>
    <phoneticPr fontId="3"/>
  </si>
  <si>
    <t>共同申請の内容</t>
    <rPh sb="0" eb="2">
      <t>キョウドウ</t>
    </rPh>
    <rPh sb="2" eb="4">
      <t>シンセイ</t>
    </rPh>
    <rPh sb="5" eb="7">
      <t>ナイヨウ</t>
    </rPh>
    <phoneticPr fontId="3"/>
  </si>
  <si>
    <t>販売先名称</t>
    <rPh sb="0" eb="3">
      <t>ハンバイサキ</t>
    </rPh>
    <rPh sb="3" eb="5">
      <t>メイショウ</t>
    </rPh>
    <phoneticPr fontId="3"/>
  </si>
  <si>
    <t>具体的用途</t>
    <rPh sb="0" eb="3">
      <t>グタイテキ</t>
    </rPh>
    <rPh sb="3" eb="5">
      <t>ヨウト</t>
    </rPh>
    <phoneticPr fontId="3"/>
  </si>
  <si>
    <t>使用樹種</t>
    <rPh sb="0" eb="2">
      <t>シヨウ</t>
    </rPh>
    <rPh sb="2" eb="4">
      <t>ジュシュ</t>
    </rPh>
    <phoneticPr fontId="3"/>
  </si>
  <si>
    <t>規格（径級/長級）</t>
    <rPh sb="0" eb="2">
      <t>キカク</t>
    </rPh>
    <rPh sb="3" eb="4">
      <t>ケイ</t>
    </rPh>
    <rPh sb="4" eb="5">
      <t>キュウ</t>
    </rPh>
    <rPh sb="6" eb="7">
      <t>チョウ</t>
    </rPh>
    <rPh sb="7" eb="8">
      <t>キュウ</t>
    </rPh>
    <phoneticPr fontId="3"/>
  </si>
  <si>
    <t>㎥</t>
    <phoneticPr fontId="3"/>
  </si>
  <si>
    <t>非住宅又は輸出の
実績※４</t>
    <rPh sb="0" eb="1">
      <t>ヒ</t>
    </rPh>
    <rPh sb="1" eb="3">
      <t>ジュウタク</t>
    </rPh>
    <rPh sb="3" eb="4">
      <t>マタ</t>
    </rPh>
    <rPh sb="5" eb="7">
      <t>ユシュツ</t>
    </rPh>
    <rPh sb="9" eb="11">
      <t>ジッセキ</t>
    </rPh>
    <phoneticPr fontId="3"/>
  </si>
  <si>
    <t>共同申請、協定に
よる販売先等の別</t>
    <rPh sb="14" eb="15">
      <t>トウ</t>
    </rPh>
    <phoneticPr fontId="3"/>
  </si>
  <si>
    <t>非住宅</t>
    <rPh sb="0" eb="1">
      <t>ヒ</t>
    </rPh>
    <rPh sb="1" eb="3">
      <t>ジュウタク</t>
    </rPh>
    <phoneticPr fontId="3"/>
  </si>
  <si>
    <t>輸出</t>
    <rPh sb="0" eb="2">
      <t>ユシュツ</t>
    </rPh>
    <phoneticPr fontId="3"/>
  </si>
  <si>
    <t>加工品等の販売先
※３</t>
    <rPh sb="0" eb="2">
      <t>カコウ</t>
    </rPh>
    <rPh sb="2" eb="3">
      <t>ヒン</t>
    </rPh>
    <rPh sb="3" eb="4">
      <t>トウ</t>
    </rPh>
    <rPh sb="5" eb="8">
      <t>ハンバイサキ</t>
    </rPh>
    <phoneticPr fontId="3"/>
  </si>
  <si>
    <t>５</t>
    <phoneticPr fontId="3"/>
  </si>
  <si>
    <t>施設整備等の新規性及び政策との整合</t>
    <rPh sb="0" eb="2">
      <t>シセツ</t>
    </rPh>
    <rPh sb="2" eb="4">
      <t>セイビ</t>
    </rPh>
    <rPh sb="4" eb="5">
      <t>トウ</t>
    </rPh>
    <rPh sb="6" eb="8">
      <t>シンキ</t>
    </rPh>
    <rPh sb="8" eb="9">
      <t>セイ</t>
    </rPh>
    <rPh sb="9" eb="10">
      <t>オヨ</t>
    </rPh>
    <rPh sb="11" eb="13">
      <t>セイサク</t>
    </rPh>
    <rPh sb="15" eb="17">
      <t>セイゴウ</t>
    </rPh>
    <phoneticPr fontId="3"/>
  </si>
  <si>
    <t>取組評価点②</t>
    <rPh sb="0" eb="2">
      <t>トリクミ</t>
    </rPh>
    <rPh sb="2" eb="5">
      <t>ヒョウカテン</t>
    </rPh>
    <phoneticPr fontId="3"/>
  </si>
  <si>
    <t>施設の種類</t>
    <rPh sb="0" eb="2">
      <t>シセツ</t>
    </rPh>
    <rPh sb="3" eb="5">
      <t>シュルイ</t>
    </rPh>
    <phoneticPr fontId="3"/>
  </si>
  <si>
    <t>整備年度</t>
    <rPh sb="0" eb="2">
      <t>セイビ</t>
    </rPh>
    <rPh sb="2" eb="4">
      <t>ネンド</t>
    </rPh>
    <phoneticPr fontId="3"/>
  </si>
  <si>
    <t>事業費(千円)</t>
    <rPh sb="0" eb="3">
      <t>ジギョウヒ</t>
    </rPh>
    <rPh sb="4" eb="6">
      <t>センエン</t>
    </rPh>
    <phoneticPr fontId="3"/>
  </si>
  <si>
    <t>補助金額(千円)</t>
    <rPh sb="0" eb="2">
      <t>ホジョ</t>
    </rPh>
    <rPh sb="2" eb="4">
      <t>キンガク</t>
    </rPh>
    <phoneticPr fontId="3"/>
  </si>
  <si>
    <t>補助金名</t>
    <rPh sb="0" eb="3">
      <t>ホジョキン</t>
    </rPh>
    <rPh sb="3" eb="4">
      <t>メイ</t>
    </rPh>
    <phoneticPr fontId="3"/>
  </si>
  <si>
    <t>非住宅の需要拡大に関する取組</t>
    <rPh sb="0" eb="1">
      <t>ヒ</t>
    </rPh>
    <rPh sb="1" eb="3">
      <t>ジュウタク</t>
    </rPh>
    <rPh sb="4" eb="6">
      <t>ジュヨウ</t>
    </rPh>
    <rPh sb="6" eb="8">
      <t>カクダイ</t>
    </rPh>
    <rPh sb="9" eb="10">
      <t>カン</t>
    </rPh>
    <rPh sb="12" eb="14">
      <t>トリクミ</t>
    </rPh>
    <phoneticPr fontId="3"/>
  </si>
  <si>
    <t>製品輸出に関する取組</t>
    <rPh sb="0" eb="2">
      <t>セイヒン</t>
    </rPh>
    <rPh sb="2" eb="4">
      <t>ユシュツ</t>
    </rPh>
    <rPh sb="5" eb="6">
      <t>カン</t>
    </rPh>
    <rPh sb="8" eb="10">
      <t>トリクミ</t>
    </rPh>
    <phoneticPr fontId="3"/>
  </si>
  <si>
    <t>備　考</t>
    <rPh sb="0" eb="1">
      <t>ソナエ</t>
    </rPh>
    <rPh sb="2" eb="3">
      <t>コウ</t>
    </rPh>
    <phoneticPr fontId="3"/>
  </si>
  <si>
    <t>新規性に関
する事項</t>
    <rPh sb="0" eb="3">
      <t>シンキセイ</t>
    </rPh>
    <rPh sb="4" eb="5">
      <t>カン</t>
    </rPh>
    <rPh sb="8" eb="10">
      <t>ジコウ</t>
    </rPh>
    <phoneticPr fontId="3"/>
  </si>
  <si>
    <t>地域林政と
の整合に関
する事項</t>
    <rPh sb="0" eb="2">
      <t>チイキ</t>
    </rPh>
    <rPh sb="2" eb="4">
      <t>リンセイ</t>
    </rPh>
    <rPh sb="7" eb="9">
      <t>セイゴウ</t>
    </rPh>
    <rPh sb="10" eb="11">
      <t>カン</t>
    </rPh>
    <rPh sb="14" eb="16">
      <t>ジコウ</t>
    </rPh>
    <phoneticPr fontId="3"/>
  </si>
  <si>
    <t>需要拡大に
係る国策と
の整合に関
する事項</t>
    <rPh sb="0" eb="2">
      <t>ジュヨウ</t>
    </rPh>
    <rPh sb="2" eb="4">
      <t>カクダイ</t>
    </rPh>
    <rPh sb="6" eb="7">
      <t>カカ</t>
    </rPh>
    <rPh sb="8" eb="10">
      <t>コクサク</t>
    </rPh>
    <rPh sb="13" eb="15">
      <t>セイゴウ</t>
    </rPh>
    <rPh sb="16" eb="17">
      <t>カン</t>
    </rPh>
    <rPh sb="20" eb="22">
      <t>ジコウ</t>
    </rPh>
    <phoneticPr fontId="3"/>
  </si>
  <si>
    <t>申 請 者 名</t>
    <rPh sb="0" eb="1">
      <t>サル</t>
    </rPh>
    <rPh sb="2" eb="3">
      <t>ショウ</t>
    </rPh>
    <rPh sb="4" eb="5">
      <t>メイ</t>
    </rPh>
    <phoneticPr fontId="3"/>
  </si>
  <si>
    <t>新設・拡充・導入別
※１</t>
    <rPh sb="0" eb="2">
      <t>シンセツ</t>
    </rPh>
    <rPh sb="3" eb="5">
      <t>カクジュウ</t>
    </rPh>
    <rPh sb="6" eb="8">
      <t>ドウニュウ</t>
    </rPh>
    <rPh sb="8" eb="9">
      <t>ベツ</t>
    </rPh>
    <phoneticPr fontId="3"/>
  </si>
  <si>
    <t>補助金の種類
※２</t>
    <rPh sb="0" eb="3">
      <t>ホジョキン</t>
    </rPh>
    <rPh sb="4" eb="6">
      <t>シュルイ</t>
    </rPh>
    <phoneticPr fontId="3"/>
  </si>
  <si>
    <t>計画等への位置づけ
※３</t>
    <rPh sb="0" eb="2">
      <t>ケイカク</t>
    </rPh>
    <rPh sb="2" eb="3">
      <t>トウ</t>
    </rPh>
    <rPh sb="5" eb="7">
      <t>イチ</t>
    </rPh>
    <phoneticPr fontId="3"/>
  </si>
  <si>
    <t>６</t>
    <phoneticPr fontId="3"/>
  </si>
  <si>
    <t>原木や製品の生産・流通に係るコストの縮減</t>
    <phoneticPr fontId="3"/>
  </si>
  <si>
    <t>工場の種類</t>
    <rPh sb="0" eb="2">
      <t>コウジョウ</t>
    </rPh>
    <rPh sb="3" eb="5">
      <t>シュルイ</t>
    </rPh>
    <phoneticPr fontId="3"/>
  </si>
  <si>
    <t>製品出荷数量</t>
    <rPh sb="0" eb="2">
      <t>セイヒン</t>
    </rPh>
    <rPh sb="2" eb="4">
      <t>シュッカ</t>
    </rPh>
    <rPh sb="4" eb="6">
      <t>スウリョウ</t>
    </rPh>
    <phoneticPr fontId="3"/>
  </si>
  <si>
    <t>製品仕入数量</t>
    <rPh sb="0" eb="2">
      <t>セイヒン</t>
    </rPh>
    <rPh sb="2" eb="4">
      <t>シイ</t>
    </rPh>
    <rPh sb="4" eb="6">
      <t>スウリョウ</t>
    </rPh>
    <phoneticPr fontId="3"/>
  </si>
  <si>
    <t>原木仕入数量</t>
    <rPh sb="0" eb="2">
      <t>ゲンボク</t>
    </rPh>
    <rPh sb="2" eb="4">
      <t>シイ</t>
    </rPh>
    <rPh sb="4" eb="6">
      <t>スウリョウ</t>
    </rPh>
    <phoneticPr fontId="3"/>
  </si>
  <si>
    <t>④=(①-②)/③</t>
    <phoneticPr fontId="3"/>
  </si>
  <si>
    <t>平均月産チップ生産量</t>
    <rPh sb="0" eb="2">
      <t>ヘイキン</t>
    </rPh>
    <rPh sb="2" eb="4">
      <t>ゲッサン</t>
    </rPh>
    <rPh sb="7" eb="9">
      <t>セイサン</t>
    </rPh>
    <rPh sb="9" eb="10">
      <t>リョウ</t>
    </rPh>
    <phoneticPr fontId="3"/>
  </si>
  <si>
    <t>年間生産量</t>
    <rPh sb="0" eb="2">
      <t>ネンカン</t>
    </rPh>
    <rPh sb="2" eb="4">
      <t>セイサン</t>
    </rPh>
    <rPh sb="4" eb="5">
      <t>リョウ</t>
    </rPh>
    <phoneticPr fontId="3"/>
  </si>
  <si>
    <t>市場手数料</t>
    <rPh sb="0" eb="2">
      <t>イチバ</t>
    </rPh>
    <rPh sb="2" eb="5">
      <t>テスウリョウ</t>
    </rPh>
    <phoneticPr fontId="3"/>
  </si>
  <si>
    <t>年間使用チップ総量</t>
    <rPh sb="0" eb="2">
      <t>ネンカン</t>
    </rPh>
    <rPh sb="2" eb="4">
      <t>シヨウ</t>
    </rPh>
    <rPh sb="7" eb="9">
      <t>ソウリョウ</t>
    </rPh>
    <phoneticPr fontId="3"/>
  </si>
  <si>
    <t>間伐材・林地残材等</t>
    <phoneticPr fontId="3"/>
  </si>
  <si>
    <t>自社製造分</t>
    <rPh sb="0" eb="2">
      <t>ジシャ</t>
    </rPh>
    <rPh sb="2" eb="4">
      <t>セイゾウ</t>
    </rPh>
    <rPh sb="4" eb="5">
      <t>ブン</t>
    </rPh>
    <phoneticPr fontId="3"/>
  </si>
  <si>
    <t>購入分</t>
    <rPh sb="0" eb="2">
      <t>コウニュウ</t>
    </rPh>
    <rPh sb="2" eb="3">
      <t>ブン</t>
    </rPh>
    <phoneticPr fontId="3"/>
  </si>
  <si>
    <t>計</t>
    <rPh sb="0" eb="1">
      <t>ケイ</t>
    </rPh>
    <phoneticPr fontId="3"/>
  </si>
  <si>
    <t>熱利用の有無</t>
    <rPh sb="0" eb="1">
      <t>ネツ</t>
    </rPh>
    <rPh sb="1" eb="3">
      <t>リヨウ</t>
    </rPh>
    <rPh sb="4" eb="6">
      <t>ウム</t>
    </rPh>
    <phoneticPr fontId="3"/>
  </si>
  <si>
    <t>木材使用量</t>
    <rPh sb="0" eb="2">
      <t>モクザイ</t>
    </rPh>
    <rPh sb="2" eb="4">
      <t>シヨウ</t>
    </rPh>
    <rPh sb="4" eb="5">
      <t>リョウ</t>
    </rPh>
    <phoneticPr fontId="3"/>
  </si>
  <si>
    <t>地域材の主たる用途</t>
    <rPh sb="0" eb="2">
      <t>チイキ</t>
    </rPh>
    <rPh sb="2" eb="3">
      <t>ザイ</t>
    </rPh>
    <rPh sb="4" eb="5">
      <t>シュ</t>
    </rPh>
    <rPh sb="7" eb="9">
      <t>ヨウト</t>
    </rPh>
    <phoneticPr fontId="3"/>
  </si>
  <si>
    <t>単位：点</t>
    <rPh sb="0" eb="2">
      <t>タンイ</t>
    </rPh>
    <rPh sb="3" eb="4">
      <t>テン</t>
    </rPh>
    <phoneticPr fontId="3"/>
  </si>
  <si>
    <t>事業成績
評定点</t>
    <rPh sb="0" eb="2">
      <t>ジギョウ</t>
    </rPh>
    <rPh sb="2" eb="4">
      <t>セイセキ</t>
    </rPh>
    <rPh sb="5" eb="6">
      <t>ヒョウ</t>
    </rPh>
    <rPh sb="6" eb="8">
      <t>テイテン</t>
    </rPh>
    <rPh sb="7" eb="8">
      <t>テン</t>
    </rPh>
    <phoneticPr fontId="3"/>
  </si>
  <si>
    <t>チップ工場</t>
    <phoneticPr fontId="3"/>
  </si>
  <si>
    <t>オガ粉工場</t>
    <phoneticPr fontId="3"/>
  </si>
  <si>
    <t>④</t>
    <phoneticPr fontId="3"/>
  </si>
  <si>
    <t>流通事業者</t>
    <phoneticPr fontId="3"/>
  </si>
  <si>
    <t>製材工場、２×４工場、合単板工場、ＬＶＬ工場、集成材工場</t>
    <phoneticPr fontId="3"/>
  </si>
  <si>
    <t>％</t>
    <phoneticPr fontId="3"/>
  </si>
  <si>
    <t>取組評価点③</t>
    <rPh sb="0" eb="2">
      <t>トリクミ</t>
    </rPh>
    <rPh sb="2" eb="5">
      <t>ヒョウカテン</t>
    </rPh>
    <phoneticPr fontId="3"/>
  </si>
  <si>
    <t>⑤</t>
    <phoneticPr fontId="3"/>
  </si>
  <si>
    <t>バイオマス発電事業者</t>
    <phoneticPr fontId="3"/>
  </si>
  <si>
    <t xml:space="preserve"> 単　位</t>
    <rPh sb="2" eb="3">
      <t>クライ</t>
    </rPh>
    <phoneticPr fontId="3"/>
  </si>
  <si>
    <t>⑥</t>
    <phoneticPr fontId="3"/>
  </si>
  <si>
    <t>素材生産事業者</t>
    <phoneticPr fontId="3"/>
  </si>
  <si>
    <t>住宅メーカー・製紙メーカー</t>
    <phoneticPr fontId="3"/>
  </si>
  <si>
    <t>⑦</t>
    <phoneticPr fontId="3"/>
  </si>
  <si>
    <t>単位：BDｔ</t>
    <rPh sb="0" eb="2">
      <t>タンイ</t>
    </rPh>
    <phoneticPr fontId="3"/>
  </si>
  <si>
    <t>単位：BDｔ/月</t>
    <rPh sb="0" eb="2">
      <t>タンイ</t>
    </rPh>
    <rPh sb="7" eb="8">
      <t>ツキ</t>
    </rPh>
    <phoneticPr fontId="3"/>
  </si>
  <si>
    <t>単位：㎥</t>
    <rPh sb="0" eb="2">
      <t>タンイ</t>
    </rPh>
    <phoneticPr fontId="3"/>
  </si>
  <si>
    <t>２ヶ年平均</t>
    <rPh sb="0" eb="1">
      <t>ネン</t>
    </rPh>
    <rPh sb="1" eb="3">
      <t>ヘイキン</t>
    </rPh>
    <phoneticPr fontId="3"/>
  </si>
  <si>
    <t>前々年度平均</t>
    <rPh sb="1" eb="2">
      <t>ネンド</t>
    </rPh>
    <rPh sb="2" eb="4">
      <t>ヘイキン</t>
    </rPh>
    <phoneticPr fontId="3"/>
  </si>
  <si>
    <t>前年度平均</t>
    <rPh sb="1" eb="2">
      <t>ネンド</t>
    </rPh>
    <rPh sb="2" eb="4">
      <t>ヘイキン</t>
    </rPh>
    <phoneticPr fontId="3"/>
  </si>
  <si>
    <t>国有林の政策への貢献</t>
    <phoneticPr fontId="3"/>
  </si>
  <si>
    <t>７</t>
    <phoneticPr fontId="3"/>
  </si>
  <si>
    <t>取組評価点④</t>
    <rPh sb="0" eb="2">
      <t>トリクミ</t>
    </rPh>
    <rPh sb="2" eb="5">
      <t>ヒョウカテン</t>
    </rPh>
    <phoneticPr fontId="3"/>
  </si>
  <si>
    <t>８</t>
    <phoneticPr fontId="3"/>
  </si>
  <si>
    <t>地域の民有林管理への貢献</t>
    <phoneticPr fontId="3"/>
  </si>
  <si>
    <t>取組評価点⑤</t>
    <rPh sb="0" eb="2">
      <t>トリクミ</t>
    </rPh>
    <rPh sb="2" eb="5">
      <t>ヒョウカテン</t>
    </rPh>
    <phoneticPr fontId="3"/>
  </si>
  <si>
    <t>森林経営計画を策定して民有林を管理経営</t>
    <phoneticPr fontId="3"/>
  </si>
  <si>
    <t>計画策定件数（件）</t>
    <phoneticPr fontId="3"/>
  </si>
  <si>
    <t>管理面積
（ha）</t>
    <phoneticPr fontId="3"/>
  </si>
  <si>
    <t>国有林の立木販売物件購入件数（公売）</t>
    <phoneticPr fontId="3"/>
  </si>
  <si>
    <t>うち分収育林購入件数</t>
    <phoneticPr fontId="3"/>
  </si>
  <si>
    <t>４日以上の労働災害の件数</t>
    <phoneticPr fontId="3"/>
  </si>
  <si>
    <t>重大災害の有無</t>
    <phoneticPr fontId="3"/>
  </si>
  <si>
    <t>安全対策の取組</t>
    <phoneticPr fontId="3"/>
  </si>
  <si>
    <t>９</t>
    <phoneticPr fontId="3"/>
  </si>
  <si>
    <t>取組評価点⑥</t>
    <rPh sb="0" eb="2">
      <t>トリクミ</t>
    </rPh>
    <rPh sb="2" eb="5">
      <t>ヒョウカテン</t>
    </rPh>
    <phoneticPr fontId="3"/>
  </si>
  <si>
    <t>４</t>
    <phoneticPr fontId="3"/>
  </si>
  <si>
    <t>取組評価点⑦</t>
    <rPh sb="0" eb="2">
      <t>トリクミ</t>
    </rPh>
    <rPh sb="2" eb="5">
      <t>ヒョウカテン</t>
    </rPh>
    <phoneticPr fontId="3"/>
  </si>
  <si>
    <t>クリーンウッド法における登録木材関連業者</t>
    <phoneticPr fontId="3"/>
  </si>
  <si>
    <t>10</t>
    <phoneticPr fontId="3"/>
  </si>
  <si>
    <t>登録番号</t>
    <phoneticPr fontId="3"/>
  </si>
  <si>
    <t>種別</t>
    <phoneticPr fontId="3"/>
  </si>
  <si>
    <t>（１）申請者が素材生産事業者以外の場合</t>
    <rPh sb="3" eb="6">
      <t>シンセイシャ</t>
    </rPh>
    <rPh sb="7" eb="9">
      <t>ソザイ</t>
    </rPh>
    <rPh sb="9" eb="11">
      <t>セイサン</t>
    </rPh>
    <rPh sb="11" eb="13">
      <t>ジギョウ</t>
    </rPh>
    <rPh sb="13" eb="14">
      <t>シャ</t>
    </rPh>
    <rPh sb="14" eb="16">
      <t>イガイ</t>
    </rPh>
    <rPh sb="17" eb="19">
      <t>バアイ</t>
    </rPh>
    <phoneticPr fontId="3"/>
  </si>
  <si>
    <t>（２）申請者が素材生産事業者の場合</t>
    <rPh sb="3" eb="6">
      <t>シンセイシャ</t>
    </rPh>
    <rPh sb="7" eb="9">
      <t>ソザイ</t>
    </rPh>
    <rPh sb="9" eb="11">
      <t>セイサン</t>
    </rPh>
    <rPh sb="11" eb="13">
      <t>ジギョウ</t>
    </rPh>
    <rPh sb="13" eb="14">
      <t>シャ</t>
    </rPh>
    <rPh sb="15" eb="17">
      <t>バアイ</t>
    </rPh>
    <phoneticPr fontId="3"/>
  </si>
  <si>
    <t>取組評価点⑧</t>
    <rPh sb="0" eb="2">
      <t>トリクミ</t>
    </rPh>
    <rPh sb="2" eb="5">
      <t>ヒョウカテン</t>
    </rPh>
    <phoneticPr fontId="3"/>
  </si>
  <si>
    <t>11</t>
    <phoneticPr fontId="3"/>
  </si>
  <si>
    <t>ワークライフバランス等の推進</t>
    <phoneticPr fontId="3"/>
  </si>
  <si>
    <t>12</t>
    <phoneticPr fontId="3"/>
  </si>
  <si>
    <t>働き方改革</t>
    <phoneticPr fontId="3"/>
  </si>
  <si>
    <t>取組評価点⑨</t>
    <rPh sb="0" eb="2">
      <t>トリクミ</t>
    </rPh>
    <rPh sb="2" eb="5">
      <t>ヒョウカテン</t>
    </rPh>
    <phoneticPr fontId="3"/>
  </si>
  <si>
    <t>労働生産性の向上のため、効率的な作業システム、工程管理の工夫等を行うとともに、生産性向上の目標を持って取り組んでいる</t>
    <phoneticPr fontId="3"/>
  </si>
  <si>
    <t>現場従事者の技術向上に向け、技術指導、研修会・講習会の開催・参加、資格取得への支援等を実施している</t>
    <phoneticPr fontId="3"/>
  </si>
  <si>
    <t>作業の平準化、天候に応じた就業調整等により、現場作業員の休暇日数の確保と休養、健康管理に組織的に取り組んでいる</t>
    <phoneticPr fontId="3"/>
  </si>
  <si>
    <t>森林管理局長の評価</t>
    <phoneticPr fontId="3"/>
  </si>
  <si>
    <t>13</t>
    <phoneticPr fontId="3"/>
  </si>
  <si>
    <t>取組評価点⑩</t>
    <rPh sb="0" eb="2">
      <t>トリクミ</t>
    </rPh>
    <rPh sb="2" eb="5">
      <t>ヒョウカテン</t>
    </rPh>
    <phoneticPr fontId="3"/>
  </si>
  <si>
    <t>申請価格
(税抜)</t>
    <rPh sb="0" eb="2">
      <t>シンセイ</t>
    </rPh>
    <rPh sb="2" eb="4">
      <t>カカク</t>
    </rPh>
    <phoneticPr fontId="3"/>
  </si>
  <si>
    <t>申請価格
小計(税抜)</t>
    <rPh sb="5" eb="6">
      <t>ショウ</t>
    </rPh>
    <rPh sb="6" eb="7">
      <t>ケイ</t>
    </rPh>
    <phoneticPr fontId="3"/>
  </si>
  <si>
    <t>歩留</t>
    <rPh sb="0" eb="2">
      <t>ブド</t>
    </rPh>
    <phoneticPr fontId="3"/>
  </si>
  <si>
    <t>取組評価点⑩</t>
    <rPh sb="0" eb="2">
      <t>トリクミ</t>
    </rPh>
    <rPh sb="2" eb="4">
      <t>ヒョウカ</t>
    </rPh>
    <rPh sb="4" eb="5">
      <t>テン</t>
    </rPh>
    <phoneticPr fontId="3"/>
  </si>
  <si>
    <t>取組評価点⑧</t>
    <rPh sb="0" eb="2">
      <t>トリクミ</t>
    </rPh>
    <rPh sb="2" eb="4">
      <t>ヒョウカ</t>
    </rPh>
    <rPh sb="4" eb="5">
      <t>テン</t>
    </rPh>
    <phoneticPr fontId="3"/>
  </si>
  <si>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3"/>
  </si>
  <si>
    <t>取組評価点⑦</t>
    <rPh sb="0" eb="2">
      <t>トリクミ</t>
    </rPh>
    <rPh sb="2" eb="4">
      <t>ヒョウカ</t>
    </rPh>
    <rPh sb="4" eb="5">
      <t>テン</t>
    </rPh>
    <phoneticPr fontId="3"/>
  </si>
  <si>
    <t>登録木材関連事業者の登録証の写し</t>
    <rPh sb="0" eb="2">
      <t>トウロク</t>
    </rPh>
    <rPh sb="2" eb="4">
      <t>モクザイ</t>
    </rPh>
    <rPh sb="4" eb="6">
      <t>カンレン</t>
    </rPh>
    <rPh sb="6" eb="9">
      <t>ジギョウシャ</t>
    </rPh>
    <rPh sb="10" eb="13">
      <t>トウロクショウ</t>
    </rPh>
    <rPh sb="14" eb="15">
      <t>ウツ</t>
    </rPh>
    <phoneticPr fontId="3"/>
  </si>
  <si>
    <t>取組評価点⑤</t>
    <rPh sb="0" eb="2">
      <t>トリクミ</t>
    </rPh>
    <rPh sb="2" eb="4">
      <t>ヒョウカ</t>
    </rPh>
    <rPh sb="4" eb="5">
      <t>テン</t>
    </rPh>
    <phoneticPr fontId="3"/>
  </si>
  <si>
    <t>申請者が策定した森林経営計画の写し</t>
    <rPh sb="0" eb="3">
      <t>シンセイシャ</t>
    </rPh>
    <rPh sb="4" eb="6">
      <t>サクテイ</t>
    </rPh>
    <rPh sb="8" eb="10">
      <t>シンリン</t>
    </rPh>
    <rPh sb="10" eb="12">
      <t>ケイエイ</t>
    </rPh>
    <rPh sb="12" eb="14">
      <t>ケイカク</t>
    </rPh>
    <rPh sb="15" eb="16">
      <t>ウツ</t>
    </rPh>
    <phoneticPr fontId="3"/>
  </si>
  <si>
    <t>公売物件に限る。</t>
    <rPh sb="0" eb="2">
      <t>コウバイ</t>
    </rPh>
    <rPh sb="2" eb="4">
      <t>ブッケン</t>
    </rPh>
    <rPh sb="5" eb="6">
      <t>カギ</t>
    </rPh>
    <phoneticPr fontId="3"/>
  </si>
  <si>
    <t>取組評価点④</t>
    <rPh sb="0" eb="2">
      <t>トリクミ</t>
    </rPh>
    <rPh sb="2" eb="4">
      <t>ヒョウカ</t>
    </rPh>
    <rPh sb="4" eb="5">
      <t>テン</t>
    </rPh>
    <phoneticPr fontId="3"/>
  </si>
  <si>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3"/>
  </si>
  <si>
    <t>取組評価点②</t>
    <rPh sb="0" eb="2">
      <t>トリクミ</t>
    </rPh>
    <rPh sb="2" eb="4">
      <t>ヒョウカ</t>
    </rPh>
    <rPh sb="4" eb="5">
      <t>テン</t>
    </rPh>
    <phoneticPr fontId="3"/>
  </si>
  <si>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3"/>
  </si>
  <si>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3"/>
  </si>
  <si>
    <t>９</t>
  </si>
  <si>
    <t>８</t>
  </si>
  <si>
    <t>６</t>
  </si>
  <si>
    <t>５</t>
  </si>
  <si>
    <t>４</t>
  </si>
  <si>
    <t>３</t>
  </si>
  <si>
    <t>２</t>
  </si>
  <si>
    <t>樹 種</t>
    <rPh sb="0" eb="1">
      <t>キ</t>
    </rPh>
    <rPh sb="2" eb="3">
      <t>シュ</t>
    </rPh>
    <phoneticPr fontId="3"/>
  </si>
  <si>
    <t>物 件
番 号</t>
    <rPh sb="0" eb="1">
      <t>モノ</t>
    </rPh>
    <rPh sb="2" eb="3">
      <t>ケン</t>
    </rPh>
    <rPh sb="4" eb="5">
      <t>バン</t>
    </rPh>
    <rPh sb="6" eb="7">
      <t>ゴウ</t>
    </rPh>
    <phoneticPr fontId="3"/>
  </si>
  <si>
    <t>－</t>
    <phoneticPr fontId="3"/>
  </si>
  <si>
    <t>2.00
・
3.00
・
4.00</t>
    <phoneticPr fontId="11"/>
  </si>
  <si>
    <t>3.00</t>
  </si>
  <si>
    <t>3.00</t>
    <phoneticPr fontId="11"/>
  </si>
  <si>
    <t>4.00</t>
  </si>
  <si>
    <t>4.00</t>
    <phoneticPr fontId="11"/>
  </si>
  <si>
    <t>１</t>
    <phoneticPr fontId="3"/>
  </si>
  <si>
    <t>２</t>
    <phoneticPr fontId="3"/>
  </si>
  <si>
    <t>３</t>
    <phoneticPr fontId="3"/>
  </si>
  <si>
    <t>引渡場所</t>
    <rPh sb="0" eb="2">
      <t>ヒキワタ</t>
    </rPh>
    <rPh sb="2" eb="4">
      <t>バショ</t>
    </rPh>
    <phoneticPr fontId="3"/>
  </si>
  <si>
    <t>低質材Ｎ</t>
    <rPh sb="0" eb="3">
      <t>テイシツザイ</t>
    </rPh>
    <phoneticPr fontId="3"/>
  </si>
  <si>
    <t>数　量　比　率</t>
    <rPh sb="0" eb="1">
      <t>カズ</t>
    </rPh>
    <rPh sb="2" eb="3">
      <t>リョウ</t>
    </rPh>
    <rPh sb="4" eb="5">
      <t>ヒ</t>
    </rPh>
    <rPh sb="6" eb="7">
      <t>リツ</t>
    </rPh>
    <phoneticPr fontId="12"/>
  </si>
  <si>
    <t>比　 率</t>
    <rPh sb="0" eb="1">
      <t>ヒ</t>
    </rPh>
    <rPh sb="3" eb="4">
      <t>リツ</t>
    </rPh>
    <phoneticPr fontId="12"/>
  </si>
  <si>
    <t>□</t>
  </si>
  <si>
    <r>
      <t>具体的な販路（予定）</t>
    </r>
    <r>
      <rPr>
        <sz val="12"/>
        <rFont val="ＭＳ 明朝"/>
        <family val="1"/>
        <charset val="128"/>
      </rPr>
      <t>※１</t>
    </r>
    <rPh sb="0" eb="2">
      <t>グタイ</t>
    </rPh>
    <rPh sb="2" eb="3">
      <t>テキ</t>
    </rPh>
    <rPh sb="4" eb="6">
      <t>ハンロ</t>
    </rPh>
    <rPh sb="7" eb="9">
      <t>ヨテイ</t>
    </rPh>
    <phoneticPr fontId="3"/>
  </si>
  <si>
    <t>　○申請者別に事業の形態をチェックしてください。複数の事業形態を有する事業者は、
　主たる形態にチェックしてください。ここで分類した事業の形態を取組評価点の算定に
　おいて利用します｡
　○代表者は代表者欄に○を記入してください。</t>
    <phoneticPr fontId="3"/>
  </si>
  <si>
    <t>3.0</t>
    <phoneticPr fontId="11"/>
  </si>
  <si>
    <t>4.0</t>
    <phoneticPr fontId="11"/>
  </si>
  <si>
    <t>3.0</t>
    <phoneticPr fontId="3"/>
  </si>
  <si>
    <t>８～12</t>
    <phoneticPr fontId="11"/>
  </si>
  <si>
    <t>14～16</t>
    <phoneticPr fontId="11"/>
  </si>
  <si>
    <t>18～22</t>
    <phoneticPr fontId="11"/>
  </si>
  <si>
    <t>24～28</t>
    <phoneticPr fontId="11"/>
  </si>
  <si>
    <t>30～36</t>
    <phoneticPr fontId="3"/>
  </si>
  <si>
    <t>総 計</t>
    <rPh sb="0" eb="1">
      <t>ソウ</t>
    </rPh>
    <rPh sb="2" eb="3">
      <t>ケイ</t>
    </rPh>
    <phoneticPr fontId="11"/>
  </si>
  <si>
    <t>素 材（丸 太）
の 引 渡 場 所</t>
    <rPh sb="0" eb="1">
      <t>ス</t>
    </rPh>
    <rPh sb="2" eb="3">
      <t>ザイ</t>
    </rPh>
    <rPh sb="4" eb="5">
      <t>マル</t>
    </rPh>
    <rPh sb="6" eb="7">
      <t>フトシ</t>
    </rPh>
    <rPh sb="11" eb="12">
      <t>イン</t>
    </rPh>
    <rPh sb="13" eb="14">
      <t>ワタリ</t>
    </rPh>
    <rPh sb="15" eb="16">
      <t>バ</t>
    </rPh>
    <rPh sb="17" eb="18">
      <t>トコロ</t>
    </rPh>
    <phoneticPr fontId="3"/>
  </si>
  <si>
    <t>　国有林のシステム販売材の購入が実現した場合における、協定期間中の効果を記入してください。</t>
    <phoneticPr fontId="3"/>
  </si>
  <si>
    <t>　おおむね５年後を見通した需要創造への貢献、コスト削減等による国有林野事業への貢献等について記入してください。</t>
    <phoneticPr fontId="3"/>
  </si>
  <si>
    <t>　共同で申請する場合、共同で申請することとなった理由、申請者間での連携の内容等について記入してください。</t>
    <phoneticPr fontId="3"/>
  </si>
  <si>
    <t>　国有林のシステム販売材の購入が実現した場合における、協定期間中の需要創造への貢献、コスト削減等による国有林野事業への貢献等について記入してください。</t>
    <phoneticPr fontId="3"/>
  </si>
  <si>
    <t>数　量</t>
    <rPh sb="0" eb="1">
      <t>カズ</t>
    </rPh>
    <rPh sb="2" eb="3">
      <t>リョウ</t>
    </rPh>
    <phoneticPr fontId="11"/>
  </si>
  <si>
    <t>合計（税抜）</t>
    <rPh sb="0" eb="2">
      <t>ゴウケイ</t>
    </rPh>
    <phoneticPr fontId="3"/>
  </si>
  <si>
    <t xml:space="preserve"> 計（ 税 抜 ）</t>
    <rPh sb="1" eb="2">
      <t>ケイ</t>
    </rPh>
    <phoneticPr fontId="3"/>
  </si>
  <si>
    <t>2.0
・
3.0
・
4.0</t>
    <phoneticPr fontId="11"/>
  </si>
  <si>
    <t>　○申請時における取組状況について、新規性に関する事項の有無にかかわらず記入して
　ください｡
　○複数の事業者が共同で申請する場合は該当する事業者すべてについて記入してくださ
　い｡
　○高性能林業機械の導入は、立木のシステム販売においてのみ評価の対象となります。
　○※１及び※２で「その他」を選択した場合は備考欄にその内容を記入してください。
　○都道府県や市町村等地方公共団体の策定した計画等に申請者の施設の新設、拡充、導
　入等が位置づけられている場合はその計画等の名称を記入してください（※３）。
　○需要拡大に係る国策との整合に関する事項に該当する取組を行っている場合は、いつ
　からどのような取組を行っているのか、今後どのような取組を行う予定なのか具体的に
　記入してください｡</t>
    <phoneticPr fontId="3"/>
  </si>
  <si>
    <t>　○前年度の実績を記入してください。</t>
    <phoneticPr fontId="3"/>
  </si>
  <si>
    <t>　○前年度と前々年度の点数を記入してください。</t>
    <phoneticPr fontId="3"/>
  </si>
  <si>
    <t>　○生トンで管理している事業者は、全国木材チップ工業連合会の「木材チップの換算係
　数」を用いて絶乾トン(BDｔ)に変換してください。</t>
    <phoneticPr fontId="3"/>
  </si>
  <si>
    <t>うち地域材使用量</t>
    <rPh sb="2" eb="4">
      <t>チイキ</t>
    </rPh>
    <rPh sb="4" eb="5">
      <t>ザイ</t>
    </rPh>
    <rPh sb="5" eb="8">
      <t>シヨウリョウ</t>
    </rPh>
    <phoneticPr fontId="3"/>
  </si>
  <si>
    <t>地域材使用割合</t>
    <rPh sb="0" eb="2">
      <t>チイキ</t>
    </rPh>
    <rPh sb="2" eb="3">
      <t>ザイ</t>
    </rPh>
    <rPh sb="3" eb="5">
      <t>シヨウ</t>
    </rPh>
    <rPh sb="5" eb="7">
      <t>ワリアイ</t>
    </rPh>
    <phoneticPr fontId="3"/>
  </si>
  <si>
    <t>　○公売で購入した立木販売物件の前年度実績を記入してください。
　○立木のシステム販売物件は対象外です。</t>
    <phoneticPr fontId="3"/>
  </si>
  <si>
    <t>　○重大災害とは、死亡災害、労働者災害補償保険法施行規則別表第１の障害の等級表の
　等級区分中、第１級から第３級までに該当すると思われる災害、同一災害で３名以上の
　被災者を出した災害、第三者を死傷させた事故、その他特に異例な事故又は災害のこと
　を言います。</t>
    <phoneticPr fontId="3"/>
  </si>
  <si>
    <t>　○申請時における登録木材関連業者について記入してください。
　○申請者のうち、登録木材関連事業者に該当する事業者について記入してください。
　○種別には、第一種木材関連事業者、第二種木材関連事業者の別を記入してください。</t>
    <phoneticPr fontId="3"/>
  </si>
  <si>
    <t>　○申請時における登録木材関連業者（協定取引者）をすべて記入してください。
　○種別には、第一種木材関連事業者、第二種木材関連事業者の別を記入してください。</t>
    <phoneticPr fontId="3"/>
  </si>
  <si>
    <t>　○申請時において該当する部分に○を記入してください（複数記入可能）。</t>
    <phoneticPr fontId="3"/>
  </si>
  <si>
    <t>ヒ ノ キ</t>
  </si>
  <si>
    <t>ス　　ギ</t>
  </si>
  <si>
    <t>※添付する書類欄に○を記入してください。</t>
    <rPh sb="1" eb="3">
      <t>テンプ</t>
    </rPh>
    <rPh sb="5" eb="7">
      <t>ショルイ</t>
    </rPh>
    <rPh sb="7" eb="8">
      <t>ラン</t>
    </rPh>
    <rPh sb="11" eb="13">
      <t>キニュウ</t>
    </rPh>
    <phoneticPr fontId="3"/>
  </si>
  <si>
    <t>購入希望価格</t>
    <rPh sb="0" eb="2">
      <t>コウニュウ</t>
    </rPh>
    <rPh sb="2" eb="4">
      <t>キボウ</t>
    </rPh>
    <rPh sb="4" eb="6">
      <t>カカク</t>
    </rPh>
    <phoneticPr fontId="3"/>
  </si>
  <si>
    <t>数 量</t>
    <rPh sb="0" eb="1">
      <t>カズ</t>
    </rPh>
    <rPh sb="2" eb="3">
      <t>リョウ</t>
    </rPh>
    <phoneticPr fontId="3"/>
  </si>
  <si>
    <t>総量に占める割合</t>
    <rPh sb="0" eb="2">
      <t>ソウリョウ</t>
    </rPh>
    <rPh sb="3" eb="4">
      <t>シ</t>
    </rPh>
    <rPh sb="6" eb="8">
      <t>ワリアイ</t>
    </rPh>
    <phoneticPr fontId="3"/>
  </si>
  <si>
    <t>購入希望単価</t>
    <rPh sb="0" eb="2">
      <t>コウニュウ</t>
    </rPh>
    <rPh sb="2" eb="4">
      <t>キボウ</t>
    </rPh>
    <rPh sb="4" eb="6">
      <t>タンカ</t>
    </rPh>
    <phoneticPr fontId="3"/>
  </si>
  <si>
    <t>購入希望価格</t>
    <rPh sb="2" eb="4">
      <t>キボウ</t>
    </rPh>
    <rPh sb="4" eb="6">
      <t>カカク</t>
    </rPh>
    <phoneticPr fontId="3"/>
  </si>
  <si>
    <t>【 個 別 表（ ヒ ノ キ ）】</t>
    <rPh sb="2" eb="3">
      <t>コ</t>
    </rPh>
    <rPh sb="4" eb="5">
      <t>ベツ</t>
    </rPh>
    <rPh sb="6" eb="7">
      <t>ヒョウ</t>
    </rPh>
    <phoneticPr fontId="3"/>
  </si>
  <si>
    <t>【 個 別 表（ ス　　ギ ）】</t>
    <rPh sb="2" eb="3">
      <t>コ</t>
    </rPh>
    <rPh sb="4" eb="5">
      <t>ベツ</t>
    </rPh>
    <rPh sb="6" eb="7">
      <t>ヒョウ</t>
    </rPh>
    <phoneticPr fontId="3"/>
  </si>
  <si>
    <t>【 個 別 表（ 低質材Ｎ ）】</t>
    <rPh sb="2" eb="3">
      <t>コ</t>
    </rPh>
    <rPh sb="4" eb="5">
      <t>ベツ</t>
    </rPh>
    <rPh sb="6" eb="7">
      <t>ヒョウ</t>
    </rPh>
    <rPh sb="9" eb="12">
      <t>テイシツザイ</t>
    </rPh>
    <phoneticPr fontId="3"/>
  </si>
  <si>
    <t>（ 単位：数量　㎥ 、購入希望価格　円 ）</t>
    <rPh sb="11" eb="13">
      <t>コウニュウ</t>
    </rPh>
    <rPh sb="13" eb="15">
      <t>キボウ</t>
    </rPh>
    <rPh sb="15" eb="17">
      <t>カカク</t>
    </rPh>
    <rPh sb="18" eb="19">
      <t>エン</t>
    </rPh>
    <phoneticPr fontId="3"/>
  </si>
  <si>
    <t>椪　積　料</t>
    <rPh sb="0" eb="1">
      <t>ハイ</t>
    </rPh>
    <rPh sb="2" eb="3">
      <t>ツ</t>
    </rPh>
    <rPh sb="4" eb="5">
      <t>リョウ</t>
    </rPh>
    <phoneticPr fontId="3"/>
  </si>
  <si>
    <t>そ　の　他</t>
    <rPh sb="4" eb="5">
      <t>タ</t>
    </rPh>
    <phoneticPr fontId="3"/>
  </si>
  <si>
    <t>円／㎥</t>
    <phoneticPr fontId="3"/>
  </si>
  <si>
    <t>申請者名</t>
    <rPh sb="0" eb="2">
      <t>シンセイ</t>
    </rPh>
    <rPh sb="2" eb="3">
      <t>シャ</t>
    </rPh>
    <rPh sb="3" eb="4">
      <t>メイ</t>
    </rPh>
    <phoneticPr fontId="3"/>
  </si>
  <si>
    <t>申請者</t>
    <rPh sb="0" eb="3">
      <t>シンセイシャ</t>
    </rPh>
    <phoneticPr fontId="3"/>
  </si>
  <si>
    <t>（２）立木のシステム販売</t>
    <rPh sb="3" eb="5">
      <t>リュウボク</t>
    </rPh>
    <rPh sb="10" eb="12">
      <t>ハンバイ</t>
    </rPh>
    <phoneticPr fontId="3"/>
  </si>
  <si>
    <t>山元購入
希望単価
（税抜）</t>
    <rPh sb="0" eb="2">
      <t>ヤマモト</t>
    </rPh>
    <rPh sb="2" eb="4">
      <t>コウニュウ</t>
    </rPh>
    <rPh sb="5" eb="9">
      <t>キボウタンカ</t>
    </rPh>
    <rPh sb="11" eb="13">
      <t>ゼイヌ</t>
    </rPh>
    <phoneticPr fontId="3"/>
  </si>
  <si>
    <t>購入希望単価（税抜）</t>
    <rPh sb="0" eb="2">
      <t>コウニュウ</t>
    </rPh>
    <rPh sb="2" eb="4">
      <t>キボウ</t>
    </rPh>
    <rPh sb="4" eb="6">
      <t>タンカ</t>
    </rPh>
    <rPh sb="7" eb="8">
      <t>ゼイ</t>
    </rPh>
    <phoneticPr fontId="3"/>
  </si>
  <si>
    <t>（ 単位：購入希望単価　円／㎥ ）</t>
    <rPh sb="9" eb="11">
      <t>タンカ</t>
    </rPh>
    <phoneticPr fontId="3"/>
  </si>
  <si>
    <t>【 集 計 表 】</t>
    <rPh sb="2" eb="3">
      <t>シュウ</t>
    </rPh>
    <rPh sb="4" eb="5">
      <t>ケイ</t>
    </rPh>
    <rPh sb="6" eb="7">
      <t>ヒョウ</t>
    </rPh>
    <phoneticPr fontId="3"/>
  </si>
  <si>
    <t>【 入 力 表 】</t>
    <rPh sb="2" eb="3">
      <t>イ</t>
    </rPh>
    <rPh sb="4" eb="5">
      <t>チカラ</t>
    </rPh>
    <rPh sb="6" eb="7">
      <t>ヒョウ</t>
    </rPh>
    <phoneticPr fontId="3"/>
  </si>
  <si>
    <t>金　　額</t>
    <rPh sb="0" eb="1">
      <t>キン</t>
    </rPh>
    <rPh sb="3" eb="4">
      <t>ガク</t>
    </rPh>
    <phoneticPr fontId="3"/>
  </si>
  <si>
    <t>数　量</t>
    <phoneticPr fontId="3"/>
  </si>
  <si>
    <t>樹　　種</t>
    <phoneticPr fontId="3"/>
  </si>
  <si>
    <t>（ 単位 ： 長級　ｍ 、径級　cm 、数量　㎥ 、単価　円／㎥ 、価格　円 ）</t>
    <rPh sb="2" eb="4">
      <t>タンイ</t>
    </rPh>
    <rPh sb="13" eb="15">
      <t>ケイキュウ</t>
    </rPh>
    <rPh sb="26" eb="28">
      <t>タンカ</t>
    </rPh>
    <rPh sb="29" eb="30">
      <t>エン</t>
    </rPh>
    <rPh sb="34" eb="35">
      <t>カク</t>
    </rPh>
    <phoneticPr fontId="3"/>
  </si>
  <si>
    <t>申請者
※２</t>
    <rPh sb="0" eb="3">
      <t>シンセイシャ</t>
    </rPh>
    <phoneticPr fontId="3"/>
  </si>
  <si>
    <t>　※１　国有林材の安定供給システム申請書の内容と整合を図ってください。
　※２　共同申請の場合は、申請者全員を対象にこの表を作成してください。その際、販
　　　売先が多い場合は適宜販売先を追加してください。
　※３　販売先が多数の場合は、販売先の業態ごと（例：製材工場、ハウスメーカー等）
　　　にまとめて記載いただいても構いません。
　※４　非住宅用又は輸出用として製造又は販売する場合、丸太を供給する場合はチェッ
　　　クを入れてください。</t>
    <phoneticPr fontId="3"/>
  </si>
  <si>
    <t>　○工場の種類欄には、製材、２×４、合単板、ＬＶＬ、集成材の別に記入してください｡
　○集成材工場でラミナを購入している場合（原木仕入数量が記入できない場合）は、ラ
　ミナ購入量に製材歩留まり50％で割り戻した数量を原木仕入数量として記入してくださ
　い｡</t>
    <phoneticPr fontId="3"/>
  </si>
  <si>
    <t>　○地域材の主たる用途欄には、柱材、横架材、土台、構造用合板、その他のうち、該当す
　るものを記入してください。その他とした場合は備考欄にその内容を記入してください。
　○地域材とは、申請者の工場周辺において一般的に流通している木材のことをいいます｡</t>
    <phoneticPr fontId="3"/>
  </si>
  <si>
    <t>単位：㎥／年</t>
    <rPh sb="0" eb="2">
      <t>タンイ</t>
    </rPh>
    <rPh sb="5" eb="6">
      <t>ネン</t>
    </rPh>
    <phoneticPr fontId="3"/>
  </si>
  <si>
    <t>添付す</t>
    <rPh sb="0" eb="2">
      <t>テンプ</t>
    </rPh>
    <phoneticPr fontId="3"/>
  </si>
  <si>
    <t>る書類</t>
    <phoneticPr fontId="3"/>
  </si>
  <si>
    <t>書類とは納品書、請求書、領収証等。高性能林業機械は、立木システム販売のみ評価対象。</t>
    <rPh sb="0" eb="2">
      <t>ショルイ</t>
    </rPh>
    <rPh sb="14" eb="15">
      <t>ショウ</t>
    </rPh>
    <rPh sb="17" eb="20">
      <t>コウセイノウ</t>
    </rPh>
    <rPh sb="20" eb="22">
      <t>リンギョウ</t>
    </rPh>
    <rPh sb="22" eb="24">
      <t>キカイ</t>
    </rPh>
    <rPh sb="26" eb="28">
      <t>タチキ</t>
    </rPh>
    <rPh sb="32" eb="34">
      <t>ハンバイ</t>
    </rPh>
    <rPh sb="36" eb="38">
      <t>ヒョウカ</t>
    </rPh>
    <rPh sb="38" eb="40">
      <t>タイショウ</t>
    </rPh>
    <phoneticPr fontId="3"/>
  </si>
  <si>
    <t>（ 単位：山元購入希望単価　円／㎥ ）</t>
    <rPh sb="5" eb="7">
      <t>ヤマモト</t>
    </rPh>
    <rPh sb="11" eb="13">
      <t>タンカ</t>
    </rPh>
    <phoneticPr fontId="3"/>
  </si>
  <si>
    <t>（ 単位：数量　㎥ 、山元購入希望単価　円／㎥ 、金額　円 ）</t>
    <rPh sb="25" eb="27">
      <t>キンガク</t>
    </rPh>
    <phoneticPr fontId="3"/>
  </si>
  <si>
    <t>径　級</t>
    <rPh sb="0" eb="1">
      <t>ケイ</t>
    </rPh>
    <rPh sb="2" eb="3">
      <t>キュウ</t>
    </rPh>
    <phoneticPr fontId="11"/>
  </si>
  <si>
    <t>発　電</t>
    <rPh sb="0" eb="1">
      <t>ハッ</t>
    </rPh>
    <rPh sb="2" eb="3">
      <t>デン</t>
    </rPh>
    <phoneticPr fontId="3"/>
  </si>
  <si>
    <t>流　通</t>
    <rPh sb="0" eb="1">
      <t>リュウ</t>
    </rPh>
    <rPh sb="2" eb="3">
      <t>ツウ</t>
    </rPh>
    <phoneticPr fontId="3"/>
  </si>
  <si>
    <t>製　材</t>
    <rPh sb="0" eb="1">
      <t>セイ</t>
    </rPh>
    <rPh sb="2" eb="3">
      <t>ザイ</t>
    </rPh>
    <phoneticPr fontId="3"/>
  </si>
  <si>
    <t>製　紙</t>
    <rPh sb="0" eb="1">
      <t>セイ</t>
    </rPh>
    <rPh sb="2" eb="3">
      <t>カミ</t>
    </rPh>
    <phoneticPr fontId="3"/>
  </si>
  <si>
    <t>　○物件ごとに作成してください。
　○入力表の太枠内部分に山元購入希望単価（税抜）を記入してください。
　○総括表の山元購入希望単価（税抜）で価格点を計算します。
　○実際の購入価格は、国の予定価格以上かつ山元購入希望価格以上となります。
　○数量は収穫調査に基づく概数ですので、確約するものではありません。</t>
    <rPh sb="19" eb="21">
      <t>ニュウリョク</t>
    </rPh>
    <phoneticPr fontId="3"/>
  </si>
  <si>
    <t>　○素材（丸太）の引渡場所に留意の上、物件ごとに作成ください。
　○個別表（樹種別）の太枠内部分に購入希望単価（税抜）を記入してください。
　　（集計表及び総括表の入力は必要ありません。）
　○総括表の購入希望単価（税抜）で価格点を計算します。
　○実際の購入価格は、国の予定価格以上かつ購入希望価格以上となります。
　○数量は収穫調査に基づく概数ですので、確約するものではありません。
　○素材（丸太）の引渡場所以降の運搬その他については、買受人の責任で行います。</t>
    <rPh sb="34" eb="36">
      <t>コベツ</t>
    </rPh>
    <rPh sb="73" eb="76">
      <t>シュウケイヒョウ</t>
    </rPh>
    <rPh sb="76" eb="77">
      <t>オヨ</t>
    </rPh>
    <rPh sb="78" eb="81">
      <t>ソウカツヒョウ</t>
    </rPh>
    <rPh sb="82" eb="84">
      <t>ニュウリョク</t>
    </rPh>
    <rPh sb="85" eb="87">
      <t>ヒツヨウ</t>
    </rPh>
    <rPh sb="214" eb="215">
      <t>タ</t>
    </rPh>
    <rPh sb="221" eb="224">
      <t>カイウケニン</t>
    </rPh>
    <phoneticPr fontId="3"/>
  </si>
  <si>
    <t>数量㎥(製材品等)</t>
    <rPh sb="0" eb="2">
      <t>スウリョウ</t>
    </rPh>
    <rPh sb="4" eb="6">
      <t>セイザイ</t>
    </rPh>
    <rPh sb="6" eb="7">
      <t>ヒン</t>
    </rPh>
    <rPh sb="7" eb="8">
      <t>トウ</t>
    </rPh>
    <phoneticPr fontId="3"/>
  </si>
  <si>
    <t>数量㎥(丸太)</t>
    <rPh sb="0" eb="2">
      <t>スウリョウ</t>
    </rPh>
    <rPh sb="4" eb="6">
      <t>マルタ</t>
    </rPh>
    <phoneticPr fontId="3"/>
  </si>
  <si>
    <t>※添付書類は協定予定者を選定する際の審査に使用します。審査以外に使用することはあ
りません。</t>
    <phoneticPr fontId="3"/>
  </si>
  <si>
    <t>添 付 書 類 提 出 票</t>
    <rPh sb="0" eb="1">
      <t>テン</t>
    </rPh>
    <rPh sb="2" eb="3">
      <t>ツキ</t>
    </rPh>
    <rPh sb="4" eb="5">
      <t>ショ</t>
    </rPh>
    <rPh sb="6" eb="7">
      <t>タグイ</t>
    </rPh>
    <rPh sb="8" eb="9">
      <t>テイ</t>
    </rPh>
    <rPh sb="10" eb="11">
      <t>デ</t>
    </rPh>
    <rPh sb="12" eb="13">
      <t>ヒョウ</t>
    </rPh>
    <phoneticPr fontId="3"/>
  </si>
  <si>
    <t>※企画提案の添付書類については、買受希望物件ごとに作成してください。
　ただし、複数の買受希望物件における企画提案の内容がすべて同一である場合は、添付
書類は１部の提出で差し支えありません。</t>
    <rPh sb="6" eb="10">
      <t>テンプショルイ</t>
    </rPh>
    <rPh sb="20" eb="22">
      <t>ブッケン</t>
    </rPh>
    <rPh sb="43" eb="45">
      <t>カイウケ</t>
    </rPh>
    <rPh sb="45" eb="47">
      <t>キボウ</t>
    </rPh>
    <rPh sb="47" eb="49">
      <t>ブッケン</t>
    </rPh>
    <rPh sb="53" eb="57">
      <t>キカクテイアン</t>
    </rPh>
    <rPh sb="58" eb="60">
      <t>ナイヨウ</t>
    </rPh>
    <rPh sb="64" eb="66">
      <t>ドウイツ</t>
    </rPh>
    <rPh sb="69" eb="70">
      <t>ジョウ</t>
    </rPh>
    <rPh sb="70" eb="71">
      <t>ゴウ</t>
    </rPh>
    <rPh sb="73" eb="74">
      <t>テン</t>
    </rPh>
    <rPh sb="76" eb="78">
      <t>ショルイ</t>
    </rPh>
    <rPh sb="80" eb="81">
      <t>ブ</t>
    </rPh>
    <rPh sb="82" eb="84">
      <t>テイシュツ</t>
    </rPh>
    <rPh sb="85" eb="86">
      <t>サ</t>
    </rPh>
    <rPh sb="87" eb="88">
      <t>ツカ</t>
    </rPh>
    <phoneticPr fontId="3"/>
  </si>
  <si>
    <t>年 度</t>
    <phoneticPr fontId="3"/>
  </si>
  <si>
    <t>号 物 件</t>
    <phoneticPr fontId="3"/>
  </si>
  <si>
    <t xml:space="preserve">第 </t>
    <phoneticPr fontId="3"/>
  </si>
  <si>
    <t>【 個 別 表（ 　　　　 ）】</t>
    <rPh sb="2" eb="3">
      <t>コ</t>
    </rPh>
    <rPh sb="4" eb="5">
      <t>ベツ</t>
    </rPh>
    <rPh sb="6" eb="7">
      <t>ヒョウ</t>
    </rPh>
    <phoneticPr fontId="3"/>
  </si>
  <si>
    <t>協定取引者名</t>
    <rPh sb="0" eb="2">
      <t>キョウテイ</t>
    </rPh>
    <rPh sb="2" eb="4">
      <t>トリヒキ</t>
    </rPh>
    <rPh sb="4" eb="5">
      <t>シャ</t>
    </rPh>
    <rPh sb="5" eb="6">
      <t>メイ</t>
    </rPh>
    <phoneticPr fontId="3"/>
  </si>
  <si>
    <t>公告日の属する年度より過去３年間に国有林の林地残材の売買契約実績がある</t>
    <phoneticPr fontId="3"/>
  </si>
  <si>
    <t>公告日の属する年度より過去５年間に国有林の分収造林契約実績がある</t>
    <phoneticPr fontId="3"/>
  </si>
  <si>
    <t>協定数量を超過した場合でも、引渡場所に輸送される素材のすべてを購入することを確約できる</t>
    <phoneticPr fontId="3"/>
  </si>
  <si>
    <t>素材の検知に係る実行体制（人員体制・機械等の設備体制・実績の有無）を確立している</t>
    <phoneticPr fontId="3"/>
  </si>
  <si>
    <t>機械等の設備がある</t>
    <rPh sb="0" eb="2">
      <t>キカイ</t>
    </rPh>
    <rPh sb="2" eb="3">
      <t>トウ</t>
    </rPh>
    <rPh sb="4" eb="6">
      <t>セツビ</t>
    </rPh>
    <phoneticPr fontId="3"/>
  </si>
  <si>
    <t>同種業務の実績が有る</t>
    <rPh sb="0" eb="2">
      <t>ドウシュ</t>
    </rPh>
    <rPh sb="2" eb="4">
      <t>ギョウム</t>
    </rPh>
    <rPh sb="5" eb="7">
      <t>ジッセキ</t>
    </rPh>
    <rPh sb="8" eb="9">
      <t>ア</t>
    </rPh>
    <phoneticPr fontId="3"/>
  </si>
  <si>
    <t>■製　材</t>
    <rPh sb="1" eb="2">
      <t>セイ</t>
    </rPh>
    <rPh sb="3" eb="4">
      <t>ザイ</t>
    </rPh>
    <phoneticPr fontId="3"/>
  </si>
  <si>
    <t>■２×４</t>
    <phoneticPr fontId="3"/>
  </si>
  <si>
    <t>■合単板</t>
    <rPh sb="1" eb="2">
      <t>ゴウ</t>
    </rPh>
    <rPh sb="2" eb="4">
      <t>タンバン</t>
    </rPh>
    <phoneticPr fontId="3"/>
  </si>
  <si>
    <t>■ＬＶＬ</t>
    <phoneticPr fontId="3"/>
  </si>
  <si>
    <t>■集成材</t>
    <rPh sb="1" eb="4">
      <t>シュウセイザイ</t>
    </rPh>
    <phoneticPr fontId="3"/>
  </si>
  <si>
    <t>■チップ</t>
    <phoneticPr fontId="3"/>
  </si>
  <si>
    <t>■オガ粉</t>
    <phoneticPr fontId="3"/>
  </si>
  <si>
    <t>■流　通</t>
    <rPh sb="1" eb="2">
      <t>リュウ</t>
    </rPh>
    <rPh sb="3" eb="4">
      <t>ツウ</t>
    </rPh>
    <phoneticPr fontId="3"/>
  </si>
  <si>
    <t>■発　電</t>
    <rPh sb="1" eb="2">
      <t>ハッ</t>
    </rPh>
    <rPh sb="3" eb="4">
      <t>デン</t>
    </rPh>
    <phoneticPr fontId="3"/>
  </si>
  <si>
    <t>■住宅メーカー</t>
    <rPh sb="1" eb="3">
      <t>ジュウタク</t>
    </rPh>
    <phoneticPr fontId="3"/>
  </si>
  <si>
    <t>■製　紙</t>
    <rPh sb="1" eb="2">
      <t>セイ</t>
    </rPh>
    <rPh sb="3" eb="4">
      <t>カミ</t>
    </rPh>
    <phoneticPr fontId="3"/>
  </si>
  <si>
    <t>■素材生産</t>
    <rPh sb="1" eb="3">
      <t>ソザイ</t>
    </rPh>
    <rPh sb="3" eb="5">
      <t>セイサン</t>
    </rPh>
    <phoneticPr fontId="3"/>
  </si>
  <si>
    <t>総　　　計</t>
    <rPh sb="0" eb="1">
      <t>ソウ</t>
    </rPh>
    <rPh sb="4" eb="5">
      <t>ケイ</t>
    </rPh>
    <phoneticPr fontId="3"/>
  </si>
  <si>
    <t>樹　　　種</t>
    <rPh sb="0" eb="1">
      <t>キ</t>
    </rPh>
    <rPh sb="4" eb="5">
      <t>シュ</t>
    </rPh>
    <phoneticPr fontId="3"/>
  </si>
  <si>
    <t>（ 単位：数量　㎥ 、購入希望価格　円 、購入希望単価　円／㎥ ）</t>
    <rPh sb="11" eb="13">
      <t>コウニュウ</t>
    </rPh>
    <rPh sb="13" eb="15">
      <t>キボウ</t>
    </rPh>
    <rPh sb="15" eb="17">
      <t>カカク</t>
    </rPh>
    <rPh sb="18" eb="19">
      <t>エン</t>
    </rPh>
    <phoneticPr fontId="3"/>
  </si>
  <si>
    <t>（税抜）</t>
    <rPh sb="1" eb="3">
      <t>ゼイヌ</t>
    </rPh>
    <phoneticPr fontId="3"/>
  </si>
  <si>
    <t>（税抜）</t>
    <phoneticPr fontId="3"/>
  </si>
  <si>
    <t>該当する
評価項目</t>
    <rPh sb="0" eb="2">
      <t>ガイトウ</t>
    </rPh>
    <rPh sb="5" eb="7">
      <t>ヒョウカ</t>
    </rPh>
    <rPh sb="7" eb="9">
      <t>コウモク</t>
    </rPh>
    <phoneticPr fontId="3"/>
  </si>
  <si>
    <t>添 付 書 類 の 内 容</t>
    <rPh sb="0" eb="1">
      <t>テン</t>
    </rPh>
    <rPh sb="2" eb="3">
      <t>ツキ</t>
    </rPh>
    <rPh sb="4" eb="5">
      <t>ショ</t>
    </rPh>
    <rPh sb="6" eb="7">
      <t>タグイ</t>
    </rPh>
    <rPh sb="10" eb="11">
      <t>ナイ</t>
    </rPh>
    <rPh sb="12" eb="13">
      <t>カタチ</t>
    </rPh>
    <phoneticPr fontId="3"/>
  </si>
  <si>
    <t>留　 意　 事　 項　 等</t>
    <rPh sb="0" eb="1">
      <t>トメ</t>
    </rPh>
    <rPh sb="3" eb="4">
      <t>イ</t>
    </rPh>
    <rPh sb="6" eb="7">
      <t>コト</t>
    </rPh>
    <rPh sb="9" eb="10">
      <t>コウ</t>
    </rPh>
    <rPh sb="12" eb="13">
      <t>トウ</t>
    </rPh>
    <phoneticPr fontId="3"/>
  </si>
  <si>
    <t>公告日の属する年度より過去３年間に国の機関等が実施した森林・林業・木材産業に係る研修等に講師を派遣した実績がある</t>
    <phoneticPr fontId="3"/>
  </si>
  <si>
    <t>　○その他がある場合は、椪積料と合算して評価します。</t>
    <rPh sb="12" eb="13">
      <t>ハイ</t>
    </rPh>
    <phoneticPr fontId="3"/>
  </si>
  <si>
    <t>【立木システム販売】
それぞれの項目ごとに実績又は実施したことを証明できる書類の写し</t>
    <phoneticPr fontId="3"/>
  </si>
  <si>
    <t>・国有林の分収造林契約書の写し
・国有林の林地残材の購入を証する書類（売買契約書等）の写し
・研修の講師派遣依頼書等の写し</t>
    <phoneticPr fontId="3"/>
  </si>
  <si>
    <t xml:space="preserve">【製品システム販売】
それぞれの項目ごとに評価内容を確認できる書類
</t>
    <rPh sb="21" eb="23">
      <t>ヒョウカ</t>
    </rPh>
    <rPh sb="23" eb="25">
      <t>ナイヨウ</t>
    </rPh>
    <rPh sb="26" eb="28">
      <t>カクニン</t>
    </rPh>
    <phoneticPr fontId="3"/>
  </si>
  <si>
    <t>技術者が４名以上である</t>
    <rPh sb="0" eb="3">
      <t>ギジュツシャ</t>
    </rPh>
    <phoneticPr fontId="3"/>
  </si>
  <si>
    <t>・全量買受に係る確約書
・素材の検知に係る実行体制が確認できる書類（申請書に添付する書類で可とする）</t>
    <rPh sb="13" eb="15">
      <t>ソザイ</t>
    </rPh>
    <rPh sb="16" eb="18">
      <t>ケンチ</t>
    </rPh>
    <rPh sb="19" eb="20">
      <t>カカ</t>
    </rPh>
    <rPh sb="21" eb="23">
      <t>ジッコウ</t>
    </rPh>
    <rPh sb="23" eb="25">
      <t>タイセイ</t>
    </rPh>
    <rPh sb="26" eb="28">
      <t>カクニン</t>
    </rPh>
    <rPh sb="31" eb="33">
      <t>ショルイ</t>
    </rPh>
    <rPh sb="34" eb="37">
      <t>シンセイショ</t>
    </rPh>
    <rPh sb="38" eb="40">
      <t>テンプ</t>
    </rPh>
    <rPh sb="42" eb="44">
      <t>ショルイ</t>
    </rPh>
    <rPh sb="45" eb="46">
      <t>カ</t>
    </rPh>
    <phoneticPr fontId="3"/>
  </si>
  <si>
    <t>－１</t>
    <phoneticPr fontId="3"/>
  </si>
  <si>
    <t>植栽の意思表明書</t>
    <rPh sb="0" eb="2">
      <t>ショクサイ</t>
    </rPh>
    <rPh sb="3" eb="5">
      <t>イシ</t>
    </rPh>
    <rPh sb="5" eb="8">
      <t>ヒョウメイショ</t>
    </rPh>
    <phoneticPr fontId="3"/>
  </si>
  <si>
    <t>必 須 事 項</t>
    <rPh sb="0" eb="1">
      <t>ヒツ</t>
    </rPh>
    <rPh sb="2" eb="3">
      <t>ス</t>
    </rPh>
    <rPh sb="4" eb="5">
      <t>ジ</t>
    </rPh>
    <rPh sb="6" eb="7">
      <t>コウ</t>
    </rPh>
    <phoneticPr fontId="3"/>
  </si>
  <si>
    <t>立木システム販売（販売箇所に係る主伐後の造林の実施を協定に含むもの）の際に添付すること。</t>
    <rPh sb="6" eb="8">
      <t>ハンバイ</t>
    </rPh>
    <rPh sb="35" eb="36">
      <t>サイ</t>
    </rPh>
    <rPh sb="37" eb="39">
      <t>テンプ</t>
    </rPh>
    <phoneticPr fontId="3"/>
  </si>
  <si>
    <t>－２</t>
    <phoneticPr fontId="3"/>
  </si>
  <si>
    <t>四国森林管理局長</t>
  </si>
  <si>
    <t>殿</t>
    <rPh sb="0" eb="1">
      <t>ドノ</t>
    </rPh>
    <phoneticPr fontId="3"/>
  </si>
  <si>
    <t>所在地</t>
    <rPh sb="0" eb="3">
      <t>ショザイチ</t>
    </rPh>
    <phoneticPr fontId="3"/>
  </si>
  <si>
    <t>商号又は名称</t>
    <rPh sb="0" eb="2">
      <t>ショウゴウ</t>
    </rPh>
    <rPh sb="2" eb="3">
      <t>マタ</t>
    </rPh>
    <rPh sb="4" eb="6">
      <t>メイショウ</t>
    </rPh>
    <phoneticPr fontId="3"/>
  </si>
  <si>
    <t>代表者役職氏名</t>
    <rPh sb="0" eb="3">
      <t>ダイヒョウシャ</t>
    </rPh>
    <rPh sb="3" eb="5">
      <t>ヤクショク</t>
    </rPh>
    <phoneticPr fontId="3"/>
  </si>
  <si>
    <t>植栽の意思表明書</t>
    <phoneticPr fontId="3"/>
  </si>
  <si>
    <t>共同申込みによらず、直接、素材生産業者等により主伐後の造林を行うことができる
（造林の実施を含む場合のみ）</t>
    <rPh sb="48" eb="50">
      <t>バアイ</t>
    </rPh>
    <phoneticPr fontId="3"/>
  </si>
  <si>
    <t>　本国有林材の安定供給システムに係る企画提案書に基づく売買契約箇所について、協
定書案及び公告に示された造林の条件に従い造林を実施する旨を表明します。</t>
    <phoneticPr fontId="3"/>
  </si>
  <si>
    <t>（注）協定申請者のうち、造林事業者が記載すること。複数の造林事業者が実施する予
　　定の場合は、それぞれ、住所及び氏名又は名称を記載すること。</t>
    <phoneticPr fontId="3"/>
  </si>
  <si>
    <r>
      <t>様</t>
    </r>
    <r>
      <rPr>
        <sz val="6"/>
        <rFont val="ＭＳ 明朝"/>
        <family val="1"/>
        <charset val="128"/>
      </rPr>
      <t xml:space="preserve"> </t>
    </r>
    <r>
      <rPr>
        <sz val="12"/>
        <rFont val="ＭＳ 明朝"/>
        <family val="1"/>
        <charset val="128"/>
      </rPr>
      <t>式</t>
    </r>
    <r>
      <rPr>
        <sz val="6"/>
        <rFont val="ＭＳ 明朝"/>
        <family val="1"/>
        <charset val="128"/>
      </rPr>
      <t xml:space="preserve"> </t>
    </r>
    <r>
      <rPr>
        <sz val="12"/>
        <rFont val="ＭＳ 明朝"/>
        <family val="1"/>
        <charset val="128"/>
      </rPr>
      <t>第</t>
    </r>
    <r>
      <rPr>
        <sz val="6"/>
        <rFont val="ＭＳ 明朝"/>
        <family val="1"/>
        <charset val="128"/>
      </rPr>
      <t xml:space="preserve"> </t>
    </r>
    <r>
      <rPr>
        <sz val="12"/>
        <rFont val="ＭＳ 明朝"/>
        <family val="1"/>
        <charset val="128"/>
      </rPr>
      <t>２</t>
    </r>
    <r>
      <rPr>
        <sz val="6"/>
        <rFont val="ＭＳ 明朝"/>
        <family val="1"/>
        <charset val="128"/>
      </rPr>
      <t xml:space="preserve"> </t>
    </r>
    <r>
      <rPr>
        <sz val="12"/>
        <rFont val="ＭＳ 明朝"/>
        <family val="1"/>
        <charset val="128"/>
      </rPr>
      <t>号</t>
    </r>
    <rPh sb="0" eb="1">
      <t>サマ</t>
    </rPh>
    <rPh sb="2" eb="3">
      <t>シキ</t>
    </rPh>
    <rPh sb="4" eb="5">
      <t>ダイ</t>
    </rPh>
    <rPh sb="8" eb="9">
      <t>ゴウ</t>
    </rPh>
    <phoneticPr fontId="3"/>
  </si>
  <si>
    <t>林産物の買受に係る確約書</t>
    <rPh sb="0" eb="2">
      <t>リンサン</t>
    </rPh>
    <rPh sb="2" eb="3">
      <t>ブツ</t>
    </rPh>
    <rPh sb="4" eb="6">
      <t>カイウケ</t>
    </rPh>
    <rPh sb="7" eb="8">
      <t>カカ</t>
    </rPh>
    <rPh sb="9" eb="12">
      <t>カクヤクショ</t>
    </rPh>
    <phoneticPr fontId="3"/>
  </si>
  <si>
    <t>令和</t>
    <rPh sb="0" eb="2">
      <t>レイワ</t>
    </rPh>
    <phoneticPr fontId="3"/>
  </si>
  <si>
    <t>　</t>
    <phoneticPr fontId="3"/>
  </si>
  <si>
    <t xml:space="preserve"> 付けの公告による国有林材の安定供給システムによる販売</t>
    <phoneticPr fontId="3"/>
  </si>
  <si>
    <t>の企画提案（取組評価点⑩）について、協定数量を超過した場合でも、引渡場所に輸送される素材のすべてを購入することを確約します。</t>
    <rPh sb="1" eb="5">
      <t>キカクテイアン</t>
    </rPh>
    <phoneticPr fontId="3"/>
  </si>
  <si>
    <t>様式第５号</t>
    <rPh sb="0" eb="2">
      <t>ヨウシキ</t>
    </rPh>
    <rPh sb="2" eb="3">
      <t>ダイ</t>
    </rPh>
    <rPh sb="4" eb="5">
      <t>ゴウ</t>
    </rPh>
    <phoneticPr fontId="3"/>
  </si>
  <si>
    <t>国有林材の安定供給システムに係る結果報告書</t>
    <rPh sb="0" eb="3">
      <t>コクユウリン</t>
    </rPh>
    <rPh sb="3" eb="4">
      <t>ザイ</t>
    </rPh>
    <rPh sb="5" eb="7">
      <t>アンテイ</t>
    </rPh>
    <rPh sb="7" eb="9">
      <t>キョウキュウ</t>
    </rPh>
    <rPh sb="14" eb="15">
      <t>カカワ</t>
    </rPh>
    <rPh sb="16" eb="18">
      <t>ケッカ</t>
    </rPh>
    <rPh sb="18" eb="21">
      <t>ホウコクショ</t>
    </rPh>
    <phoneticPr fontId="3"/>
  </si>
  <si>
    <t>　国有林材の安定供給システム実施要領第14条第１項の規定により、別添のとおり協定
に基づく企画提案内容についての取組状況を報告します。
　本報告書の提出にあたっては、虚偽の事実がないことを確約するとともに、本報告書
の内容を公表することがあることについて了承します。
　なお、本報告書の内容に関する質問等への対応は以下の作成担当者が行います。</t>
    <phoneticPr fontId="3"/>
  </si>
  <si>
    <t>（作成担当者）</t>
    <phoneticPr fontId="3"/>
  </si>
  <si>
    <t>担当者所属部署</t>
    <rPh sb="0" eb="3">
      <t>タントウシャ</t>
    </rPh>
    <rPh sb="3" eb="5">
      <t>ショゾク</t>
    </rPh>
    <rPh sb="5" eb="7">
      <t>ブショ</t>
    </rPh>
    <phoneticPr fontId="3"/>
  </si>
  <si>
    <t>担当者役職氏名</t>
    <rPh sb="0" eb="3">
      <t>タントウシャ</t>
    </rPh>
    <rPh sb="3" eb="5">
      <t>ヤクショク</t>
    </rPh>
    <rPh sb="5" eb="7">
      <t>シメイ</t>
    </rPh>
    <phoneticPr fontId="3"/>
  </si>
  <si>
    <t>担当者電話番号</t>
    <phoneticPr fontId="3"/>
  </si>
  <si>
    <t>担当者Ｅ－Mail</t>
    <phoneticPr fontId="3"/>
  </si>
  <si>
    <t>様式第６号</t>
    <rPh sb="0" eb="2">
      <t>ヨウシキ</t>
    </rPh>
    <rPh sb="2" eb="3">
      <t>ダイ</t>
    </rPh>
    <rPh sb="4" eb="5">
      <t>ゴウ</t>
    </rPh>
    <phoneticPr fontId="3"/>
  </si>
  <si>
    <t>国有林材の安定供給システムに係る結果報告書</t>
    <rPh sb="0" eb="4">
      <t>コクユウリンザイ</t>
    </rPh>
    <rPh sb="5" eb="9">
      <t>アンテイキョウキュウ</t>
    </rPh>
    <rPh sb="14" eb="15">
      <t>カカ</t>
    </rPh>
    <phoneticPr fontId="3"/>
  </si>
  <si>
    <t>実施結果</t>
    <rPh sb="0" eb="2">
      <t>ジッシ</t>
    </rPh>
    <rPh sb="2" eb="4">
      <t>ケッカ</t>
    </rPh>
    <phoneticPr fontId="3"/>
  </si>
  <si>
    <t>　○企画提案書の内容を振り返り、得られた効果等について具体的に記入してください。
　○次回の申請で減点の有無を判断する「検証」は、１（１）②「短期的な効果」及び
　１（２）②「短期的な貢献等」で行います。</t>
    <phoneticPr fontId="3"/>
  </si>
  <si>
    <t>（１）効果等</t>
    <rPh sb="3" eb="5">
      <t>コウカ</t>
    </rPh>
    <rPh sb="5" eb="6">
      <t>トウ</t>
    </rPh>
    <phoneticPr fontId="3"/>
  </si>
  <si>
    <t>中長期的な方針</t>
    <rPh sb="0" eb="3">
      <t>チュウチョウキ</t>
    </rPh>
    <rPh sb="3" eb="4">
      <t>テキ</t>
    </rPh>
    <rPh sb="5" eb="7">
      <t>ホウシン</t>
    </rPh>
    <phoneticPr fontId="3"/>
  </si>
  <si>
    <t>企画提案書※１</t>
    <rPh sb="0" eb="4">
      <t>キカクテイアンショ</t>
    </rPh>
    <phoneticPr fontId="3"/>
  </si>
  <si>
    <t>結果</t>
    <rPh sb="0" eb="1">
      <t>ケッカ</t>
    </rPh>
    <phoneticPr fontId="3"/>
  </si>
  <si>
    <t>協定期間中に実施できた事項</t>
    <rPh sb="0" eb="4">
      <t>キョウテイキカンチュウ</t>
    </rPh>
    <rPh sb="5" eb="6">
      <t>ミノル</t>
    </rPh>
    <rPh sb="9" eb="11">
      <t>ジコウ</t>
    </rPh>
    <phoneticPr fontId="3"/>
  </si>
  <si>
    <t>継続して取り組む事項の今後の方針</t>
    <phoneticPr fontId="3"/>
  </si>
  <si>
    <t>※１　企画提案書の内容を転記してください。</t>
    <phoneticPr fontId="3"/>
  </si>
  <si>
    <t>短期的な効果</t>
    <rPh sb="0" eb="2">
      <t>タンキ</t>
    </rPh>
    <rPh sb="2" eb="3">
      <t>テキ</t>
    </rPh>
    <rPh sb="4" eb="6">
      <t>コウカ</t>
    </rPh>
    <phoneticPr fontId="3"/>
  </si>
  <si>
    <t>協定期間中に実施できなかった事項及びその理由</t>
    <phoneticPr fontId="3"/>
  </si>
  <si>
    <t>森林管理局の確認及び評価※２</t>
    <phoneticPr fontId="3"/>
  </si>
  <si>
    <t>※１　企画提案書の内容を転記してください。
※２　森林管理局の確認及び評価は森林管理局で記入します。</t>
    <phoneticPr fontId="3"/>
  </si>
  <si>
    <t>（２）需要創造への貢献等</t>
    <rPh sb="3" eb="5">
      <t>ジュヨウ</t>
    </rPh>
    <rPh sb="5" eb="7">
      <t>ソウゾウ</t>
    </rPh>
    <rPh sb="9" eb="11">
      <t>コウケン</t>
    </rPh>
    <rPh sb="11" eb="12">
      <t>トウ</t>
    </rPh>
    <phoneticPr fontId="3"/>
  </si>
  <si>
    <t>中長期的な貢献等</t>
    <rPh sb="0" eb="3">
      <t>チュウチョウキ</t>
    </rPh>
    <rPh sb="3" eb="4">
      <t>テキ</t>
    </rPh>
    <rPh sb="5" eb="7">
      <t>コウケン</t>
    </rPh>
    <rPh sb="7" eb="8">
      <t>トウ</t>
    </rPh>
    <phoneticPr fontId="3"/>
  </si>
  <si>
    <t>短期的な貢献等</t>
    <rPh sb="0" eb="2">
      <t>タンキ</t>
    </rPh>
    <rPh sb="2" eb="3">
      <t>テキ</t>
    </rPh>
    <rPh sb="4" eb="6">
      <t>コウケン</t>
    </rPh>
    <rPh sb="6" eb="7">
      <t>トウ</t>
    </rPh>
    <phoneticPr fontId="3"/>
  </si>
  <si>
    <t>国有林のシステム販売に対する意見、要望等</t>
    <rPh sb="0" eb="3">
      <t>コクユウリン</t>
    </rPh>
    <rPh sb="8" eb="10">
      <t>ハンバイ</t>
    </rPh>
    <rPh sb="11" eb="12">
      <t>タイ</t>
    </rPh>
    <rPh sb="14" eb="16">
      <t>イケン</t>
    </rPh>
    <rPh sb="17" eb="19">
      <t>ヨウボウ</t>
    </rPh>
    <rPh sb="19" eb="20">
      <t>トウ</t>
    </rPh>
    <phoneticPr fontId="3"/>
  </si>
  <si>
    <t>具体的な販路（実施結果）</t>
    <rPh sb="0" eb="2">
      <t>グタイ</t>
    </rPh>
    <rPh sb="2" eb="3">
      <t>テキ</t>
    </rPh>
    <rPh sb="4" eb="6">
      <t>ハンロ</t>
    </rPh>
    <rPh sb="7" eb="9">
      <t>ジッシ</t>
    </rPh>
    <rPh sb="9" eb="11">
      <t>ケッカ</t>
    </rPh>
    <phoneticPr fontId="3"/>
  </si>
  <si>
    <t>【企画提案書】</t>
    <rPh sb="1" eb="6">
      <t>キカクテイアンショ</t>
    </rPh>
    <phoneticPr fontId="3"/>
  </si>
  <si>
    <t>【結果報告書】</t>
    <rPh sb="1" eb="3">
      <t>ケッカ</t>
    </rPh>
    <rPh sb="3" eb="6">
      <t>ホウコクショ</t>
    </rPh>
    <phoneticPr fontId="3"/>
  </si>
  <si>
    <t>企画提案</t>
    <rPh sb="0" eb="4">
      <t>キカクテイアン</t>
    </rPh>
    <phoneticPr fontId="3"/>
  </si>
  <si>
    <t>実行結果</t>
    <rPh sb="0" eb="4">
      <t>ジッコウケッカ</t>
    </rPh>
    <phoneticPr fontId="3"/>
  </si>
  <si>
    <t>　※１　共同申請の場合は、申請者全員を対象にこの表を作成してください。その際、販売先が多い場合は適宜販売先を追加してください。
　※２　販売先が多数の場合は、販売先の業態ごと（例：製材工場、ハウスメーカー等）にまとめて記載いただいても構いません。
　※３　非住宅用又は輸出用として製造又は販売する場合、丸太を供給する場合はチェックを入れてください。</t>
    <phoneticPr fontId="3"/>
  </si>
  <si>
    <t>愛媛県上浮穴郡久万高原町久万1069番地</t>
    <rPh sb="0" eb="1">
      <t>アイ</t>
    </rPh>
    <rPh sb="1" eb="2">
      <t>ヒメ</t>
    </rPh>
    <rPh sb="2" eb="3">
      <t>ケン</t>
    </rPh>
    <rPh sb="3" eb="7">
      <t>カミウケナグン</t>
    </rPh>
    <rPh sb="7" eb="12">
      <t>クマコウゲンチョウ</t>
    </rPh>
    <rPh sb="12" eb="14">
      <t>クマ</t>
    </rPh>
    <rPh sb="18" eb="20">
      <t>バンチ</t>
    </rPh>
    <phoneticPr fontId="3"/>
  </si>
  <si>
    <t>久万土場</t>
    <rPh sb="0" eb="2">
      <t>クマ</t>
    </rPh>
    <rPh sb="2" eb="4">
      <t>ドバ</t>
    </rPh>
    <phoneticPr fontId="3"/>
  </si>
  <si>
    <t>高知県四万十市竹島長山4293番地</t>
    <rPh sb="0" eb="1">
      <t>コウ</t>
    </rPh>
    <rPh sb="1" eb="2">
      <t>チ</t>
    </rPh>
    <rPh sb="2" eb="3">
      <t>ケン</t>
    </rPh>
    <rPh sb="3" eb="6">
      <t>シマント</t>
    </rPh>
    <rPh sb="6" eb="7">
      <t>シ</t>
    </rPh>
    <rPh sb="7" eb="9">
      <t>タケシマ</t>
    </rPh>
    <rPh sb="9" eb="11">
      <t>ナガヤマ</t>
    </rPh>
    <rPh sb="15" eb="17">
      <t>バンチ</t>
    </rPh>
    <phoneticPr fontId="3"/>
  </si>
  <si>
    <t>竹島土場</t>
    <rPh sb="0" eb="2">
      <t>タケシマ</t>
    </rPh>
    <rPh sb="2" eb="4">
      <t>ドバ</t>
    </rPh>
    <phoneticPr fontId="3"/>
  </si>
  <si>
    <t>高知県高岡郡四万十町日野地</t>
    <rPh sb="0" eb="1">
      <t>コウ</t>
    </rPh>
    <rPh sb="1" eb="2">
      <t>チ</t>
    </rPh>
    <rPh sb="2" eb="3">
      <t>ケン</t>
    </rPh>
    <rPh sb="3" eb="5">
      <t>タカオカ</t>
    </rPh>
    <rPh sb="5" eb="6">
      <t>グン</t>
    </rPh>
    <rPh sb="6" eb="9">
      <t>ヨンマンジュウ</t>
    </rPh>
    <rPh sb="9" eb="10">
      <t>チョウ</t>
    </rPh>
    <rPh sb="10" eb="13">
      <t>ヒノジ</t>
    </rPh>
    <phoneticPr fontId="3"/>
  </si>
  <si>
    <t>松葉川土場</t>
    <rPh sb="0" eb="3">
      <t>マツバガワ</t>
    </rPh>
    <rPh sb="3" eb="5">
      <t>ドバ</t>
    </rPh>
    <phoneticPr fontId="3"/>
  </si>
  <si>
    <t>高知県吾川郡いの町長沢75番地３</t>
    <rPh sb="0" eb="3">
      <t>コウチケン</t>
    </rPh>
    <rPh sb="3" eb="5">
      <t>アガワ</t>
    </rPh>
    <rPh sb="5" eb="6">
      <t>グン</t>
    </rPh>
    <rPh sb="8" eb="9">
      <t>チョウ</t>
    </rPh>
    <rPh sb="9" eb="11">
      <t>ナガサワ</t>
    </rPh>
    <rPh sb="13" eb="15">
      <t>バンチ</t>
    </rPh>
    <phoneticPr fontId="3"/>
  </si>
  <si>
    <t>長沢土場</t>
    <rPh sb="0" eb="2">
      <t>ナガサワ</t>
    </rPh>
    <rPh sb="2" eb="4">
      <t>ドバ</t>
    </rPh>
    <phoneticPr fontId="3"/>
  </si>
  <si>
    <t>高知県安芸市伊尾木641番地１</t>
    <rPh sb="0" eb="6">
      <t>コウチケンアキシ</t>
    </rPh>
    <rPh sb="6" eb="9">
      <t>イオキ</t>
    </rPh>
    <rPh sb="12" eb="14">
      <t>バンチ</t>
    </rPh>
    <phoneticPr fontId="3"/>
  </si>
  <si>
    <t>伊尾木土場</t>
    <rPh sb="0" eb="3">
      <t>イオキ</t>
    </rPh>
    <rPh sb="3" eb="5">
      <t>ドバ</t>
    </rPh>
    <phoneticPr fontId="3"/>
  </si>
  <si>
    <t>魚梁瀬土場</t>
    <rPh sb="0" eb="3">
      <t>ヤナセ</t>
    </rPh>
    <rPh sb="3" eb="5">
      <t>ドバ</t>
    </rPh>
    <phoneticPr fontId="3"/>
  </si>
  <si>
    <t>森林経営管理法に基づき市町村から経営管理実施権の認定を受けている</t>
    <rPh sb="16" eb="18">
      <t>ケイエイ</t>
    </rPh>
    <rPh sb="18" eb="20">
      <t>カンリ</t>
    </rPh>
    <rPh sb="20" eb="23">
      <t>ジッシケン</t>
    </rPh>
    <rPh sb="24" eb="26">
      <t>ニンテイ</t>
    </rPh>
    <rPh sb="27" eb="28">
      <t>ウ</t>
    </rPh>
    <phoneticPr fontId="3"/>
  </si>
  <si>
    <t>件数
（件）</t>
    <phoneticPr fontId="3"/>
  </si>
  <si>
    <t>面積
（ha）</t>
    <phoneticPr fontId="3"/>
  </si>
  <si>
    <t>市町村から構想適合事業者に定められた者</t>
    <rPh sb="0" eb="3">
      <t>シチョウソン</t>
    </rPh>
    <rPh sb="5" eb="7">
      <t>コウソウ</t>
    </rPh>
    <rPh sb="7" eb="9">
      <t>テキゴウ</t>
    </rPh>
    <rPh sb="9" eb="12">
      <t>ジギョウシャ</t>
    </rPh>
    <rPh sb="13" eb="14">
      <t>サダ</t>
    </rPh>
    <rPh sb="18" eb="19">
      <t>モノ</t>
    </rPh>
    <phoneticPr fontId="3"/>
  </si>
  <si>
    <t>市町村の公表の有無</t>
    <rPh sb="0" eb="3">
      <t>シチョウソン</t>
    </rPh>
    <rPh sb="4" eb="6">
      <t>コウヒョウ</t>
    </rPh>
    <rPh sb="7" eb="9">
      <t>ウム</t>
    </rPh>
    <phoneticPr fontId="3"/>
  </si>
  <si>
    <t>森林経営管理法第36条第２項の要件に適合する者として都道府県から公表されている者</t>
    <rPh sb="0" eb="2">
      <t>シンリン</t>
    </rPh>
    <rPh sb="2" eb="4">
      <t>ケイエイ</t>
    </rPh>
    <rPh sb="4" eb="6">
      <t>カンリ</t>
    </rPh>
    <rPh sb="6" eb="7">
      <t>ホウ</t>
    </rPh>
    <rPh sb="7" eb="8">
      <t>ダイ</t>
    </rPh>
    <rPh sb="10" eb="11">
      <t>ジョウ</t>
    </rPh>
    <rPh sb="11" eb="12">
      <t>ダイ</t>
    </rPh>
    <rPh sb="13" eb="14">
      <t>コウ</t>
    </rPh>
    <rPh sb="15" eb="17">
      <t>ヨウケン</t>
    </rPh>
    <rPh sb="18" eb="20">
      <t>テキゴウ</t>
    </rPh>
    <rPh sb="22" eb="23">
      <t>モノ</t>
    </rPh>
    <rPh sb="26" eb="30">
      <t>トドウフケン</t>
    </rPh>
    <rPh sb="32" eb="34">
      <t>コウヒョウ</t>
    </rPh>
    <rPh sb="39" eb="40">
      <t>モノ</t>
    </rPh>
    <phoneticPr fontId="3"/>
  </si>
  <si>
    <t>市町村の公表の有無</t>
    <phoneticPr fontId="3"/>
  </si>
  <si>
    <t>森林経営対体の認定を受けている</t>
    <rPh sb="0" eb="2">
      <t>シンリン</t>
    </rPh>
    <rPh sb="2" eb="4">
      <t>ケイエイ</t>
    </rPh>
    <rPh sb="4" eb="5">
      <t>タイ</t>
    </rPh>
    <rPh sb="5" eb="6">
      <t>タイ</t>
    </rPh>
    <rPh sb="7" eb="9">
      <t>ニンテイ</t>
    </rPh>
    <rPh sb="10" eb="11">
      <t>ウ</t>
    </rPh>
    <phoneticPr fontId="3"/>
  </si>
  <si>
    <t>認定の有無</t>
    <rPh sb="0" eb="2">
      <t>ニンテイ</t>
    </rPh>
    <rPh sb="3" eb="5">
      <t>ウム</t>
    </rPh>
    <phoneticPr fontId="3"/>
  </si>
  <si>
    <t>女性の職業生活における活躍の躍進に関する法律に基づく認定（えるぼし、プラチナえるぼし認定等）、次世代育成支援対策推進法に基づく認定（くるみん認定、トライくるみん認定、プラチナくるみん認定）、青少年の雇用の促進等に関する法律に基づく認定（ユースエール認定）のいずれかの認定</t>
    <rPh sb="0" eb="2">
      <t>ジョセイ</t>
    </rPh>
    <rPh sb="3" eb="7">
      <t>ショクギョウセイカツ</t>
    </rPh>
    <rPh sb="11" eb="13">
      <t>カツヤク</t>
    </rPh>
    <rPh sb="14" eb="16">
      <t>ヤクシン</t>
    </rPh>
    <rPh sb="17" eb="18">
      <t>カン</t>
    </rPh>
    <rPh sb="20" eb="22">
      <t>ホウリツ</t>
    </rPh>
    <rPh sb="23" eb="24">
      <t>モト</t>
    </rPh>
    <rPh sb="26" eb="28">
      <t>ニンテイ</t>
    </rPh>
    <rPh sb="42" eb="45">
      <t>ニンテイトウ</t>
    </rPh>
    <rPh sb="47" eb="52">
      <t>ジセダイイクセイ</t>
    </rPh>
    <rPh sb="52" eb="54">
      <t>シエン</t>
    </rPh>
    <rPh sb="54" eb="56">
      <t>タイサク</t>
    </rPh>
    <rPh sb="56" eb="58">
      <t>スイシン</t>
    </rPh>
    <rPh sb="58" eb="59">
      <t>ホウ</t>
    </rPh>
    <rPh sb="60" eb="61">
      <t>モト</t>
    </rPh>
    <rPh sb="63" eb="65">
      <t>ニンテイ</t>
    </rPh>
    <rPh sb="70" eb="72">
      <t>ニンテイ</t>
    </rPh>
    <rPh sb="80" eb="82">
      <t>ニンテイ</t>
    </rPh>
    <rPh sb="91" eb="93">
      <t>ニンテイ</t>
    </rPh>
    <rPh sb="95" eb="98">
      <t>セイショウネン</t>
    </rPh>
    <rPh sb="99" eb="101">
      <t>コヨウ</t>
    </rPh>
    <rPh sb="102" eb="104">
      <t>ソクシン</t>
    </rPh>
    <rPh sb="104" eb="105">
      <t>トウ</t>
    </rPh>
    <rPh sb="106" eb="107">
      <t>カン</t>
    </rPh>
    <rPh sb="109" eb="111">
      <t>ホウリツ</t>
    </rPh>
    <rPh sb="112" eb="113">
      <t>モト</t>
    </rPh>
    <rPh sb="115" eb="117">
      <t>ニンテイ</t>
    </rPh>
    <rPh sb="124" eb="126">
      <t>ニンテイ</t>
    </rPh>
    <rPh sb="133" eb="135">
      <t>ニンテイ</t>
    </rPh>
    <phoneticPr fontId="3"/>
  </si>
  <si>
    <t>森林経営管理法に基づき市町村から経営管理実施権の認定を受け公表されていることを証明する書類の写し</t>
    <rPh sb="0" eb="2">
      <t>シンリン</t>
    </rPh>
    <rPh sb="2" eb="4">
      <t>ケイエイ</t>
    </rPh>
    <rPh sb="4" eb="6">
      <t>カンリ</t>
    </rPh>
    <rPh sb="6" eb="7">
      <t>ホウ</t>
    </rPh>
    <rPh sb="8" eb="9">
      <t>モト</t>
    </rPh>
    <rPh sb="11" eb="14">
      <t>シチョウソン</t>
    </rPh>
    <rPh sb="16" eb="18">
      <t>ケイエイ</t>
    </rPh>
    <rPh sb="18" eb="20">
      <t>カンリ</t>
    </rPh>
    <rPh sb="20" eb="22">
      <t>ジッシ</t>
    </rPh>
    <rPh sb="22" eb="23">
      <t>ケン</t>
    </rPh>
    <rPh sb="24" eb="26">
      <t>ニンテイ</t>
    </rPh>
    <rPh sb="27" eb="28">
      <t>ウ</t>
    </rPh>
    <rPh sb="29" eb="31">
      <t>コウヒョウ</t>
    </rPh>
    <rPh sb="39" eb="41">
      <t>ショウメイ</t>
    </rPh>
    <rPh sb="43" eb="45">
      <t>ショルイ</t>
    </rPh>
    <rPh sb="46" eb="47">
      <t>ウツ</t>
    </rPh>
    <phoneticPr fontId="3"/>
  </si>
  <si>
    <t>森林経営管理法第36条第２項又は第44条第２項の要件に適合する者として都道府県から公表されていることを証明できる書類の写し</t>
    <rPh sb="4" eb="7">
      <t>カンリホウ</t>
    </rPh>
    <rPh sb="7" eb="8">
      <t>ダイ</t>
    </rPh>
    <rPh sb="10" eb="11">
      <t>ジョウ</t>
    </rPh>
    <rPh sb="11" eb="12">
      <t>ダイ</t>
    </rPh>
    <rPh sb="13" eb="14">
      <t>コウ</t>
    </rPh>
    <rPh sb="14" eb="15">
      <t>マタ</t>
    </rPh>
    <rPh sb="16" eb="17">
      <t>ダイ</t>
    </rPh>
    <rPh sb="19" eb="20">
      <t>ジョウ</t>
    </rPh>
    <rPh sb="20" eb="21">
      <t>ダイ</t>
    </rPh>
    <rPh sb="22" eb="23">
      <t>コウ</t>
    </rPh>
    <rPh sb="24" eb="26">
      <t>ヨウケン</t>
    </rPh>
    <rPh sb="27" eb="29">
      <t>テキゴウ</t>
    </rPh>
    <rPh sb="31" eb="32">
      <t>モノ</t>
    </rPh>
    <rPh sb="35" eb="39">
      <t>トドウフケン</t>
    </rPh>
    <rPh sb="41" eb="43">
      <t>コウヒョウ</t>
    </rPh>
    <rPh sb="51" eb="53">
      <t>ショウメイ</t>
    </rPh>
    <rPh sb="56" eb="58">
      <t>ショルイ</t>
    </rPh>
    <rPh sb="59" eb="60">
      <t>ウツ</t>
    </rPh>
    <phoneticPr fontId="3"/>
  </si>
  <si>
    <t>育成経営体の認定証の写し</t>
    <rPh sb="0" eb="5">
      <t>イクセイケイエイタイ</t>
    </rPh>
    <rPh sb="6" eb="9">
      <t>ニンテイショウ</t>
    </rPh>
    <rPh sb="10" eb="11">
      <t>ウツ</t>
    </rPh>
    <phoneticPr fontId="3"/>
  </si>
  <si>
    <t>女性の職業生活における活躍の躍進に関する法律に基づく認定（えるぼし、プラチナえるぼし認定等）、次世代育成支援対策推進法に基づく認定（くるみん認定、トライくるみん認定、プラチナくるみん認定）、青少年の雇用の促進等に関する法律に基づく認定（ユースエール認定）のいずれかの認定証の写し</t>
    <rPh sb="133" eb="136">
      <t>ニンテイショウ</t>
    </rPh>
    <rPh sb="137" eb="138">
      <t>ウツ</t>
    </rPh>
    <phoneticPr fontId="3"/>
  </si>
  <si>
    <t>　○申請時において該当する部分に○を記入してください。</t>
    <phoneticPr fontId="3"/>
  </si>
  <si>
    <t>高知県安芸郡馬路村魚梁瀬
字明善続山813番地２</t>
    <rPh sb="0" eb="2">
      <t>コウチ</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</si>
</sst>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176" formatCode="[$-411]ggge&quot;年&quot;m&quot;月&quot;d&quot;日&quot;;@"/>
    <numFmt numFmtId="177" formatCode="#,##0_ ;[Red]\-#,##0\ "/>
    <numFmt numFmtId="178" formatCode="#,##0;[Red]#,##0"/>
    <numFmt numFmtId="179" formatCode="0.00000%"/>
    <numFmt numFmtId="180" formatCode="#,##0.000_);[Red]\(#,##0.000\)"/>
    <numFmt numFmtId="181" formatCode="#,##0.000"/>
    <numFmt numFmtId="182" formatCode="#,##0.0"/>
    <numFmt numFmtId="183" formatCode="#,##0_ "/>
    <numFmt numFmtId="184" formatCode="#,##0_);[Red]\(#,##0\)"/>
    <numFmt numFmtId="185" formatCode="#,##0_);\(#,##0\)"/>
  </numFmts>
  <fonts count="30" x14ac:knownFonts="1">
    <font>
      <sz val="11"/>
      <color theme="1"/>
      <name val="ＭＳ Ｐゴシック"/>
      <family val="2"/>
      <charset val="128"/>
      <scheme val="minor"/>
    </font>
    <font>
      <sz val="11"/>
      <color theme="1"/>
      <name val="ＭＳ 明朝"/>
      <family val="2"/>
      <charset val="128"/>
    </font>
    <font>
      <sz val="11"/>
      <color theme="1"/>
      <name val="ＭＳ 明朝"/>
      <family val="2"/>
      <charset val="128"/>
    </font>
    <font>
      <sz val="6"/>
      <name val="ＭＳ Ｐゴシック"/>
      <family val="2"/>
      <charset val="128"/>
      <scheme val="minor"/>
    </font>
    <font>
      <sz val="11"/>
      <name val="ＭＳ Ｐゴシック"/>
      <family val="3"/>
      <charset val="128"/>
    </font>
    <font>
      <sz val="11"/>
      <color theme="1"/>
      <name val="ＭＳ Ｐゴシック"/>
      <family val="3"/>
      <charset val="128"/>
      <scheme val="minor"/>
    </font>
    <font>
      <sz val="10"/>
      <color theme="1"/>
      <name val="ＭＳ 明朝"/>
      <family val="2"/>
      <charset val="128"/>
    </font>
    <font>
      <sz val="11"/>
      <name val="ＭＳ ゴシック"/>
      <family val="3"/>
      <charset val="128"/>
    </font>
    <font>
      <sz val="11"/>
      <color theme="1"/>
      <name val="ＭＳ Ｐゴシック"/>
      <family val="2"/>
      <charset val="128"/>
      <scheme val="minor"/>
    </font>
    <font>
      <sz val="10"/>
      <color rgb="FF000000"/>
      <name val="Times New Roman"/>
      <family val="1"/>
    </font>
    <font>
      <sz val="12"/>
      <color theme="1"/>
      <name val="ＭＳ 明朝"/>
      <family val="2"/>
      <charset val="128"/>
    </font>
    <font>
      <sz val="6"/>
      <name val="ＭＳ Ｐゴシック"/>
      <family val="3"/>
      <charset val="128"/>
    </font>
    <font>
      <sz val="6"/>
      <name val="ＭＳ 明朝"/>
      <family val="2"/>
      <charset val="128"/>
    </font>
    <font>
      <sz val="12"/>
      <name val="ＭＳ 明朝"/>
      <family val="1"/>
      <charset val="128"/>
    </font>
    <font>
      <sz val="12"/>
      <color theme="1"/>
      <name val="ＭＳ 明朝"/>
      <family val="1"/>
      <charset val="128"/>
    </font>
    <font>
      <b/>
      <sz val="12"/>
      <name val="ＭＳ 明朝"/>
      <family val="1"/>
      <charset val="128"/>
    </font>
    <font>
      <b/>
      <sz val="12"/>
      <color theme="1"/>
      <name val="ＭＳ 明朝"/>
      <family val="1"/>
      <charset val="128"/>
    </font>
    <font>
      <b/>
      <sz val="12"/>
      <color rgb="FFFF0000"/>
      <name val="ＭＳ 明朝"/>
      <family val="1"/>
      <charset val="128"/>
    </font>
    <font>
      <sz val="12"/>
      <color rgb="FF000000"/>
      <name val="ＭＳ 明朝"/>
      <family val="1"/>
      <charset val="128"/>
    </font>
    <font>
      <sz val="12"/>
      <color rgb="FFFF0000"/>
      <name val="ＭＳ 明朝"/>
      <family val="1"/>
      <charset val="128"/>
    </font>
    <font>
      <sz val="11"/>
      <color theme="1"/>
      <name val="ＭＳ 明朝"/>
      <family val="1"/>
      <charset val="128"/>
    </font>
    <font>
      <b/>
      <sz val="14"/>
      <color theme="1"/>
      <name val="ＭＳ 明朝"/>
      <family val="1"/>
      <charset val="128"/>
    </font>
    <font>
      <sz val="10"/>
      <name val="ＭＳ 明朝"/>
      <family val="1"/>
      <charset val="128"/>
    </font>
    <font>
      <sz val="11.5"/>
      <name val="ＭＳ 明朝"/>
      <family val="1"/>
      <charset val="128"/>
    </font>
    <font>
      <sz val="11.5"/>
      <color theme="1"/>
      <name val="ＭＳ 明朝"/>
      <family val="1"/>
      <charset val="128"/>
    </font>
    <font>
      <sz val="14"/>
      <name val="ＭＳ 明朝"/>
      <family val="1"/>
      <charset val="128"/>
    </font>
    <font>
      <sz val="6"/>
      <name val="ＭＳ 明朝"/>
      <family val="1"/>
      <charset val="128"/>
    </font>
    <font>
      <sz val="11"/>
      <name val="ＭＳ 明朝"/>
      <family val="1"/>
      <charset val="128"/>
    </font>
    <font>
      <sz val="10"/>
      <color theme="1"/>
      <name val="ＭＳ 明朝"/>
      <family val="1"/>
      <charset val="128"/>
    </font>
    <font>
      <sz val="9"/>
      <color theme="1"/>
      <name val="ＭＳ 明朝"/>
      <family val="1"/>
      <charset val="128"/>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s>
  <borders count="181">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style="hair">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style="dotted">
        <color auto="1"/>
      </left>
      <right/>
      <top/>
      <bottom/>
      <diagonal/>
    </border>
    <border>
      <left/>
      <right style="dotted">
        <color auto="1"/>
      </right>
      <top/>
      <bottom/>
      <diagonal/>
    </border>
    <border>
      <left style="dotted">
        <color auto="1"/>
      </left>
      <right/>
      <top/>
      <bottom style="dotted">
        <color auto="1"/>
      </bottom>
      <diagonal/>
    </border>
    <border>
      <left/>
      <right/>
      <top/>
      <bottom style="dotted">
        <color auto="1"/>
      </bottom>
      <diagonal/>
    </border>
    <border>
      <left/>
      <right style="dotted">
        <color auto="1"/>
      </right>
      <top/>
      <bottom style="dotted">
        <color auto="1"/>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top/>
      <bottom style="hair">
        <color indexed="64"/>
      </bottom>
      <diagonal/>
    </border>
    <border>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hair">
        <color indexed="64"/>
      </left>
      <right/>
      <top/>
      <bottom/>
      <diagonal/>
    </border>
    <border>
      <left style="hair">
        <color indexed="64"/>
      </left>
      <right/>
      <top/>
      <bottom style="thin">
        <color indexed="64"/>
      </bottom>
      <diagonal/>
    </border>
    <border>
      <left style="hair">
        <color indexed="64"/>
      </left>
      <right style="hair">
        <color indexed="64"/>
      </right>
      <top/>
      <bottom/>
      <diagonal/>
    </border>
    <border>
      <left style="hair">
        <color indexed="64"/>
      </left>
      <right style="thin">
        <color indexed="64"/>
      </right>
      <top/>
      <bottom style="hair">
        <color indexed="64"/>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style="hair">
        <color indexed="64"/>
      </right>
      <top style="hair">
        <color auto="1"/>
      </top>
      <bottom style="hair">
        <color auto="1"/>
      </bottom>
      <diagonal/>
    </border>
    <border>
      <left style="hair">
        <color indexed="64"/>
      </left>
      <right style="medium">
        <color indexed="64"/>
      </right>
      <top style="hair">
        <color auto="1"/>
      </top>
      <bottom style="hair">
        <color auto="1"/>
      </bottom>
      <diagonal/>
    </border>
    <border>
      <left style="medium">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top style="hair">
        <color indexed="64"/>
      </top>
      <bottom/>
      <diagonal/>
    </border>
    <border>
      <left/>
      <right style="hair">
        <color indexed="64"/>
      </right>
      <top style="hair">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top/>
      <bottom style="double">
        <color indexed="64"/>
      </bottom>
      <diagonal/>
    </border>
    <border>
      <left style="double">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style="hair">
        <color indexed="64"/>
      </right>
      <top style="double">
        <color indexed="64"/>
      </top>
      <bottom/>
      <diagonal/>
    </border>
    <border>
      <left style="double">
        <color indexed="64"/>
      </left>
      <right style="hair">
        <color indexed="64"/>
      </right>
      <top style="hair">
        <color indexed="64"/>
      </top>
      <bottom/>
      <diagonal/>
    </border>
    <border>
      <left style="double">
        <color indexed="64"/>
      </left>
      <right style="hair">
        <color indexed="64"/>
      </right>
      <top style="thin">
        <color indexed="64"/>
      </top>
      <bottom style="hair">
        <color indexed="64"/>
      </bottom>
      <diagonal/>
    </border>
    <border>
      <left/>
      <right style="double">
        <color indexed="64"/>
      </right>
      <top style="thin">
        <color indexed="64"/>
      </top>
      <bottom/>
      <diagonal/>
    </border>
    <border>
      <left style="double">
        <color indexed="64"/>
      </left>
      <right style="hair">
        <color indexed="64"/>
      </right>
      <top style="hair">
        <color indexed="64"/>
      </top>
      <bottom style="hair">
        <color indexed="64"/>
      </bottom>
      <diagonal/>
    </border>
    <border>
      <left/>
      <right style="double">
        <color indexed="64"/>
      </right>
      <top/>
      <bottom/>
      <diagonal/>
    </border>
    <border>
      <left style="double">
        <color indexed="64"/>
      </left>
      <right style="hair">
        <color indexed="64"/>
      </right>
      <top style="hair">
        <color indexed="64"/>
      </top>
      <bottom style="thin">
        <color indexed="64"/>
      </bottom>
      <diagonal/>
    </border>
    <border>
      <left/>
      <right style="double">
        <color indexed="64"/>
      </right>
      <top/>
      <bottom style="thin">
        <color indexed="64"/>
      </bottom>
      <diagonal/>
    </border>
    <border>
      <left style="double">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bottom style="double">
        <color indexed="64"/>
      </bottom>
      <diagonal/>
    </border>
    <border>
      <left/>
      <right style="double">
        <color indexed="64"/>
      </right>
      <top/>
      <bottom style="double">
        <color indexed="64"/>
      </bottom>
      <diagonal/>
    </border>
    <border>
      <left/>
      <right style="hair">
        <color indexed="64"/>
      </right>
      <top/>
      <bottom style="double">
        <color indexed="64"/>
      </bottom>
      <diagonal/>
    </border>
    <border>
      <left/>
      <right style="thin">
        <color indexed="64"/>
      </right>
      <top style="hair">
        <color auto="1"/>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dotted">
        <color auto="1"/>
      </top>
      <bottom style="thin">
        <color indexed="64"/>
      </bottom>
      <diagonal/>
    </border>
    <border>
      <left style="hair">
        <color indexed="64"/>
      </left>
      <right style="double">
        <color indexed="64"/>
      </right>
      <top style="thin">
        <color indexed="64"/>
      </top>
      <bottom style="hair">
        <color indexed="64"/>
      </bottom>
      <diagonal/>
    </border>
    <border>
      <left style="hair">
        <color indexed="64"/>
      </left>
      <right style="double">
        <color indexed="64"/>
      </right>
      <top style="hair">
        <color indexed="64"/>
      </top>
      <bottom style="hair">
        <color indexed="64"/>
      </bottom>
      <diagonal/>
    </border>
    <border>
      <left style="hair">
        <color indexed="64"/>
      </left>
      <right style="double">
        <color indexed="64"/>
      </right>
      <top style="hair">
        <color indexed="64"/>
      </top>
      <bottom style="thin">
        <color indexed="64"/>
      </bottom>
      <diagonal/>
    </border>
    <border>
      <left style="thin">
        <color auto="1"/>
      </left>
      <right style="thin">
        <color auto="1"/>
      </right>
      <top style="double">
        <color auto="1"/>
      </top>
      <bottom/>
      <diagonal/>
    </border>
    <border>
      <left style="thin">
        <color auto="1"/>
      </left>
      <right style="double">
        <color auto="1"/>
      </right>
      <top style="double">
        <color auto="1"/>
      </top>
      <bottom/>
      <diagonal/>
    </border>
    <border>
      <left style="thin">
        <color auto="1"/>
      </left>
      <right style="thin">
        <color auto="1"/>
      </right>
      <top/>
      <bottom style="double">
        <color auto="1"/>
      </bottom>
      <diagonal/>
    </border>
    <border>
      <left style="thin">
        <color auto="1"/>
      </left>
      <right style="double">
        <color auto="1"/>
      </right>
      <top/>
      <bottom style="double">
        <color auto="1"/>
      </bottom>
      <diagonal/>
    </border>
    <border>
      <left style="hair">
        <color indexed="64"/>
      </left>
      <right style="double">
        <color indexed="64"/>
      </right>
      <top/>
      <bottom style="thin">
        <color indexed="64"/>
      </bottom>
      <diagonal/>
    </border>
    <border>
      <left style="hair">
        <color indexed="64"/>
      </left>
      <right/>
      <top style="double">
        <color indexed="64"/>
      </top>
      <bottom/>
      <diagonal/>
    </border>
    <border>
      <left/>
      <right/>
      <top style="double">
        <color indexed="64"/>
      </top>
      <bottom/>
      <diagonal/>
    </border>
    <border>
      <left/>
      <right style="hair">
        <color indexed="64"/>
      </right>
      <top style="double">
        <color indexed="64"/>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style="hair">
        <color auto="1"/>
      </left>
      <right style="thin">
        <color auto="1"/>
      </right>
      <top style="double">
        <color auto="1"/>
      </top>
      <bottom/>
      <diagonal/>
    </border>
    <border>
      <left style="hair">
        <color auto="1"/>
      </left>
      <right style="thin">
        <color auto="1"/>
      </right>
      <top/>
      <bottom style="double">
        <color auto="1"/>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hair">
        <color indexed="64"/>
      </right>
      <top style="thin">
        <color indexed="64"/>
      </top>
      <bottom/>
      <diagonal/>
    </border>
    <border>
      <left style="hair">
        <color indexed="64"/>
      </left>
      <right style="medium">
        <color indexed="64"/>
      </right>
      <top style="thin">
        <color indexed="64"/>
      </top>
      <bottom/>
      <diagonal/>
    </border>
    <border>
      <left style="hair">
        <color indexed="64"/>
      </left>
      <right style="double">
        <color indexed="64"/>
      </right>
      <top style="thin">
        <color indexed="64"/>
      </top>
      <bottom/>
      <diagonal/>
    </border>
    <border>
      <left style="double">
        <color indexed="64"/>
      </left>
      <right style="hair">
        <color indexed="64"/>
      </right>
      <top style="thin">
        <color indexed="64"/>
      </top>
      <bottom/>
      <diagonal/>
    </border>
    <border>
      <left style="thin">
        <color indexed="64"/>
      </left>
      <right style="hair">
        <color indexed="64"/>
      </right>
      <top/>
      <bottom/>
      <diagonal/>
    </border>
    <border>
      <left style="medium">
        <color indexed="64"/>
      </left>
      <right style="hair">
        <color indexed="64"/>
      </right>
      <top/>
      <bottom/>
      <diagonal/>
    </border>
    <border>
      <left style="hair">
        <color indexed="64"/>
      </left>
      <right style="medium">
        <color indexed="64"/>
      </right>
      <top/>
      <bottom/>
      <diagonal/>
    </border>
    <border>
      <left style="hair">
        <color indexed="64"/>
      </left>
      <right style="double">
        <color indexed="64"/>
      </right>
      <top/>
      <bottom/>
      <diagonal/>
    </border>
    <border>
      <left style="double">
        <color indexed="64"/>
      </left>
      <right style="hair">
        <color indexed="64"/>
      </right>
      <top/>
      <bottom/>
      <diagonal/>
    </border>
    <border>
      <left style="medium">
        <color indexed="64"/>
      </left>
      <right style="hair">
        <color indexed="64"/>
      </right>
      <top/>
      <bottom style="medium">
        <color indexed="64"/>
      </bottom>
      <diagonal/>
    </border>
    <border>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double">
        <color indexed="64"/>
      </left>
      <right style="hair">
        <color indexed="64"/>
      </right>
      <top/>
      <bottom style="double">
        <color indexed="64"/>
      </bottom>
      <diagonal/>
    </border>
    <border>
      <left style="hair">
        <color indexed="64"/>
      </left>
      <right style="hair">
        <color indexed="64"/>
      </right>
      <top/>
      <bottom style="double">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style="hair">
        <color indexed="64"/>
      </left>
      <right style="thin">
        <color indexed="64"/>
      </right>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thin">
        <color indexed="64"/>
      </bottom>
      <diagonal/>
    </border>
    <border>
      <left style="thin">
        <color indexed="64"/>
      </left>
      <right/>
      <top style="hair">
        <color indexed="64"/>
      </top>
      <bottom/>
      <diagonal/>
    </border>
    <border diagonalUp="1">
      <left style="thin">
        <color indexed="64"/>
      </left>
      <right style="hair">
        <color indexed="64"/>
      </right>
      <top style="hair">
        <color indexed="64"/>
      </top>
      <bottom/>
      <diagonal style="thin">
        <color indexed="64"/>
      </diagonal>
    </border>
    <border diagonalUp="1">
      <left style="hair">
        <color indexed="64"/>
      </left>
      <right style="hair">
        <color indexed="64"/>
      </right>
      <top style="hair">
        <color indexed="64"/>
      </top>
      <bottom/>
      <diagonal style="thin">
        <color indexed="64"/>
      </diagonal>
    </border>
    <border diagonalUp="1">
      <left style="hair">
        <color indexed="64"/>
      </left>
      <right style="thin">
        <color indexed="64"/>
      </right>
      <top style="hair">
        <color indexed="64"/>
      </top>
      <bottom/>
      <diagonal style="thin">
        <color indexed="64"/>
      </diagonal>
    </border>
    <border diagonalUp="1">
      <left style="thin">
        <color indexed="64"/>
      </left>
      <right style="hair">
        <color indexed="64"/>
      </right>
      <top/>
      <bottom style="thin">
        <color indexed="64"/>
      </bottom>
      <diagonal style="thin">
        <color indexed="64"/>
      </diagonal>
    </border>
    <border diagonalUp="1">
      <left style="hair">
        <color indexed="64"/>
      </left>
      <right style="hair">
        <color indexed="64"/>
      </right>
      <top/>
      <bottom style="thin">
        <color indexed="64"/>
      </bottom>
      <diagonal style="thin">
        <color indexed="64"/>
      </diagonal>
    </border>
    <border diagonalUp="1">
      <left style="hair">
        <color indexed="64"/>
      </left>
      <right style="thin">
        <color indexed="64"/>
      </right>
      <top/>
      <bottom style="thin">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bottom style="hair">
        <color indexed="64"/>
      </bottom>
      <diagonal/>
    </border>
    <border>
      <left/>
      <right style="hair">
        <color auto="1"/>
      </right>
      <top/>
      <bottom style="hair">
        <color auto="1"/>
      </bottom>
      <diagonal/>
    </border>
  </borders>
  <cellStyleXfs count="13">
    <xf numFmtId="0" fontId="0" fillId="0" borderId="0">
      <alignment vertical="center"/>
    </xf>
    <xf numFmtId="0" fontId="4" fillId="0" borderId="0"/>
    <xf numFmtId="9" fontId="4" fillId="0" borderId="0" applyFont="0" applyFill="0" applyBorder="0" applyAlignment="0" applyProtection="0"/>
    <xf numFmtId="0" fontId="2" fillId="0" borderId="0">
      <alignment vertical="center"/>
    </xf>
    <xf numFmtId="0" fontId="5" fillId="0" borderId="0">
      <alignment vertical="center"/>
    </xf>
    <xf numFmtId="0" fontId="6" fillId="0" borderId="0">
      <alignment vertical="center"/>
    </xf>
    <xf numFmtId="0" fontId="8" fillId="0" borderId="0">
      <alignment vertical="center"/>
    </xf>
    <xf numFmtId="0" fontId="9" fillId="0" borderId="0"/>
    <xf numFmtId="0" fontId="7" fillId="0" borderId="0">
      <alignment vertical="center"/>
    </xf>
    <xf numFmtId="0" fontId="10" fillId="0" borderId="0">
      <alignment vertical="center"/>
    </xf>
    <xf numFmtId="38" fontId="5" fillId="0" borderId="0" applyFont="0" applyFill="0" applyBorder="0" applyAlignment="0" applyProtection="0">
      <alignment vertical="center"/>
    </xf>
    <xf numFmtId="0" fontId="1" fillId="0" borderId="0">
      <alignment vertical="center"/>
    </xf>
    <xf numFmtId="38" fontId="8" fillId="0" borderId="0" applyFont="0" applyFill="0" applyBorder="0" applyAlignment="0" applyProtection="0">
      <alignment vertical="center"/>
    </xf>
  </cellStyleXfs>
  <cellXfs count="1425">
    <xf numFmtId="0" fontId="0" fillId="0" borderId="0" xfId="0">
      <alignment vertical="center"/>
    </xf>
    <xf numFmtId="0" fontId="13" fillId="2" borderId="0" xfId="0" applyFont="1" applyFill="1" applyProtection="1">
      <alignment vertical="center"/>
      <protection hidden="1"/>
    </xf>
    <xf numFmtId="0" fontId="13" fillId="3" borderId="0" xfId="0" applyFont="1" applyFill="1" applyProtection="1">
      <alignment vertical="center"/>
      <protection hidden="1"/>
    </xf>
    <xf numFmtId="0" fontId="14" fillId="3" borderId="47" xfId="1" quotePrefix="1" applyFont="1" applyFill="1" applyBorder="1" applyAlignment="1" applyProtection="1">
      <alignment horizontal="center" vertical="center"/>
      <protection hidden="1"/>
    </xf>
    <xf numFmtId="0" fontId="14" fillId="3" borderId="48" xfId="1" quotePrefix="1" applyFont="1" applyFill="1" applyBorder="1" applyAlignment="1" applyProtection="1">
      <alignment horizontal="center" vertical="center"/>
      <protection hidden="1"/>
    </xf>
    <xf numFmtId="0" fontId="14" fillId="3" borderId="49" xfId="1" quotePrefix="1" applyFont="1" applyFill="1" applyBorder="1" applyAlignment="1" applyProtection="1">
      <alignment horizontal="center" vertical="center"/>
      <protection hidden="1"/>
    </xf>
    <xf numFmtId="0" fontId="14" fillId="3" borderId="15" xfId="1" quotePrefix="1" applyFont="1" applyFill="1" applyBorder="1" applyAlignment="1" applyProtection="1">
      <alignment horizontal="center" vertical="center" wrapText="1"/>
      <protection hidden="1"/>
    </xf>
    <xf numFmtId="0" fontId="14" fillId="3" borderId="51" xfId="1" applyFont="1" applyFill="1" applyBorder="1" applyAlignment="1" applyProtection="1">
      <alignment horizontal="left" vertical="center" wrapText="1"/>
      <protection hidden="1"/>
    </xf>
    <xf numFmtId="0" fontId="14" fillId="3" borderId="52" xfId="1" applyFont="1" applyFill="1" applyBorder="1" applyAlignment="1" applyProtection="1">
      <alignment horizontal="left" vertical="center" wrapText="1"/>
      <protection hidden="1"/>
    </xf>
    <xf numFmtId="0" fontId="14" fillId="3" borderId="17" xfId="1" quotePrefix="1" applyFont="1" applyFill="1" applyBorder="1" applyAlignment="1" applyProtection="1">
      <alignment horizontal="center" vertical="center" wrapText="1"/>
      <protection hidden="1"/>
    </xf>
    <xf numFmtId="0" fontId="14" fillId="3" borderId="57" xfId="1" applyFont="1" applyFill="1" applyBorder="1" applyAlignment="1" applyProtection="1">
      <alignment horizontal="center" vertical="center" wrapText="1"/>
      <protection hidden="1"/>
    </xf>
    <xf numFmtId="0" fontId="14" fillId="3" borderId="55" xfId="1" applyFont="1" applyFill="1" applyBorder="1" applyAlignment="1" applyProtection="1">
      <alignment horizontal="center" vertical="center" wrapText="1"/>
      <protection hidden="1"/>
    </xf>
    <xf numFmtId="0" fontId="14" fillId="3" borderId="56" xfId="1" applyFont="1" applyFill="1" applyBorder="1" applyAlignment="1" applyProtection="1">
      <alignment horizontal="left" vertical="center" wrapText="1"/>
      <protection hidden="1"/>
    </xf>
    <xf numFmtId="183" fontId="14" fillId="3" borderId="57" xfId="1" applyNumberFormat="1" applyFont="1" applyFill="1" applyBorder="1" applyAlignment="1" applyProtection="1">
      <alignment horizontal="right" vertical="center"/>
      <protection hidden="1"/>
    </xf>
    <xf numFmtId="183" fontId="14" fillId="3" borderId="55" xfId="1" applyNumberFormat="1" applyFont="1" applyFill="1" applyBorder="1" applyAlignment="1" applyProtection="1">
      <alignment horizontal="right" vertical="center"/>
      <protection hidden="1"/>
    </xf>
    <xf numFmtId="183" fontId="14" fillId="3" borderId="56" xfId="1" applyNumberFormat="1" applyFont="1" applyFill="1" applyBorder="1" applyAlignment="1" applyProtection="1">
      <alignment horizontal="right" vertical="center"/>
      <protection hidden="1"/>
    </xf>
    <xf numFmtId="0" fontId="14" fillId="3" borderId="57" xfId="1" applyFont="1" applyFill="1" applyBorder="1" applyAlignment="1" applyProtection="1">
      <alignment horizontal="left" vertical="center" wrapText="1"/>
      <protection hidden="1"/>
    </xf>
    <xf numFmtId="0" fontId="14" fillId="3" borderId="55" xfId="1" applyFont="1" applyFill="1" applyBorder="1" applyAlignment="1" applyProtection="1">
      <alignment horizontal="center" wrapText="1"/>
      <protection hidden="1"/>
    </xf>
    <xf numFmtId="0" fontId="14" fillId="3" borderId="16" xfId="1" quotePrefix="1" applyFont="1" applyFill="1" applyBorder="1" applyAlignment="1" applyProtection="1">
      <alignment horizontal="center" vertical="center" wrapText="1"/>
      <protection hidden="1"/>
    </xf>
    <xf numFmtId="0" fontId="14" fillId="3" borderId="47" xfId="1" applyFont="1" applyFill="1" applyBorder="1" applyAlignment="1" applyProtection="1">
      <alignment horizontal="center" vertical="center" wrapText="1"/>
      <protection hidden="1"/>
    </xf>
    <xf numFmtId="0" fontId="14" fillId="3" borderId="48" xfId="1" applyFont="1" applyFill="1" applyBorder="1" applyAlignment="1" applyProtection="1">
      <alignment horizontal="center" wrapText="1"/>
      <protection hidden="1"/>
    </xf>
    <xf numFmtId="0" fontId="14" fillId="3" borderId="49" xfId="1" applyFont="1" applyFill="1" applyBorder="1" applyAlignment="1" applyProtection="1">
      <alignment horizontal="left" vertical="center" wrapText="1"/>
      <protection hidden="1"/>
    </xf>
    <xf numFmtId="183" fontId="14" fillId="3" borderId="47" xfId="1" applyNumberFormat="1" applyFont="1" applyFill="1" applyBorder="1" applyAlignment="1" applyProtection="1">
      <alignment horizontal="right" vertical="center"/>
      <protection hidden="1"/>
    </xf>
    <xf numFmtId="183" fontId="14" fillId="3" borderId="48" xfId="1" applyNumberFormat="1" applyFont="1" applyFill="1" applyBorder="1" applyAlignment="1" applyProtection="1">
      <alignment horizontal="right" vertical="center"/>
      <protection hidden="1"/>
    </xf>
    <xf numFmtId="183" fontId="14" fillId="3" borderId="49" xfId="1" applyNumberFormat="1" applyFont="1" applyFill="1" applyBorder="1" applyAlignment="1" applyProtection="1">
      <alignment horizontal="right" vertical="center"/>
      <protection hidden="1"/>
    </xf>
    <xf numFmtId="0" fontId="14" fillId="3" borderId="47" xfId="1" applyFont="1" applyFill="1" applyBorder="1" applyAlignment="1" applyProtection="1">
      <alignment horizontal="left" vertical="center" wrapText="1"/>
      <protection hidden="1"/>
    </xf>
    <xf numFmtId="0" fontId="14" fillId="3" borderId="0" xfId="11" applyFont="1" applyFill="1" applyAlignment="1" applyProtection="1">
      <alignment horizontal="center" vertical="center"/>
      <protection hidden="1"/>
    </xf>
    <xf numFmtId="0" fontId="14" fillId="2" borderId="0" xfId="11" applyFont="1" applyFill="1" applyAlignment="1" applyProtection="1">
      <alignment horizontal="center" vertical="center"/>
      <protection hidden="1"/>
    </xf>
    <xf numFmtId="0" fontId="14" fillId="3" borderId="0" xfId="11" applyFont="1" applyFill="1" applyAlignment="1" applyProtection="1">
      <alignment horizontal="left" vertical="center"/>
      <protection hidden="1"/>
    </xf>
    <xf numFmtId="14" fontId="14" fillId="3" borderId="0" xfId="11" applyNumberFormat="1" applyFont="1" applyFill="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shrinkToFit="1"/>
      <protection hidden="1"/>
    </xf>
    <xf numFmtId="0" fontId="13" fillId="3" borderId="0" xfId="1" applyFont="1" applyFill="1" applyAlignment="1" applyProtection="1">
      <alignment vertical="center"/>
      <protection hidden="1"/>
    </xf>
    <xf numFmtId="0" fontId="13" fillId="3" borderId="9" xfId="1" applyFont="1" applyFill="1" applyBorder="1" applyAlignment="1" applyProtection="1">
      <alignment horizontal="center" vertical="center" shrinkToFit="1"/>
      <protection hidden="1"/>
    </xf>
    <xf numFmtId="3" fontId="13" fillId="3" borderId="26" xfId="1" applyNumberFormat="1" applyFont="1" applyFill="1" applyBorder="1" applyAlignment="1" applyProtection="1">
      <alignment horizontal="right" vertical="center" shrinkToFit="1"/>
      <protection hidden="1"/>
    </xf>
    <xf numFmtId="0" fontId="14" fillId="2" borderId="0" xfId="11" applyFont="1" applyFill="1" applyProtection="1">
      <alignment vertical="center"/>
      <protection hidden="1"/>
    </xf>
    <xf numFmtId="3" fontId="13" fillId="3" borderId="27" xfId="1" applyNumberFormat="1" applyFont="1" applyFill="1" applyBorder="1" applyAlignment="1" applyProtection="1">
      <alignment horizontal="right"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58" xfId="1" quotePrefix="1" applyFont="1" applyFill="1" applyBorder="1" applyAlignment="1" applyProtection="1">
      <alignment horizontal="center" vertical="center" shrinkToFit="1"/>
      <protection hidden="1"/>
    </xf>
    <xf numFmtId="3" fontId="13" fillId="3" borderId="0" xfId="1" applyNumberFormat="1" applyFont="1" applyFill="1" applyAlignment="1" applyProtection="1">
      <alignment horizontal="right" vertical="center" shrinkToFit="1"/>
      <protection hidden="1"/>
    </xf>
    <xf numFmtId="0" fontId="13" fillId="3" borderId="12" xfId="1" applyFont="1" applyFill="1" applyBorder="1" applyAlignment="1" applyProtection="1">
      <alignment horizontal="center" vertical="center" shrinkToFit="1"/>
      <protection hidden="1"/>
    </xf>
    <xf numFmtId="3" fontId="13" fillId="3" borderId="30" xfId="1" applyNumberFormat="1" applyFont="1" applyFill="1" applyBorder="1" applyAlignment="1" applyProtection="1">
      <alignment horizontal="right" vertical="center" shrinkToFit="1"/>
      <protection hidden="1"/>
    </xf>
    <xf numFmtId="0" fontId="13" fillId="2" borderId="0" xfId="0" applyFont="1" applyFill="1" applyProtection="1">
      <alignment vertical="center"/>
      <protection locked="0" hidden="1"/>
    </xf>
    <xf numFmtId="0" fontId="13" fillId="3" borderId="0" xfId="0" applyFont="1" applyFill="1" applyProtection="1">
      <alignment vertical="center"/>
      <protection locked="0" hidden="1"/>
    </xf>
    <xf numFmtId="176" fontId="13" fillId="3" borderId="0" xfId="0" quotePrefix="1" applyNumberFormat="1" applyFont="1" applyFill="1" applyAlignment="1" applyProtection="1">
      <alignment vertical="center" wrapText="1"/>
      <protection locked="0" hidden="1"/>
    </xf>
    <xf numFmtId="176" fontId="13" fillId="3" borderId="0" xfId="0" quotePrefix="1" applyNumberFormat="1" applyFont="1" applyFill="1" applyAlignment="1" applyProtection="1">
      <alignment vertical="top" wrapText="1"/>
      <protection locked="0" hidden="1"/>
    </xf>
    <xf numFmtId="0" fontId="14" fillId="3" borderId="0" xfId="0" applyFont="1" applyFill="1" applyAlignment="1" applyProtection="1">
      <alignment horizontal="center" vertical="center" wrapText="1"/>
      <protection locked="0" hidden="1"/>
    </xf>
    <xf numFmtId="0" fontId="14" fillId="3" borderId="0" xfId="0" applyFont="1" applyFill="1" applyAlignment="1" applyProtection="1">
      <alignment horizontal="left" vertical="center"/>
      <protection locked="0" hidden="1"/>
    </xf>
    <xf numFmtId="0" fontId="13" fillId="3" borderId="0" xfId="0" applyFont="1" applyFill="1" applyAlignment="1" applyProtection="1">
      <alignment horizontal="center" vertical="center" wrapText="1"/>
      <protection locked="0" hidden="1"/>
    </xf>
    <xf numFmtId="0" fontId="13" fillId="3" borderId="0" xfId="0" applyFont="1" applyFill="1" applyAlignment="1" applyProtection="1">
      <alignment horizontal="lef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0" fontId="13" fillId="3" borderId="0" xfId="0" applyFont="1" applyFill="1" applyAlignment="1" applyProtection="1">
      <alignment horizontal="center" vertical="center"/>
      <protection locked="0" hidden="1"/>
    </xf>
    <xf numFmtId="0" fontId="13" fillId="2" borderId="0" xfId="0" applyFont="1" applyFill="1" applyProtection="1">
      <alignment vertical="center"/>
      <protection locked="0"/>
    </xf>
    <xf numFmtId="0" fontId="13" fillId="3" borderId="0" xfId="0" applyFont="1" applyFill="1" applyProtection="1">
      <alignment vertical="center"/>
      <protection locked="0"/>
    </xf>
    <xf numFmtId="176" fontId="15" fillId="3" borderId="0" xfId="0" quotePrefix="1" applyNumberFormat="1" applyFont="1" applyFill="1" applyAlignment="1" applyProtection="1">
      <alignment horizontal="left" vertical="distributed"/>
      <protection locked="0"/>
    </xf>
    <xf numFmtId="176" fontId="15" fillId="3" borderId="0" xfId="0" applyNumberFormat="1" applyFont="1" applyFill="1" applyAlignment="1" applyProtection="1">
      <alignment horizontal="left" vertical="distributed" wrapText="1"/>
      <protection locked="0"/>
    </xf>
    <xf numFmtId="0" fontId="15" fillId="3" borderId="0" xfId="0" applyFont="1" applyFill="1" applyAlignment="1" applyProtection="1">
      <alignment horizontal="center" vertical="center"/>
      <protection locked="0"/>
    </xf>
    <xf numFmtId="0" fontId="13" fillId="3" borderId="0" xfId="0" applyFont="1" applyFill="1" applyAlignment="1" applyProtection="1">
      <alignment vertical="center" wrapText="1"/>
      <protection locked="0"/>
    </xf>
    <xf numFmtId="0" fontId="13" fillId="3" borderId="0" xfId="0" applyFont="1" applyFill="1" applyAlignment="1" applyProtection="1">
      <alignment horizontal="left" vertical="center"/>
      <protection locked="0"/>
    </xf>
    <xf numFmtId="176" fontId="13" fillId="3" borderId="0" xfId="0" quotePrefix="1" applyNumberFormat="1" applyFont="1" applyFill="1" applyAlignment="1" applyProtection="1">
      <alignment horizontal="left" vertical="distributed"/>
      <protection locked="0"/>
    </xf>
    <xf numFmtId="176" fontId="13" fillId="3" borderId="0" xfId="0" applyNumberFormat="1" applyFont="1" applyFill="1" applyAlignment="1" applyProtection="1">
      <alignment horizontal="left" vertical="distributed" wrapText="1"/>
      <protection locked="0"/>
    </xf>
    <xf numFmtId="176" fontId="13" fillId="3" borderId="0" xfId="0" quotePrefix="1" applyNumberFormat="1" applyFont="1" applyFill="1" applyAlignment="1" applyProtection="1">
      <alignment vertical="top" wrapText="1"/>
      <protection locked="0"/>
    </xf>
    <xf numFmtId="0" fontId="13" fillId="3" borderId="0" xfId="1" applyFont="1" applyFill="1" applyAlignment="1" applyProtection="1">
      <alignment horizontal="center"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0" fontId="15" fillId="3" borderId="0" xfId="0" applyFont="1" applyFill="1" applyAlignment="1" applyProtection="1">
      <alignment horizontal="distributed" vertical="center"/>
      <protection locked="0" hidden="1"/>
    </xf>
    <xf numFmtId="3" fontId="15" fillId="3" borderId="0" xfId="0" applyNumberFormat="1" applyFont="1" applyFill="1" applyAlignment="1" applyProtection="1">
      <alignment horizontal="right" vertical="center" wrapText="1"/>
      <protection locked="0" hidden="1"/>
    </xf>
    <xf numFmtId="0" fontId="13" fillId="3" borderId="0" xfId="0" applyFont="1" applyFill="1" applyAlignment="1" applyProtection="1">
      <alignment horizontal="distributed" vertical="center"/>
      <protection locked="0" hidden="1"/>
    </xf>
    <xf numFmtId="3" fontId="13" fillId="3" borderId="0" xfId="0" applyNumberFormat="1" applyFont="1" applyFill="1" applyAlignment="1" applyProtection="1">
      <alignment horizontal="right" vertical="center" wrapText="1"/>
      <protection locked="0" hidden="1"/>
    </xf>
    <xf numFmtId="176" fontId="13" fillId="3" borderId="0" xfId="0" quotePrefix="1" applyNumberFormat="1" applyFont="1" applyFill="1" applyAlignment="1" applyProtection="1">
      <alignment horizontal="left" vertical="distributed" wrapText="1"/>
      <protection locked="0" hidden="1"/>
    </xf>
    <xf numFmtId="0" fontId="16" fillId="3" borderId="0" xfId="1" applyFont="1" applyFill="1" applyAlignment="1" applyProtection="1">
      <alignment horizontal="center" vertical="center" shrinkToFit="1"/>
      <protection locked="0" hidden="1"/>
    </xf>
    <xf numFmtId="177" fontId="14" fillId="3" borderId="0" xfId="10" applyNumberFormat="1" applyFont="1" applyFill="1" applyBorder="1" applyAlignment="1" applyProtection="1">
      <alignment horizontal="right" vertical="center" shrinkToFit="1"/>
      <protection locked="0" hidden="1"/>
    </xf>
    <xf numFmtId="0" fontId="13" fillId="3" borderId="18" xfId="0" applyFont="1" applyFill="1" applyBorder="1" applyProtection="1">
      <alignment vertical="center"/>
      <protection locked="0" hidden="1"/>
    </xf>
    <xf numFmtId="0" fontId="13" fillId="3" borderId="19" xfId="0" applyFont="1" applyFill="1" applyBorder="1" applyProtection="1">
      <alignment vertical="center"/>
      <protection locked="0" hidden="1"/>
    </xf>
    <xf numFmtId="0" fontId="13" fillId="3" borderId="20" xfId="0" applyFont="1" applyFill="1" applyBorder="1" applyProtection="1">
      <alignment vertical="center"/>
      <protection locked="0" hidden="1"/>
    </xf>
    <xf numFmtId="0" fontId="13" fillId="3" borderId="21" xfId="0" applyFont="1" applyFill="1" applyBorder="1" applyProtection="1">
      <alignment vertical="center"/>
      <protection locked="0" hidden="1"/>
    </xf>
    <xf numFmtId="0" fontId="13" fillId="3" borderId="22" xfId="0" applyFont="1" applyFill="1" applyBorder="1" applyProtection="1">
      <alignment vertical="center"/>
      <protection locked="0" hidden="1"/>
    </xf>
    <xf numFmtId="0" fontId="18" fillId="3" borderId="21" xfId="7" applyFont="1" applyFill="1" applyBorder="1" applyAlignment="1" applyProtection="1">
      <alignment horizontal="left" vertical="center"/>
      <protection locked="0" hidden="1"/>
    </xf>
    <xf numFmtId="176" fontId="13" fillId="3" borderId="21" xfId="0" quotePrefix="1" applyNumberFormat="1" applyFont="1" applyFill="1" applyBorder="1" applyAlignment="1" applyProtection="1">
      <alignment vertical="distributed" wrapText="1"/>
      <protection locked="0" hidden="1"/>
    </xf>
    <xf numFmtId="0" fontId="13" fillId="3" borderId="23" xfId="0" applyFont="1" applyFill="1" applyBorder="1" applyProtection="1">
      <alignment vertical="center"/>
      <protection locked="0" hidden="1"/>
    </xf>
    <xf numFmtId="0" fontId="13" fillId="3" borderId="24" xfId="0" applyFont="1" applyFill="1" applyBorder="1" applyProtection="1">
      <alignment vertical="center"/>
      <protection locked="0" hidden="1"/>
    </xf>
    <xf numFmtId="0" fontId="13" fillId="3" borderId="25" xfId="0" applyFont="1" applyFill="1" applyBorder="1" applyProtection="1">
      <alignment vertical="center"/>
      <protection locked="0" hidden="1"/>
    </xf>
    <xf numFmtId="0" fontId="13" fillId="3" borderId="30" xfId="0" applyFont="1" applyFill="1" applyBorder="1" applyProtection="1">
      <alignment vertical="center"/>
      <protection locked="0" hidden="1"/>
    </xf>
    <xf numFmtId="176" fontId="13" fillId="3" borderId="0" xfId="0" quotePrefix="1" applyNumberFormat="1" applyFont="1" applyFill="1" applyAlignment="1" applyProtection="1">
      <alignment horizontal="left" vertical="top" wrapText="1"/>
      <protection locked="0" hidden="1"/>
    </xf>
    <xf numFmtId="184" fontId="15" fillId="3" borderId="0" xfId="0" applyNumberFormat="1" applyFont="1" applyFill="1" applyAlignment="1" applyProtection="1">
      <alignment horizontal="right" vertical="center" wrapText="1"/>
      <protection locked="0" hidden="1"/>
    </xf>
    <xf numFmtId="184" fontId="14" fillId="3" borderId="0" xfId="10" applyNumberFormat="1" applyFont="1" applyFill="1" applyBorder="1" applyAlignment="1" applyProtection="1">
      <alignment horizontal="right" vertical="center"/>
      <protection locked="0" hidden="1"/>
    </xf>
    <xf numFmtId="178" fontId="14" fillId="3" borderId="0" xfId="10" applyNumberFormat="1" applyFont="1" applyFill="1" applyBorder="1" applyAlignment="1" applyProtection="1">
      <alignment horizontal="right" vertical="center" shrinkToFit="1"/>
      <protection locked="0"/>
    </xf>
    <xf numFmtId="0" fontId="13" fillId="3" borderId="0" xfId="0" applyFont="1" applyFill="1" applyAlignment="1" applyProtection="1">
      <alignment horizontal="center" vertical="center" shrinkToFit="1"/>
      <protection locked="0" hidden="1"/>
    </xf>
    <xf numFmtId="0" fontId="13" fillId="3" borderId="0" xfId="0" applyFont="1" applyFill="1" applyAlignment="1" applyProtection="1">
      <alignment horizontal="center" vertical="center" wrapText="1"/>
      <protection locked="0"/>
    </xf>
    <xf numFmtId="0" fontId="14" fillId="3" borderId="56" xfId="1" applyFont="1" applyFill="1" applyBorder="1" applyAlignment="1" applyProtection="1">
      <alignment horizontal="center" vertical="center" wrapText="1"/>
      <protection hidden="1"/>
    </xf>
    <xf numFmtId="185" fontId="14" fillId="3" borderId="0" xfId="10" applyNumberFormat="1" applyFont="1" applyFill="1" applyBorder="1" applyAlignment="1" applyProtection="1">
      <alignment horizontal="right" vertical="center" shrinkToFit="1"/>
      <protection locked="0" hidden="1"/>
    </xf>
    <xf numFmtId="0" fontId="13" fillId="2" borderId="33" xfId="0" applyFont="1" applyFill="1" applyBorder="1" applyProtection="1">
      <alignment vertical="center"/>
      <protection hidden="1"/>
    </xf>
    <xf numFmtId="0" fontId="14" fillId="3" borderId="0" xfId="1" applyFont="1" applyFill="1" applyAlignment="1" applyProtection="1">
      <alignment horizontal="center" vertical="center" shrinkToFit="1"/>
      <protection locked="0" hidden="1"/>
    </xf>
    <xf numFmtId="0" fontId="13" fillId="3" borderId="33" xfId="0" applyFont="1" applyFill="1" applyBorder="1" applyProtection="1">
      <alignment vertical="center"/>
      <protection locked="0" hidden="1"/>
    </xf>
    <xf numFmtId="0" fontId="13" fillId="3" borderId="0" xfId="0" applyFont="1" applyFill="1" applyAlignment="1" applyProtection="1">
      <alignment horizontal="right" vertical="center"/>
      <protection locked="0" hidden="1"/>
    </xf>
    <xf numFmtId="178" fontId="13" fillId="3" borderId="0" xfId="1" applyNumberFormat="1" applyFont="1" applyFill="1" applyAlignment="1" applyProtection="1">
      <alignment horizontal="right" vertical="center" shrinkToFit="1"/>
      <protection locked="0" hidden="1"/>
    </xf>
    <xf numFmtId="0" fontId="13" fillId="3" borderId="0" xfId="0" applyFont="1" applyFill="1" applyAlignment="1" applyProtection="1">
      <alignment horizontal="distributed" vertical="center" justifyLastLine="1"/>
      <protection locked="0" hidden="1"/>
    </xf>
    <xf numFmtId="184" fontId="13" fillId="3" borderId="0" xfId="0" applyNumberFormat="1" applyFont="1" applyFill="1" applyAlignment="1" applyProtection="1">
      <alignment horizontal="right" vertical="center"/>
      <protection locked="0" hidden="1"/>
    </xf>
    <xf numFmtId="176" fontId="13" fillId="3" borderId="0" xfId="0" quotePrefix="1" applyNumberFormat="1" applyFont="1" applyFill="1" applyAlignment="1" applyProtection="1">
      <alignment horizontal="left" vertical="distributed" wrapText="1"/>
      <protection locked="0"/>
    </xf>
    <xf numFmtId="176" fontId="15" fillId="3" borderId="42" xfId="0" quotePrefix="1" applyNumberFormat="1" applyFont="1" applyFill="1" applyBorder="1" applyAlignment="1" applyProtection="1">
      <alignment vertical="center" wrapText="1"/>
      <protection locked="0" hidden="1"/>
    </xf>
    <xf numFmtId="0" fontId="19" fillId="3" borderId="0" xfId="0" applyFont="1" applyFill="1" applyProtection="1">
      <alignment vertical="center"/>
      <protection locked="0" hidden="1"/>
    </xf>
    <xf numFmtId="0" fontId="19" fillId="3" borderId="22" xfId="0" applyFont="1" applyFill="1" applyBorder="1" applyProtection="1">
      <alignment vertical="center"/>
      <protection locked="0" hidden="1"/>
    </xf>
    <xf numFmtId="176" fontId="13" fillId="3" borderId="37" xfId="0" quotePrefix="1" applyNumberFormat="1" applyFont="1" applyFill="1" applyBorder="1" applyAlignment="1" applyProtection="1">
      <alignment vertical="distributed" wrapText="1"/>
      <protection locked="0" hidden="1"/>
    </xf>
    <xf numFmtId="176" fontId="13" fillId="3" borderId="0" xfId="0" quotePrefix="1" applyNumberFormat="1" applyFont="1" applyFill="1" applyAlignment="1" applyProtection="1">
      <alignment vertical="distributed" wrapText="1"/>
      <protection locked="0" hidden="1"/>
    </xf>
    <xf numFmtId="41" fontId="13" fillId="3" borderId="0" xfId="1" applyNumberFormat="1" applyFont="1" applyFill="1" applyAlignment="1" applyProtection="1">
      <alignment horizontal="right" vertical="center" wrapText="1" indent="1" shrinkToFit="1"/>
      <protection locked="0" hidden="1"/>
    </xf>
    <xf numFmtId="41" fontId="14" fillId="3" borderId="0" xfId="10" applyNumberFormat="1" applyFont="1" applyFill="1" applyBorder="1" applyAlignment="1" applyProtection="1">
      <alignment horizontal="right" vertical="center" wrapText="1" indent="1" shrinkToFit="1"/>
      <protection locked="0" hidden="1"/>
    </xf>
    <xf numFmtId="3" fontId="16" fillId="3" borderId="0" xfId="1" applyNumberFormat="1" applyFont="1" applyFill="1" applyAlignment="1" applyProtection="1">
      <alignment horizontal="right" vertical="center" wrapText="1" indent="1" shrinkToFit="1"/>
      <protection locked="0" hidden="1"/>
    </xf>
    <xf numFmtId="0" fontId="16" fillId="3" borderId="0" xfId="1" applyFont="1" applyFill="1" applyAlignment="1" applyProtection="1">
      <alignment horizontal="center" vertical="center" wrapText="1" shrinkToFit="1"/>
      <protection locked="0" hidden="1"/>
    </xf>
    <xf numFmtId="3" fontId="21" fillId="3" borderId="0" xfId="1" applyNumberFormat="1" applyFont="1" applyFill="1" applyAlignment="1" applyProtection="1">
      <alignment horizontal="right" vertical="center" wrapText="1" indent="1" shrinkToFit="1"/>
      <protection locked="0" hidden="1"/>
    </xf>
    <xf numFmtId="0" fontId="18" fillId="3" borderId="0" xfId="7" applyFont="1" applyFill="1" applyAlignment="1" applyProtection="1">
      <alignment horizontal="left" vertical="center"/>
      <protection hidden="1"/>
    </xf>
    <xf numFmtId="176" fontId="13" fillId="3" borderId="0" xfId="0" quotePrefix="1"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vertical="distributed"/>
      <protection hidden="1"/>
    </xf>
    <xf numFmtId="0" fontId="13" fillId="3" borderId="0" xfId="7" applyFont="1" applyFill="1" applyAlignment="1" applyProtection="1">
      <alignment vertical="center"/>
      <protection hidden="1"/>
    </xf>
    <xf numFmtId="0" fontId="13" fillId="3" borderId="0" xfId="7" applyFont="1" applyFill="1" applyAlignment="1" applyProtection="1">
      <alignment horizontal="left" vertical="center"/>
      <protection hidden="1"/>
    </xf>
    <xf numFmtId="176" fontId="13" fillId="3" borderId="0" xfId="0" applyNumberFormat="1" applyFont="1" applyFill="1" applyAlignment="1" applyProtection="1">
      <alignment vertical="center" wrapText="1"/>
      <protection hidden="1"/>
    </xf>
    <xf numFmtId="176" fontId="13" fillId="3" borderId="0" xfId="6" applyNumberFormat="1" applyFont="1" applyFill="1" applyAlignment="1" applyProtection="1">
      <alignment horizontal="left" vertical="center"/>
      <protection hidden="1"/>
    </xf>
    <xf numFmtId="0" fontId="13" fillId="3" borderId="0" xfId="0" applyFont="1" applyFill="1" applyAlignment="1" applyProtection="1">
      <alignment horizontal="distributed" vertical="center"/>
      <protection hidden="1"/>
    </xf>
    <xf numFmtId="0" fontId="13" fillId="3" borderId="0" xfId="0" applyFont="1" applyFill="1" applyAlignment="1" applyProtection="1">
      <alignment horizontal="center" vertical="center" shrinkToFit="1"/>
      <protection locked="0"/>
    </xf>
    <xf numFmtId="0" fontId="13" fillId="3" borderId="0" xfId="0" applyFont="1" applyFill="1" applyAlignment="1" applyProtection="1">
      <alignment horizontal="center" vertical="center"/>
      <protection hidden="1"/>
    </xf>
    <xf numFmtId="0" fontId="13" fillId="3" borderId="30" xfId="0" applyFont="1" applyFill="1" applyBorder="1" applyAlignment="1" applyProtection="1">
      <alignment horizontal="right" vertical="center" wrapText="1"/>
      <protection locked="0"/>
    </xf>
    <xf numFmtId="0" fontId="13" fillId="3" borderId="0" xfId="0" applyFont="1" applyFill="1">
      <alignment vertical="center"/>
    </xf>
    <xf numFmtId="0" fontId="27" fillId="2" borderId="0" xfId="0" applyFont="1" applyFill="1" applyProtection="1">
      <alignment vertical="center"/>
      <protection locked="0"/>
    </xf>
    <xf numFmtId="0" fontId="13" fillId="3" borderId="0" xfId="0" applyFont="1" applyFill="1" applyAlignment="1">
      <alignment horizontal="center" vertical="center"/>
    </xf>
    <xf numFmtId="0" fontId="13" fillId="3" borderId="0" xfId="0" applyFont="1" applyFill="1" applyAlignment="1">
      <alignment horizontal="distributed" vertical="center"/>
    </xf>
    <xf numFmtId="0" fontId="18" fillId="3" borderId="0" xfId="7" applyFont="1" applyFill="1" applyAlignment="1" applyProtection="1">
      <alignment vertical="center"/>
      <protection hidden="1"/>
    </xf>
    <xf numFmtId="176" fontId="13" fillId="3" borderId="0" xfId="0" quotePrefix="1" applyNumberFormat="1" applyFont="1" applyFill="1" applyAlignment="1" applyProtection="1">
      <alignment vertical="top" wrapText="1"/>
      <protection hidden="1"/>
    </xf>
    <xf numFmtId="176" fontId="27" fillId="3" borderId="0" xfId="0" quotePrefix="1" applyNumberFormat="1" applyFont="1" applyFill="1" applyAlignment="1" applyProtection="1">
      <alignment vertical="top" wrapText="1"/>
      <protection locked="0"/>
    </xf>
    <xf numFmtId="0" fontId="13" fillId="3" borderId="0" xfId="7" applyFont="1" applyFill="1" applyAlignment="1">
      <alignment vertical="center"/>
    </xf>
    <xf numFmtId="176" fontId="27" fillId="3" borderId="0" xfId="0" quotePrefix="1" applyNumberFormat="1" applyFont="1" applyFill="1" applyAlignment="1" applyProtection="1">
      <alignment vertical="distributed"/>
      <protection locked="0"/>
    </xf>
    <xf numFmtId="0" fontId="18" fillId="3" borderId="0" xfId="7" applyFont="1" applyFill="1" applyAlignment="1">
      <alignment vertical="center"/>
    </xf>
    <xf numFmtId="0" fontId="27" fillId="3" borderId="0" xfId="0" applyFont="1" applyFill="1" applyProtection="1">
      <alignment vertical="center"/>
      <protection locked="0"/>
    </xf>
    <xf numFmtId="0" fontId="13" fillId="3" borderId="0" xfId="0" applyFont="1" applyFill="1" applyAlignment="1" applyProtection="1">
      <alignment horizontal="right" vertical="center"/>
      <protection hidden="1"/>
    </xf>
    <xf numFmtId="176" fontId="13" fillId="3" borderId="0" xfId="0" quotePrefix="1" applyNumberFormat="1" applyFont="1" applyFill="1" applyAlignment="1">
      <alignment vertical="distributed"/>
    </xf>
    <xf numFmtId="176" fontId="13" fillId="3" borderId="0" xfId="0" applyNumberFormat="1" applyFont="1" applyFill="1" applyAlignment="1" applyProtection="1">
      <alignment horizontal="left" vertical="distributed" wrapText="1"/>
      <protection hidden="1"/>
    </xf>
    <xf numFmtId="176" fontId="13" fillId="3" borderId="0" xfId="0"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horizontal="left" vertical="distributed"/>
      <protection hidden="1"/>
    </xf>
    <xf numFmtId="176" fontId="13" fillId="3" borderId="0" xfId="0" quotePrefix="1" applyNumberFormat="1" applyFont="1" applyFill="1" applyAlignment="1" applyProtection="1">
      <alignment horizontal="left" vertical="center"/>
      <protection hidden="1"/>
    </xf>
    <xf numFmtId="176" fontId="13" fillId="3" borderId="0" xfId="0" quotePrefix="1" applyNumberFormat="1" applyFont="1" applyFill="1" applyAlignment="1" applyProtection="1">
      <alignment horizontal="center" vertical="center"/>
      <protection hidden="1"/>
    </xf>
    <xf numFmtId="176" fontId="13" fillId="3" borderId="0" xfId="0" applyNumberFormat="1" applyFont="1" applyFill="1" applyAlignment="1" applyProtection="1">
      <alignment horizontal="left" vertical="center"/>
      <protection hidden="1"/>
    </xf>
    <xf numFmtId="0" fontId="14" fillId="2" borderId="0" xfId="0" applyFont="1" applyFill="1">
      <alignment vertical="center"/>
    </xf>
    <xf numFmtId="0" fontId="13" fillId="3" borderId="29" xfId="0" applyFont="1" applyFill="1" applyBorder="1" applyAlignment="1" applyProtection="1">
      <alignment vertical="center" wrapText="1"/>
      <protection locked="0"/>
    </xf>
    <xf numFmtId="0" fontId="13" fillId="3" borderId="30" xfId="0" applyFont="1" applyFill="1" applyBorder="1" applyAlignment="1" applyProtection="1">
      <alignment vertical="center" wrapText="1"/>
      <protection locked="0"/>
    </xf>
    <xf numFmtId="0" fontId="13" fillId="3" borderId="35" xfId="0" applyFont="1" applyFill="1" applyBorder="1" applyProtection="1">
      <alignment vertical="center"/>
      <protection locked="0"/>
    </xf>
    <xf numFmtId="0" fontId="13" fillId="3" borderId="0" xfId="0" applyFont="1" applyFill="1" applyAlignment="1" applyProtection="1">
      <alignment horizontal="right" vertical="center" wrapText="1"/>
      <protection locked="0"/>
    </xf>
    <xf numFmtId="0" fontId="13" fillId="3" borderId="0" xfId="0" applyFont="1" applyFill="1" applyAlignment="1" applyProtection="1">
      <alignment horizontal="center" vertical="center"/>
      <protection locked="0"/>
    </xf>
    <xf numFmtId="0" fontId="13" fillId="3" borderId="0" xfId="0" applyFont="1" applyFill="1" applyAlignment="1" applyProtection="1">
      <alignment horizontal="left" vertical="center" wrapText="1" shrinkToFit="1"/>
      <protection locked="0"/>
    </xf>
    <xf numFmtId="176" fontId="13" fillId="3" borderId="0" xfId="0" quotePrefix="1" applyNumberFormat="1" applyFont="1" applyFill="1" applyAlignment="1" applyProtection="1">
      <alignment horizontal="left" vertical="top"/>
      <protection locked="0"/>
    </xf>
    <xf numFmtId="0" fontId="14" fillId="3" borderId="0" xfId="0" applyFont="1" applyFill="1">
      <alignment vertical="center"/>
    </xf>
    <xf numFmtId="0" fontId="14" fillId="4" borderId="55" xfId="1" applyFont="1" applyFill="1" applyBorder="1" applyAlignment="1" applyProtection="1">
      <alignment horizontal="center" vertical="center" wrapText="1"/>
      <protection hidden="1"/>
    </xf>
    <xf numFmtId="183" fontId="14" fillId="4" borderId="55" xfId="1" applyNumberFormat="1" applyFont="1" applyFill="1" applyBorder="1" applyAlignment="1" applyProtection="1">
      <alignment horizontal="right" vertical="center"/>
      <protection hidden="1"/>
    </xf>
    <xf numFmtId="183" fontId="14" fillId="0" borderId="55" xfId="1" applyNumberFormat="1" applyFont="1" applyBorder="1" applyAlignment="1" applyProtection="1">
      <alignment horizontal="right" vertical="center"/>
      <protection hidden="1"/>
    </xf>
    <xf numFmtId="0" fontId="14" fillId="0" borderId="1" xfId="1" applyFont="1" applyBorder="1" applyAlignment="1" applyProtection="1">
      <alignment horizontal="center" vertical="center" wrapText="1"/>
      <protection hidden="1"/>
    </xf>
    <xf numFmtId="183" fontId="14" fillId="0" borderId="3" xfId="1" applyNumberFormat="1" applyFont="1" applyBorder="1" applyAlignment="1" applyProtection="1">
      <alignment horizontal="right" vertical="center"/>
      <protection hidden="1"/>
    </xf>
    <xf numFmtId="0" fontId="14" fillId="0" borderId="57" xfId="1" applyFont="1" applyBorder="1" applyAlignment="1" applyProtection="1">
      <alignment horizontal="center" vertical="center" wrapText="1"/>
      <protection hidden="1"/>
    </xf>
    <xf numFmtId="0" fontId="13" fillId="0" borderId="0" xfId="0" applyFont="1" applyProtection="1">
      <alignment vertical="center"/>
      <protection hidden="1"/>
    </xf>
    <xf numFmtId="0" fontId="13" fillId="0" borderId="55" xfId="0" applyFont="1" applyBorder="1" applyProtection="1">
      <alignment vertical="center"/>
      <protection hidden="1"/>
    </xf>
    <xf numFmtId="0" fontId="14" fillId="3" borderId="74" xfId="1" applyFont="1" applyFill="1" applyBorder="1" applyAlignment="1" applyProtection="1">
      <alignment horizontal="center" vertical="center" wrapText="1"/>
      <protection hidden="1"/>
    </xf>
    <xf numFmtId="0" fontId="14" fillId="3" borderId="72" xfId="1" applyFont="1" applyFill="1" applyBorder="1" applyAlignment="1" applyProtection="1">
      <alignment horizontal="center" vertical="center" wrapText="1"/>
      <protection hidden="1"/>
    </xf>
    <xf numFmtId="0" fontId="14" fillId="3" borderId="73" xfId="1" applyFont="1" applyFill="1" applyBorder="1" applyAlignment="1" applyProtection="1">
      <alignment horizontal="center" vertical="center" wrapText="1"/>
      <protection hidden="1"/>
    </xf>
    <xf numFmtId="183" fontId="14" fillId="3" borderId="74" xfId="1" applyNumberFormat="1" applyFont="1" applyFill="1" applyBorder="1" applyAlignment="1" applyProtection="1">
      <alignment horizontal="right" vertical="center"/>
      <protection hidden="1"/>
    </xf>
    <xf numFmtId="183" fontId="14" fillId="3" borderId="72" xfId="1" applyNumberFormat="1" applyFont="1" applyFill="1" applyBorder="1" applyAlignment="1" applyProtection="1">
      <alignment horizontal="right" vertical="center"/>
      <protection hidden="1"/>
    </xf>
    <xf numFmtId="183" fontId="14" fillId="3" borderId="73" xfId="1" applyNumberFormat="1" applyFont="1" applyFill="1" applyBorder="1" applyAlignment="1" applyProtection="1">
      <alignment horizontal="right" vertical="center"/>
      <protection hidden="1"/>
    </xf>
    <xf numFmtId="0" fontId="14" fillId="3" borderId="74" xfId="1" applyFont="1" applyFill="1" applyBorder="1" applyAlignment="1" applyProtection="1">
      <alignment horizontal="left" vertical="center" wrapText="1"/>
      <protection hidden="1"/>
    </xf>
    <xf numFmtId="0" fontId="14" fillId="3" borderId="73" xfId="1" applyFont="1" applyFill="1" applyBorder="1" applyAlignment="1" applyProtection="1">
      <alignment horizontal="left" vertical="center" wrapText="1"/>
      <protection hidden="1"/>
    </xf>
    <xf numFmtId="0" fontId="14" fillId="3" borderId="53" xfId="1" applyFont="1" applyFill="1" applyBorder="1" applyAlignment="1" applyProtection="1">
      <alignment horizontal="center" vertical="center" wrapText="1"/>
      <protection hidden="1"/>
    </xf>
    <xf numFmtId="0" fontId="14" fillId="3" borderId="54" xfId="1" applyFont="1" applyFill="1" applyBorder="1" applyAlignment="1" applyProtection="1">
      <alignment horizontal="center" vertical="center" wrapText="1"/>
      <protection hidden="1"/>
    </xf>
    <xf numFmtId="0" fontId="14" fillId="3" borderId="71" xfId="1" applyFont="1" applyFill="1" applyBorder="1" applyAlignment="1" applyProtection="1">
      <alignment horizontal="center" vertical="center" wrapText="1"/>
      <protection hidden="1"/>
    </xf>
    <xf numFmtId="183" fontId="14" fillId="3" borderId="53" xfId="1" applyNumberFormat="1" applyFont="1" applyFill="1" applyBorder="1" applyAlignment="1" applyProtection="1">
      <alignment horizontal="right" vertical="center"/>
      <protection hidden="1"/>
    </xf>
    <xf numFmtId="183" fontId="14" fillId="3" borderId="54" xfId="1" applyNumberFormat="1" applyFont="1" applyFill="1" applyBorder="1" applyAlignment="1" applyProtection="1">
      <alignment horizontal="right" vertical="center"/>
      <protection hidden="1"/>
    </xf>
    <xf numFmtId="183" fontId="14" fillId="3" borderId="71" xfId="1" applyNumberFormat="1" applyFont="1" applyFill="1" applyBorder="1" applyAlignment="1" applyProtection="1">
      <alignment horizontal="right" vertical="center"/>
      <protection hidden="1"/>
    </xf>
    <xf numFmtId="0" fontId="14" fillId="3" borderId="53" xfId="1" applyFont="1" applyFill="1" applyBorder="1" applyAlignment="1" applyProtection="1">
      <alignment horizontal="left" vertical="center" wrapText="1"/>
      <protection hidden="1"/>
    </xf>
    <xf numFmtId="0" fontId="14" fillId="3" borderId="71" xfId="1" applyFont="1" applyFill="1" applyBorder="1" applyAlignment="1" applyProtection="1">
      <alignment horizontal="left" vertical="center" wrapText="1"/>
      <protection hidden="1"/>
    </xf>
    <xf numFmtId="0" fontId="13" fillId="3" borderId="0" xfId="0" applyFont="1" applyFill="1" applyAlignment="1" applyProtection="1">
      <alignment horizontal="center" vertical="center"/>
      <protection locked="0" hidden="1"/>
    </xf>
    <xf numFmtId="0" fontId="13" fillId="3" borderId="0" xfId="0" applyFont="1" applyFill="1" applyAlignment="1" applyProtection="1">
      <alignment horizontal="right" vertical="center"/>
      <protection locked="0" hidden="1"/>
    </xf>
    <xf numFmtId="0" fontId="13" fillId="3" borderId="5" xfId="0" applyFont="1" applyFill="1" applyBorder="1" applyAlignment="1" applyProtection="1">
      <alignment horizontal="center" vertical="center" shrinkToFit="1"/>
      <protection locked="0" hidden="1"/>
    </xf>
    <xf numFmtId="0" fontId="13" fillId="3" borderId="50" xfId="0" applyFont="1" applyFill="1" applyBorder="1" applyAlignment="1" applyProtection="1">
      <alignment horizontal="center" vertical="center" shrinkToFit="1"/>
      <protection locked="0" hidden="1"/>
    </xf>
    <xf numFmtId="0" fontId="13" fillId="3" borderId="3" xfId="0" applyFont="1" applyFill="1" applyBorder="1" applyAlignment="1" applyProtection="1">
      <alignment horizontal="center" vertical="center" shrinkToFit="1"/>
      <protection locked="0" hidden="1"/>
    </xf>
    <xf numFmtId="0" fontId="13" fillId="3" borderId="55" xfId="0" applyFont="1" applyFill="1" applyBorder="1" applyAlignment="1" applyProtection="1">
      <alignment horizontal="center" vertical="center" shrinkToFit="1"/>
      <protection locked="0" hidden="1"/>
    </xf>
    <xf numFmtId="0" fontId="13" fillId="3" borderId="51" xfId="0" applyFont="1" applyFill="1" applyBorder="1" applyAlignment="1" applyProtection="1">
      <alignment horizontal="center" vertical="center" shrinkToFit="1"/>
      <protection locked="0" hidden="1"/>
    </xf>
    <xf numFmtId="0" fontId="13" fillId="3" borderId="56" xfId="0" applyFont="1" applyFill="1" applyBorder="1" applyAlignment="1" applyProtection="1">
      <alignment horizontal="center" vertical="center" shrinkToFit="1"/>
      <protection locked="0" hidden="1"/>
    </xf>
    <xf numFmtId="0" fontId="25" fillId="3" borderId="26" xfId="0" quotePrefix="1" applyFont="1" applyFill="1" applyBorder="1" applyAlignment="1" applyProtection="1">
      <alignment horizontal="center" vertical="center" shrinkToFit="1"/>
      <protection locked="0"/>
    </xf>
    <xf numFmtId="0" fontId="25" fillId="3" borderId="30" xfId="0" quotePrefix="1" applyFont="1" applyFill="1" applyBorder="1" applyAlignment="1" applyProtection="1">
      <alignment horizontal="center" vertical="center" shrinkToFit="1"/>
      <protection locked="0"/>
    </xf>
    <xf numFmtId="0" fontId="13" fillId="3" borderId="26" xfId="0" applyFont="1" applyFill="1" applyBorder="1" applyAlignment="1" applyProtection="1">
      <alignment horizontal="left" vertical="center"/>
      <protection locked="0" hidden="1"/>
    </xf>
    <xf numFmtId="0" fontId="13" fillId="3" borderId="32" xfId="0" applyFont="1" applyFill="1" applyBorder="1" applyAlignment="1" applyProtection="1">
      <alignment horizontal="left" vertical="center"/>
      <protection locked="0" hidden="1"/>
    </xf>
    <xf numFmtId="0" fontId="13" fillId="3" borderId="30" xfId="0" applyFont="1" applyFill="1" applyBorder="1" applyAlignment="1" applyProtection="1">
      <alignment horizontal="left" vertical="center"/>
      <protection locked="0" hidden="1"/>
    </xf>
    <xf numFmtId="0" fontId="13" fillId="3" borderId="35" xfId="0" applyFont="1" applyFill="1" applyBorder="1" applyAlignment="1" applyProtection="1">
      <alignment horizontal="left" vertical="center"/>
      <protection locked="0" hidden="1"/>
    </xf>
    <xf numFmtId="0" fontId="13" fillId="3" borderId="26" xfId="0" applyFont="1" applyFill="1" applyBorder="1" applyAlignment="1" applyProtection="1">
      <alignment horizontal="right" vertical="center"/>
      <protection locked="0" hidden="1"/>
    </xf>
    <xf numFmtId="0" fontId="13" fillId="3" borderId="30"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distributed" vertical="center" indent="1"/>
      <protection locked="0" hidden="1"/>
    </xf>
    <xf numFmtId="0" fontId="13" fillId="3" borderId="26" xfId="0" applyFont="1" applyFill="1" applyBorder="1" applyAlignment="1" applyProtection="1">
      <alignment horizontal="distributed" vertical="center" indent="1"/>
      <protection locked="0" hidden="1"/>
    </xf>
    <xf numFmtId="0" fontId="13" fillId="3" borderId="32" xfId="0" applyFont="1" applyFill="1" applyBorder="1" applyAlignment="1" applyProtection="1">
      <alignment horizontal="distributed" vertical="center" indent="1"/>
      <protection locked="0" hidden="1"/>
    </xf>
    <xf numFmtId="0" fontId="13" fillId="3" borderId="29" xfId="0" applyFont="1" applyFill="1" applyBorder="1" applyAlignment="1" applyProtection="1">
      <alignment horizontal="distributed" vertical="center" indent="1"/>
      <protection locked="0" hidden="1"/>
    </xf>
    <xf numFmtId="0" fontId="13" fillId="3" borderId="30" xfId="0" applyFont="1" applyFill="1" applyBorder="1" applyAlignment="1" applyProtection="1">
      <alignment horizontal="distributed" vertical="center" indent="1"/>
      <protection locked="0" hidden="1"/>
    </xf>
    <xf numFmtId="0" fontId="13" fillId="3" borderId="35"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center" vertical="center"/>
      <protection hidden="1"/>
    </xf>
    <xf numFmtId="0" fontId="13" fillId="3" borderId="0" xfId="0" applyFont="1" applyFill="1" applyAlignment="1" applyProtection="1">
      <alignment horizontal="center" vertical="center" shrinkToFit="1"/>
      <protection locked="0"/>
    </xf>
    <xf numFmtId="0" fontId="13" fillId="3" borderId="6" xfId="0" applyFont="1" applyFill="1" applyBorder="1" applyAlignment="1" applyProtection="1">
      <alignment horizontal="center" vertical="center" shrinkToFit="1"/>
      <protection locked="0" hidden="1"/>
    </xf>
    <xf numFmtId="0" fontId="13" fillId="3" borderId="48" xfId="0" applyFont="1" applyFill="1" applyBorder="1" applyAlignment="1" applyProtection="1">
      <alignment horizontal="center" vertical="center" shrinkToFit="1"/>
      <protection locked="0" hidden="1"/>
    </xf>
    <xf numFmtId="184" fontId="25" fillId="3" borderId="26" xfId="12" applyNumberFormat="1" applyFont="1" applyFill="1" applyBorder="1" applyAlignment="1" applyProtection="1">
      <alignment horizontal="center" vertical="center" wrapText="1"/>
      <protection locked="0" hidden="1"/>
    </xf>
    <xf numFmtId="184" fontId="25" fillId="3" borderId="30" xfId="12" applyNumberFormat="1" applyFont="1" applyFill="1" applyBorder="1" applyAlignment="1" applyProtection="1">
      <alignment horizontal="center" vertical="center" wrapText="1"/>
      <protection locked="0" hidden="1"/>
    </xf>
    <xf numFmtId="0" fontId="13" fillId="3" borderId="31"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protection locked="0"/>
    </xf>
    <xf numFmtId="0" fontId="13" fillId="3" borderId="33" xfId="0" applyFont="1" applyFill="1" applyBorder="1" applyAlignment="1" applyProtection="1">
      <alignment horizontal="center" vertical="center"/>
      <protection locked="0"/>
    </xf>
    <xf numFmtId="0" fontId="13" fillId="3" borderId="0" xfId="0" applyFont="1" applyFill="1" applyAlignment="1" applyProtection="1">
      <alignment horizontal="center" vertical="center"/>
      <protection locked="0"/>
    </xf>
    <xf numFmtId="0" fontId="13" fillId="3" borderId="29" xfId="0" applyFont="1" applyFill="1" applyBorder="1" applyAlignment="1" applyProtection="1">
      <alignment horizontal="center" vertical="center"/>
      <protection locked="0"/>
    </xf>
    <xf numFmtId="0" fontId="13" fillId="3" borderId="30" xfId="0" applyFont="1" applyFill="1" applyBorder="1" applyAlignment="1" applyProtection="1">
      <alignment horizontal="center" vertical="center"/>
      <protection locked="0"/>
    </xf>
    <xf numFmtId="0" fontId="13" fillId="3" borderId="46" xfId="0" applyFont="1" applyFill="1" applyBorder="1" applyAlignment="1" applyProtection="1">
      <alignment horizontal="center" vertical="center"/>
      <protection locked="0"/>
    </xf>
    <xf numFmtId="0" fontId="13" fillId="3" borderId="32" xfId="0" applyFont="1" applyFill="1" applyBorder="1" applyAlignment="1" applyProtection="1">
      <alignment horizontal="center" vertical="center"/>
      <protection locked="0"/>
    </xf>
    <xf numFmtId="0" fontId="13" fillId="3" borderId="68" xfId="0" applyFont="1" applyFill="1" applyBorder="1" applyAlignment="1" applyProtection="1">
      <alignment horizontal="center" vertical="center"/>
      <protection locked="0"/>
    </xf>
    <xf numFmtId="0" fontId="13" fillId="3" borderId="34" xfId="0" applyFont="1" applyFill="1" applyBorder="1" applyAlignment="1" applyProtection="1">
      <alignment horizontal="center" vertical="center"/>
      <protection locked="0"/>
    </xf>
    <xf numFmtId="0" fontId="13" fillId="3" borderId="69" xfId="0" applyFont="1" applyFill="1" applyBorder="1" applyAlignment="1" applyProtection="1">
      <alignment horizontal="center" vertical="center"/>
      <protection locked="0"/>
    </xf>
    <xf numFmtId="0" fontId="13" fillId="3" borderId="35" xfId="0" applyFont="1" applyFill="1" applyBorder="1" applyAlignment="1" applyProtection="1">
      <alignment horizontal="center" vertical="center"/>
      <protection locked="0"/>
    </xf>
    <xf numFmtId="176" fontId="15" fillId="3" borderId="0" xfId="0" quotePrefix="1" applyNumberFormat="1" applyFont="1" applyFill="1" applyAlignment="1" applyProtection="1">
      <alignment horizontal="left" vertical="distributed"/>
      <protection locked="0" hidden="1"/>
    </xf>
    <xf numFmtId="176" fontId="15" fillId="3" borderId="0" xfId="0" applyNumberFormat="1" applyFont="1" applyFill="1" applyAlignment="1" applyProtection="1">
      <alignment horizontal="left" vertical="distributed" wrapText="1"/>
      <protection locked="0" hidden="1"/>
    </xf>
    <xf numFmtId="176" fontId="13" fillId="3" borderId="36" xfId="0" quotePrefix="1" applyNumberFormat="1" applyFont="1" applyFill="1" applyBorder="1" applyAlignment="1" applyProtection="1">
      <alignment horizontal="left" vertical="top" wrapText="1"/>
      <protection locked="0" hidden="1"/>
    </xf>
    <xf numFmtId="176" fontId="13" fillId="3" borderId="37" xfId="0" quotePrefix="1" applyNumberFormat="1" applyFont="1" applyFill="1" applyBorder="1" applyAlignment="1" applyProtection="1">
      <alignment horizontal="left" vertical="top"/>
      <protection locked="0" hidden="1"/>
    </xf>
    <xf numFmtId="176" fontId="13" fillId="3" borderId="38" xfId="0" quotePrefix="1" applyNumberFormat="1" applyFont="1" applyFill="1" applyBorder="1" applyAlignment="1" applyProtection="1">
      <alignment horizontal="left" vertical="top"/>
      <protection locked="0" hidden="1"/>
    </xf>
    <xf numFmtId="176" fontId="13" fillId="3" borderId="39" xfId="0" quotePrefix="1" applyNumberFormat="1" applyFont="1" applyFill="1" applyBorder="1" applyAlignment="1" applyProtection="1">
      <alignment horizontal="left" vertical="distributed" wrapText="1"/>
      <protection locked="0" hidden="1"/>
    </xf>
    <xf numFmtId="176" fontId="13" fillId="3" borderId="0" xfId="0" quotePrefix="1" applyNumberFormat="1" applyFont="1" applyFill="1" applyAlignment="1" applyProtection="1">
      <alignment horizontal="left" vertical="distributed" wrapText="1"/>
      <protection locked="0" hidden="1"/>
    </xf>
    <xf numFmtId="176" fontId="13" fillId="3" borderId="40" xfId="0" quotePrefix="1" applyNumberFormat="1" applyFont="1" applyFill="1" applyBorder="1" applyAlignment="1" applyProtection="1">
      <alignment horizontal="left" vertical="distributed" wrapText="1"/>
      <protection locked="0" hidden="1"/>
    </xf>
    <xf numFmtId="176" fontId="13" fillId="3" borderId="41"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distributed" wrapText="1"/>
      <protection locked="0" hidden="1"/>
    </xf>
    <xf numFmtId="176" fontId="13" fillId="3" borderId="43"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top" wrapText="1"/>
      <protection locked="0" hidden="1"/>
    </xf>
    <xf numFmtId="0" fontId="13" fillId="3" borderId="34" xfId="0" applyFont="1" applyFill="1" applyBorder="1" applyAlignment="1" applyProtection="1">
      <alignment horizontal="center" vertical="center"/>
      <protection locked="0" hidden="1"/>
    </xf>
    <xf numFmtId="0" fontId="13" fillId="3" borderId="35"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protection locked="0" hidden="1"/>
    </xf>
    <xf numFmtId="0" fontId="13" fillId="3" borderId="32" xfId="0" applyFont="1" applyFill="1" applyBorder="1" applyAlignment="1" applyProtection="1">
      <alignment horizontal="center"/>
      <protection locked="0" hidden="1"/>
    </xf>
    <xf numFmtId="0" fontId="13" fillId="3" borderId="0" xfId="0" applyFont="1" applyFill="1" applyAlignment="1" applyProtection="1">
      <alignment horizontal="center"/>
      <protection locked="0" hidden="1"/>
    </xf>
    <xf numFmtId="0" fontId="13" fillId="3" borderId="34" xfId="0" applyFont="1" applyFill="1" applyBorder="1" applyAlignment="1" applyProtection="1">
      <alignment horizontal="center"/>
      <protection locked="0" hidden="1"/>
    </xf>
    <xf numFmtId="0" fontId="13" fillId="3" borderId="0" xfId="0" applyFont="1" applyFill="1" applyAlignment="1" applyProtection="1">
      <alignment horizontal="left" vertical="center"/>
      <protection locked="0" hidden="1"/>
    </xf>
    <xf numFmtId="0" fontId="13" fillId="3" borderId="34" xfId="0" applyFont="1" applyFill="1" applyBorder="1" applyAlignment="1" applyProtection="1">
      <alignment horizontal="left" vertical="center"/>
      <protection locked="0" hidden="1"/>
    </xf>
    <xf numFmtId="0" fontId="13" fillId="3" borderId="46"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vertical="center"/>
      <protection locked="0" hidden="1"/>
    </xf>
    <xf numFmtId="0" fontId="13" fillId="3" borderId="32" xfId="0" applyFont="1" applyFill="1" applyBorder="1" applyAlignment="1" applyProtection="1">
      <alignment horizontal="center" vertical="center"/>
      <protection locked="0" hidden="1"/>
    </xf>
    <xf numFmtId="0" fontId="13" fillId="3" borderId="68" xfId="0" applyFont="1" applyFill="1" applyBorder="1" applyAlignment="1" applyProtection="1">
      <alignment horizontal="center" vertical="center"/>
      <protection locked="0" hidden="1"/>
    </xf>
    <xf numFmtId="0" fontId="13" fillId="3" borderId="6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center" vertical="center"/>
      <protection locked="0" hidden="1"/>
    </xf>
    <xf numFmtId="0" fontId="13" fillId="3" borderId="0" xfId="0" quotePrefix="1" applyFont="1" applyFill="1" applyAlignment="1" applyProtection="1">
      <alignment horizontal="left" vertical="center"/>
      <protection locked="0" hidden="1"/>
    </xf>
    <xf numFmtId="0" fontId="13" fillId="3" borderId="49" xfId="0" applyFont="1" applyFill="1" applyBorder="1" applyAlignment="1" applyProtection="1">
      <alignment horizontal="center" vertical="center" shrinkToFit="1"/>
      <protection locked="0" hidden="1"/>
    </xf>
    <xf numFmtId="0" fontId="13" fillId="3" borderId="33"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distributed" vertical="center" indent="1"/>
      <protection locked="0" hidden="1"/>
    </xf>
    <xf numFmtId="0" fontId="13" fillId="3" borderId="34" xfId="0" applyFont="1" applyFill="1" applyBorder="1" applyAlignment="1" applyProtection="1">
      <alignment horizontal="distributed" vertical="center" indent="1"/>
      <protection locked="0" hidden="1"/>
    </xf>
    <xf numFmtId="0" fontId="13" fillId="3" borderId="31" xfId="0" applyFont="1" applyFill="1" applyBorder="1" applyAlignment="1" applyProtection="1">
      <alignment horizontal="center" vertical="center"/>
      <protection locked="0" hidden="1"/>
    </xf>
    <xf numFmtId="0" fontId="13" fillId="3" borderId="33" xfId="0" applyFont="1" applyFill="1" applyBorder="1" applyAlignment="1" applyProtection="1">
      <alignment horizontal="center" vertical="center"/>
      <protection locked="0" hidden="1"/>
    </xf>
    <xf numFmtId="0" fontId="13" fillId="3" borderId="2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left" vertical="center" wrapText="1"/>
      <protection locked="0" hidden="1"/>
    </xf>
    <xf numFmtId="41" fontId="14" fillId="3" borderId="50" xfId="10" applyNumberFormat="1" applyFont="1" applyFill="1" applyBorder="1" applyAlignment="1" applyProtection="1">
      <alignment horizontal="right" vertical="center" wrapText="1" indent="1" shrinkToFit="1"/>
      <protection locked="0" hidden="1"/>
    </xf>
    <xf numFmtId="41" fontId="13" fillId="3" borderId="5" xfId="1" applyNumberFormat="1" applyFont="1" applyFill="1" applyBorder="1" applyAlignment="1" applyProtection="1">
      <alignment horizontal="right" vertical="center" wrapText="1" indent="1" shrinkToFit="1"/>
      <protection locked="0" hidden="1"/>
    </xf>
    <xf numFmtId="41" fontId="13" fillId="3" borderId="50" xfId="1" applyNumberFormat="1" applyFont="1" applyFill="1" applyBorder="1" applyAlignment="1" applyProtection="1">
      <alignment horizontal="right" vertical="center" wrapText="1" indent="1" shrinkToFit="1"/>
      <protection locked="0" hidden="1"/>
    </xf>
    <xf numFmtId="41" fontId="13" fillId="3" borderId="155" xfId="1" applyNumberFormat="1" applyFont="1" applyFill="1" applyBorder="1" applyAlignment="1" applyProtection="1">
      <alignment horizontal="right" vertical="center" wrapText="1" indent="1" shrinkToFit="1"/>
      <protection locked="0" hidden="1"/>
    </xf>
    <xf numFmtId="41" fontId="13" fillId="3" borderId="150" xfId="1" applyNumberFormat="1" applyFont="1" applyFill="1" applyBorder="1" applyAlignment="1" applyProtection="1">
      <alignment horizontal="right" vertical="center" wrapText="1" indent="1" shrinkToFit="1"/>
      <protection locked="0" hidden="1"/>
    </xf>
    <xf numFmtId="41" fontId="14" fillId="3" borderId="150" xfId="10" applyNumberFormat="1" applyFont="1" applyFill="1" applyBorder="1" applyAlignment="1" applyProtection="1">
      <alignment horizontal="right" vertical="center" wrapText="1" indent="1" shrinkToFit="1"/>
      <protection locked="0" hidden="1"/>
    </xf>
    <xf numFmtId="38" fontId="14" fillId="3" borderId="46" xfId="10" applyFont="1" applyFill="1" applyBorder="1" applyAlignment="1" applyProtection="1">
      <alignment horizontal="center"/>
      <protection locked="0" hidden="1"/>
    </xf>
    <xf numFmtId="38" fontId="14" fillId="3" borderId="26" xfId="10" applyFont="1" applyFill="1" applyBorder="1" applyAlignment="1" applyProtection="1">
      <alignment horizontal="center"/>
      <protection locked="0" hidden="1"/>
    </xf>
    <xf numFmtId="38" fontId="14" fillId="3" borderId="60" xfId="10" applyFont="1" applyFill="1" applyBorder="1" applyAlignment="1" applyProtection="1">
      <alignment horizontal="center"/>
      <protection locked="0" hidden="1"/>
    </xf>
    <xf numFmtId="0" fontId="13" fillId="3" borderId="47" xfId="0" applyFont="1" applyFill="1" applyBorder="1" applyAlignment="1" applyProtection="1">
      <alignment horizontal="distributed" vertical="center" indent="2"/>
      <protection locked="0" hidden="1"/>
    </xf>
    <xf numFmtId="0" fontId="13" fillId="3" borderId="48" xfId="0" applyFont="1" applyFill="1" applyBorder="1" applyAlignment="1" applyProtection="1">
      <alignment horizontal="distributed" vertical="center" indent="2"/>
      <protection locked="0" hidden="1"/>
    </xf>
    <xf numFmtId="0" fontId="13" fillId="3" borderId="49" xfId="0" applyFont="1" applyFill="1" applyBorder="1" applyAlignment="1" applyProtection="1">
      <alignment horizontal="distributed" vertical="center" indent="2"/>
      <protection locked="0" hidden="1"/>
    </xf>
    <xf numFmtId="41" fontId="13" fillId="3" borderId="6" xfId="1" applyNumberFormat="1" applyFont="1" applyFill="1" applyBorder="1" applyAlignment="1" applyProtection="1">
      <alignment horizontal="right" vertical="center" wrapText="1" indent="1" shrinkToFit="1"/>
      <protection locked="0" hidden="1"/>
    </xf>
    <xf numFmtId="41" fontId="13" fillId="3" borderId="48" xfId="1" applyNumberFormat="1" applyFont="1" applyFill="1" applyBorder="1" applyAlignment="1" applyProtection="1">
      <alignment horizontal="right" vertical="center" wrapText="1" indent="1" shrinkToFit="1"/>
      <protection locked="0" hidden="1"/>
    </xf>
    <xf numFmtId="3" fontId="21" fillId="3" borderId="14" xfId="1" applyNumberFormat="1" applyFont="1" applyFill="1" applyBorder="1" applyAlignment="1" applyProtection="1">
      <alignment horizontal="right" vertical="center" wrapText="1" indent="1" shrinkToFit="1"/>
      <protection locked="0" hidden="1"/>
    </xf>
    <xf numFmtId="38" fontId="14" fillId="3" borderId="69" xfId="10" applyFont="1" applyFill="1" applyBorder="1" applyAlignment="1" applyProtection="1">
      <alignment horizontal="center" vertical="top"/>
      <protection locked="0" hidden="1"/>
    </xf>
    <xf numFmtId="38" fontId="14" fillId="3" borderId="30" xfId="10" applyFont="1" applyFill="1" applyBorder="1" applyAlignment="1" applyProtection="1">
      <alignment horizontal="center" vertical="top"/>
      <protection locked="0" hidden="1"/>
    </xf>
    <xf numFmtId="38" fontId="14" fillId="3" borderId="62" xfId="10" applyFont="1" applyFill="1" applyBorder="1" applyAlignment="1" applyProtection="1">
      <alignment horizontal="center" vertical="top"/>
      <protection locked="0" hidden="1"/>
    </xf>
    <xf numFmtId="41" fontId="13" fillId="3" borderId="3" xfId="1" applyNumberFormat="1" applyFont="1" applyFill="1" applyBorder="1" applyAlignment="1" applyProtection="1">
      <alignment horizontal="right" vertical="center" wrapText="1" indent="1" shrinkToFit="1"/>
      <protection locked="0" hidden="1"/>
    </xf>
    <xf numFmtId="41" fontId="13" fillId="3" borderId="55" xfId="1" applyNumberFormat="1" applyFont="1" applyFill="1" applyBorder="1" applyAlignment="1" applyProtection="1">
      <alignment horizontal="right" vertical="center" wrapText="1" indent="1" shrinkToFit="1"/>
      <protection locked="0" hidden="1"/>
    </xf>
    <xf numFmtId="0" fontId="13" fillId="3" borderId="130" xfId="0" applyFont="1" applyFill="1" applyBorder="1" applyAlignment="1" applyProtection="1">
      <alignment horizontal="center" vertical="center"/>
      <protection locked="0" hidden="1"/>
    </xf>
    <xf numFmtId="0" fontId="13" fillId="3" borderId="150" xfId="0" applyFont="1" applyFill="1" applyBorder="1" applyAlignment="1" applyProtection="1">
      <alignment horizontal="center" vertical="center"/>
      <protection locked="0" hidden="1"/>
    </xf>
    <xf numFmtId="0" fontId="13" fillId="3" borderId="149" xfId="0" applyFont="1" applyFill="1" applyBorder="1" applyAlignment="1" applyProtection="1">
      <alignment horizontal="center" vertical="center"/>
      <protection locked="0" hidden="1"/>
    </xf>
    <xf numFmtId="0" fontId="16" fillId="3" borderId="14" xfId="1" applyFont="1" applyFill="1" applyBorder="1" applyAlignment="1" applyProtection="1">
      <alignment horizontal="center" vertical="center" wrapText="1" shrinkToFit="1"/>
      <protection locked="0" hidden="1"/>
    </xf>
    <xf numFmtId="3" fontId="16" fillId="3" borderId="55" xfId="1" applyNumberFormat="1" applyFont="1" applyFill="1" applyBorder="1" applyAlignment="1" applyProtection="1">
      <alignment horizontal="right" vertical="center" wrapText="1" indent="1" shrinkToFit="1"/>
      <protection locked="0" hidden="1"/>
    </xf>
    <xf numFmtId="3" fontId="16" fillId="3" borderId="56" xfId="1" applyNumberFormat="1" applyFont="1" applyFill="1" applyBorder="1" applyAlignment="1" applyProtection="1">
      <alignment horizontal="right" vertical="center" wrapText="1" indent="1" shrinkToFit="1"/>
      <protection locked="0" hidden="1"/>
    </xf>
    <xf numFmtId="3" fontId="16" fillId="3" borderId="48" xfId="1" applyNumberFormat="1" applyFont="1" applyFill="1" applyBorder="1" applyAlignment="1" applyProtection="1">
      <alignment horizontal="right" vertical="center" wrapText="1" indent="1" shrinkToFit="1"/>
      <protection locked="0" hidden="1"/>
    </xf>
    <xf numFmtId="3" fontId="16" fillId="3" borderId="49" xfId="1" applyNumberFormat="1" applyFont="1" applyFill="1" applyBorder="1" applyAlignment="1" applyProtection="1">
      <alignment horizontal="right" vertical="center" wrapText="1" indent="1" shrinkToFit="1"/>
      <protection locked="0" hidden="1"/>
    </xf>
    <xf numFmtId="3" fontId="16" fillId="3" borderId="150" xfId="1" applyNumberFormat="1" applyFont="1" applyFill="1" applyBorder="1" applyAlignment="1" applyProtection="1">
      <alignment horizontal="right" vertical="center" wrapText="1" indent="1" shrinkToFit="1"/>
      <protection locked="0" hidden="1"/>
    </xf>
    <xf numFmtId="3" fontId="16" fillId="3" borderId="149" xfId="1" applyNumberFormat="1" applyFont="1" applyFill="1" applyBorder="1" applyAlignment="1" applyProtection="1">
      <alignment horizontal="right" vertical="center" wrapText="1" indent="1" shrinkToFit="1"/>
      <protection locked="0" hidden="1"/>
    </xf>
    <xf numFmtId="41" fontId="14" fillId="3" borderId="55" xfId="10" applyNumberFormat="1" applyFont="1" applyFill="1" applyBorder="1" applyAlignment="1" applyProtection="1">
      <alignment horizontal="right" vertical="center" wrapText="1" indent="1" shrinkToFit="1"/>
      <protection locked="0" hidden="1"/>
    </xf>
    <xf numFmtId="41" fontId="14" fillId="3" borderId="48" xfId="10" applyNumberFormat="1" applyFont="1" applyFill="1" applyBorder="1" applyAlignment="1" applyProtection="1">
      <alignment horizontal="right" vertical="center" wrapText="1" indent="1" shrinkToFit="1"/>
      <protection locked="0" hidden="1"/>
    </xf>
    <xf numFmtId="3" fontId="16" fillId="3" borderId="50" xfId="1" applyNumberFormat="1" applyFont="1" applyFill="1" applyBorder="1" applyAlignment="1" applyProtection="1">
      <alignment horizontal="right" vertical="center" wrapText="1" indent="1" shrinkToFit="1"/>
      <protection locked="0" hidden="1"/>
    </xf>
    <xf numFmtId="3" fontId="16" fillId="3" borderId="51" xfId="1" applyNumberFormat="1" applyFont="1" applyFill="1" applyBorder="1" applyAlignment="1" applyProtection="1">
      <alignment horizontal="right" vertical="center" wrapText="1" indent="1" shrinkToFit="1"/>
      <protection locked="0" hidden="1"/>
    </xf>
    <xf numFmtId="38" fontId="14" fillId="3" borderId="45" xfId="10" applyFont="1" applyFill="1" applyBorder="1" applyAlignment="1" applyProtection="1">
      <alignment horizontal="center"/>
      <protection locked="0" hidden="1"/>
    </xf>
    <xf numFmtId="38" fontId="14" fillId="3" borderId="151" xfId="10" applyFont="1" applyFill="1" applyBorder="1" applyAlignment="1" applyProtection="1">
      <alignment horizontal="center"/>
      <protection locked="0" hidden="1"/>
    </xf>
    <xf numFmtId="0" fontId="13" fillId="3" borderId="26" xfId="1" applyFont="1" applyFill="1" applyBorder="1" applyAlignment="1" applyProtection="1">
      <alignment horizontal="center" vertical="center"/>
      <protection locked="0" hidden="1"/>
    </xf>
    <xf numFmtId="0" fontId="13" fillId="3" borderId="60" xfId="1" applyFont="1" applyFill="1" applyBorder="1" applyAlignment="1" applyProtection="1">
      <alignment horizontal="center" vertical="center"/>
      <protection locked="0" hidden="1"/>
    </xf>
    <xf numFmtId="0" fontId="13" fillId="3" borderId="30" xfId="1" applyFont="1" applyFill="1" applyBorder="1" applyAlignment="1" applyProtection="1">
      <alignment horizontal="center" vertical="center"/>
      <protection locked="0" hidden="1"/>
    </xf>
    <xf numFmtId="0" fontId="13" fillId="3" borderId="62" xfId="1" applyFont="1" applyFill="1" applyBorder="1" applyAlignment="1" applyProtection="1">
      <alignment horizontal="center" vertical="center"/>
      <protection locked="0" hidden="1"/>
    </xf>
    <xf numFmtId="0" fontId="13" fillId="3" borderId="4" xfId="0" applyFont="1" applyFill="1" applyBorder="1" applyAlignment="1" applyProtection="1">
      <alignment horizontal="center" vertical="center"/>
      <protection locked="0" hidden="1"/>
    </xf>
    <xf numFmtId="0" fontId="13" fillId="3" borderId="27" xfId="0" applyFont="1" applyFill="1" applyBorder="1" applyAlignment="1" applyProtection="1">
      <alignment horizontal="center" vertical="center"/>
      <protection locked="0" hidden="1"/>
    </xf>
    <xf numFmtId="0" fontId="13" fillId="3" borderId="28" xfId="0" applyFont="1" applyFill="1" applyBorder="1" applyAlignment="1" applyProtection="1">
      <alignment horizontal="center" vertical="center"/>
      <protection locked="0" hidden="1"/>
    </xf>
    <xf numFmtId="0" fontId="15" fillId="3" borderId="0" xfId="0" applyFont="1" applyFill="1" applyAlignment="1" applyProtection="1">
      <alignment horizontal="left" vertical="center"/>
      <protection locked="0" hidden="1"/>
    </xf>
    <xf numFmtId="0" fontId="22" fillId="3" borderId="0" xfId="0" applyFont="1" applyFill="1" applyAlignment="1" applyProtection="1">
      <alignment horizontal="right" vertical="center"/>
      <protection locked="0" hidden="1"/>
    </xf>
    <xf numFmtId="0" fontId="22" fillId="3" borderId="34"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left" vertical="center"/>
      <protection locked="0" hidden="1"/>
    </xf>
    <xf numFmtId="0" fontId="13" fillId="3" borderId="28" xfId="0" applyFont="1" applyFill="1" applyBorder="1" applyAlignment="1" applyProtection="1">
      <alignment horizontal="left" vertical="center"/>
      <protection locked="0" hidden="1"/>
    </xf>
    <xf numFmtId="0" fontId="13" fillId="3" borderId="14" xfId="0" applyFont="1" applyFill="1" applyBorder="1" applyAlignment="1" applyProtection="1">
      <alignment horizontal="distributed" vertical="center" justifyLastLine="1"/>
      <protection locked="0" hidden="1"/>
    </xf>
    <xf numFmtId="0" fontId="13" fillId="3" borderId="52" xfId="0" applyFont="1" applyFill="1" applyBorder="1" applyAlignment="1" applyProtection="1">
      <alignment horizontal="distributed" vertical="center" indent="2"/>
      <protection locked="0" hidden="1"/>
    </xf>
    <xf numFmtId="0" fontId="13" fillId="3" borderId="50" xfId="0" applyFont="1" applyFill="1" applyBorder="1" applyAlignment="1" applyProtection="1">
      <alignment horizontal="distributed" vertical="center" indent="2"/>
      <protection locked="0" hidden="1"/>
    </xf>
    <xf numFmtId="0" fontId="13" fillId="3" borderId="51" xfId="0" applyFont="1" applyFill="1" applyBorder="1" applyAlignment="1" applyProtection="1">
      <alignment horizontal="distributed" vertical="center" indent="2"/>
      <protection locked="0" hidden="1"/>
    </xf>
    <xf numFmtId="0" fontId="13" fillId="3" borderId="57" xfId="0" applyFont="1" applyFill="1" applyBorder="1" applyAlignment="1" applyProtection="1">
      <alignment horizontal="distributed" vertical="center" indent="2"/>
      <protection locked="0" hidden="1"/>
    </xf>
    <xf numFmtId="0" fontId="13" fillId="3" borderId="55" xfId="0" applyFont="1" applyFill="1" applyBorder="1" applyAlignment="1" applyProtection="1">
      <alignment horizontal="distributed" vertical="center" indent="2"/>
      <protection locked="0" hidden="1"/>
    </xf>
    <xf numFmtId="0" fontId="13" fillId="3" borderId="56" xfId="0" applyFont="1" applyFill="1" applyBorder="1" applyAlignment="1" applyProtection="1">
      <alignment horizontal="distributed" vertical="center" indent="2"/>
      <protection locked="0" hidden="1"/>
    </xf>
    <xf numFmtId="38" fontId="14" fillId="3" borderId="35" xfId="10" applyFont="1" applyFill="1" applyBorder="1" applyAlignment="1" applyProtection="1">
      <alignment horizontal="center" vertical="top"/>
      <protection locked="0" hidden="1"/>
    </xf>
    <xf numFmtId="0" fontId="13" fillId="3" borderId="31" xfId="0" applyFont="1" applyFill="1" applyBorder="1" applyAlignment="1" applyProtection="1">
      <alignment horizontal="center" vertical="center" wrapText="1" justifyLastLine="1"/>
      <protection locked="0" hidden="1"/>
    </xf>
    <xf numFmtId="0" fontId="13" fillId="3" borderId="26" xfId="0" applyFont="1" applyFill="1" applyBorder="1" applyAlignment="1" applyProtection="1">
      <alignment horizontal="center" vertical="center" justifyLastLine="1"/>
      <protection locked="0" hidden="1"/>
    </xf>
    <xf numFmtId="0" fontId="13" fillId="3" borderId="32"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wrapText="1" justifyLastLine="1"/>
      <protection locked="0" hidden="1"/>
    </xf>
    <xf numFmtId="0" fontId="13" fillId="3" borderId="0" xfId="0" applyFont="1" applyFill="1" applyAlignment="1" applyProtection="1">
      <alignment horizontal="center" vertical="center" justifyLastLine="1"/>
      <protection locked="0" hidden="1"/>
    </xf>
    <xf numFmtId="0" fontId="13" fillId="3" borderId="34"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justifyLastLine="1"/>
      <protection locked="0" hidden="1"/>
    </xf>
    <xf numFmtId="0" fontId="13" fillId="3" borderId="29" xfId="0" applyFont="1" applyFill="1" applyBorder="1" applyAlignment="1" applyProtection="1">
      <alignment horizontal="center" vertical="center" justifyLastLine="1"/>
      <protection locked="0" hidden="1"/>
    </xf>
    <xf numFmtId="0" fontId="13" fillId="3" borderId="30" xfId="0" applyFont="1" applyFill="1" applyBorder="1" applyAlignment="1" applyProtection="1">
      <alignment horizontal="center" vertical="center" justifyLastLine="1"/>
      <protection locked="0" hidden="1"/>
    </xf>
    <xf numFmtId="0" fontId="13" fillId="3" borderId="35" xfId="0" applyFont="1" applyFill="1" applyBorder="1" applyAlignment="1" applyProtection="1">
      <alignment horizontal="center" vertical="center" justifyLastLine="1"/>
      <protection locked="0" hidden="1"/>
    </xf>
    <xf numFmtId="0" fontId="13" fillId="3" borderId="26" xfId="0" applyFont="1" applyFill="1" applyBorder="1" applyAlignment="1" applyProtection="1">
      <alignment horizontal="left" vertical="center" wrapText="1"/>
      <protection locked="0" hidden="1"/>
    </xf>
    <xf numFmtId="0" fontId="13" fillId="3" borderId="32" xfId="0" applyFont="1" applyFill="1" applyBorder="1" applyAlignment="1" applyProtection="1">
      <alignment horizontal="left" vertical="center" wrapText="1"/>
      <protection locked="0" hidden="1"/>
    </xf>
    <xf numFmtId="0" fontId="13" fillId="3" borderId="0" xfId="0" applyFont="1" applyFill="1" applyAlignment="1" applyProtection="1">
      <alignment horizontal="left" vertical="center" wrapText="1"/>
      <protection locked="0" hidden="1"/>
    </xf>
    <xf numFmtId="0" fontId="13" fillId="3" borderId="34" xfId="0" applyFont="1" applyFill="1" applyBorder="1" applyAlignment="1" applyProtection="1">
      <alignment horizontal="left" vertical="center" wrapText="1"/>
      <protection locked="0" hidden="1"/>
    </xf>
    <xf numFmtId="0" fontId="13" fillId="3" borderId="35" xfId="0" applyFont="1" applyFill="1" applyBorder="1" applyAlignment="1" applyProtection="1">
      <alignment horizontal="left" vertical="center" wrapText="1"/>
      <protection locked="0" hidden="1"/>
    </xf>
    <xf numFmtId="0" fontId="13" fillId="3" borderId="27"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center" vertical="center" shrinkToFit="1"/>
      <protection locked="0" hidden="1"/>
    </xf>
    <xf numFmtId="38" fontId="13" fillId="3" borderId="27" xfId="12" applyFont="1" applyFill="1" applyBorder="1" applyAlignment="1" applyProtection="1">
      <alignment horizontal="right" vertical="center"/>
      <protection locked="0" hidden="1"/>
    </xf>
    <xf numFmtId="0" fontId="13" fillId="3" borderId="130" xfId="0" applyFont="1" applyFill="1" applyBorder="1" applyAlignment="1" applyProtection="1">
      <alignment horizontal="distributed" vertical="center" justifyLastLine="1"/>
      <protection locked="0" hidden="1"/>
    </xf>
    <xf numFmtId="38" fontId="20" fillId="3" borderId="48" xfId="10" applyFont="1" applyFill="1" applyBorder="1" applyAlignment="1" applyProtection="1">
      <alignment horizontal="center" vertical="center"/>
      <protection locked="0" hidden="1"/>
    </xf>
    <xf numFmtId="38" fontId="20" fillId="3" borderId="8" xfId="10" applyFont="1" applyFill="1" applyBorder="1" applyAlignment="1" applyProtection="1">
      <alignment horizontal="center" vertical="center"/>
      <protection locked="0" hidden="1"/>
    </xf>
    <xf numFmtId="0" fontId="13" fillId="3" borderId="47" xfId="1" applyFont="1" applyFill="1" applyBorder="1" applyAlignment="1" applyProtection="1">
      <alignment horizontal="center" vertical="center"/>
      <protection locked="0" hidden="1"/>
    </xf>
    <xf numFmtId="0" fontId="13" fillId="3" borderId="48" xfId="1" applyFont="1" applyFill="1" applyBorder="1" applyAlignment="1" applyProtection="1">
      <alignment horizontal="center" vertical="center"/>
      <protection locked="0" hidden="1"/>
    </xf>
    <xf numFmtId="38" fontId="20" fillId="3" borderId="49" xfId="10" applyFont="1" applyFill="1" applyBorder="1" applyAlignment="1" applyProtection="1">
      <alignment horizontal="center" vertical="center"/>
      <protection locked="0" hidden="1"/>
    </xf>
    <xf numFmtId="0" fontId="13" fillId="3" borderId="52" xfId="1" applyFont="1" applyFill="1" applyBorder="1" applyAlignment="1" applyProtection="1">
      <alignment horizontal="center" vertical="center"/>
      <protection locked="0" hidden="1"/>
    </xf>
    <xf numFmtId="0" fontId="13" fillId="3" borderId="50" xfId="1" applyFont="1" applyFill="1" applyBorder="1" applyAlignment="1" applyProtection="1">
      <alignment horizontal="center" vertical="center"/>
      <protection locked="0" hidden="1"/>
    </xf>
    <xf numFmtId="0" fontId="13" fillId="3" borderId="7" xfId="1" applyFont="1" applyFill="1" applyBorder="1" applyAlignment="1" applyProtection="1">
      <alignment horizontal="center" vertical="center"/>
      <protection locked="0" hidden="1"/>
    </xf>
    <xf numFmtId="0" fontId="13" fillId="3" borderId="8" xfId="1" applyFont="1" applyFill="1" applyBorder="1" applyAlignment="1" applyProtection="1">
      <alignment horizontal="center" vertical="center"/>
      <protection locked="0" hidden="1"/>
    </xf>
    <xf numFmtId="0" fontId="13" fillId="3" borderId="7" xfId="0" applyFont="1" applyFill="1" applyBorder="1" applyAlignment="1" applyProtection="1">
      <alignment horizontal="distributed" vertical="center" indent="2"/>
      <protection locked="0" hidden="1"/>
    </xf>
    <xf numFmtId="0" fontId="13" fillId="3" borderId="60" xfId="0" applyFont="1" applyFill="1" applyBorder="1" applyAlignment="1" applyProtection="1">
      <alignment horizontal="center" vertical="center" justifyLastLine="1"/>
      <protection locked="0" hidden="1"/>
    </xf>
    <xf numFmtId="0" fontId="13" fillId="3" borderId="61" xfId="0" applyFont="1" applyFill="1" applyBorder="1" applyAlignment="1" applyProtection="1">
      <alignment horizontal="center" vertical="center" justifyLastLine="1"/>
      <protection locked="0" hidden="1"/>
    </xf>
    <xf numFmtId="0" fontId="13" fillId="3" borderId="62" xfId="0" applyFont="1" applyFill="1" applyBorder="1" applyAlignment="1" applyProtection="1">
      <alignment horizontal="center" vertical="center" justifyLastLine="1"/>
      <protection locked="0" hidden="1"/>
    </xf>
    <xf numFmtId="178" fontId="13" fillId="3" borderId="52" xfId="1" applyNumberFormat="1" applyFont="1" applyFill="1" applyBorder="1" applyAlignment="1" applyProtection="1">
      <alignment horizontal="right" vertical="center" shrinkToFit="1"/>
      <protection locked="0" hidden="1"/>
    </xf>
    <xf numFmtId="178" fontId="13" fillId="3" borderId="50" xfId="1" applyNumberFormat="1" applyFont="1" applyFill="1" applyBorder="1" applyAlignment="1" applyProtection="1">
      <alignment horizontal="right" vertical="center" shrinkToFit="1"/>
      <protection locked="0" hidden="1"/>
    </xf>
    <xf numFmtId="178" fontId="13" fillId="3" borderId="53" xfId="1" applyNumberFormat="1" applyFont="1" applyFill="1" applyBorder="1" applyAlignment="1" applyProtection="1">
      <alignment horizontal="right" vertical="center" shrinkToFit="1"/>
      <protection locked="0" hidden="1"/>
    </xf>
    <xf numFmtId="178" fontId="13" fillId="3" borderId="54" xfId="1" applyNumberFormat="1" applyFont="1" applyFill="1" applyBorder="1" applyAlignment="1" applyProtection="1">
      <alignment horizontal="right" vertical="center" shrinkToFit="1"/>
      <protection locked="0" hidden="1"/>
    </xf>
    <xf numFmtId="178" fontId="13" fillId="3" borderId="57" xfId="1" applyNumberFormat="1" applyFont="1" applyFill="1" applyBorder="1" applyAlignment="1" applyProtection="1">
      <alignment horizontal="right" vertical="center" shrinkToFit="1"/>
      <protection locked="0" hidden="1"/>
    </xf>
    <xf numFmtId="178" fontId="13" fillId="3" borderId="55" xfId="1" applyNumberFormat="1" applyFont="1" applyFill="1" applyBorder="1" applyAlignment="1" applyProtection="1">
      <alignment horizontal="right" vertical="center" shrinkToFit="1"/>
      <protection locked="0" hidden="1"/>
    </xf>
    <xf numFmtId="178" fontId="14" fillId="3" borderId="50" xfId="10" applyNumberFormat="1" applyFont="1" applyFill="1" applyBorder="1" applyAlignment="1" applyProtection="1">
      <alignment horizontal="right" vertical="center" shrinkToFit="1"/>
      <protection locked="0" hidden="1"/>
    </xf>
    <xf numFmtId="178" fontId="14" fillId="3" borderId="51" xfId="10" applyNumberFormat="1" applyFont="1" applyFill="1" applyBorder="1" applyAlignment="1" applyProtection="1">
      <alignment horizontal="right" vertical="center" shrinkToFit="1"/>
      <protection locked="0" hidden="1"/>
    </xf>
    <xf numFmtId="178" fontId="14" fillId="3" borderId="54" xfId="10" applyNumberFormat="1" applyFont="1" applyFill="1" applyBorder="1" applyAlignment="1" applyProtection="1">
      <alignment horizontal="right" vertical="center" shrinkToFit="1"/>
      <protection locked="0" hidden="1"/>
    </xf>
    <xf numFmtId="178" fontId="14" fillId="3" borderId="71" xfId="10" applyNumberFormat="1" applyFont="1" applyFill="1" applyBorder="1" applyAlignment="1" applyProtection="1">
      <alignment horizontal="right" vertical="center" shrinkToFit="1"/>
      <protection locked="0" hidden="1"/>
    </xf>
    <xf numFmtId="178" fontId="14" fillId="3" borderId="55" xfId="10" applyNumberFormat="1" applyFont="1" applyFill="1" applyBorder="1" applyAlignment="1" applyProtection="1">
      <alignment horizontal="right" vertical="center" shrinkToFit="1"/>
      <protection locked="0" hidden="1"/>
    </xf>
    <xf numFmtId="178" fontId="14" fillId="3" borderId="56" xfId="10" applyNumberFormat="1" applyFont="1" applyFill="1" applyBorder="1" applyAlignment="1" applyProtection="1">
      <alignment horizontal="right" vertical="center" shrinkToFit="1"/>
      <protection locked="0" hidden="1"/>
    </xf>
    <xf numFmtId="178" fontId="16" fillId="3" borderId="50" xfId="10" applyNumberFormat="1" applyFont="1" applyFill="1" applyBorder="1" applyAlignment="1" applyProtection="1">
      <alignment horizontal="right" vertical="center" shrinkToFit="1"/>
      <protection locked="0" hidden="1"/>
    </xf>
    <xf numFmtId="178" fontId="16" fillId="3" borderId="51" xfId="10" applyNumberFormat="1" applyFont="1" applyFill="1" applyBorder="1" applyAlignment="1" applyProtection="1">
      <alignment horizontal="right" vertical="center" shrinkToFit="1"/>
      <protection locked="0" hidden="1"/>
    </xf>
    <xf numFmtId="178" fontId="16" fillId="3" borderId="54" xfId="10" applyNumberFormat="1" applyFont="1" applyFill="1" applyBorder="1" applyAlignment="1" applyProtection="1">
      <alignment horizontal="right" vertical="center" shrinkToFit="1"/>
      <protection locked="0" hidden="1"/>
    </xf>
    <xf numFmtId="178" fontId="16" fillId="3" borderId="71" xfId="10" applyNumberFormat="1" applyFont="1" applyFill="1" applyBorder="1" applyAlignment="1" applyProtection="1">
      <alignment horizontal="right" vertical="center" shrinkToFit="1"/>
      <protection locked="0" hidden="1"/>
    </xf>
    <xf numFmtId="178" fontId="16" fillId="3" borderId="55" xfId="10" applyNumberFormat="1" applyFont="1" applyFill="1" applyBorder="1" applyAlignment="1" applyProtection="1">
      <alignment horizontal="right" vertical="center" shrinkToFit="1"/>
      <protection locked="0" hidden="1"/>
    </xf>
    <xf numFmtId="178" fontId="16" fillId="3" borderId="56" xfId="10" applyNumberFormat="1" applyFont="1" applyFill="1" applyBorder="1" applyAlignment="1" applyProtection="1">
      <alignment horizontal="right" vertical="center" shrinkToFit="1"/>
      <protection locked="0" hidden="1"/>
    </xf>
    <xf numFmtId="0" fontId="13" fillId="3" borderId="57" xfId="1" applyFont="1" applyFill="1" applyBorder="1" applyAlignment="1" applyProtection="1">
      <alignment horizontal="center" vertical="center" shrinkToFit="1"/>
      <protection locked="0" hidden="1"/>
    </xf>
    <xf numFmtId="0" fontId="13" fillId="3" borderId="55" xfId="1" applyFont="1" applyFill="1" applyBorder="1" applyAlignment="1" applyProtection="1">
      <alignment horizontal="center" vertical="center" shrinkToFit="1"/>
      <protection locked="0" hidden="1"/>
    </xf>
    <xf numFmtId="0" fontId="13" fillId="3" borderId="1" xfId="1" applyFont="1" applyFill="1" applyBorder="1" applyAlignment="1" applyProtection="1">
      <alignment horizontal="center" vertical="center" shrinkToFit="1"/>
      <protection locked="0" hidden="1"/>
    </xf>
    <xf numFmtId="178" fontId="15" fillId="3" borderId="57" xfId="1" applyNumberFormat="1" applyFont="1" applyFill="1" applyBorder="1" applyAlignment="1" applyProtection="1">
      <alignment horizontal="right" vertical="center" shrinkToFit="1"/>
      <protection locked="0" hidden="1"/>
    </xf>
    <xf numFmtId="178" fontId="15" fillId="3" borderId="55" xfId="1" applyNumberFormat="1" applyFont="1" applyFill="1" applyBorder="1" applyAlignment="1" applyProtection="1">
      <alignment horizontal="right" vertical="center" shrinkToFit="1"/>
      <protection locked="0" hidden="1"/>
    </xf>
    <xf numFmtId="0" fontId="13" fillId="3" borderId="52" xfId="1" applyFont="1" applyFill="1" applyBorder="1" applyAlignment="1" applyProtection="1">
      <alignment horizontal="center" vertical="center" shrinkToFit="1"/>
      <protection locked="0" hidden="1"/>
    </xf>
    <xf numFmtId="0" fontId="13" fillId="3" borderId="50" xfId="1" applyFont="1" applyFill="1" applyBorder="1" applyAlignment="1" applyProtection="1">
      <alignment horizontal="center" vertical="center" shrinkToFit="1"/>
      <protection locked="0" hidden="1"/>
    </xf>
    <xf numFmtId="0" fontId="13" fillId="3" borderId="7" xfId="1" applyFont="1" applyFill="1" applyBorder="1" applyAlignment="1" applyProtection="1">
      <alignment horizontal="center" vertical="center" shrinkToFit="1"/>
      <protection locked="0" hidden="1"/>
    </xf>
    <xf numFmtId="0" fontId="13" fillId="3" borderId="53" xfId="1" applyFont="1" applyFill="1" applyBorder="1" applyAlignment="1" applyProtection="1">
      <alignment horizontal="center" vertical="center" shrinkToFit="1"/>
      <protection locked="0" hidden="1"/>
    </xf>
    <xf numFmtId="0" fontId="13" fillId="3" borderId="54" xfId="1" applyFont="1" applyFill="1" applyBorder="1" applyAlignment="1" applyProtection="1">
      <alignment horizontal="center" vertical="center" shrinkToFit="1"/>
      <protection locked="0" hidden="1"/>
    </xf>
    <xf numFmtId="0" fontId="13" fillId="3" borderId="67" xfId="1" applyFont="1" applyFill="1" applyBorder="1" applyAlignment="1" applyProtection="1">
      <alignment horizontal="center" vertical="center" shrinkToFit="1"/>
      <protection locked="0" hidden="1"/>
    </xf>
    <xf numFmtId="178" fontId="15" fillId="3" borderId="52" xfId="1" applyNumberFormat="1" applyFont="1" applyFill="1" applyBorder="1" applyAlignment="1" applyProtection="1">
      <alignment horizontal="right" vertical="center" shrinkToFit="1"/>
      <protection locked="0" hidden="1"/>
    </xf>
    <xf numFmtId="178" fontId="15" fillId="3" borderId="50" xfId="1" applyNumberFormat="1" applyFont="1" applyFill="1" applyBorder="1" applyAlignment="1" applyProtection="1">
      <alignment horizontal="right" vertical="center" shrinkToFit="1"/>
      <protection locked="0" hidden="1"/>
    </xf>
    <xf numFmtId="178" fontId="15" fillId="3" borderId="53" xfId="1" applyNumberFormat="1" applyFont="1" applyFill="1" applyBorder="1" applyAlignment="1" applyProtection="1">
      <alignment horizontal="right" vertical="center" shrinkToFit="1"/>
      <protection locked="0" hidden="1"/>
    </xf>
    <xf numFmtId="178" fontId="15" fillId="3" borderId="54" xfId="1" applyNumberFormat="1" applyFont="1" applyFill="1" applyBorder="1" applyAlignment="1" applyProtection="1">
      <alignment horizontal="right" vertical="center" shrinkToFit="1"/>
      <protection locked="0" hidden="1"/>
    </xf>
    <xf numFmtId="178" fontId="13" fillId="3" borderId="74" xfId="1" applyNumberFormat="1" applyFont="1" applyFill="1" applyBorder="1" applyAlignment="1" applyProtection="1">
      <alignment horizontal="right" vertical="center" shrinkToFit="1"/>
      <protection locked="0" hidden="1"/>
    </xf>
    <xf numFmtId="178" fontId="13" fillId="3" borderId="72" xfId="1" applyNumberFormat="1" applyFont="1" applyFill="1" applyBorder="1" applyAlignment="1" applyProtection="1">
      <alignment horizontal="right" vertical="center" shrinkToFit="1"/>
      <protection locked="0" hidden="1"/>
    </xf>
    <xf numFmtId="178" fontId="13" fillId="3" borderId="47" xfId="1" applyNumberFormat="1" applyFont="1" applyFill="1" applyBorder="1" applyAlignment="1" applyProtection="1">
      <alignment horizontal="right" vertical="center" shrinkToFit="1"/>
      <protection locked="0" hidden="1"/>
    </xf>
    <xf numFmtId="178" fontId="13" fillId="3" borderId="48" xfId="1" applyNumberFormat="1" applyFont="1" applyFill="1" applyBorder="1" applyAlignment="1" applyProtection="1">
      <alignment horizontal="right" vertical="center" shrinkToFit="1"/>
      <protection locked="0" hidden="1"/>
    </xf>
    <xf numFmtId="178" fontId="14" fillId="3" borderId="72" xfId="10" applyNumberFormat="1" applyFont="1" applyFill="1" applyBorder="1" applyAlignment="1" applyProtection="1">
      <alignment horizontal="right" vertical="center" shrinkToFit="1"/>
      <protection locked="0" hidden="1"/>
    </xf>
    <xf numFmtId="178" fontId="14" fillId="3" borderId="73" xfId="10" applyNumberFormat="1" applyFont="1" applyFill="1" applyBorder="1" applyAlignment="1" applyProtection="1">
      <alignment horizontal="right" vertical="center" shrinkToFit="1"/>
      <protection locked="0" hidden="1"/>
    </xf>
    <xf numFmtId="178" fontId="14" fillId="3" borderId="48" xfId="10" applyNumberFormat="1" applyFont="1" applyFill="1" applyBorder="1" applyAlignment="1" applyProtection="1">
      <alignment horizontal="right" vertical="center" shrinkToFit="1"/>
      <protection locked="0" hidden="1"/>
    </xf>
    <xf numFmtId="178" fontId="14" fillId="3" borderId="49" xfId="10" applyNumberFormat="1" applyFont="1" applyFill="1" applyBorder="1" applyAlignment="1" applyProtection="1">
      <alignment horizontal="right" vertical="center" shrinkToFit="1"/>
      <protection locked="0" hidden="1"/>
    </xf>
    <xf numFmtId="0" fontId="13" fillId="3" borderId="74" xfId="1" applyFont="1" applyFill="1" applyBorder="1" applyAlignment="1" applyProtection="1">
      <alignment horizontal="center" vertical="center" shrinkToFit="1"/>
      <protection locked="0" hidden="1"/>
    </xf>
    <xf numFmtId="0" fontId="13" fillId="3" borderId="72" xfId="1" applyFont="1" applyFill="1" applyBorder="1" applyAlignment="1" applyProtection="1">
      <alignment horizontal="center" vertical="center" shrinkToFit="1"/>
      <protection locked="0" hidden="1"/>
    </xf>
    <xf numFmtId="0" fontId="13" fillId="3" borderId="85" xfId="1" applyFont="1" applyFill="1" applyBorder="1" applyAlignment="1" applyProtection="1">
      <alignment horizontal="center" vertical="center" shrinkToFit="1"/>
      <protection locked="0" hidden="1"/>
    </xf>
    <xf numFmtId="0" fontId="13" fillId="3" borderId="47" xfId="1" applyFont="1" applyFill="1" applyBorder="1" applyAlignment="1" applyProtection="1">
      <alignment horizontal="center" vertical="center" shrinkToFit="1"/>
      <protection locked="0" hidden="1"/>
    </xf>
    <xf numFmtId="0" fontId="13" fillId="3" borderId="48" xfId="1" applyFont="1" applyFill="1" applyBorder="1" applyAlignment="1" applyProtection="1">
      <alignment horizontal="center" vertical="center" shrinkToFit="1"/>
      <protection locked="0" hidden="1"/>
    </xf>
    <xf numFmtId="0" fontId="13" fillId="3" borderId="8" xfId="1" applyFont="1" applyFill="1" applyBorder="1" applyAlignment="1" applyProtection="1">
      <alignment horizontal="center" vertical="center" shrinkToFit="1"/>
      <protection locked="0" hidden="1"/>
    </xf>
    <xf numFmtId="178" fontId="15" fillId="3" borderId="74" xfId="1" applyNumberFormat="1" applyFont="1" applyFill="1" applyBorder="1" applyAlignment="1" applyProtection="1">
      <alignment horizontal="right" vertical="center" shrinkToFit="1"/>
      <protection locked="0" hidden="1"/>
    </xf>
    <xf numFmtId="178" fontId="15" fillId="3" borderId="72" xfId="1" applyNumberFormat="1" applyFont="1" applyFill="1" applyBorder="1" applyAlignment="1" applyProtection="1">
      <alignment horizontal="right" vertical="center" shrinkToFit="1"/>
      <protection locked="0" hidden="1"/>
    </xf>
    <xf numFmtId="178" fontId="15" fillId="3" borderId="47" xfId="1" applyNumberFormat="1" applyFont="1" applyFill="1" applyBorder="1" applyAlignment="1" applyProtection="1">
      <alignment horizontal="right" vertical="center" shrinkToFit="1"/>
      <protection locked="0" hidden="1"/>
    </xf>
    <xf numFmtId="178" fontId="15" fillId="3" borderId="48" xfId="1" applyNumberFormat="1" applyFont="1" applyFill="1" applyBorder="1" applyAlignment="1" applyProtection="1">
      <alignment horizontal="right" vertical="center" shrinkToFit="1"/>
      <protection locked="0" hidden="1"/>
    </xf>
    <xf numFmtId="178" fontId="16" fillId="3" borderId="72" xfId="10" applyNumberFormat="1" applyFont="1" applyFill="1" applyBorder="1" applyAlignment="1" applyProtection="1">
      <alignment horizontal="right" vertical="center" shrinkToFit="1"/>
      <protection locked="0" hidden="1"/>
    </xf>
    <xf numFmtId="178" fontId="16" fillId="3" borderId="73" xfId="10" applyNumberFormat="1" applyFont="1" applyFill="1" applyBorder="1" applyAlignment="1" applyProtection="1">
      <alignment horizontal="right" vertical="center" shrinkToFit="1"/>
      <protection locked="0" hidden="1"/>
    </xf>
    <xf numFmtId="178" fontId="16" fillId="3" borderId="48" xfId="10" applyNumberFormat="1" applyFont="1" applyFill="1" applyBorder="1" applyAlignment="1" applyProtection="1">
      <alignment horizontal="right" vertical="center" shrinkToFit="1"/>
      <protection locked="0" hidden="1"/>
    </xf>
    <xf numFmtId="178" fontId="16" fillId="3" borderId="49" xfId="10" applyNumberFormat="1" applyFont="1" applyFill="1" applyBorder="1" applyAlignment="1" applyProtection="1">
      <alignment horizontal="right" vertical="center" shrinkToFit="1"/>
      <protection locked="0" hidden="1"/>
    </xf>
    <xf numFmtId="0" fontId="14" fillId="3" borderId="31" xfId="1" applyFont="1" applyFill="1" applyBorder="1" applyAlignment="1" applyProtection="1">
      <alignment horizontal="center" vertical="center" shrinkToFit="1"/>
      <protection locked="0" hidden="1"/>
    </xf>
    <xf numFmtId="0" fontId="14" fillId="3" borderId="26" xfId="1" applyFont="1" applyFill="1" applyBorder="1" applyAlignment="1" applyProtection="1">
      <alignment horizontal="center" vertical="center" shrinkToFit="1"/>
      <protection locked="0" hidden="1"/>
    </xf>
    <xf numFmtId="0" fontId="14" fillId="3" borderId="33" xfId="1" applyFont="1" applyFill="1" applyBorder="1" applyAlignment="1" applyProtection="1">
      <alignment horizontal="center" vertical="center" shrinkToFit="1"/>
      <protection locked="0" hidden="1"/>
    </xf>
    <xf numFmtId="0" fontId="14" fillId="3" borderId="0" xfId="1" applyFont="1" applyFill="1" applyAlignment="1" applyProtection="1">
      <alignment horizontal="center" vertical="center" shrinkToFit="1"/>
      <protection locked="0" hidden="1"/>
    </xf>
    <xf numFmtId="0" fontId="14" fillId="3" borderId="29" xfId="1" applyFont="1" applyFill="1" applyBorder="1" applyAlignment="1" applyProtection="1">
      <alignment horizontal="center" vertical="center" shrinkToFit="1"/>
      <protection locked="0" hidden="1"/>
    </xf>
    <xf numFmtId="0" fontId="14" fillId="3" borderId="30" xfId="1" applyFont="1" applyFill="1" applyBorder="1" applyAlignment="1" applyProtection="1">
      <alignment horizontal="center" vertical="center" shrinkToFit="1"/>
      <protection locked="0" hidden="1"/>
    </xf>
    <xf numFmtId="178" fontId="14" fillId="3" borderId="1" xfId="10" applyNumberFormat="1" applyFont="1" applyFill="1" applyBorder="1" applyAlignment="1" applyProtection="1">
      <alignment horizontal="right" vertical="center" shrinkToFit="1"/>
      <protection locked="0" hidden="1"/>
    </xf>
    <xf numFmtId="178" fontId="14" fillId="3" borderId="85" xfId="10" applyNumberFormat="1" applyFont="1" applyFill="1" applyBorder="1" applyAlignment="1" applyProtection="1">
      <alignment horizontal="right" vertical="center" shrinkToFit="1"/>
      <protection locked="0" hidden="1"/>
    </xf>
    <xf numFmtId="178" fontId="14" fillId="3" borderId="8" xfId="10" applyNumberFormat="1" applyFont="1" applyFill="1" applyBorder="1" applyAlignment="1" applyProtection="1">
      <alignment horizontal="right" vertical="center" shrinkToFit="1"/>
      <protection locked="0" hidden="1"/>
    </xf>
    <xf numFmtId="38" fontId="14" fillId="3" borderId="125" xfId="10" applyFont="1" applyFill="1" applyBorder="1" applyAlignment="1" applyProtection="1">
      <alignment horizontal="center" vertical="center" wrapText="1"/>
      <protection locked="0" hidden="1"/>
    </xf>
    <xf numFmtId="38" fontId="14" fillId="3" borderId="123" xfId="10" applyFont="1" applyFill="1" applyBorder="1" applyAlignment="1" applyProtection="1">
      <alignment horizontal="center" vertical="center" wrapText="1"/>
      <protection locked="0" hidden="1"/>
    </xf>
    <xf numFmtId="38" fontId="14" fillId="3" borderId="124" xfId="10" applyFont="1" applyFill="1" applyBorder="1" applyAlignment="1" applyProtection="1">
      <alignment horizontal="center" vertical="center" wrapText="1"/>
      <protection locked="0" hidden="1"/>
    </xf>
    <xf numFmtId="185" fontId="15" fillId="3" borderId="128" xfId="10" applyNumberFormat="1" applyFont="1" applyFill="1" applyBorder="1" applyAlignment="1" applyProtection="1">
      <alignment horizontal="right" vertical="center" shrinkToFit="1"/>
      <protection locked="0" hidden="1"/>
    </xf>
    <xf numFmtId="185" fontId="15" fillId="3" borderId="117" xfId="10" applyNumberFormat="1" applyFont="1" applyFill="1" applyBorder="1" applyAlignment="1" applyProtection="1">
      <alignment horizontal="right" vertical="center" shrinkToFit="1"/>
      <protection locked="0" hidden="1"/>
    </xf>
    <xf numFmtId="185" fontId="15" fillId="3" borderId="118" xfId="10" applyNumberFormat="1" applyFont="1" applyFill="1" applyBorder="1" applyAlignment="1" applyProtection="1">
      <alignment horizontal="right" vertical="center" shrinkToFit="1"/>
      <protection locked="0" hidden="1"/>
    </xf>
    <xf numFmtId="185" fontId="15" fillId="3" borderId="129" xfId="10" applyNumberFormat="1" applyFont="1" applyFill="1" applyBorder="1" applyAlignment="1" applyProtection="1">
      <alignment horizontal="right" vertical="center" shrinkToFit="1"/>
      <protection locked="0" hidden="1"/>
    </xf>
    <xf numFmtId="185" fontId="15" fillId="3" borderId="119" xfId="10" applyNumberFormat="1" applyFont="1" applyFill="1" applyBorder="1" applyAlignment="1" applyProtection="1">
      <alignment horizontal="right" vertical="center" shrinkToFit="1"/>
      <protection locked="0" hidden="1"/>
    </xf>
    <xf numFmtId="185" fontId="15" fillId="3" borderId="120" xfId="10" applyNumberFormat="1" applyFont="1" applyFill="1" applyBorder="1" applyAlignment="1" applyProtection="1">
      <alignment horizontal="right" vertical="center" shrinkToFit="1"/>
      <protection locked="0" hidden="1"/>
    </xf>
    <xf numFmtId="38" fontId="14" fillId="3" borderId="127" xfId="10" applyFont="1" applyFill="1" applyBorder="1" applyAlignment="1" applyProtection="1">
      <alignment horizontal="center" vertical="center"/>
      <protection locked="0" hidden="1"/>
    </xf>
    <xf numFmtId="38" fontId="14" fillId="3" borderId="91" xfId="10" applyFont="1" applyFill="1" applyBorder="1" applyAlignment="1" applyProtection="1">
      <alignment horizontal="center" vertical="center"/>
      <protection locked="0" hidden="1"/>
    </xf>
    <xf numFmtId="38" fontId="14" fillId="3" borderId="109" xfId="10" applyFont="1" applyFill="1" applyBorder="1" applyAlignment="1" applyProtection="1">
      <alignment horizontal="center" vertical="center"/>
      <protection locked="0" hidden="1"/>
    </xf>
    <xf numFmtId="178" fontId="14" fillId="3" borderId="68" xfId="10" applyNumberFormat="1" applyFont="1" applyFill="1" applyBorder="1" applyAlignment="1" applyProtection="1">
      <alignment horizontal="right"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178" fontId="14" fillId="3" borderId="61" xfId="10" applyNumberFormat="1" applyFont="1" applyFill="1" applyBorder="1" applyAlignment="1" applyProtection="1">
      <alignment horizontal="right" vertical="center" shrinkToFit="1"/>
      <protection locked="0" hidden="1"/>
    </xf>
    <xf numFmtId="178" fontId="14" fillId="3" borderId="107" xfId="10" applyNumberFormat="1" applyFont="1" applyFill="1" applyBorder="1" applyAlignment="1" applyProtection="1">
      <alignment horizontal="right" vertical="center" shrinkToFit="1"/>
      <protection locked="0" hidden="1"/>
    </xf>
    <xf numFmtId="178" fontId="14" fillId="3" borderId="91" xfId="10" applyNumberFormat="1" applyFont="1" applyFill="1" applyBorder="1" applyAlignment="1" applyProtection="1">
      <alignment horizontal="right" vertical="center" shrinkToFit="1"/>
      <protection locked="0" hidden="1"/>
    </xf>
    <xf numFmtId="178" fontId="14" fillId="3" borderId="109" xfId="10" applyNumberFormat="1" applyFont="1" applyFill="1" applyBorder="1" applyAlignment="1" applyProtection="1">
      <alignment horizontal="right" vertical="center" shrinkToFit="1"/>
      <protection locked="0" hidden="1"/>
    </xf>
    <xf numFmtId="0" fontId="13" fillId="3" borderId="64" xfId="1" applyFont="1" applyFill="1" applyBorder="1" applyAlignment="1" applyProtection="1">
      <alignment horizontal="center" vertical="center" shrinkToFit="1"/>
      <protection locked="0" hidden="1"/>
    </xf>
    <xf numFmtId="184" fontId="14" fillId="3" borderId="64" xfId="10" applyNumberFormat="1" applyFont="1" applyFill="1" applyBorder="1" applyAlignment="1" applyProtection="1">
      <alignment horizontal="right" vertical="center"/>
      <protection locked="0" hidden="1"/>
    </xf>
    <xf numFmtId="184" fontId="14" fillId="3" borderId="69" xfId="10" applyNumberFormat="1" applyFont="1" applyFill="1" applyBorder="1" applyAlignment="1" applyProtection="1">
      <alignment horizontal="right" vertical="center"/>
      <protection locked="0" hidden="1"/>
    </xf>
    <xf numFmtId="184" fontId="14" fillId="3" borderId="143" xfId="10" applyNumberFormat="1" applyFont="1" applyFill="1" applyBorder="1" applyAlignment="1" applyProtection="1">
      <alignment horizontal="right" vertical="center" shrinkToFit="1"/>
      <protection locked="0"/>
    </xf>
    <xf numFmtId="184" fontId="14" fillId="3" borderId="144" xfId="10" applyNumberFormat="1" applyFont="1" applyFill="1" applyBorder="1" applyAlignment="1" applyProtection="1">
      <alignment horizontal="right" vertical="center" shrinkToFit="1"/>
      <protection locked="0"/>
    </xf>
    <xf numFmtId="184" fontId="14" fillId="3" borderId="145" xfId="10" applyNumberFormat="1" applyFont="1" applyFill="1" applyBorder="1" applyAlignment="1" applyProtection="1">
      <alignment horizontal="right" vertical="center" shrinkToFit="1"/>
      <protection locked="0"/>
    </xf>
    <xf numFmtId="184" fontId="14" fillId="3" borderId="146" xfId="10" applyNumberFormat="1" applyFont="1" applyFill="1" applyBorder="1" applyAlignment="1" applyProtection="1">
      <alignment horizontal="right" vertical="center" shrinkToFit="1"/>
      <protection locked="0"/>
    </xf>
    <xf numFmtId="184" fontId="14" fillId="3" borderId="62" xfId="10" applyNumberFormat="1" applyFont="1" applyFill="1" applyBorder="1" applyAlignment="1" applyProtection="1">
      <alignment horizontal="right" vertical="center" shrinkToFit="1"/>
      <protection locked="0" hidden="1"/>
    </xf>
    <xf numFmtId="184" fontId="14" fillId="3" borderId="64" xfId="10" applyNumberFormat="1" applyFont="1" applyFill="1" applyBorder="1" applyAlignment="1" applyProtection="1">
      <alignment horizontal="right" vertical="center" shrinkToFit="1"/>
      <protection locked="0" hidden="1"/>
    </xf>
    <xf numFmtId="184" fontId="14" fillId="3" borderId="121" xfId="10" applyNumberFormat="1" applyFont="1" applyFill="1" applyBorder="1" applyAlignment="1" applyProtection="1">
      <alignment horizontal="right" vertical="center" shrinkToFit="1"/>
      <protection locked="0" hidden="1"/>
    </xf>
    <xf numFmtId="0" fontId="13" fillId="3" borderId="148" xfId="1" applyFont="1" applyFill="1" applyBorder="1" applyAlignment="1" applyProtection="1">
      <alignment horizontal="center" vertical="center" shrinkToFit="1"/>
      <protection locked="0" hidden="1"/>
    </xf>
    <xf numFmtId="0" fontId="13" fillId="3" borderId="70" xfId="1" applyFont="1" applyFill="1" applyBorder="1" applyAlignment="1" applyProtection="1">
      <alignment horizontal="center" vertical="center" shrinkToFit="1"/>
      <protection locked="0" hidden="1"/>
    </xf>
    <xf numFmtId="184" fontId="14" fillId="3" borderId="70" xfId="10" applyNumberFormat="1" applyFont="1" applyFill="1" applyBorder="1" applyAlignment="1" applyProtection="1">
      <alignment horizontal="right" vertical="center"/>
      <protection locked="0" hidden="1"/>
    </xf>
    <xf numFmtId="184" fontId="14" fillId="3" borderId="68" xfId="10" applyNumberFormat="1" applyFont="1" applyFill="1" applyBorder="1" applyAlignment="1" applyProtection="1">
      <alignment horizontal="right" vertical="center"/>
      <protection locked="0" hidden="1"/>
    </xf>
    <xf numFmtId="184" fontId="14" fillId="3" borderId="139"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xf>
    <xf numFmtId="184" fontId="14" fillId="3" borderId="70" xfId="10" applyNumberFormat="1" applyFont="1" applyFill="1" applyBorder="1" applyAlignment="1" applyProtection="1">
      <alignment horizontal="right" vertical="center" shrinkToFit="1"/>
      <protection locked="0"/>
    </xf>
    <xf numFmtId="184" fontId="14" fillId="3" borderId="140"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hidden="1"/>
    </xf>
    <xf numFmtId="184" fontId="14" fillId="3" borderId="70" xfId="10" applyNumberFormat="1" applyFont="1" applyFill="1" applyBorder="1" applyAlignment="1" applyProtection="1">
      <alignment horizontal="right" vertical="center" shrinkToFit="1"/>
      <protection locked="0" hidden="1"/>
    </xf>
    <xf numFmtId="184" fontId="14" fillId="3" borderId="141" xfId="10" applyNumberFormat="1" applyFont="1" applyFill="1" applyBorder="1" applyAlignment="1" applyProtection="1">
      <alignment horizontal="right" vertical="center" shrinkToFit="1"/>
      <protection locked="0" hidden="1"/>
    </xf>
    <xf numFmtId="0" fontId="13" fillId="3" borderId="70" xfId="1" quotePrefix="1" applyFont="1" applyFill="1" applyBorder="1" applyAlignment="1" applyProtection="1">
      <alignment horizontal="center" vertical="center" shrinkToFit="1"/>
      <protection locked="0" hidden="1"/>
    </xf>
    <xf numFmtId="185" fontId="14" fillId="3" borderId="68" xfId="10" applyNumberFormat="1" applyFont="1" applyFill="1" applyBorder="1" applyAlignment="1" applyProtection="1">
      <alignment horizontal="right" vertical="center" shrinkToFit="1"/>
      <protection locked="0" hidden="1"/>
    </xf>
    <xf numFmtId="185" fontId="14" fillId="3" borderId="0" xfId="10" applyNumberFormat="1" applyFont="1" applyFill="1" applyBorder="1" applyAlignment="1" applyProtection="1">
      <alignment horizontal="right" vertical="center" shrinkToFit="1"/>
      <protection locked="0" hidden="1"/>
    </xf>
    <xf numFmtId="185" fontId="14" fillId="3" borderId="99" xfId="10" applyNumberFormat="1" applyFont="1" applyFill="1" applyBorder="1" applyAlignment="1" applyProtection="1">
      <alignment horizontal="right" vertical="center" shrinkToFit="1"/>
      <protection locked="0" hidden="1"/>
    </xf>
    <xf numFmtId="185" fontId="14" fillId="3" borderId="107" xfId="10" applyNumberFormat="1" applyFont="1" applyFill="1" applyBorder="1" applyAlignment="1" applyProtection="1">
      <alignment horizontal="right" vertical="center" shrinkToFit="1"/>
      <protection locked="0" hidden="1"/>
    </xf>
    <xf numFmtId="185" fontId="14" fillId="3" borderId="91" xfId="10" applyNumberFormat="1" applyFont="1" applyFill="1" applyBorder="1" applyAlignment="1" applyProtection="1">
      <alignment horizontal="right" vertical="center" shrinkToFit="1"/>
      <protection locked="0" hidden="1"/>
    </xf>
    <xf numFmtId="185" fontId="14" fillId="3" borderId="108" xfId="10" applyNumberFormat="1" applyFont="1" applyFill="1" applyBorder="1" applyAlignment="1" applyProtection="1">
      <alignment horizontal="right" vertical="center" shrinkToFit="1"/>
      <protection locked="0" hidden="1"/>
    </xf>
    <xf numFmtId="0" fontId="13" fillId="3" borderId="68" xfId="1" quotePrefix="1" applyFont="1" applyFill="1" applyBorder="1" applyAlignment="1" applyProtection="1">
      <alignment horizontal="center" vertical="center" shrinkToFit="1"/>
      <protection locked="0" hidden="1"/>
    </xf>
    <xf numFmtId="0" fontId="13" fillId="3" borderId="0" xfId="1" quotePrefix="1" applyFont="1" applyFill="1" applyAlignment="1" applyProtection="1">
      <alignment horizontal="center" vertical="center" shrinkToFit="1"/>
      <protection locked="0" hidden="1"/>
    </xf>
    <xf numFmtId="0" fontId="13" fillId="3" borderId="61" xfId="1" quotePrefix="1" applyFont="1" applyFill="1" applyBorder="1" applyAlignment="1" applyProtection="1">
      <alignment horizontal="center" vertical="center" shrinkToFit="1"/>
      <protection locked="0" hidden="1"/>
    </xf>
    <xf numFmtId="0" fontId="13" fillId="3" borderId="142" xfId="1" applyFont="1" applyFill="1" applyBorder="1" applyAlignment="1" applyProtection="1">
      <alignment horizontal="center" vertical="center" shrinkToFit="1"/>
      <protection locked="0" hidden="1"/>
    </xf>
    <xf numFmtId="0" fontId="13" fillId="3" borderId="147" xfId="1" applyFont="1" applyFill="1" applyBorder="1" applyAlignment="1" applyProtection="1">
      <alignment horizontal="center" vertical="center" shrinkToFit="1"/>
      <protection locked="0" hidden="1"/>
    </xf>
    <xf numFmtId="0" fontId="13" fillId="3" borderId="68" xfId="1" applyFont="1" applyFill="1" applyBorder="1" applyAlignment="1" applyProtection="1">
      <alignment horizontal="center" vertical="center" shrinkToFit="1"/>
      <protection locked="0" hidden="1"/>
    </xf>
    <xf numFmtId="0" fontId="13" fillId="3" borderId="0" xfId="1" applyFont="1" applyFill="1" applyAlignment="1" applyProtection="1">
      <alignment horizontal="center" vertical="center" shrinkToFit="1"/>
      <protection locked="0" hidden="1"/>
    </xf>
    <xf numFmtId="0" fontId="13" fillId="3" borderId="61" xfId="1" applyFont="1" applyFill="1" applyBorder="1" applyAlignment="1" applyProtection="1">
      <alignment horizontal="center" vertical="center" shrinkToFit="1"/>
      <protection locked="0" hidden="1"/>
    </xf>
    <xf numFmtId="0" fontId="13" fillId="3" borderId="138" xfId="1" quotePrefix="1" applyFont="1" applyFill="1" applyBorder="1" applyAlignment="1" applyProtection="1">
      <alignment horizontal="center" vertical="center" shrinkToFit="1"/>
      <protection locked="0" hidden="1"/>
    </xf>
    <xf numFmtId="0" fontId="13" fillId="3" borderId="138" xfId="1" applyFont="1" applyFill="1" applyBorder="1" applyAlignment="1" applyProtection="1">
      <alignment horizontal="center" vertical="center" shrinkToFit="1"/>
      <protection locked="0" hidden="1"/>
    </xf>
    <xf numFmtId="0" fontId="13" fillId="3" borderId="63" xfId="1" applyFont="1" applyFill="1" applyBorder="1" applyAlignment="1" applyProtection="1">
      <alignment horizontal="center" vertical="center" shrinkToFit="1"/>
      <protection locked="0" hidden="1"/>
    </xf>
    <xf numFmtId="0" fontId="13" fillId="3" borderId="137" xfId="1" applyFont="1" applyFill="1" applyBorder="1" applyAlignment="1" applyProtection="1">
      <alignment horizontal="center" vertical="center" shrinkToFit="1"/>
      <protection locked="0" hidden="1"/>
    </xf>
    <xf numFmtId="0" fontId="13" fillId="3" borderId="45" xfId="1" applyFont="1" applyFill="1" applyBorder="1" applyAlignment="1" applyProtection="1">
      <alignment horizontal="center" vertical="center" shrinkToFit="1"/>
      <protection locked="0" hidden="1"/>
    </xf>
    <xf numFmtId="0" fontId="13" fillId="3" borderId="45" xfId="1" quotePrefix="1" applyFont="1" applyFill="1" applyBorder="1" applyAlignment="1" applyProtection="1">
      <alignment horizontal="center" vertical="center" shrinkToFit="1"/>
      <protection locked="0" hidden="1"/>
    </xf>
    <xf numFmtId="178" fontId="14" fillId="3" borderId="46" xfId="10" applyNumberFormat="1" applyFont="1" applyFill="1" applyBorder="1" applyAlignment="1" applyProtection="1">
      <alignment horizontal="right" vertical="center" shrinkToFit="1"/>
      <protection locked="0" hidden="1"/>
    </xf>
    <xf numFmtId="178" fontId="14" fillId="3" borderId="26" xfId="10" applyNumberFormat="1" applyFont="1" applyFill="1" applyBorder="1" applyAlignment="1" applyProtection="1">
      <alignment horizontal="right" vertical="center" shrinkToFit="1"/>
      <protection locked="0" hidden="1"/>
    </xf>
    <xf numFmtId="178" fontId="14" fillId="3" borderId="60" xfId="10" applyNumberFormat="1" applyFont="1" applyFill="1" applyBorder="1" applyAlignment="1" applyProtection="1">
      <alignment horizontal="right" vertical="center" shrinkToFit="1"/>
      <protection locked="0" hidden="1"/>
    </xf>
    <xf numFmtId="185" fontId="14" fillId="3" borderId="46" xfId="10" applyNumberFormat="1" applyFont="1" applyFill="1" applyBorder="1" applyAlignment="1" applyProtection="1">
      <alignment horizontal="right" vertical="center" shrinkToFit="1"/>
      <protection locked="0" hidden="1"/>
    </xf>
    <xf numFmtId="185" fontId="14" fillId="3" borderId="26" xfId="10" applyNumberFormat="1" applyFont="1" applyFill="1" applyBorder="1" applyAlignment="1" applyProtection="1">
      <alignment horizontal="right" vertical="center" shrinkToFit="1"/>
      <protection locked="0" hidden="1"/>
    </xf>
    <xf numFmtId="185" fontId="14" fillId="3" borderId="97" xfId="10" applyNumberFormat="1" applyFont="1" applyFill="1" applyBorder="1" applyAlignment="1" applyProtection="1">
      <alignment horizontal="right" vertical="center" shrinkToFit="1"/>
      <protection locked="0" hidden="1"/>
    </xf>
    <xf numFmtId="0" fontId="13" fillId="3" borderId="44" xfId="1" quotePrefix="1" applyFont="1" applyFill="1" applyBorder="1" applyAlignment="1" applyProtection="1">
      <alignment horizontal="center" vertical="center" shrinkToFit="1"/>
      <protection locked="0" hidden="1"/>
    </xf>
    <xf numFmtId="184" fontId="14" fillId="3" borderId="45" xfId="10" applyNumberFormat="1" applyFont="1" applyFill="1" applyBorder="1" applyAlignment="1" applyProtection="1">
      <alignment horizontal="right" vertical="center"/>
      <protection locked="0" hidden="1"/>
    </xf>
    <xf numFmtId="184" fontId="14" fillId="3" borderId="46" xfId="10" applyNumberFormat="1" applyFont="1" applyFill="1" applyBorder="1" applyAlignment="1" applyProtection="1">
      <alignment horizontal="right" vertical="center"/>
      <protection locked="0" hidden="1"/>
    </xf>
    <xf numFmtId="184" fontId="14" fillId="3" borderId="134"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xf>
    <xf numFmtId="184" fontId="14" fillId="3" borderId="45" xfId="10" applyNumberFormat="1" applyFont="1" applyFill="1" applyBorder="1" applyAlignment="1" applyProtection="1">
      <alignment horizontal="right" vertical="center" shrinkToFit="1"/>
      <protection locked="0"/>
    </xf>
    <xf numFmtId="184" fontId="14" fillId="3" borderId="135"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hidden="1"/>
    </xf>
    <xf numFmtId="184" fontId="14" fillId="3" borderId="45" xfId="10" applyNumberFormat="1" applyFont="1" applyFill="1" applyBorder="1" applyAlignment="1" applyProtection="1">
      <alignment horizontal="right" vertical="center" shrinkToFit="1"/>
      <protection locked="0" hidden="1"/>
    </xf>
    <xf numFmtId="184" fontId="14" fillId="3" borderId="136" xfId="10" applyNumberFormat="1" applyFont="1" applyFill="1" applyBorder="1" applyAlignment="1" applyProtection="1">
      <alignment horizontal="right" vertical="center" shrinkToFit="1"/>
      <protection locked="0" hidden="1"/>
    </xf>
    <xf numFmtId="0" fontId="13" fillId="3" borderId="94" xfId="1" applyFont="1" applyFill="1" applyBorder="1" applyAlignment="1" applyProtection="1">
      <alignment horizontal="center" vertical="center"/>
      <protection locked="0" hidden="1"/>
    </xf>
    <xf numFmtId="0" fontId="13" fillId="3" borderId="70" xfId="1"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wrapText="1"/>
      <protection locked="0" hidden="1"/>
    </xf>
    <xf numFmtId="38" fontId="14" fillId="3" borderId="69" xfId="10" applyFont="1" applyFill="1" applyBorder="1" applyAlignment="1" applyProtection="1">
      <alignment horizontal="center" vertical="center" wrapText="1"/>
      <protection locked="0" hidden="1"/>
    </xf>
    <xf numFmtId="38" fontId="14" fillId="3" borderId="30" xfId="10" applyFont="1" applyFill="1" applyBorder="1" applyAlignment="1" applyProtection="1">
      <alignment horizontal="center" vertical="center" wrapText="1"/>
      <protection locked="0" hidden="1"/>
    </xf>
    <xf numFmtId="38" fontId="14" fillId="3" borderId="62"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protection locked="0" hidden="1"/>
    </xf>
    <xf numFmtId="38" fontId="14" fillId="3" borderId="64" xfId="10" applyFont="1" applyFill="1" applyBorder="1" applyAlignment="1" applyProtection="1">
      <alignment horizontal="center" vertical="center"/>
      <protection locked="0" hidden="1"/>
    </xf>
    <xf numFmtId="38" fontId="14" fillId="3" borderId="69" xfId="10" applyFont="1" applyFill="1" applyBorder="1" applyAlignment="1" applyProtection="1">
      <alignment horizontal="center" vertical="center"/>
      <protection locked="0" hidden="1"/>
    </xf>
    <xf numFmtId="38" fontId="14" fillId="3" borderId="126" xfId="10" applyFont="1" applyFill="1" applyBorder="1" applyAlignment="1" applyProtection="1">
      <alignment horizontal="center" vertical="center" wrapText="1"/>
      <protection locked="0" hidden="1"/>
    </xf>
    <xf numFmtId="38" fontId="16" fillId="3" borderId="90" xfId="10" applyFont="1" applyFill="1" applyBorder="1" applyAlignment="1" applyProtection="1">
      <alignment horizontal="center" vertical="center"/>
      <protection locked="0" hidden="1"/>
    </xf>
    <xf numFmtId="38" fontId="16" fillId="3" borderId="30" xfId="10" applyFont="1" applyFill="1" applyBorder="1" applyAlignment="1" applyProtection="1">
      <alignment horizontal="center" vertical="center"/>
      <protection locked="0" hidden="1"/>
    </xf>
    <xf numFmtId="38" fontId="16" fillId="3" borderId="88" xfId="10" applyFont="1" applyFill="1" applyBorder="1" applyAlignment="1" applyProtection="1">
      <alignment horizontal="center" vertical="center"/>
      <protection locked="0" hidden="1"/>
    </xf>
    <xf numFmtId="38" fontId="14" fillId="3" borderId="90" xfId="10" applyFont="1" applyFill="1" applyBorder="1" applyAlignment="1" applyProtection="1">
      <alignment horizontal="center" vertical="center"/>
      <protection locked="0" hidden="1"/>
    </xf>
    <xf numFmtId="38" fontId="14" fillId="3" borderId="30" xfId="10" applyFont="1" applyFill="1" applyBorder="1" applyAlignment="1" applyProtection="1">
      <alignment horizontal="center" vertical="center"/>
      <protection locked="0" hidden="1"/>
    </xf>
    <xf numFmtId="38" fontId="14" fillId="3" borderId="101" xfId="10" applyFont="1" applyFill="1" applyBorder="1" applyAlignment="1" applyProtection="1">
      <alignment horizontal="center" vertical="center"/>
      <protection locked="0" hidden="1"/>
    </xf>
    <xf numFmtId="0" fontId="13" fillId="3" borderId="44" xfId="1" applyFont="1" applyFill="1" applyBorder="1" applyAlignment="1" applyProtection="1">
      <alignment horizontal="center" vertical="center"/>
      <protection locked="0" hidden="1"/>
    </xf>
    <xf numFmtId="0" fontId="13" fillId="3" borderId="45" xfId="1" applyFont="1" applyFill="1" applyBorder="1" applyAlignment="1" applyProtection="1">
      <alignment horizontal="center" vertical="center"/>
      <protection locked="0" hidden="1"/>
    </xf>
    <xf numFmtId="0" fontId="13" fillId="3" borderId="63" xfId="1" applyFont="1" applyFill="1" applyBorder="1" applyAlignment="1" applyProtection="1">
      <alignment horizontal="center" vertical="center"/>
      <protection locked="0" hidden="1"/>
    </xf>
    <xf numFmtId="0" fontId="13" fillId="3" borderId="64" xfId="1" applyFont="1" applyFill="1" applyBorder="1" applyAlignment="1" applyProtection="1">
      <alignment horizontal="center" vertical="center"/>
      <protection locked="0" hidden="1"/>
    </xf>
    <xf numFmtId="38" fontId="13" fillId="3" borderId="45" xfId="10" applyFont="1" applyFill="1" applyBorder="1" applyAlignment="1" applyProtection="1">
      <alignment horizontal="center" vertical="center"/>
      <protection locked="0" hidden="1"/>
    </xf>
    <xf numFmtId="38" fontId="13" fillId="3" borderId="46" xfId="10" applyFont="1" applyFill="1" applyBorder="1" applyAlignment="1" applyProtection="1">
      <alignment horizontal="center" vertical="center"/>
      <protection locked="0" hidden="1"/>
    </xf>
    <xf numFmtId="38" fontId="13" fillId="3" borderId="64" xfId="10" applyFont="1" applyFill="1" applyBorder="1" applyAlignment="1" applyProtection="1">
      <alignment horizontal="center" vertical="center"/>
      <protection locked="0" hidden="1"/>
    </xf>
    <xf numFmtId="38" fontId="13" fillId="3" borderId="69" xfId="10" applyFont="1" applyFill="1" applyBorder="1" applyAlignment="1" applyProtection="1">
      <alignment horizontal="center" vertical="center"/>
      <protection locked="0" hidden="1"/>
    </xf>
    <xf numFmtId="38" fontId="16" fillId="3" borderId="18" xfId="10" applyFont="1" applyFill="1" applyBorder="1" applyAlignment="1" applyProtection="1">
      <alignment horizontal="center" vertical="center"/>
      <protection locked="0" hidden="1"/>
    </xf>
    <xf numFmtId="38" fontId="16" fillId="3" borderId="19" xfId="10" applyFont="1" applyFill="1" applyBorder="1" applyAlignment="1" applyProtection="1">
      <alignment horizontal="center" vertical="center"/>
      <protection locked="0" hidden="1"/>
    </xf>
    <xf numFmtId="38" fontId="16" fillId="3" borderId="20" xfId="10" applyFont="1" applyFill="1" applyBorder="1" applyAlignment="1" applyProtection="1">
      <alignment horizontal="center" vertical="center"/>
      <protection locked="0" hidden="1"/>
    </xf>
    <xf numFmtId="38" fontId="14" fillId="3" borderId="89" xfId="10" applyFont="1" applyFill="1" applyBorder="1" applyAlignment="1" applyProtection="1">
      <alignment horizontal="center" vertical="center" wrapText="1"/>
      <protection locked="0" hidden="1"/>
    </xf>
    <xf numFmtId="38" fontId="14" fillId="3" borderId="26" xfId="10" applyFont="1" applyFill="1" applyBorder="1" applyAlignment="1" applyProtection="1">
      <alignment horizontal="center" vertical="center" wrapText="1"/>
      <protection locked="0" hidden="1"/>
    </xf>
    <xf numFmtId="38" fontId="14" fillId="3" borderId="97" xfId="10" applyFont="1" applyFill="1" applyBorder="1" applyAlignment="1" applyProtection="1">
      <alignment horizontal="center" vertical="center" wrapText="1"/>
      <protection locked="0" hidden="1"/>
    </xf>
    <xf numFmtId="0" fontId="13" fillId="3" borderId="92" xfId="1" applyFont="1" applyFill="1" applyBorder="1" applyAlignment="1" applyProtection="1">
      <alignment horizontal="center" vertical="center"/>
      <protection locked="0" hidden="1"/>
    </xf>
    <xf numFmtId="0" fontId="13" fillId="3" borderId="93" xfId="1" applyFont="1" applyFill="1" applyBorder="1" applyAlignment="1" applyProtection="1">
      <alignment horizontal="center" vertical="center"/>
      <protection locked="0" hidden="1"/>
    </xf>
    <xf numFmtId="0" fontId="13" fillId="3" borderId="95" xfId="1" applyFont="1" applyFill="1" applyBorder="1" applyAlignment="1" applyProtection="1">
      <alignment horizontal="center" vertical="center"/>
      <protection locked="0" hidden="1"/>
    </xf>
    <xf numFmtId="0" fontId="13" fillId="3" borderId="72" xfId="1" applyFont="1" applyFill="1" applyBorder="1" applyAlignment="1" applyProtection="1">
      <alignment horizontal="center" vertical="center"/>
      <protection locked="0" hidden="1"/>
    </xf>
    <xf numFmtId="178" fontId="14" fillId="3" borderId="104" xfId="10" applyNumberFormat="1" applyFont="1" applyFill="1" applyBorder="1" applyAlignment="1" applyProtection="1">
      <alignment horizontal="right" vertical="center" shrinkToFit="1"/>
      <protection locked="0" hidden="1"/>
    </xf>
    <xf numFmtId="178" fontId="14" fillId="3" borderId="105" xfId="10" applyNumberFormat="1" applyFont="1" applyFill="1" applyBorder="1" applyAlignment="1" applyProtection="1">
      <alignment horizontal="right" vertical="center" shrinkToFit="1"/>
      <protection locked="0" hidden="1"/>
    </xf>
    <xf numFmtId="178" fontId="14" fillId="3" borderId="106" xfId="10" applyNumberFormat="1" applyFont="1" applyFill="1" applyBorder="1" applyAlignment="1" applyProtection="1">
      <alignment horizontal="right" vertical="center" shrinkToFit="1"/>
      <protection locked="0" hidden="1"/>
    </xf>
    <xf numFmtId="178" fontId="14" fillId="3" borderId="2" xfId="10" applyNumberFormat="1" applyFont="1" applyFill="1" applyBorder="1" applyAlignment="1" applyProtection="1">
      <alignment horizontal="right" vertical="center" shrinkToFit="1"/>
      <protection locked="0" hidden="1"/>
    </xf>
    <xf numFmtId="178" fontId="14" fillId="3" borderId="3" xfId="10" applyNumberFormat="1" applyFont="1" applyFill="1" applyBorder="1" applyAlignment="1" applyProtection="1">
      <alignment horizontal="right" vertical="center" shrinkToFit="1"/>
      <protection locked="0" hidden="1"/>
    </xf>
    <xf numFmtId="178" fontId="14" fillId="3" borderId="7" xfId="10" applyNumberFormat="1" applyFont="1" applyFill="1" applyBorder="1" applyAlignment="1" applyProtection="1">
      <alignment horizontal="right" vertical="center" shrinkToFit="1"/>
      <protection locked="0" hidden="1"/>
    </xf>
    <xf numFmtId="178" fontId="14" fillId="3" borderId="9" xfId="10" applyNumberFormat="1" applyFont="1" applyFill="1" applyBorder="1" applyAlignment="1" applyProtection="1">
      <alignment horizontal="right" vertical="center" shrinkToFit="1"/>
      <protection locked="0" hidden="1"/>
    </xf>
    <xf numFmtId="178" fontId="14" fillId="3" borderId="5" xfId="10" applyNumberFormat="1" applyFont="1" applyFill="1" applyBorder="1" applyAlignment="1" applyProtection="1">
      <alignment horizontal="right" vertical="center" shrinkToFit="1"/>
      <protection locked="0" hidden="1"/>
    </xf>
    <xf numFmtId="178" fontId="14" fillId="3" borderId="12" xfId="10" applyNumberFormat="1" applyFont="1" applyFill="1" applyBorder="1" applyAlignment="1" applyProtection="1">
      <alignment horizontal="right" vertical="center" shrinkToFit="1"/>
      <protection locked="0" hidden="1"/>
    </xf>
    <xf numFmtId="178" fontId="14" fillId="3" borderId="6" xfId="10" applyNumberFormat="1" applyFont="1" applyFill="1" applyBorder="1" applyAlignment="1" applyProtection="1">
      <alignment horizontal="right" vertical="center" shrinkToFit="1"/>
      <protection locked="0" hidden="1"/>
    </xf>
    <xf numFmtId="184" fontId="14" fillId="3" borderId="3"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shrinkToFit="1"/>
      <protection locked="0" hidden="1"/>
    </xf>
    <xf numFmtId="184" fontId="14" fillId="3" borderId="115"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protection locked="0" hidden="1"/>
    </xf>
    <xf numFmtId="184" fontId="14" fillId="3" borderId="1" xfId="10" applyNumberFormat="1" applyFont="1" applyFill="1" applyBorder="1" applyAlignment="1" applyProtection="1">
      <alignment horizontal="right" vertical="center"/>
      <protection locked="0" hidden="1"/>
    </xf>
    <xf numFmtId="0" fontId="13" fillId="3" borderId="50" xfId="1" quotePrefix="1" applyFont="1" applyFill="1" applyBorder="1" applyAlignment="1" applyProtection="1">
      <alignment horizontal="center" vertical="center" shrinkToFit="1"/>
      <protection locked="0" hidden="1"/>
    </xf>
    <xf numFmtId="184" fontId="14" fillId="3" borderId="77" xfId="10" applyNumberFormat="1" applyFont="1" applyFill="1" applyBorder="1" applyAlignment="1" applyProtection="1">
      <alignment horizontal="right" vertical="center" shrinkToFit="1"/>
      <protection locked="0"/>
    </xf>
    <xf numFmtId="184" fontId="14" fillId="3" borderId="3" xfId="10" applyNumberFormat="1" applyFont="1" applyFill="1" applyBorder="1" applyAlignment="1" applyProtection="1">
      <alignment horizontal="right" vertical="center" shrinkToFit="1"/>
      <protection locked="0"/>
    </xf>
    <xf numFmtId="184" fontId="14" fillId="3" borderId="55" xfId="10" applyNumberFormat="1" applyFont="1" applyFill="1" applyBorder="1" applyAlignment="1" applyProtection="1">
      <alignment horizontal="right" vertical="center" shrinkToFit="1"/>
      <protection locked="0"/>
    </xf>
    <xf numFmtId="184" fontId="14" fillId="3" borderId="78" xfId="10" applyNumberFormat="1" applyFont="1" applyFill="1" applyBorder="1" applyAlignment="1" applyProtection="1">
      <alignment horizontal="right" vertical="center" shrinkToFit="1"/>
      <protection locked="0"/>
    </xf>
    <xf numFmtId="0" fontId="13" fillId="3" borderId="72" xfId="1" quotePrefix="1" applyFont="1" applyFill="1" applyBorder="1" applyAlignment="1" applyProtection="1">
      <alignment horizontal="center" vertical="center" shrinkToFit="1"/>
      <protection locked="0" hidden="1"/>
    </xf>
    <xf numFmtId="0" fontId="13" fillId="3" borderId="8" xfId="1" quotePrefix="1" applyFont="1" applyFill="1" applyBorder="1" applyAlignment="1" applyProtection="1">
      <alignment horizontal="center" vertical="center" shrinkToFit="1"/>
      <protection locked="0" hidden="1"/>
    </xf>
    <xf numFmtId="0" fontId="13" fillId="3" borderId="12" xfId="1" quotePrefix="1" applyFont="1" applyFill="1" applyBorder="1" applyAlignment="1" applyProtection="1">
      <alignment horizontal="center" vertical="center" shrinkToFit="1"/>
      <protection locked="0" hidden="1"/>
    </xf>
    <xf numFmtId="0" fontId="13" fillId="3" borderId="6" xfId="1" quotePrefix="1" applyFont="1" applyFill="1" applyBorder="1" applyAlignment="1" applyProtection="1">
      <alignment horizontal="center" vertical="center" shrinkToFit="1"/>
      <protection locked="0" hidden="1"/>
    </xf>
    <xf numFmtId="0" fontId="13" fillId="3" borderId="55" xfId="1" quotePrefix="1" applyFont="1" applyFill="1" applyBorder="1" applyAlignment="1" applyProtection="1">
      <alignment horizontal="center" vertical="center" shrinkToFit="1"/>
      <protection locked="0" hidden="1"/>
    </xf>
    <xf numFmtId="184" fontId="14" fillId="3" borderId="50" xfId="10" applyNumberFormat="1" applyFont="1" applyFill="1" applyBorder="1" applyAlignment="1" applyProtection="1">
      <alignment horizontal="right" vertical="center"/>
      <protection locked="0" hidden="1"/>
    </xf>
    <xf numFmtId="184" fontId="14" fillId="3" borderId="7" xfId="10" applyNumberFormat="1" applyFont="1" applyFill="1" applyBorder="1" applyAlignment="1" applyProtection="1">
      <alignment horizontal="right" vertical="center"/>
      <protection locked="0" hidden="1"/>
    </xf>
    <xf numFmtId="185" fontId="14" fillId="3" borderId="69" xfId="10" applyNumberFormat="1" applyFont="1" applyFill="1" applyBorder="1" applyAlignment="1" applyProtection="1">
      <alignment horizontal="right" vertical="center" shrinkToFit="1"/>
      <protection locked="0" hidden="1"/>
    </xf>
    <xf numFmtId="185" fontId="14" fillId="3" borderId="30" xfId="10" applyNumberFormat="1" applyFont="1" applyFill="1" applyBorder="1" applyAlignment="1" applyProtection="1">
      <alignment horizontal="right" vertical="center" shrinkToFit="1"/>
      <protection locked="0" hidden="1"/>
    </xf>
    <xf numFmtId="185" fontId="14" fillId="3" borderId="101" xfId="10" applyNumberFormat="1" applyFont="1" applyFill="1" applyBorder="1" applyAlignment="1" applyProtection="1">
      <alignment horizontal="right" vertical="center" shrinkToFit="1"/>
      <protection locked="0" hidden="1"/>
    </xf>
    <xf numFmtId="184" fontId="14" fillId="3" borderId="75"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xf>
    <xf numFmtId="184" fontId="14" fillId="3" borderId="50" xfId="10" applyNumberFormat="1" applyFont="1" applyFill="1" applyBorder="1" applyAlignment="1" applyProtection="1">
      <alignment horizontal="right" vertical="center" shrinkToFit="1"/>
      <protection locked="0"/>
    </xf>
    <xf numFmtId="184" fontId="14" fillId="3" borderId="76" xfId="10" applyNumberFormat="1" applyFont="1" applyFill="1" applyBorder="1" applyAlignment="1" applyProtection="1">
      <alignment horizontal="right" vertical="center" shrinkToFit="1"/>
      <protection locked="0"/>
    </xf>
    <xf numFmtId="0" fontId="13" fillId="3" borderId="52" xfId="1" quotePrefix="1" applyFont="1" applyFill="1" applyBorder="1" applyAlignment="1" applyProtection="1">
      <alignment horizontal="center" vertical="center" shrinkToFit="1"/>
      <protection locked="0" hidden="1"/>
    </xf>
    <xf numFmtId="184" fontId="14" fillId="3" borderId="79" xfId="10" applyNumberFormat="1" applyFont="1" applyFill="1" applyBorder="1" applyAlignment="1" applyProtection="1">
      <alignment horizontal="right" vertical="center" shrinkToFit="1"/>
      <protection locked="0"/>
    </xf>
    <xf numFmtId="184" fontId="14" fillId="3" borderId="6"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shrinkToFit="1"/>
      <protection locked="0"/>
    </xf>
    <xf numFmtId="184" fontId="14" fillId="3" borderId="80"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protection locked="0" hidden="1"/>
    </xf>
    <xf numFmtId="184" fontId="14" fillId="3" borderId="8" xfId="10" applyNumberFormat="1" applyFont="1" applyFill="1" applyBorder="1" applyAlignment="1" applyProtection="1">
      <alignment horizontal="right" vertical="center"/>
      <protection locked="0" hidden="1"/>
    </xf>
    <xf numFmtId="184" fontId="14" fillId="3" borderId="81" xfId="10" applyNumberFormat="1" applyFont="1" applyFill="1" applyBorder="1" applyAlignment="1" applyProtection="1">
      <alignment horizontal="right" vertical="center" shrinkToFit="1"/>
      <protection locked="0"/>
    </xf>
    <xf numFmtId="184" fontId="14" fillId="3" borderId="84" xfId="10" applyNumberFormat="1" applyFont="1" applyFill="1" applyBorder="1" applyAlignment="1" applyProtection="1">
      <alignment horizontal="right" vertical="center" shrinkToFit="1"/>
      <protection locked="0"/>
    </xf>
    <xf numFmtId="184" fontId="14" fillId="3" borderId="82" xfId="10" applyNumberFormat="1" applyFont="1" applyFill="1" applyBorder="1" applyAlignment="1" applyProtection="1">
      <alignment horizontal="right" vertical="center" shrinkToFit="1"/>
      <protection locked="0"/>
    </xf>
    <xf numFmtId="184" fontId="14" fillId="3" borderId="83"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hidden="1"/>
    </xf>
    <xf numFmtId="184" fontId="14" fillId="3" borderId="50" xfId="10" applyNumberFormat="1" applyFont="1" applyFill="1" applyBorder="1" applyAlignment="1" applyProtection="1">
      <alignment horizontal="right" vertical="center" shrinkToFit="1"/>
      <protection locked="0" hidden="1"/>
    </xf>
    <xf numFmtId="184" fontId="14" fillId="3" borderId="114" xfId="10" applyNumberFormat="1" applyFont="1" applyFill="1" applyBorder="1" applyAlignment="1" applyProtection="1">
      <alignment horizontal="right" vertical="center" shrinkToFit="1"/>
      <protection locked="0" hidden="1"/>
    </xf>
    <xf numFmtId="184" fontId="14" fillId="3" borderId="6" xfId="10" applyNumberFormat="1" applyFont="1" applyFill="1" applyBorder="1" applyAlignment="1" applyProtection="1">
      <alignment horizontal="right" vertical="center" shrinkToFit="1"/>
      <protection locked="0" hidden="1"/>
    </xf>
    <xf numFmtId="184" fontId="14" fillId="3" borderId="48" xfId="10" applyNumberFormat="1" applyFont="1" applyFill="1" applyBorder="1" applyAlignment="1" applyProtection="1">
      <alignment horizontal="right" vertical="center" shrinkToFit="1"/>
      <protection locked="0" hidden="1"/>
    </xf>
    <xf numFmtId="184" fontId="14" fillId="3" borderId="116" xfId="10" applyNumberFormat="1" applyFont="1" applyFill="1" applyBorder="1" applyAlignment="1" applyProtection="1">
      <alignment horizontal="right" vertical="center" shrinkToFit="1"/>
      <protection locked="0" hidden="1"/>
    </xf>
    <xf numFmtId="0" fontId="13" fillId="3" borderId="96" xfId="1" applyFont="1" applyFill="1" applyBorder="1" applyAlignment="1" applyProtection="1">
      <alignment horizontal="center" vertical="center" shrinkToFit="1"/>
      <protection locked="0" hidden="1"/>
    </xf>
    <xf numFmtId="0" fontId="13" fillId="3" borderId="98" xfId="1" applyFont="1" applyFill="1" applyBorder="1" applyAlignment="1" applyProtection="1">
      <alignment horizontal="center" vertical="center" shrinkToFit="1"/>
      <protection locked="0" hidden="1"/>
    </xf>
    <xf numFmtId="0" fontId="13" fillId="3" borderId="100" xfId="1" applyFont="1" applyFill="1" applyBorder="1" applyAlignment="1" applyProtection="1">
      <alignment horizontal="center" vertical="center" shrinkToFit="1"/>
      <protection locked="0" hidden="1"/>
    </xf>
    <xf numFmtId="0" fontId="13" fillId="3" borderId="1" xfId="1" quotePrefix="1" applyFont="1" applyFill="1" applyBorder="1" applyAlignment="1" applyProtection="1">
      <alignment horizontal="center" vertical="center" shrinkToFit="1"/>
      <protection locked="0" hidden="1"/>
    </xf>
    <xf numFmtId="0" fontId="13" fillId="3" borderId="2" xfId="1" quotePrefix="1" applyFont="1" applyFill="1" applyBorder="1" applyAlignment="1" applyProtection="1">
      <alignment horizontal="center" vertical="center" shrinkToFit="1"/>
      <protection locked="0" hidden="1"/>
    </xf>
    <xf numFmtId="0" fontId="13" fillId="3" borderId="3" xfId="1" quotePrefix="1" applyFont="1" applyFill="1" applyBorder="1" applyAlignment="1" applyProtection="1">
      <alignment horizontal="center" vertical="center" shrinkToFit="1"/>
      <protection locked="0" hidden="1"/>
    </xf>
    <xf numFmtId="0" fontId="13" fillId="3" borderId="2" xfId="1" applyFont="1" applyFill="1" applyBorder="1" applyAlignment="1" applyProtection="1">
      <alignment horizontal="center" vertical="center" shrinkToFit="1"/>
      <protection locked="0" hidden="1"/>
    </xf>
    <xf numFmtId="0" fontId="13" fillId="3" borderId="3" xfId="1" applyFont="1" applyFill="1" applyBorder="1" applyAlignment="1" applyProtection="1">
      <alignment horizontal="center" vertical="center" shrinkToFit="1"/>
      <protection locked="0" hidden="1"/>
    </xf>
    <xf numFmtId="0" fontId="13" fillId="3" borderId="9" xfId="1" applyFont="1" applyFill="1" applyBorder="1" applyAlignment="1" applyProtection="1">
      <alignment horizontal="center" vertical="center" shrinkToFit="1"/>
      <protection locked="0" hidden="1"/>
    </xf>
    <xf numFmtId="0" fontId="13" fillId="3" borderId="5" xfId="1" applyFont="1" applyFill="1" applyBorder="1" applyAlignment="1" applyProtection="1">
      <alignment horizontal="center" vertical="center" shrinkToFit="1"/>
      <protection locked="0" hidden="1"/>
    </xf>
    <xf numFmtId="178" fontId="14" fillId="3" borderId="59" xfId="10" applyNumberFormat="1" applyFont="1" applyFill="1" applyBorder="1" applyAlignment="1" applyProtection="1">
      <alignment horizontal="right" vertical="center" shrinkToFit="1"/>
      <protection locked="0" hidden="1"/>
    </xf>
    <xf numFmtId="178" fontId="14" fillId="3" borderId="86" xfId="10" applyNumberFormat="1" applyFont="1" applyFill="1" applyBorder="1" applyAlignment="1" applyProtection="1">
      <alignment horizontal="right" vertical="center" shrinkToFit="1"/>
      <protection locked="0" hidden="1"/>
    </xf>
    <xf numFmtId="178" fontId="14" fillId="3" borderId="69" xfId="10" applyNumberFormat="1" applyFont="1" applyFill="1" applyBorder="1" applyAlignment="1" applyProtection="1">
      <alignment horizontal="right" vertical="center" shrinkToFit="1"/>
      <protection locked="0" hidden="1"/>
    </xf>
    <xf numFmtId="178" fontId="14" fillId="3" borderId="30" xfId="10" applyNumberFormat="1" applyFont="1" applyFill="1" applyBorder="1" applyAlignment="1" applyProtection="1">
      <alignment horizontal="right" vertical="center" shrinkToFit="1"/>
      <protection locked="0" hidden="1"/>
    </xf>
    <xf numFmtId="178" fontId="14" fillId="3" borderId="62" xfId="10" applyNumberFormat="1" applyFont="1" applyFill="1" applyBorder="1" applyAlignment="1" applyProtection="1">
      <alignment horizontal="right" vertical="center" shrinkToFit="1"/>
      <protection locked="0" hidden="1"/>
    </xf>
    <xf numFmtId="0" fontId="13" fillId="3" borderId="103" xfId="1" applyFont="1" applyFill="1" applyBorder="1" applyAlignment="1" applyProtection="1">
      <alignment horizontal="center" vertical="center" shrinkToFit="1"/>
      <protection locked="0" hidden="1"/>
    </xf>
    <xf numFmtId="0" fontId="13" fillId="3" borderId="102" xfId="1" applyFont="1" applyFill="1" applyBorder="1" applyAlignment="1" applyProtection="1">
      <alignment horizontal="center" vertical="center" shrinkToFit="1"/>
      <protection locked="0" hidden="1"/>
    </xf>
    <xf numFmtId="38" fontId="14" fillId="3" borderId="70" xfId="10" applyFont="1" applyFill="1" applyBorder="1" applyAlignment="1" applyProtection="1">
      <alignment horizontal="center" vertical="center"/>
      <protection locked="0" hidden="1"/>
    </xf>
    <xf numFmtId="0" fontId="13" fillId="3" borderId="48" xfId="1" quotePrefix="1" applyFont="1" applyFill="1" applyBorder="1" applyAlignment="1" applyProtection="1">
      <alignment horizontal="center" vertical="center" shrinkToFit="1"/>
      <protection locked="0" hidden="1"/>
    </xf>
    <xf numFmtId="178" fontId="14" fillId="3" borderId="103" xfId="10" applyNumberFormat="1" applyFont="1" applyFill="1" applyBorder="1" applyAlignment="1" applyProtection="1">
      <alignment horizontal="right" vertical="center" shrinkToFit="1"/>
      <protection locked="0" hidden="1"/>
    </xf>
    <xf numFmtId="176" fontId="13" fillId="3" borderId="0" xfId="0" quotePrefix="1" applyNumberFormat="1" applyFont="1" applyFill="1" applyAlignment="1" applyProtection="1">
      <alignment horizontal="left" vertical="top" wrapText="1"/>
      <protection locked="0" hidden="1"/>
    </xf>
    <xf numFmtId="184" fontId="13" fillId="3" borderId="0" xfId="0" quotePrefix="1" applyNumberFormat="1" applyFont="1" applyFill="1" applyAlignment="1" applyProtection="1">
      <alignment horizontal="left" vertical="top" wrapText="1"/>
      <protection locked="0" hidden="1"/>
    </xf>
    <xf numFmtId="0" fontId="13" fillId="3" borderId="46" xfId="1" quotePrefix="1" applyFont="1" applyFill="1" applyBorder="1" applyAlignment="1" applyProtection="1">
      <alignment horizontal="center" vertical="center" shrinkToFit="1"/>
      <protection locked="0" hidden="1"/>
    </xf>
    <xf numFmtId="0" fontId="13" fillId="3" borderId="26" xfId="1" quotePrefix="1" applyFont="1" applyFill="1" applyBorder="1" applyAlignment="1" applyProtection="1">
      <alignment horizontal="center" vertical="center" shrinkToFit="1"/>
      <protection locked="0" hidden="1"/>
    </xf>
    <xf numFmtId="0" fontId="13" fillId="3" borderId="60" xfId="1" quotePrefix="1" applyFont="1" applyFill="1" applyBorder="1" applyAlignment="1" applyProtection="1">
      <alignment horizontal="center" vertical="center" shrinkToFit="1"/>
      <protection locked="0" hidden="1"/>
    </xf>
    <xf numFmtId="0" fontId="13" fillId="3" borderId="69" xfId="1" quotePrefix="1" applyFont="1" applyFill="1" applyBorder="1" applyAlignment="1" applyProtection="1">
      <alignment horizontal="center" vertical="center" shrinkToFit="1"/>
      <protection locked="0" hidden="1"/>
    </xf>
    <xf numFmtId="0" fontId="13" fillId="3" borderId="30" xfId="1" quotePrefix="1" applyFont="1" applyFill="1" applyBorder="1" applyAlignment="1" applyProtection="1">
      <alignment horizontal="center" vertical="center" shrinkToFit="1"/>
      <protection locked="0" hidden="1"/>
    </xf>
    <xf numFmtId="0" fontId="13" fillId="3" borderId="62" xfId="1" quotePrefix="1" applyFont="1" applyFill="1" applyBorder="1" applyAlignment="1" applyProtection="1">
      <alignment horizontal="center" vertical="center" shrinkToFit="1"/>
      <protection locked="0" hidden="1"/>
    </xf>
    <xf numFmtId="0" fontId="13" fillId="3" borderId="31" xfId="1" applyFont="1" applyFill="1" applyBorder="1" applyAlignment="1" applyProtection="1">
      <alignment horizontal="center" vertical="center" wrapText="1" shrinkToFit="1"/>
      <protection locked="0" hidden="1"/>
    </xf>
    <xf numFmtId="0" fontId="13" fillId="3" borderId="26" xfId="1" applyFont="1" applyFill="1" applyBorder="1" applyAlignment="1" applyProtection="1">
      <alignment horizontal="center" vertical="center" wrapText="1" shrinkToFit="1"/>
      <protection locked="0" hidden="1"/>
    </xf>
    <xf numFmtId="0" fontId="13" fillId="3" borderId="60" xfId="1" applyFont="1" applyFill="1" applyBorder="1" applyAlignment="1" applyProtection="1">
      <alignment horizontal="center" vertical="center" wrapText="1" shrinkToFit="1"/>
      <protection locked="0" hidden="1"/>
    </xf>
    <xf numFmtId="0" fontId="13" fillId="3" borderId="33" xfId="1" applyFont="1" applyFill="1" applyBorder="1" applyAlignment="1" applyProtection="1">
      <alignment horizontal="center" vertical="center" wrapText="1" shrinkToFit="1"/>
      <protection locked="0" hidden="1"/>
    </xf>
    <xf numFmtId="0" fontId="13" fillId="3" borderId="0" xfId="1" applyFont="1" applyFill="1" applyAlignment="1" applyProtection="1">
      <alignment horizontal="center" vertical="center" wrapText="1" shrinkToFit="1"/>
      <protection locked="0" hidden="1"/>
    </xf>
    <xf numFmtId="0" fontId="13" fillId="3" borderId="61" xfId="1" applyFont="1" applyFill="1" applyBorder="1" applyAlignment="1" applyProtection="1">
      <alignment horizontal="center" vertical="center" wrapText="1" shrinkToFit="1"/>
      <protection locked="0" hidden="1"/>
    </xf>
    <xf numFmtId="0" fontId="13" fillId="3" borderId="29" xfId="1" applyFont="1" applyFill="1" applyBorder="1" applyAlignment="1" applyProtection="1">
      <alignment horizontal="center" vertical="center" wrapText="1" shrinkToFit="1"/>
      <protection locked="0" hidden="1"/>
    </xf>
    <xf numFmtId="0" fontId="13" fillId="3" borderId="30" xfId="1" applyFont="1" applyFill="1" applyBorder="1" applyAlignment="1" applyProtection="1">
      <alignment horizontal="center" vertical="center" wrapText="1" shrinkToFit="1"/>
      <protection locked="0" hidden="1"/>
    </xf>
    <xf numFmtId="0" fontId="13" fillId="3" borderId="62" xfId="1" applyFont="1" applyFill="1" applyBorder="1" applyAlignment="1" applyProtection="1">
      <alignment horizontal="center" vertical="center" wrapText="1" shrinkToFit="1"/>
      <protection locked="0" hidden="1"/>
    </xf>
    <xf numFmtId="184" fontId="14" fillId="3" borderId="46" xfId="10" applyNumberFormat="1" applyFont="1" applyFill="1" applyBorder="1" applyAlignment="1" applyProtection="1">
      <alignment horizontal="right" vertical="center" shrinkToFit="1"/>
      <protection locked="0" hidden="1"/>
    </xf>
    <xf numFmtId="184" fontId="14" fillId="3" borderId="26" xfId="10" applyNumberFormat="1" applyFont="1" applyFill="1" applyBorder="1" applyAlignment="1" applyProtection="1">
      <alignment horizontal="right" vertical="center" shrinkToFit="1"/>
      <protection locked="0" hidden="1"/>
    </xf>
    <xf numFmtId="184" fontId="14" fillId="3" borderId="97" xfId="10" applyNumberFormat="1" applyFont="1" applyFill="1" applyBorder="1" applyAlignment="1" applyProtection="1">
      <alignment horizontal="right" vertical="center" shrinkToFit="1"/>
      <protection locked="0" hidden="1"/>
    </xf>
    <xf numFmtId="184" fontId="14" fillId="3" borderId="68" xfId="10" applyNumberFormat="1" applyFont="1" applyFill="1" applyBorder="1" applyAlignment="1" applyProtection="1">
      <alignment horizontal="right" vertical="center" shrinkToFit="1"/>
      <protection locked="0" hidden="1"/>
    </xf>
    <xf numFmtId="184" fontId="14" fillId="3" borderId="0" xfId="10" applyNumberFormat="1" applyFont="1" applyFill="1" applyBorder="1" applyAlignment="1" applyProtection="1">
      <alignment horizontal="right" vertical="center" shrinkToFit="1"/>
      <protection locked="0" hidden="1"/>
    </xf>
    <xf numFmtId="184" fontId="14" fillId="3" borderId="99" xfId="10" applyNumberFormat="1" applyFont="1" applyFill="1" applyBorder="1" applyAlignment="1" applyProtection="1">
      <alignment horizontal="right" vertical="center" shrinkToFit="1"/>
      <protection locked="0" hidden="1"/>
    </xf>
    <xf numFmtId="184" fontId="14" fillId="3" borderId="107" xfId="10" applyNumberFormat="1" applyFont="1" applyFill="1" applyBorder="1" applyAlignment="1" applyProtection="1">
      <alignment horizontal="right" vertical="center" shrinkToFit="1"/>
      <protection locked="0" hidden="1"/>
    </xf>
    <xf numFmtId="184" fontId="14" fillId="3" borderId="91" xfId="10" applyNumberFormat="1" applyFont="1" applyFill="1" applyBorder="1" applyAlignment="1" applyProtection="1">
      <alignment horizontal="right" vertical="center" shrinkToFit="1"/>
      <protection locked="0" hidden="1"/>
    </xf>
    <xf numFmtId="184" fontId="14" fillId="3" borderId="108" xfId="10" applyNumberFormat="1" applyFont="1" applyFill="1" applyBorder="1" applyAlignment="1" applyProtection="1">
      <alignment horizontal="right" vertical="center" shrinkToFit="1"/>
      <protection locked="0" hidden="1"/>
    </xf>
    <xf numFmtId="0" fontId="13" fillId="3" borderId="104" xfId="1" applyFont="1" applyFill="1" applyBorder="1" applyAlignment="1" applyProtection="1">
      <alignment horizontal="center" vertical="center" shrinkToFit="1"/>
      <protection locked="0" hidden="1"/>
    </xf>
    <xf numFmtId="0" fontId="13" fillId="3" borderId="107" xfId="1" quotePrefix="1" applyFont="1" applyFill="1" applyBorder="1" applyAlignment="1" applyProtection="1">
      <alignment horizontal="center" vertical="center" shrinkToFit="1"/>
      <protection locked="0" hidden="1"/>
    </xf>
    <xf numFmtId="0" fontId="13" fillId="3" borderId="91" xfId="1" quotePrefix="1" applyFont="1" applyFill="1" applyBorder="1" applyAlignment="1" applyProtection="1">
      <alignment horizontal="center" vertical="center" shrinkToFit="1"/>
      <protection locked="0" hidden="1"/>
    </xf>
    <xf numFmtId="0" fontId="13" fillId="3" borderId="109" xfId="1" quotePrefix="1" applyFont="1" applyFill="1" applyBorder="1" applyAlignment="1" applyProtection="1">
      <alignment horizontal="center" vertical="center" shrinkToFit="1"/>
      <protection locked="0" hidden="1"/>
    </xf>
    <xf numFmtId="0" fontId="14" fillId="3" borderId="46" xfId="1" applyFont="1" applyFill="1" applyBorder="1" applyAlignment="1" applyProtection="1">
      <alignment horizontal="center" vertical="center" shrinkToFit="1"/>
      <protection locked="0" hidden="1"/>
    </xf>
    <xf numFmtId="0" fontId="14" fillId="3" borderId="60" xfId="1" applyFont="1" applyFill="1" applyBorder="1" applyAlignment="1" applyProtection="1">
      <alignment horizontal="center" vertical="center" shrinkToFit="1"/>
      <protection locked="0" hidden="1"/>
    </xf>
    <xf numFmtId="0" fontId="14" fillId="3" borderId="68" xfId="1" applyFont="1" applyFill="1" applyBorder="1" applyAlignment="1" applyProtection="1">
      <alignment horizontal="center" vertical="center" shrinkToFit="1"/>
      <protection locked="0" hidden="1"/>
    </xf>
    <xf numFmtId="0" fontId="14" fillId="3" borderId="61" xfId="1" applyFont="1" applyFill="1" applyBorder="1" applyAlignment="1" applyProtection="1">
      <alignment horizontal="center" vertical="center" shrinkToFit="1"/>
      <protection locked="0" hidden="1"/>
    </xf>
    <xf numFmtId="0" fontId="14" fillId="3" borderId="69" xfId="1" applyFont="1" applyFill="1" applyBorder="1" applyAlignment="1" applyProtection="1">
      <alignment horizontal="center" vertical="center" shrinkToFit="1"/>
      <protection locked="0" hidden="1"/>
    </xf>
    <xf numFmtId="0" fontId="14" fillId="3" borderId="62" xfId="1" applyFont="1" applyFill="1" applyBorder="1" applyAlignment="1" applyProtection="1">
      <alignment horizontal="center" vertical="center" shrinkToFit="1"/>
      <protection locked="0" hidden="1"/>
    </xf>
    <xf numFmtId="184" fontId="14" fillId="3" borderId="87" xfId="10" applyNumberFormat="1" applyFont="1" applyFill="1" applyBorder="1" applyAlignment="1" applyProtection="1">
      <alignment horizontal="right" vertical="center" shrinkToFit="1"/>
      <protection locked="0" hidden="1"/>
    </xf>
    <xf numFmtId="184" fontId="14" fillId="3" borderId="22" xfId="10" applyNumberFormat="1" applyFont="1" applyFill="1" applyBorder="1" applyAlignment="1" applyProtection="1">
      <alignment horizontal="right" vertical="center" shrinkToFit="1"/>
      <protection locked="0" hidden="1"/>
    </xf>
    <xf numFmtId="184" fontId="14" fillId="3" borderId="69" xfId="10" applyNumberFormat="1" applyFont="1" applyFill="1" applyBorder="1" applyAlignment="1" applyProtection="1">
      <alignment horizontal="right" vertical="center" shrinkToFit="1"/>
      <protection locked="0" hidden="1"/>
    </xf>
    <xf numFmtId="184" fontId="14" fillId="3" borderId="30" xfId="10" applyNumberFormat="1" applyFont="1" applyFill="1" applyBorder="1" applyAlignment="1" applyProtection="1">
      <alignment horizontal="right" vertical="center" shrinkToFit="1"/>
      <protection locked="0" hidden="1"/>
    </xf>
    <xf numFmtId="184" fontId="14" fillId="3" borderId="88" xfId="10" applyNumberFormat="1" applyFont="1" applyFill="1" applyBorder="1" applyAlignment="1" applyProtection="1">
      <alignment horizontal="right" vertical="center" shrinkToFit="1"/>
      <protection locked="0" hidden="1"/>
    </xf>
    <xf numFmtId="184" fontId="13" fillId="3" borderId="89" xfId="10" applyNumberFormat="1" applyFont="1" applyFill="1" applyBorder="1" applyAlignment="1" applyProtection="1">
      <alignment vertical="center" shrinkToFit="1"/>
      <protection locked="0"/>
    </xf>
    <xf numFmtId="184" fontId="13" fillId="3" borderId="26" xfId="10" applyNumberFormat="1" applyFont="1" applyFill="1" applyBorder="1" applyAlignment="1" applyProtection="1">
      <alignment vertical="center" shrinkToFit="1"/>
      <protection locked="0"/>
    </xf>
    <xf numFmtId="184" fontId="13" fillId="3" borderId="87" xfId="10" applyNumberFormat="1" applyFont="1" applyFill="1" applyBorder="1" applyAlignment="1" applyProtection="1">
      <alignment vertical="center" shrinkToFit="1"/>
      <protection locked="0"/>
    </xf>
    <xf numFmtId="184" fontId="13" fillId="3" borderId="21" xfId="10" applyNumberFormat="1" applyFont="1" applyFill="1" applyBorder="1" applyAlignment="1" applyProtection="1">
      <alignment vertical="center" shrinkToFit="1"/>
      <protection locked="0"/>
    </xf>
    <xf numFmtId="184" fontId="13" fillId="3" borderId="0" xfId="10" applyNumberFormat="1" applyFont="1" applyFill="1" applyBorder="1" applyAlignment="1" applyProtection="1">
      <alignment vertical="center" shrinkToFit="1"/>
      <protection locked="0"/>
    </xf>
    <xf numFmtId="184" fontId="13" fillId="3" borderId="22" xfId="10" applyNumberFormat="1" applyFont="1" applyFill="1" applyBorder="1" applyAlignment="1" applyProtection="1">
      <alignment vertical="center" shrinkToFit="1"/>
      <protection locked="0"/>
    </xf>
    <xf numFmtId="184" fontId="13" fillId="3" borderId="23" xfId="10" applyNumberFormat="1" applyFont="1" applyFill="1" applyBorder="1" applyAlignment="1" applyProtection="1">
      <alignment vertical="center" shrinkToFit="1"/>
      <protection locked="0"/>
    </xf>
    <xf numFmtId="184" fontId="13" fillId="3" borderId="24" xfId="10" applyNumberFormat="1" applyFont="1" applyFill="1" applyBorder="1" applyAlignment="1" applyProtection="1">
      <alignment vertical="center" shrinkToFit="1"/>
      <protection locked="0"/>
    </xf>
    <xf numFmtId="184" fontId="13" fillId="3" borderId="25" xfId="10" applyNumberFormat="1" applyFont="1" applyFill="1" applyBorder="1" applyAlignment="1" applyProtection="1">
      <alignment vertical="center" shrinkToFit="1"/>
      <protection locked="0"/>
    </xf>
    <xf numFmtId="184" fontId="14" fillId="3" borderId="89" xfId="10" applyNumberFormat="1" applyFont="1" applyFill="1" applyBorder="1" applyAlignment="1" applyProtection="1">
      <alignment horizontal="right" vertical="center" shrinkToFit="1"/>
      <protection locked="0" hidden="1"/>
    </xf>
    <xf numFmtId="184" fontId="14" fillId="3" borderId="21" xfId="10" applyNumberFormat="1" applyFont="1" applyFill="1" applyBorder="1" applyAlignment="1" applyProtection="1">
      <alignment horizontal="right" vertical="center" shrinkToFit="1"/>
      <protection locked="0" hidden="1"/>
    </xf>
    <xf numFmtId="184" fontId="14" fillId="3" borderId="90" xfId="10" applyNumberFormat="1" applyFont="1" applyFill="1" applyBorder="1" applyAlignment="1" applyProtection="1">
      <alignment horizontal="right" vertical="center" shrinkToFit="1"/>
      <protection locked="0" hidden="1"/>
    </xf>
    <xf numFmtId="0" fontId="13" fillId="3" borderId="46" xfId="1" applyFont="1" applyFill="1" applyBorder="1" applyAlignment="1" applyProtection="1">
      <alignment horizontal="center" vertical="center" wrapText="1" shrinkToFit="1"/>
      <protection locked="0" hidden="1"/>
    </xf>
    <xf numFmtId="0" fontId="13" fillId="3" borderId="68" xfId="1" applyFont="1" applyFill="1" applyBorder="1" applyAlignment="1" applyProtection="1">
      <alignment horizontal="center" vertical="center" wrapText="1" shrinkToFit="1"/>
      <protection locked="0" hidden="1"/>
    </xf>
    <xf numFmtId="0" fontId="13" fillId="3" borderId="107" xfId="1" applyFont="1" applyFill="1" applyBorder="1" applyAlignment="1" applyProtection="1">
      <alignment horizontal="center" vertical="center" wrapText="1" shrinkToFit="1"/>
      <protection locked="0" hidden="1"/>
    </xf>
    <xf numFmtId="0" fontId="13" fillId="3" borderId="91" xfId="1" applyFont="1" applyFill="1" applyBorder="1" applyAlignment="1" applyProtection="1">
      <alignment horizontal="center" vertical="center" wrapText="1" shrinkToFit="1"/>
      <protection locked="0" hidden="1"/>
    </xf>
    <xf numFmtId="0" fontId="13" fillId="3" borderId="109" xfId="1" applyFont="1" applyFill="1" applyBorder="1" applyAlignment="1" applyProtection="1">
      <alignment horizontal="center" vertical="center" wrapText="1" shrinkToFit="1"/>
      <protection locked="0" hidden="1"/>
    </xf>
    <xf numFmtId="184" fontId="21" fillId="3" borderId="14" xfId="1" applyNumberFormat="1" applyFont="1" applyFill="1" applyBorder="1" applyAlignment="1" applyProtection="1">
      <alignment horizontal="right" vertical="center" wrapText="1" indent="1" shrinkToFit="1"/>
      <protection locked="0" hidden="1"/>
    </xf>
    <xf numFmtId="184" fontId="13" fillId="3" borderId="154" xfId="0" applyNumberFormat="1" applyFont="1" applyFill="1" applyBorder="1" applyAlignment="1" applyProtection="1">
      <alignment horizontal="right" vertical="center"/>
      <protection locked="0" hidden="1"/>
    </xf>
    <xf numFmtId="184" fontId="13" fillId="3" borderId="27" xfId="0" applyNumberFormat="1" applyFont="1" applyFill="1" applyBorder="1" applyAlignment="1" applyProtection="1">
      <alignment horizontal="right" vertical="center"/>
      <protection locked="0" hidden="1"/>
    </xf>
    <xf numFmtId="184" fontId="13" fillId="3" borderId="69" xfId="0" applyNumberFormat="1" applyFont="1" applyFill="1" applyBorder="1" applyAlignment="1" applyProtection="1">
      <alignment horizontal="right" vertical="center"/>
      <protection locked="0" hidden="1"/>
    </xf>
    <xf numFmtId="184" fontId="13" fillId="3" borderId="30" xfId="0" applyNumberFormat="1" applyFont="1" applyFill="1" applyBorder="1" applyAlignment="1" applyProtection="1">
      <alignment horizontal="right" vertical="center"/>
      <protection locked="0" hidden="1"/>
    </xf>
    <xf numFmtId="184" fontId="13" fillId="3" borderId="28" xfId="0" applyNumberFormat="1" applyFont="1" applyFill="1" applyBorder="1" applyAlignment="1" applyProtection="1">
      <alignment horizontal="right" vertical="center"/>
      <protection locked="0" hidden="1"/>
    </xf>
    <xf numFmtId="0" fontId="14" fillId="3" borderId="33" xfId="1" applyFont="1" applyFill="1" applyBorder="1" applyAlignment="1" applyProtection="1">
      <alignment horizontal="left" vertical="center" shrinkToFit="1"/>
      <protection locked="0" hidden="1"/>
    </xf>
    <xf numFmtId="0" fontId="14" fillId="3" borderId="0" xfId="1" applyFont="1" applyFill="1" applyAlignment="1" applyProtection="1">
      <alignment horizontal="left" vertical="center" shrinkToFit="1"/>
      <protection locked="0" hidden="1"/>
    </xf>
    <xf numFmtId="0" fontId="13" fillId="3" borderId="17" xfId="0" applyFont="1" applyFill="1" applyBorder="1" applyAlignment="1" applyProtection="1">
      <alignment horizontal="center" vertical="center"/>
      <protection locked="0" hidden="1"/>
    </xf>
    <xf numFmtId="0" fontId="13" fillId="3" borderId="2" xfId="0" applyFont="1" applyFill="1" applyBorder="1" applyAlignment="1" applyProtection="1">
      <alignment horizontal="center" vertical="center"/>
      <protection locked="0" hidden="1"/>
    </xf>
    <xf numFmtId="184" fontId="13" fillId="3" borderId="1" xfId="0" applyNumberFormat="1" applyFont="1" applyFill="1" applyBorder="1" applyAlignment="1" applyProtection="1">
      <alignment horizontal="right" vertical="center"/>
      <protection locked="0" hidden="1"/>
    </xf>
    <xf numFmtId="184" fontId="13" fillId="3" borderId="2" xfId="0" applyNumberFormat="1" applyFont="1" applyFill="1" applyBorder="1" applyAlignment="1" applyProtection="1">
      <alignment horizontal="right" vertical="center"/>
      <protection locked="0" hidden="1"/>
    </xf>
    <xf numFmtId="184" fontId="13" fillId="3" borderId="160" xfId="0" applyNumberFormat="1" applyFont="1" applyFill="1" applyBorder="1" applyAlignment="1" applyProtection="1">
      <alignment horizontal="right" vertical="center"/>
      <protection locked="0" hidden="1"/>
    </xf>
    <xf numFmtId="184" fontId="13" fillId="3" borderId="161" xfId="0" applyNumberFormat="1" applyFont="1" applyFill="1" applyBorder="1" applyAlignment="1" applyProtection="1">
      <alignment horizontal="right" vertical="center"/>
      <protection locked="0" hidden="1"/>
    </xf>
    <xf numFmtId="184" fontId="13" fillId="3" borderId="11" xfId="0" applyNumberFormat="1" applyFont="1" applyFill="1" applyBorder="1" applyAlignment="1" applyProtection="1">
      <alignment horizontal="right" vertical="center"/>
      <protection locked="0" hidden="1"/>
    </xf>
    <xf numFmtId="0" fontId="13" fillId="3" borderId="16" xfId="0" applyFont="1" applyFill="1" applyBorder="1" applyAlignment="1" applyProtection="1">
      <alignment horizontal="center" vertical="center"/>
      <protection locked="0" hidden="1"/>
    </xf>
    <xf numFmtId="0" fontId="13" fillId="3" borderId="12" xfId="0" applyFont="1" applyFill="1" applyBorder="1" applyAlignment="1" applyProtection="1">
      <alignment horizontal="center" vertical="center"/>
      <protection locked="0" hidden="1"/>
    </xf>
    <xf numFmtId="184" fontId="13" fillId="3" borderId="8" xfId="0" applyNumberFormat="1" applyFont="1" applyFill="1" applyBorder="1" applyAlignment="1" applyProtection="1">
      <alignment horizontal="right" vertical="center"/>
      <protection locked="0" hidden="1"/>
    </xf>
    <xf numFmtId="184" fontId="13" fillId="3" borderId="12" xfId="0" applyNumberFormat="1" applyFont="1" applyFill="1" applyBorder="1" applyAlignment="1" applyProtection="1">
      <alignment horizontal="right" vertical="center"/>
      <protection locked="0" hidden="1"/>
    </xf>
    <xf numFmtId="184" fontId="13" fillId="3" borderId="165" xfId="0" applyNumberFormat="1" applyFont="1" applyFill="1" applyBorder="1" applyAlignment="1" applyProtection="1">
      <alignment horizontal="right" vertical="center"/>
      <protection locked="0" hidden="1"/>
    </xf>
    <xf numFmtId="184" fontId="13" fillId="3" borderId="13" xfId="0" applyNumberFormat="1" applyFont="1" applyFill="1" applyBorder="1" applyAlignment="1" applyProtection="1">
      <alignment horizontal="right" vertical="center"/>
      <protection locked="0" hidden="1"/>
    </xf>
    <xf numFmtId="0" fontId="15" fillId="3" borderId="46" xfId="0" applyFont="1" applyFill="1" applyBorder="1" applyAlignment="1" applyProtection="1">
      <alignment horizontal="center" vertical="center" wrapText="1"/>
      <protection locked="0" hidden="1"/>
    </xf>
    <xf numFmtId="0" fontId="15" fillId="3" borderId="26" xfId="0" applyFont="1" applyFill="1" applyBorder="1" applyAlignment="1" applyProtection="1">
      <alignment horizontal="center" vertical="center" wrapText="1"/>
      <protection locked="0" hidden="1"/>
    </xf>
    <xf numFmtId="0" fontId="15" fillId="3" borderId="68" xfId="0" applyFont="1" applyFill="1" applyBorder="1" applyAlignment="1" applyProtection="1">
      <alignment horizontal="center" vertical="center" wrapText="1"/>
      <protection locked="0" hidden="1"/>
    </xf>
    <xf numFmtId="0" fontId="15" fillId="3" borderId="0" xfId="0" applyFont="1" applyFill="1" applyAlignment="1" applyProtection="1">
      <alignment horizontal="center" vertical="center" wrapText="1"/>
      <protection locked="0" hidden="1"/>
    </xf>
    <xf numFmtId="0" fontId="13" fillId="3" borderId="46"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center" vertical="center" wrapText="1"/>
      <protection locked="0" hidden="1"/>
    </xf>
    <xf numFmtId="0" fontId="13" fillId="3" borderId="68" xfId="0" applyFont="1" applyFill="1" applyBorder="1" applyAlignment="1" applyProtection="1">
      <alignment horizontal="center" vertical="center" wrapText="1"/>
      <protection locked="0" hidden="1"/>
    </xf>
    <xf numFmtId="0" fontId="13" fillId="3" borderId="0" xfId="0" applyFont="1" applyFill="1" applyAlignment="1" applyProtection="1">
      <alignment horizontal="center" vertical="center" wrapText="1"/>
      <protection locked="0" hidden="1"/>
    </xf>
    <xf numFmtId="0" fontId="13" fillId="3" borderId="15" xfId="0" applyFont="1" applyFill="1" applyBorder="1" applyAlignment="1" applyProtection="1">
      <alignment horizontal="center" vertical="center"/>
      <protection locked="0" hidden="1"/>
    </xf>
    <xf numFmtId="0" fontId="13" fillId="3" borderId="9" xfId="0" applyFont="1" applyFill="1" applyBorder="1" applyAlignment="1" applyProtection="1">
      <alignment horizontal="center" vertical="center"/>
      <protection locked="0" hidden="1"/>
    </xf>
    <xf numFmtId="184" fontId="13" fillId="3" borderId="7" xfId="0" applyNumberFormat="1" applyFont="1" applyFill="1" applyBorder="1" applyAlignment="1" applyProtection="1">
      <alignment horizontal="right" vertical="center"/>
      <protection locked="0" hidden="1"/>
    </xf>
    <xf numFmtId="184" fontId="13" fillId="3" borderId="9" xfId="0" applyNumberFormat="1" applyFont="1" applyFill="1" applyBorder="1" applyAlignment="1" applyProtection="1">
      <alignment horizontal="right" vertical="center"/>
      <protection locked="0" hidden="1"/>
    </xf>
    <xf numFmtId="184" fontId="13" fillId="3" borderId="156" xfId="0" applyNumberFormat="1" applyFont="1" applyFill="1" applyBorder="1" applyAlignment="1" applyProtection="1">
      <alignment horizontal="right" vertical="center"/>
      <protection locked="0" hidden="1"/>
    </xf>
    <xf numFmtId="184" fontId="13" fillId="3" borderId="157" xfId="0" applyNumberFormat="1" applyFont="1" applyFill="1" applyBorder="1" applyAlignment="1" applyProtection="1">
      <alignment horizontal="right" vertical="center"/>
      <protection locked="0" hidden="1"/>
    </xf>
    <xf numFmtId="184" fontId="13" fillId="3" borderId="158" xfId="0" applyNumberFormat="1" applyFont="1" applyFill="1" applyBorder="1" applyAlignment="1" applyProtection="1">
      <alignment horizontal="right" vertical="center"/>
      <protection locked="0" hidden="1"/>
    </xf>
    <xf numFmtId="184" fontId="13" fillId="3" borderId="159" xfId="0" applyNumberFormat="1" applyFont="1" applyFill="1" applyBorder="1" applyAlignment="1" applyProtection="1">
      <alignment horizontal="right" vertical="center"/>
      <protection locked="0" hidden="1"/>
    </xf>
    <xf numFmtId="184" fontId="13" fillId="3" borderId="10" xfId="0" applyNumberFormat="1" applyFont="1" applyFill="1" applyBorder="1" applyAlignment="1" applyProtection="1">
      <alignment horizontal="right" vertical="center"/>
      <protection locked="0" hidden="1"/>
    </xf>
    <xf numFmtId="0" fontId="13" fillId="3" borderId="14" xfId="0" applyFont="1" applyFill="1" applyBorder="1" applyAlignment="1" applyProtection="1">
      <alignment horizontal="center" vertical="center"/>
      <protection locked="0" hidden="1"/>
    </xf>
    <xf numFmtId="184" fontId="13" fillId="3" borderId="162" xfId="0" applyNumberFormat="1" applyFont="1" applyFill="1" applyBorder="1" applyAlignment="1" applyProtection="1">
      <alignment horizontal="right" vertical="center"/>
      <protection locked="0" hidden="1"/>
    </xf>
    <xf numFmtId="184" fontId="13" fillId="3" borderId="163" xfId="0" applyNumberFormat="1" applyFont="1" applyFill="1" applyBorder="1" applyAlignment="1" applyProtection="1">
      <alignment horizontal="right" vertical="center"/>
      <protection locked="0" hidden="1"/>
    </xf>
    <xf numFmtId="184" fontId="13" fillId="3" borderId="164" xfId="0" applyNumberFormat="1"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176" fontId="13" fillId="3" borderId="0" xfId="0" quotePrefix="1" applyNumberFormat="1" applyFont="1" applyFill="1" applyAlignment="1" applyProtection="1">
      <alignment horizontal="left" vertical="center" wrapText="1"/>
      <protection locked="0" hidden="1"/>
    </xf>
    <xf numFmtId="176" fontId="13" fillId="3" borderId="30"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xf>
    <xf numFmtId="176" fontId="13" fillId="3" borderId="26" xfId="0" quotePrefix="1" applyNumberFormat="1" applyFont="1" applyFill="1" applyBorder="1" applyAlignment="1" applyProtection="1">
      <alignment horizontal="left" vertical="top" wrapText="1"/>
      <protection locked="0"/>
    </xf>
    <xf numFmtId="176" fontId="13" fillId="3" borderId="32" xfId="0" quotePrefix="1" applyNumberFormat="1" applyFont="1" applyFill="1" applyBorder="1" applyAlignment="1" applyProtection="1">
      <alignment horizontal="left" vertical="top" wrapText="1"/>
      <protection locked="0"/>
    </xf>
    <xf numFmtId="176" fontId="13" fillId="3" borderId="33" xfId="0" quotePrefix="1" applyNumberFormat="1" applyFont="1" applyFill="1" applyBorder="1" applyAlignment="1" applyProtection="1">
      <alignment horizontal="left" vertical="top" wrapText="1"/>
      <protection locked="0"/>
    </xf>
    <xf numFmtId="176" fontId="13" fillId="3" borderId="0" xfId="0" quotePrefix="1" applyNumberFormat="1" applyFont="1" applyFill="1" applyAlignment="1" applyProtection="1">
      <alignment horizontal="left" vertical="top" wrapText="1"/>
      <protection locked="0"/>
    </xf>
    <xf numFmtId="176" fontId="13" fillId="3" borderId="34" xfId="0" quotePrefix="1" applyNumberFormat="1" applyFont="1" applyFill="1" applyBorder="1" applyAlignment="1" applyProtection="1">
      <alignment horizontal="left" vertical="top" wrapText="1"/>
      <protection locked="0"/>
    </xf>
    <xf numFmtId="176" fontId="13" fillId="3" borderId="29" xfId="0" quotePrefix="1" applyNumberFormat="1" applyFont="1" applyFill="1" applyBorder="1" applyAlignment="1" applyProtection="1">
      <alignment horizontal="left" vertical="top" wrapText="1"/>
      <protection locked="0"/>
    </xf>
    <xf numFmtId="176" fontId="13" fillId="3" borderId="30" xfId="0" quotePrefix="1" applyNumberFormat="1" applyFont="1" applyFill="1" applyBorder="1" applyAlignment="1" applyProtection="1">
      <alignment horizontal="left" vertical="top" wrapText="1"/>
      <protection locked="0"/>
    </xf>
    <xf numFmtId="176" fontId="13" fillId="3" borderId="35" xfId="0" quotePrefix="1" applyNumberFormat="1" applyFont="1" applyFill="1" applyBorder="1" applyAlignment="1" applyProtection="1">
      <alignment horizontal="left" vertical="top" wrapText="1"/>
      <protection locked="0"/>
    </xf>
    <xf numFmtId="0" fontId="13" fillId="3" borderId="34" xfId="0"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left" vertical="center"/>
      <protection locked="0" hidden="1"/>
    </xf>
    <xf numFmtId="176" fontId="15" fillId="3" borderId="0" xfId="0" applyNumberFormat="1" applyFont="1" applyFill="1" applyAlignment="1" applyProtection="1">
      <alignment horizontal="left" vertical="center" wrapText="1"/>
      <protection locked="0" hidden="1"/>
    </xf>
    <xf numFmtId="0" fontId="13" fillId="3" borderId="31" xfId="0" applyFont="1" applyFill="1" applyBorder="1" applyAlignment="1" applyProtection="1">
      <alignment horizontal="center" vertical="center" wrapText="1"/>
      <protection locked="0"/>
    </xf>
    <xf numFmtId="0" fontId="13" fillId="3" borderId="26" xfId="0" applyFont="1" applyFill="1" applyBorder="1" applyAlignment="1" applyProtection="1">
      <alignment horizontal="center" vertical="center" wrapText="1"/>
      <protection locked="0"/>
    </xf>
    <xf numFmtId="0" fontId="13" fillId="3" borderId="32"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center" vertical="center" wrapText="1"/>
      <protection locked="0"/>
    </xf>
    <xf numFmtId="0" fontId="13" fillId="3" borderId="0" xfId="0" applyFont="1" applyFill="1" applyAlignment="1" applyProtection="1">
      <alignment horizontal="center" vertical="center" wrapText="1"/>
      <protection locked="0"/>
    </xf>
    <xf numFmtId="0" fontId="13" fillId="3" borderId="34"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right" vertical="center" wrapText="1"/>
      <protection locked="0"/>
    </xf>
    <xf numFmtId="0" fontId="13" fillId="3" borderId="0" xfId="0" applyFont="1" applyFill="1" applyAlignment="1" applyProtection="1">
      <alignment horizontal="right" vertical="center" wrapText="1"/>
      <protection locked="0"/>
    </xf>
    <xf numFmtId="0" fontId="13" fillId="3" borderId="29" xfId="0" applyFont="1" applyFill="1" applyBorder="1" applyAlignment="1" applyProtection="1">
      <alignment horizontal="right" vertical="center" wrapText="1"/>
      <protection locked="0"/>
    </xf>
    <xf numFmtId="0" fontId="13" fillId="3" borderId="30" xfId="0" applyFont="1" applyFill="1" applyBorder="1" applyAlignment="1" applyProtection="1">
      <alignment horizontal="right" vertical="center" wrapText="1"/>
      <protection locked="0"/>
    </xf>
    <xf numFmtId="176" fontId="15" fillId="3" borderId="0" xfId="0" applyNumberFormat="1" applyFont="1" applyFill="1" applyAlignment="1" applyProtection="1">
      <alignment horizontal="left" vertical="distributed" wrapText="1"/>
      <protection locked="0"/>
    </xf>
    <xf numFmtId="0" fontId="13" fillId="3" borderId="17" xfId="0" applyFont="1" applyFill="1" applyBorder="1" applyAlignment="1" applyProtection="1">
      <alignment horizontal="left" vertical="center" wrapText="1"/>
      <protection locked="0"/>
    </xf>
    <xf numFmtId="0" fontId="13" fillId="3" borderId="2" xfId="0" applyFont="1" applyFill="1" applyBorder="1" applyAlignment="1" applyProtection="1">
      <alignment horizontal="left" vertical="center"/>
      <protection locked="0"/>
    </xf>
    <xf numFmtId="0" fontId="13" fillId="3" borderId="16" xfId="0" applyFont="1" applyFill="1" applyBorder="1" applyAlignment="1" applyProtection="1">
      <alignment horizontal="left" vertical="center"/>
      <protection locked="0"/>
    </xf>
    <xf numFmtId="0" fontId="13" fillId="3" borderId="12" xfId="0" applyFont="1" applyFill="1" applyBorder="1" applyAlignment="1" applyProtection="1">
      <alignment horizontal="left" vertical="center"/>
      <protection locked="0"/>
    </xf>
    <xf numFmtId="0" fontId="13" fillId="3" borderId="85" xfId="0" applyFont="1" applyFill="1" applyBorder="1" applyAlignment="1" applyProtection="1">
      <alignment horizontal="left" vertical="center" wrapText="1" shrinkToFit="1"/>
      <protection locked="0"/>
    </xf>
    <xf numFmtId="0" fontId="13" fillId="3" borderId="59" xfId="0" applyFont="1" applyFill="1" applyBorder="1" applyAlignment="1" applyProtection="1">
      <alignment horizontal="left" vertical="center" wrapText="1" shrinkToFit="1"/>
      <protection locked="0"/>
    </xf>
    <xf numFmtId="0" fontId="13" fillId="3" borderId="110" xfId="0" applyFont="1" applyFill="1" applyBorder="1" applyAlignment="1" applyProtection="1">
      <alignment horizontal="left" vertical="center" wrapText="1" shrinkToFit="1"/>
      <protection locked="0"/>
    </xf>
    <xf numFmtId="0" fontId="13" fillId="3" borderId="69" xfId="0" applyFont="1" applyFill="1" applyBorder="1" applyAlignment="1" applyProtection="1">
      <alignment horizontal="left" vertical="center" wrapText="1" shrinkToFit="1"/>
      <protection locked="0"/>
    </xf>
    <xf numFmtId="0" fontId="13" fillId="3" borderId="30" xfId="0" applyFont="1" applyFill="1" applyBorder="1" applyAlignment="1" applyProtection="1">
      <alignment horizontal="left" vertical="center" wrapText="1" shrinkToFit="1"/>
      <protection locked="0"/>
    </xf>
    <xf numFmtId="0" fontId="13" fillId="3" borderId="35" xfId="0" applyFont="1" applyFill="1" applyBorder="1" applyAlignment="1" applyProtection="1">
      <alignment horizontal="left" vertical="center" wrapText="1" shrinkToFit="1"/>
      <protection locked="0"/>
    </xf>
    <xf numFmtId="0" fontId="13" fillId="3" borderId="17" xfId="0" applyFont="1" applyFill="1" applyBorder="1" applyAlignment="1" applyProtection="1">
      <alignment horizontal="left" vertical="center"/>
      <protection locked="0"/>
    </xf>
    <xf numFmtId="0" fontId="13" fillId="3" borderId="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shrinkToFit="1"/>
      <protection locked="0"/>
    </xf>
    <xf numFmtId="0" fontId="13" fillId="3" borderId="1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wrapText="1"/>
      <protection locked="0"/>
    </xf>
    <xf numFmtId="0" fontId="22" fillId="3" borderId="1" xfId="0" applyFont="1" applyFill="1" applyBorder="1" applyAlignment="1" applyProtection="1">
      <alignment horizontal="left" vertical="center"/>
      <protection locked="0"/>
    </xf>
    <xf numFmtId="0" fontId="13" fillId="3" borderId="2" xfId="0" applyFont="1" applyFill="1" applyBorder="1" applyAlignment="1" applyProtection="1">
      <alignment horizontal="right" vertical="center"/>
      <protection locked="0"/>
    </xf>
    <xf numFmtId="0" fontId="22" fillId="3" borderId="2" xfId="0" applyFont="1" applyFill="1" applyBorder="1" applyAlignment="1" applyProtection="1">
      <alignment horizontal="left" vertical="center"/>
      <protection locked="0"/>
    </xf>
    <xf numFmtId="0" fontId="13" fillId="3" borderId="11" xfId="0" applyFont="1" applyFill="1" applyBorder="1" applyAlignment="1" applyProtection="1">
      <alignment horizontal="right" vertical="center"/>
      <protection locked="0"/>
    </xf>
    <xf numFmtId="0" fontId="13" fillId="3" borderId="31" xfId="0" applyFont="1" applyFill="1" applyBorder="1" applyAlignment="1" applyProtection="1">
      <alignment horizontal="left" vertical="center" wrapText="1"/>
      <protection locked="0"/>
    </xf>
    <xf numFmtId="0" fontId="13" fillId="3" borderId="26" xfId="0" applyFont="1" applyFill="1" applyBorder="1" applyAlignment="1" applyProtection="1">
      <alignment horizontal="left" vertical="center"/>
      <protection locked="0"/>
    </xf>
    <xf numFmtId="0" fontId="13" fillId="3" borderId="65" xfId="0" applyFont="1" applyFill="1" applyBorder="1" applyAlignment="1" applyProtection="1">
      <alignment horizontal="left" vertical="center"/>
      <protection locked="0"/>
    </xf>
    <xf numFmtId="0" fontId="13" fillId="3" borderId="58" xfId="0" applyFont="1" applyFill="1" applyBorder="1" applyAlignment="1" applyProtection="1">
      <alignment horizontal="left" vertical="center"/>
      <protection locked="0"/>
    </xf>
    <xf numFmtId="0" fontId="13" fillId="3" borderId="46" xfId="0" applyFont="1" applyFill="1" applyBorder="1" applyAlignment="1" applyProtection="1">
      <alignment horizontal="left" vertical="center" shrinkToFit="1"/>
      <protection locked="0"/>
    </xf>
    <xf numFmtId="0" fontId="13" fillId="3" borderId="26" xfId="0" applyFont="1" applyFill="1" applyBorder="1" applyAlignment="1" applyProtection="1">
      <alignment horizontal="left" vertical="center" shrinkToFit="1"/>
      <protection locked="0"/>
    </xf>
    <xf numFmtId="0" fontId="13" fillId="3" borderId="32" xfId="0" applyFont="1" applyFill="1" applyBorder="1" applyAlignment="1" applyProtection="1">
      <alignment horizontal="left" vertical="center" shrinkToFit="1"/>
      <protection locked="0"/>
    </xf>
    <xf numFmtId="0" fontId="13" fillId="3" borderId="67" xfId="0" applyFont="1" applyFill="1" applyBorder="1" applyAlignment="1" applyProtection="1">
      <alignment horizontal="left" vertical="center" shrinkToFit="1"/>
      <protection locked="0"/>
    </xf>
    <xf numFmtId="0" fontId="13" fillId="3" borderId="58" xfId="0" applyFont="1" applyFill="1" applyBorder="1" applyAlignment="1" applyProtection="1">
      <alignment horizontal="left" vertical="center" shrinkToFit="1"/>
      <protection locked="0"/>
    </xf>
    <xf numFmtId="0" fontId="13" fillId="3" borderId="66" xfId="0" applyFont="1" applyFill="1" applyBorder="1" applyAlignment="1" applyProtection="1">
      <alignment horizontal="left" vertical="center" shrinkToFit="1"/>
      <protection locked="0"/>
    </xf>
    <xf numFmtId="0" fontId="13" fillId="3" borderId="15" xfId="0" applyFont="1" applyFill="1" applyBorder="1" applyAlignment="1" applyProtection="1">
      <alignment horizontal="left" vertical="center"/>
      <protection locked="0"/>
    </xf>
    <xf numFmtId="0" fontId="13" fillId="3" borderId="9" xfId="0" applyFont="1" applyFill="1" applyBorder="1" applyAlignment="1" applyProtection="1">
      <alignment horizontal="left" vertical="center"/>
      <protection locked="0"/>
    </xf>
    <xf numFmtId="176" fontId="13" fillId="3" borderId="36" xfId="0" quotePrefix="1" applyNumberFormat="1" applyFont="1" applyFill="1" applyBorder="1" applyAlignment="1" applyProtection="1">
      <alignment horizontal="left" vertical="top" wrapText="1"/>
      <protection locked="0"/>
    </xf>
    <xf numFmtId="176" fontId="13" fillId="3" borderId="37" xfId="0" quotePrefix="1" applyNumberFormat="1" applyFont="1" applyFill="1" applyBorder="1" applyAlignment="1" applyProtection="1">
      <alignment horizontal="left" vertical="top"/>
      <protection locked="0"/>
    </xf>
    <xf numFmtId="176" fontId="13" fillId="3" borderId="38" xfId="0" quotePrefix="1" applyNumberFormat="1" applyFont="1" applyFill="1" applyBorder="1" applyAlignment="1" applyProtection="1">
      <alignment horizontal="left" vertical="top"/>
      <protection locked="0"/>
    </xf>
    <xf numFmtId="176" fontId="13" fillId="3" borderId="39" xfId="0" quotePrefix="1" applyNumberFormat="1" applyFont="1" applyFill="1" applyBorder="1" applyAlignment="1" applyProtection="1">
      <alignment horizontal="left" vertical="distributed" wrapText="1"/>
      <protection locked="0"/>
    </xf>
    <xf numFmtId="176" fontId="13" fillId="3" borderId="0" xfId="0" quotePrefix="1" applyNumberFormat="1" applyFont="1" applyFill="1" applyAlignment="1" applyProtection="1">
      <alignment horizontal="left" vertical="distributed" wrapText="1"/>
      <protection locked="0"/>
    </xf>
    <xf numFmtId="176" fontId="13" fillId="3" borderId="40" xfId="0" quotePrefix="1" applyNumberFormat="1" applyFont="1" applyFill="1" applyBorder="1" applyAlignment="1" applyProtection="1">
      <alignment horizontal="left" vertical="distributed" wrapText="1"/>
      <protection locked="0"/>
    </xf>
    <xf numFmtId="176" fontId="13" fillId="3" borderId="41" xfId="0" quotePrefix="1" applyNumberFormat="1" applyFont="1" applyFill="1" applyBorder="1" applyAlignment="1" applyProtection="1">
      <alignment horizontal="left" vertical="distributed" wrapText="1"/>
      <protection locked="0"/>
    </xf>
    <xf numFmtId="176" fontId="13" fillId="3" borderId="42" xfId="0" quotePrefix="1" applyNumberFormat="1" applyFont="1" applyFill="1" applyBorder="1" applyAlignment="1" applyProtection="1">
      <alignment horizontal="left" vertical="distributed" wrapText="1"/>
      <protection locked="0"/>
    </xf>
    <xf numFmtId="176" fontId="13" fillId="3" borderId="43" xfId="0" quotePrefix="1" applyNumberFormat="1" applyFont="1" applyFill="1" applyBorder="1" applyAlignment="1" applyProtection="1">
      <alignment horizontal="left" vertical="distributed" wrapText="1"/>
      <protection locked="0"/>
    </xf>
    <xf numFmtId="176" fontId="15" fillId="3" borderId="0" xfId="0" quotePrefix="1" applyNumberFormat="1" applyFont="1" applyFill="1" applyAlignment="1" applyProtection="1">
      <alignment horizontal="left" vertical="distributed"/>
      <protection locked="0"/>
    </xf>
    <xf numFmtId="0" fontId="13" fillId="3" borderId="7" xfId="0" applyFont="1" applyFill="1" applyBorder="1" applyAlignment="1" applyProtection="1">
      <alignment horizontal="left" vertical="center" shrinkToFit="1"/>
      <protection locked="0"/>
    </xf>
    <xf numFmtId="0" fontId="13" fillId="3" borderId="9" xfId="0" applyFont="1" applyFill="1" applyBorder="1" applyAlignment="1" applyProtection="1">
      <alignment horizontal="left" vertical="center" shrinkToFit="1"/>
      <protection locked="0"/>
    </xf>
    <xf numFmtId="0" fontId="13" fillId="3" borderId="10" xfId="0" applyFont="1" applyFill="1" applyBorder="1" applyAlignment="1" applyProtection="1">
      <alignment horizontal="left" vertical="center" shrinkToFit="1"/>
      <protection locked="0"/>
    </xf>
    <xf numFmtId="0" fontId="13" fillId="3" borderId="155" xfId="0" applyFont="1" applyFill="1" applyBorder="1" applyAlignment="1" applyProtection="1">
      <alignment horizontal="center" vertical="center"/>
      <protection locked="0"/>
    </xf>
    <xf numFmtId="0" fontId="13" fillId="3" borderId="150" xfId="0" applyFont="1" applyFill="1" applyBorder="1" applyAlignment="1" applyProtection="1">
      <alignment horizontal="center" vertical="center"/>
      <protection locked="0"/>
    </xf>
    <xf numFmtId="0" fontId="13" fillId="3" borderId="149" xfId="0" applyFont="1" applyFill="1" applyBorder="1" applyAlignment="1" applyProtection="1">
      <alignment horizontal="center" vertical="center"/>
      <protection locked="0"/>
    </xf>
    <xf numFmtId="0" fontId="13" fillId="3" borderId="5" xfId="0" applyFont="1" applyFill="1" applyBorder="1" applyAlignment="1" applyProtection="1">
      <alignment horizontal="center" vertical="center"/>
      <protection locked="0"/>
    </xf>
    <xf numFmtId="0" fontId="13" fillId="3" borderId="50" xfId="0" applyFont="1" applyFill="1" applyBorder="1" applyAlignment="1" applyProtection="1">
      <alignment horizontal="center" vertical="center"/>
      <protection locked="0"/>
    </xf>
    <xf numFmtId="0" fontId="13" fillId="3" borderId="3" xfId="0" applyFont="1" applyFill="1" applyBorder="1" applyAlignment="1" applyProtection="1">
      <alignment horizontal="center" vertical="center"/>
      <protection locked="0"/>
    </xf>
    <xf numFmtId="0" fontId="13" fillId="3" borderId="55" xfId="0" applyFont="1" applyFill="1" applyBorder="1" applyAlignment="1" applyProtection="1">
      <alignment horizontal="center" vertical="center"/>
      <protection locked="0"/>
    </xf>
    <xf numFmtId="0" fontId="13" fillId="3" borderId="51" xfId="0" applyFont="1" applyFill="1" applyBorder="1" applyAlignment="1" applyProtection="1">
      <alignment horizontal="center" vertical="center"/>
      <protection locked="0"/>
    </xf>
    <xf numFmtId="0" fontId="13" fillId="3" borderId="56" xfId="0" applyFont="1" applyFill="1" applyBorder="1" applyAlignment="1" applyProtection="1">
      <alignment horizontal="center" vertical="center"/>
      <protection locked="0"/>
    </xf>
    <xf numFmtId="0" fontId="13" fillId="3" borderId="3" xfId="0" applyFont="1" applyFill="1" applyBorder="1" applyAlignment="1" applyProtection="1">
      <alignment horizontal="left" vertical="center"/>
      <protection locked="0"/>
    </xf>
    <xf numFmtId="0" fontId="13" fillId="3" borderId="55" xfId="0" applyFont="1" applyFill="1" applyBorder="1" applyAlignment="1" applyProtection="1">
      <alignment horizontal="left" vertical="center"/>
      <protection locked="0"/>
    </xf>
    <xf numFmtId="0" fontId="13" fillId="3" borderId="6" xfId="0" applyFont="1" applyFill="1" applyBorder="1" applyAlignment="1" applyProtection="1">
      <alignment horizontal="left" vertical="center"/>
      <protection locked="0"/>
    </xf>
    <xf numFmtId="0" fontId="13" fillId="3" borderId="48" xfId="0" applyFont="1" applyFill="1" applyBorder="1" applyAlignment="1" applyProtection="1">
      <alignment horizontal="left" vertical="center"/>
      <protection locked="0"/>
    </xf>
    <xf numFmtId="0" fontId="13" fillId="3" borderId="56" xfId="0" applyFont="1" applyFill="1" applyBorder="1" applyAlignment="1" applyProtection="1">
      <alignment horizontal="left" vertical="center"/>
      <protection locked="0"/>
    </xf>
    <xf numFmtId="0" fontId="13" fillId="3" borderId="49" xfId="0" applyFont="1" applyFill="1" applyBorder="1" applyAlignment="1" applyProtection="1">
      <alignment horizontal="left" vertical="center"/>
      <protection locked="0"/>
    </xf>
    <xf numFmtId="0" fontId="13" fillId="3" borderId="6" xfId="0" applyFont="1" applyFill="1" applyBorder="1" applyAlignment="1" applyProtection="1">
      <alignment horizontal="center" vertical="center"/>
      <protection locked="0"/>
    </xf>
    <xf numFmtId="0" fontId="13" fillId="3" borderId="48" xfId="0" applyFont="1" applyFill="1" applyBorder="1" applyAlignment="1" applyProtection="1">
      <alignment horizontal="center" vertical="center"/>
      <protection locked="0"/>
    </xf>
    <xf numFmtId="0" fontId="13" fillId="3" borderId="49" xfId="0" applyFont="1" applyFill="1" applyBorder="1" applyAlignment="1" applyProtection="1">
      <alignment horizontal="center" vertical="center"/>
      <protection locked="0"/>
    </xf>
    <xf numFmtId="0" fontId="13" fillId="3" borderId="3" xfId="0" applyFont="1" applyFill="1" applyBorder="1" applyAlignment="1" applyProtection="1">
      <alignment horizontal="right" vertical="center"/>
      <protection locked="0"/>
    </xf>
    <xf numFmtId="0" fontId="13" fillId="3" borderId="55" xfId="0" applyFont="1" applyFill="1" applyBorder="1" applyAlignment="1" applyProtection="1">
      <alignment horizontal="right" vertical="center"/>
      <protection locked="0"/>
    </xf>
    <xf numFmtId="0" fontId="13" fillId="3" borderId="6" xfId="0" applyFont="1" applyFill="1" applyBorder="1" applyAlignment="1" applyProtection="1">
      <alignment horizontal="right" vertical="center"/>
      <protection locked="0"/>
    </xf>
    <xf numFmtId="0" fontId="13" fillId="3" borderId="48" xfId="0" applyFont="1" applyFill="1" applyBorder="1" applyAlignment="1" applyProtection="1">
      <alignment horizontal="right" vertical="center"/>
      <protection locked="0"/>
    </xf>
    <xf numFmtId="0" fontId="13" fillId="3" borderId="56" xfId="0" applyFont="1" applyFill="1" applyBorder="1" applyAlignment="1" applyProtection="1">
      <alignment horizontal="right" vertical="center"/>
      <protection locked="0"/>
    </xf>
    <xf numFmtId="0" fontId="13" fillId="3" borderId="49" xfId="0" applyFont="1" applyFill="1" applyBorder="1" applyAlignment="1" applyProtection="1">
      <alignment horizontal="right" vertical="center"/>
      <protection locked="0"/>
    </xf>
    <xf numFmtId="38" fontId="14" fillId="3" borderId="5" xfId="12" applyFont="1" applyFill="1" applyBorder="1" applyAlignment="1" applyProtection="1">
      <alignment horizontal="center" vertical="center" wrapText="1"/>
      <protection locked="0"/>
    </xf>
    <xf numFmtId="38" fontId="14" fillId="3" borderId="50" xfId="12" applyFont="1" applyFill="1" applyBorder="1" applyAlignment="1" applyProtection="1">
      <alignment horizontal="center" vertical="center" wrapText="1"/>
      <protection locked="0"/>
    </xf>
    <xf numFmtId="38" fontId="14" fillId="3" borderId="3" xfId="12" applyFont="1" applyFill="1" applyBorder="1" applyAlignment="1" applyProtection="1">
      <alignment horizontal="center" vertical="center" wrapText="1"/>
      <protection locked="0"/>
    </xf>
    <xf numFmtId="38" fontId="14" fillId="3" borderId="55" xfId="12" applyFont="1" applyFill="1" applyBorder="1" applyAlignment="1" applyProtection="1">
      <alignment horizontal="center" vertical="center" wrapText="1"/>
      <protection locked="0"/>
    </xf>
    <xf numFmtId="38" fontId="14" fillId="3" borderId="51" xfId="12" applyFont="1" applyFill="1" applyBorder="1" applyAlignment="1" applyProtection="1">
      <alignment horizontal="center" vertical="center" wrapText="1"/>
      <protection locked="0"/>
    </xf>
    <xf numFmtId="38" fontId="14" fillId="3" borderId="56" xfId="12" applyFont="1" applyFill="1" applyBorder="1" applyAlignment="1" applyProtection="1">
      <alignment horizontal="center" vertical="center" wrapText="1"/>
      <protection locked="0"/>
    </xf>
    <xf numFmtId="0" fontId="13" fillId="3" borderId="5" xfId="0" applyFont="1" applyFill="1" applyBorder="1" applyAlignment="1" applyProtection="1">
      <alignment horizontal="left" vertical="center"/>
      <protection locked="0"/>
    </xf>
    <xf numFmtId="0" fontId="13" fillId="3" borderId="50" xfId="0" applyFont="1" applyFill="1" applyBorder="1" applyAlignment="1" applyProtection="1">
      <alignment horizontal="left" vertical="center"/>
      <protection locked="0"/>
    </xf>
    <xf numFmtId="0" fontId="13" fillId="3" borderId="51" xfId="0" applyFont="1" applyFill="1" applyBorder="1" applyAlignment="1" applyProtection="1">
      <alignment horizontal="left" vertical="center"/>
      <protection locked="0"/>
    </xf>
    <xf numFmtId="0" fontId="14" fillId="3" borderId="3" xfId="0" applyFont="1" applyFill="1" applyBorder="1" applyAlignment="1" applyProtection="1">
      <alignment horizontal="center" vertical="center" wrapText="1"/>
      <protection locked="0"/>
    </xf>
    <xf numFmtId="0" fontId="14" fillId="3" borderId="55" xfId="0" applyFont="1" applyFill="1" applyBorder="1" applyAlignment="1" applyProtection="1">
      <alignment horizontal="center" vertical="center" wrapText="1"/>
      <protection locked="0"/>
    </xf>
    <xf numFmtId="0" fontId="14" fillId="3" borderId="56" xfId="0" applyFont="1" applyFill="1" applyBorder="1" applyAlignment="1" applyProtection="1">
      <alignment horizontal="center" vertical="center" wrapText="1"/>
      <protection locked="0"/>
    </xf>
    <xf numFmtId="0" fontId="14" fillId="0" borderId="15" xfId="0" applyFont="1" applyBorder="1" applyAlignment="1" applyProtection="1">
      <alignment horizontal="left" vertical="center" wrapText="1"/>
      <protection locked="0" hidden="1"/>
    </xf>
    <xf numFmtId="0" fontId="14" fillId="0" borderId="9" xfId="0" applyFont="1" applyBorder="1" applyAlignment="1" applyProtection="1">
      <alignment horizontal="left" vertical="center" wrapText="1"/>
      <protection locked="0" hidden="1"/>
    </xf>
    <xf numFmtId="0" fontId="14" fillId="0" borderId="5" xfId="0" applyFont="1" applyBorder="1" applyAlignment="1" applyProtection="1">
      <alignment horizontal="left" vertical="center" wrapText="1"/>
      <protection locked="0" hidden="1"/>
    </xf>
    <xf numFmtId="0" fontId="14" fillId="0" borderId="17" xfId="0" applyFont="1" applyBorder="1" applyAlignment="1" applyProtection="1">
      <alignment horizontal="left" vertical="center" wrapText="1"/>
      <protection locked="0" hidden="1"/>
    </xf>
    <xf numFmtId="0" fontId="14" fillId="0" borderId="2" xfId="0" applyFont="1" applyBorder="1" applyAlignment="1" applyProtection="1">
      <alignment horizontal="left" vertical="center" wrapText="1"/>
      <protection locked="0" hidden="1"/>
    </xf>
    <xf numFmtId="0" fontId="14" fillId="0" borderId="3" xfId="0" applyFont="1" applyBorder="1" applyAlignment="1" applyProtection="1">
      <alignment horizontal="left" vertical="center" wrapText="1"/>
      <protection locked="0" hidden="1"/>
    </xf>
    <xf numFmtId="0" fontId="14" fillId="0" borderId="16" xfId="0" applyFont="1" applyBorder="1" applyAlignment="1" applyProtection="1">
      <alignment horizontal="left" vertical="center" wrapText="1"/>
      <protection locked="0" hidden="1"/>
    </xf>
    <xf numFmtId="0" fontId="14" fillId="0" borderId="12" xfId="0" applyFont="1" applyBorder="1" applyAlignment="1" applyProtection="1">
      <alignment horizontal="left" vertical="center" wrapText="1"/>
      <protection locked="0" hidden="1"/>
    </xf>
    <xf numFmtId="0" fontId="14" fillId="0" borderId="6" xfId="0" applyFont="1" applyBorder="1" applyAlignment="1" applyProtection="1">
      <alignment horizontal="left" vertical="center" wrapText="1"/>
      <protection locked="0" hidden="1"/>
    </xf>
    <xf numFmtId="0" fontId="14" fillId="0" borderId="11" xfId="0" applyFont="1" applyBorder="1" applyAlignment="1" applyProtection="1">
      <alignment horizontal="left" vertical="center" wrapText="1"/>
      <protection locked="0" hidden="1"/>
    </xf>
    <xf numFmtId="0" fontId="14" fillId="0" borderId="13" xfId="0" applyFont="1" applyBorder="1" applyAlignment="1" applyProtection="1">
      <alignment horizontal="left" vertical="center" wrapText="1"/>
      <protection locked="0" hidden="1"/>
    </xf>
    <xf numFmtId="0" fontId="14" fillId="0" borderId="31" xfId="0" applyFont="1" applyBorder="1" applyAlignment="1" applyProtection="1">
      <alignment horizontal="center" vertical="center" wrapText="1"/>
      <protection locked="0" hidden="1"/>
    </xf>
    <xf numFmtId="0" fontId="14" fillId="0" borderId="26" xfId="0" applyFont="1" applyBorder="1" applyAlignment="1" applyProtection="1">
      <alignment horizontal="center" vertical="center" wrapText="1"/>
      <protection locked="0" hidden="1"/>
    </xf>
    <xf numFmtId="0" fontId="14" fillId="0" borderId="32" xfId="0" applyFont="1" applyBorder="1" applyAlignment="1" applyProtection="1">
      <alignment horizontal="center" vertical="center" wrapText="1"/>
      <protection locked="0" hidden="1"/>
    </xf>
    <xf numFmtId="0" fontId="14" fillId="0" borderId="33" xfId="0" applyFont="1" applyBorder="1" applyAlignment="1" applyProtection="1">
      <alignment horizontal="center" vertical="center" wrapText="1"/>
      <protection locked="0" hidden="1"/>
    </xf>
    <xf numFmtId="0" fontId="14" fillId="0" borderId="0" xfId="0" applyFont="1" applyAlignment="1" applyProtection="1">
      <alignment horizontal="center" vertical="center" wrapText="1"/>
      <protection locked="0" hidden="1"/>
    </xf>
    <xf numFmtId="0" fontId="14" fillId="0" borderId="34" xfId="0" applyFont="1" applyBorder="1" applyAlignment="1" applyProtection="1">
      <alignment horizontal="center" vertical="center" wrapText="1"/>
      <protection locked="0" hidden="1"/>
    </xf>
    <xf numFmtId="0" fontId="14" fillId="0" borderId="29" xfId="0" applyFont="1" applyBorder="1" applyAlignment="1" applyProtection="1">
      <alignment horizontal="center" vertical="center" wrapText="1"/>
      <protection locked="0" hidden="1"/>
    </xf>
    <xf numFmtId="0" fontId="14" fillId="0" borderId="30" xfId="0" applyFont="1" applyBorder="1" applyAlignment="1" applyProtection="1">
      <alignment horizontal="center" vertical="center" wrapText="1"/>
      <protection locked="0" hidden="1"/>
    </xf>
    <xf numFmtId="0" fontId="14" fillId="0" borderId="35" xfId="0" applyFont="1" applyBorder="1" applyAlignment="1" applyProtection="1">
      <alignment horizontal="center" vertical="center" wrapText="1"/>
      <protection locked="0" hidden="1"/>
    </xf>
    <xf numFmtId="0" fontId="14" fillId="0" borderId="10" xfId="0" applyFont="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right" vertical="center" wrapText="1" indent="1"/>
      <protection locked="0" hidden="1"/>
    </xf>
    <xf numFmtId="176" fontId="13" fillId="3" borderId="26" xfId="0" quotePrefix="1" applyNumberFormat="1" applyFont="1" applyFill="1" applyBorder="1" applyAlignment="1" applyProtection="1">
      <alignment horizontal="right" vertical="center" wrapText="1" indent="1"/>
      <protection locked="0" hidden="1"/>
    </xf>
    <xf numFmtId="176" fontId="13" fillId="3" borderId="32" xfId="0" quotePrefix="1" applyNumberFormat="1" applyFont="1" applyFill="1" applyBorder="1" applyAlignment="1" applyProtection="1">
      <alignment horizontal="right" vertical="center" wrapText="1" indent="1"/>
      <protection locked="0" hidden="1"/>
    </xf>
    <xf numFmtId="176" fontId="13" fillId="3" borderId="29" xfId="0" quotePrefix="1" applyNumberFormat="1" applyFont="1" applyFill="1" applyBorder="1" applyAlignment="1" applyProtection="1">
      <alignment horizontal="right" vertical="center" wrapText="1" indent="1"/>
      <protection locked="0" hidden="1"/>
    </xf>
    <xf numFmtId="176" fontId="13" fillId="3" borderId="30" xfId="0" quotePrefix="1" applyNumberFormat="1" applyFont="1" applyFill="1" applyBorder="1" applyAlignment="1" applyProtection="1">
      <alignment horizontal="right" vertical="center" wrapText="1" indent="1"/>
      <protection locked="0" hidden="1"/>
    </xf>
    <xf numFmtId="176" fontId="13" fillId="3" borderId="35" xfId="0" quotePrefix="1" applyNumberFormat="1" applyFont="1" applyFill="1" applyBorder="1" applyAlignment="1" applyProtection="1">
      <alignment horizontal="right" vertical="center" wrapText="1" indent="1"/>
      <protection locked="0" hidden="1"/>
    </xf>
    <xf numFmtId="176" fontId="15" fillId="3" borderId="42" xfId="0" quotePrefix="1" applyNumberFormat="1" applyFont="1" applyFill="1" applyBorder="1" applyAlignment="1" applyProtection="1">
      <alignment horizontal="left" vertical="top" wrapText="1"/>
      <protection locked="0" hidden="1"/>
    </xf>
    <xf numFmtId="0" fontId="13" fillId="3" borderId="55" xfId="0" applyFont="1" applyFill="1" applyBorder="1" applyAlignment="1" applyProtection="1">
      <alignment horizontal="center" vertical="center" wrapText="1"/>
      <protection locked="0"/>
    </xf>
    <xf numFmtId="0" fontId="13" fillId="3" borderId="48" xfId="0" applyFont="1" applyFill="1" applyBorder="1" applyAlignment="1" applyProtection="1">
      <alignment horizontal="center" vertical="center" wrapText="1"/>
      <protection locked="0"/>
    </xf>
    <xf numFmtId="0" fontId="13" fillId="3" borderId="155" xfId="0" applyFont="1" applyFill="1" applyBorder="1" applyAlignment="1" applyProtection="1">
      <alignment horizontal="center" vertical="center" wrapText="1"/>
      <protection locked="0"/>
    </xf>
    <xf numFmtId="0" fontId="13" fillId="3" borderId="150" xfId="0" applyFont="1" applyFill="1" applyBorder="1" applyAlignment="1" applyProtection="1">
      <alignment horizontal="center" vertical="center" wrapText="1"/>
      <protection locked="0"/>
    </xf>
    <xf numFmtId="0" fontId="13" fillId="3" borderId="149" xfId="0" applyFont="1" applyFill="1" applyBorder="1" applyAlignment="1" applyProtection="1">
      <alignment horizontal="center" vertical="center" wrapText="1"/>
      <protection locked="0"/>
    </xf>
    <xf numFmtId="0" fontId="13" fillId="3" borderId="56" xfId="0" applyFont="1" applyFill="1" applyBorder="1" applyAlignment="1" applyProtection="1">
      <alignment horizontal="center" vertical="center" wrapText="1"/>
      <protection locked="0"/>
    </xf>
    <xf numFmtId="0" fontId="13" fillId="3" borderId="49" xfId="0" applyFont="1" applyFill="1" applyBorder="1" applyAlignment="1" applyProtection="1">
      <alignment horizontal="center" vertical="center" wrapText="1"/>
      <protection locked="0"/>
    </xf>
    <xf numFmtId="0" fontId="13" fillId="3" borderId="50" xfId="0" applyFont="1" applyFill="1" applyBorder="1" applyAlignment="1" applyProtection="1">
      <alignment horizontal="center" vertical="center" wrapText="1"/>
      <protection locked="0"/>
    </xf>
    <xf numFmtId="0" fontId="13" fillId="3" borderId="51" xfId="0" applyFont="1" applyFill="1" applyBorder="1" applyAlignment="1" applyProtection="1">
      <alignment horizontal="center" vertical="center" wrapText="1"/>
      <protection locked="0"/>
    </xf>
    <xf numFmtId="0" fontId="13" fillId="3" borderId="14" xfId="0" applyFont="1" applyFill="1" applyBorder="1" applyAlignment="1" applyProtection="1">
      <alignment horizontal="center" vertical="center" wrapText="1"/>
      <protection locked="0" hidden="1"/>
    </xf>
    <xf numFmtId="0" fontId="13" fillId="3" borderId="15"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left" vertical="center" wrapText="1"/>
      <protection locked="0" hidden="1"/>
    </xf>
    <xf numFmtId="0" fontId="13" fillId="3" borderId="17"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left" vertical="center" wrapText="1"/>
      <protection locked="0" hidden="1"/>
    </xf>
    <xf numFmtId="0" fontId="13" fillId="3" borderId="16"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left" vertical="center" wrapText="1"/>
      <protection locked="0" hidden="1"/>
    </xf>
    <xf numFmtId="0" fontId="13" fillId="3" borderId="6"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center" vertical="center" wrapText="1"/>
      <protection locked="0"/>
    </xf>
    <xf numFmtId="0" fontId="13" fillId="3" borderId="6" xfId="0" applyFont="1" applyFill="1" applyBorder="1" applyAlignment="1" applyProtection="1">
      <alignment horizontal="center" vertical="center" wrapText="1"/>
      <protection locked="0"/>
    </xf>
    <xf numFmtId="176" fontId="13" fillId="3" borderId="10" xfId="0" quotePrefix="1" applyNumberFormat="1" applyFont="1" applyFill="1" applyBorder="1" applyAlignment="1" applyProtection="1">
      <alignment horizontal="left" vertical="center" wrapText="1"/>
      <protection locked="0" hidden="1"/>
    </xf>
    <xf numFmtId="176" fontId="13" fillId="3" borderId="131" xfId="0" quotePrefix="1" applyNumberFormat="1" applyFont="1" applyFill="1" applyBorder="1" applyAlignment="1" applyProtection="1">
      <alignment horizontal="left" vertical="center" wrapText="1"/>
      <protection locked="0" hidden="1"/>
    </xf>
    <xf numFmtId="176" fontId="13" fillId="3" borderId="11" xfId="0" quotePrefix="1" applyNumberFormat="1" applyFont="1" applyFill="1" applyBorder="1" applyAlignment="1" applyProtection="1">
      <alignment horizontal="left" vertical="center" wrapText="1"/>
      <protection locked="0" hidden="1"/>
    </xf>
    <xf numFmtId="176" fontId="13" fillId="3" borderId="132" xfId="0" quotePrefix="1" applyNumberFormat="1" applyFont="1" applyFill="1" applyBorder="1" applyAlignment="1" applyProtection="1">
      <alignment horizontal="left" vertical="center" wrapText="1"/>
      <protection locked="0" hidden="1"/>
    </xf>
    <xf numFmtId="176" fontId="13" fillId="3" borderId="13" xfId="0" quotePrefix="1" applyNumberFormat="1" applyFont="1" applyFill="1" applyBorder="1" applyAlignment="1" applyProtection="1">
      <alignment horizontal="left" vertical="center" wrapText="1"/>
      <protection locked="0" hidden="1"/>
    </xf>
    <xf numFmtId="176" fontId="13" fillId="3" borderId="133" xfId="0" quotePrefix="1" applyNumberFormat="1"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center" vertical="center" wrapText="1"/>
      <protection locked="0"/>
    </xf>
    <xf numFmtId="176" fontId="13" fillId="3" borderId="33" xfId="0" quotePrefix="1" applyNumberFormat="1" applyFont="1" applyFill="1" applyBorder="1" applyAlignment="1" applyProtection="1">
      <alignment horizontal="center" vertical="center" wrapText="1"/>
      <protection locked="0" hidden="1"/>
    </xf>
    <xf numFmtId="176" fontId="13" fillId="3" borderId="0" xfId="0" quotePrefix="1" applyNumberFormat="1" applyFont="1" applyFill="1" applyAlignment="1" applyProtection="1">
      <alignment horizontal="center" vertical="center" wrapText="1"/>
      <protection locked="0" hidden="1"/>
    </xf>
    <xf numFmtId="176" fontId="13" fillId="3" borderId="29" xfId="0" quotePrefix="1" applyNumberFormat="1" applyFont="1" applyFill="1" applyBorder="1" applyAlignment="1" applyProtection="1">
      <alignment horizontal="center" vertical="center" wrapText="1"/>
      <protection locked="0" hidden="1"/>
    </xf>
    <xf numFmtId="176" fontId="13" fillId="3" borderId="30" xfId="0" quotePrefix="1" applyNumberFormat="1" applyFont="1" applyFill="1" applyBorder="1" applyAlignment="1" applyProtection="1">
      <alignment horizontal="center" vertical="center" wrapText="1"/>
      <protection locked="0" hidden="1"/>
    </xf>
    <xf numFmtId="0" fontId="13" fillId="3" borderId="60"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wrapText="1"/>
      <protection locked="0"/>
    </xf>
    <xf numFmtId="176" fontId="23" fillId="3" borderId="39" xfId="0" quotePrefix="1" applyNumberFormat="1" applyFont="1" applyFill="1" applyBorder="1" applyAlignment="1" applyProtection="1">
      <alignment horizontal="left" vertical="distributed" wrapText="1"/>
      <protection locked="0" hidden="1"/>
    </xf>
    <xf numFmtId="176" fontId="23" fillId="3" borderId="0" xfId="0" quotePrefix="1" applyNumberFormat="1" applyFont="1" applyFill="1" applyAlignment="1" applyProtection="1">
      <alignment horizontal="left" vertical="distributed" wrapText="1"/>
      <protection locked="0" hidden="1"/>
    </xf>
    <xf numFmtId="176" fontId="23" fillId="3" borderId="40" xfId="0" quotePrefix="1" applyNumberFormat="1" applyFont="1" applyFill="1" applyBorder="1" applyAlignment="1" applyProtection="1">
      <alignment horizontal="left" vertical="distributed" wrapText="1"/>
      <protection locked="0" hidden="1"/>
    </xf>
    <xf numFmtId="176" fontId="23" fillId="3" borderId="41" xfId="0" quotePrefix="1" applyNumberFormat="1" applyFont="1" applyFill="1" applyBorder="1" applyAlignment="1" applyProtection="1">
      <alignment horizontal="left" vertical="distributed" wrapText="1"/>
      <protection locked="0" hidden="1"/>
    </xf>
    <xf numFmtId="176" fontId="23" fillId="3" borderId="42" xfId="0" quotePrefix="1" applyNumberFormat="1" applyFont="1" applyFill="1" applyBorder="1" applyAlignment="1" applyProtection="1">
      <alignment horizontal="left" vertical="distributed" wrapText="1"/>
      <protection locked="0" hidden="1"/>
    </xf>
    <xf numFmtId="176" fontId="23" fillId="3" borderId="43" xfId="0" quotePrefix="1" applyNumberFormat="1" applyFont="1" applyFill="1" applyBorder="1" applyAlignment="1" applyProtection="1">
      <alignment horizontal="left" vertical="distributed" wrapText="1"/>
      <protection locked="0" hidden="1"/>
    </xf>
    <xf numFmtId="0" fontId="13" fillId="3" borderId="113" xfId="0" applyFont="1" applyFill="1" applyBorder="1" applyAlignment="1" applyProtection="1">
      <alignment horizontal="right" vertical="center"/>
      <protection locked="0" hidden="1"/>
    </xf>
    <xf numFmtId="176" fontId="13" fillId="3" borderId="49" xfId="0" quotePrefix="1" applyNumberFormat="1" applyFont="1" applyFill="1" applyBorder="1" applyAlignment="1" applyProtection="1">
      <alignment horizontal="center" vertical="center" wrapText="1"/>
      <protection locked="0" hidden="1"/>
    </xf>
    <xf numFmtId="176" fontId="13" fillId="3" borderId="133" xfId="0" quotePrefix="1" applyNumberFormat="1" applyFont="1" applyFill="1" applyBorder="1" applyAlignment="1" applyProtection="1">
      <alignment horizontal="center" vertical="center" wrapText="1"/>
      <protection locked="0" hidden="1"/>
    </xf>
    <xf numFmtId="176" fontId="13" fillId="3" borderId="149"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left" vertical="center" wrapText="1" indent="1"/>
      <protection locked="0" hidden="1"/>
    </xf>
    <xf numFmtId="176" fontId="13" fillId="3" borderId="111" xfId="0" quotePrefix="1" applyNumberFormat="1" applyFont="1" applyFill="1" applyBorder="1" applyAlignment="1" applyProtection="1">
      <alignment horizontal="left" vertical="center" wrapText="1" indent="1"/>
      <protection locked="0" hidden="1"/>
    </xf>
    <xf numFmtId="0" fontId="13" fillId="3" borderId="4" xfId="0" applyFont="1" applyFill="1" applyBorder="1" applyAlignment="1" applyProtection="1">
      <alignment horizontal="center" vertical="center" wrapText="1"/>
      <protection locked="0" hidden="1"/>
    </xf>
    <xf numFmtId="0" fontId="13" fillId="3" borderId="112" xfId="0" applyFont="1" applyFill="1" applyBorder="1" applyAlignment="1" applyProtection="1">
      <alignment horizontal="center" vertical="center"/>
      <protection locked="0" hidden="1"/>
    </xf>
    <xf numFmtId="0" fontId="13" fillId="3" borderId="56" xfId="0" applyFont="1" applyFill="1" applyBorder="1" applyAlignment="1" applyProtection="1">
      <alignment horizontal="left" vertical="center" wrapText="1"/>
      <protection locked="0" hidden="1"/>
    </xf>
    <xf numFmtId="0" fontId="13" fillId="3" borderId="132" xfId="0" applyFont="1" applyFill="1" applyBorder="1" applyAlignment="1" applyProtection="1">
      <alignment horizontal="left" vertical="center" wrapText="1"/>
      <protection locked="0" hidden="1"/>
    </xf>
    <xf numFmtId="0" fontId="13" fillId="3" borderId="49" xfId="0" applyFont="1" applyFill="1" applyBorder="1" applyAlignment="1" applyProtection="1">
      <alignment horizontal="left" vertical="center" wrapText="1"/>
      <protection locked="0" hidden="1"/>
    </xf>
    <xf numFmtId="0" fontId="13" fillId="3" borderId="133" xfId="0" applyFont="1" applyFill="1" applyBorder="1" applyAlignment="1" applyProtection="1">
      <alignment horizontal="left" vertical="center" wrapText="1"/>
      <protection locked="0" hidden="1"/>
    </xf>
    <xf numFmtId="0" fontId="13" fillId="3" borderId="64" xfId="0" applyFont="1" applyFill="1" applyBorder="1" applyAlignment="1" applyProtection="1">
      <alignment horizontal="center" vertical="center" wrapText="1"/>
      <protection locked="0"/>
    </xf>
    <xf numFmtId="0" fontId="13" fillId="3" borderId="37" xfId="0" applyFont="1" applyFill="1" applyBorder="1" applyAlignment="1" applyProtection="1">
      <alignment horizontal="right" vertical="center"/>
      <protection locked="0" hidden="1"/>
    </xf>
    <xf numFmtId="176" fontId="13" fillId="3" borderId="14" xfId="0" quotePrefix="1" applyNumberFormat="1" applyFont="1" applyFill="1" applyBorder="1" applyAlignment="1" applyProtection="1">
      <alignment horizontal="right" vertical="center" wrapText="1" indent="1"/>
      <protection locked="0" hidden="1"/>
    </xf>
    <xf numFmtId="176" fontId="13" fillId="3" borderId="111" xfId="0" quotePrefix="1" applyNumberFormat="1" applyFont="1" applyFill="1" applyBorder="1" applyAlignment="1" applyProtection="1">
      <alignment horizontal="right" vertical="center" wrapText="1" indent="1"/>
      <protection locked="0" hidden="1"/>
    </xf>
    <xf numFmtId="0" fontId="13" fillId="3" borderId="151" xfId="0" applyFont="1" applyFill="1" applyBorder="1" applyAlignment="1" applyProtection="1">
      <alignment horizontal="center" vertical="center" wrapText="1"/>
      <protection locked="0"/>
    </xf>
    <xf numFmtId="0" fontId="13" fillId="3" borderId="10" xfId="0" applyFont="1" applyFill="1" applyBorder="1" applyAlignment="1" applyProtection="1">
      <alignment vertical="center" wrapText="1" shrinkToFit="1"/>
      <protection locked="0" hidden="1"/>
    </xf>
    <xf numFmtId="0" fontId="13" fillId="3" borderId="131" xfId="0" applyFont="1" applyFill="1" applyBorder="1" applyAlignment="1" applyProtection="1">
      <alignment vertical="center" wrapText="1" shrinkToFit="1"/>
      <protection locked="0" hidden="1"/>
    </xf>
    <xf numFmtId="0" fontId="13" fillId="3" borderId="11" xfId="0" applyFont="1" applyFill="1" applyBorder="1" applyAlignment="1" applyProtection="1">
      <alignment vertical="center" wrapText="1" shrinkToFit="1"/>
      <protection locked="0" hidden="1"/>
    </xf>
    <xf numFmtId="0" fontId="13" fillId="3" borderId="132" xfId="0" applyFont="1" applyFill="1" applyBorder="1" applyAlignment="1" applyProtection="1">
      <alignment vertical="center" wrapText="1" shrinkToFit="1"/>
      <protection locked="0" hidden="1"/>
    </xf>
    <xf numFmtId="0" fontId="13" fillId="3" borderId="52" xfId="0" applyFont="1" applyFill="1" applyBorder="1" applyAlignment="1" applyProtection="1">
      <alignment vertical="center" wrapText="1" shrinkToFit="1"/>
      <protection locked="0" hidden="1"/>
    </xf>
    <xf numFmtId="0" fontId="13" fillId="3" borderId="57" xfId="0" applyFont="1" applyFill="1" applyBorder="1" applyAlignment="1" applyProtection="1">
      <alignment vertical="center" wrapText="1" shrinkToFit="1"/>
      <protection locked="0" hidden="1"/>
    </xf>
    <xf numFmtId="0" fontId="13" fillId="3" borderId="133" xfId="0" applyFont="1" applyFill="1" applyBorder="1" applyAlignment="1" applyProtection="1">
      <alignment vertical="center" wrapText="1" shrinkToFit="1"/>
      <protection locked="0" hidden="1"/>
    </xf>
    <xf numFmtId="0" fontId="13" fillId="3" borderId="47" xfId="0" applyFont="1" applyFill="1" applyBorder="1" applyAlignment="1" applyProtection="1">
      <alignment vertical="center" wrapText="1" shrinkToFit="1"/>
      <protection locked="0" hidden="1"/>
    </xf>
    <xf numFmtId="0" fontId="13" fillId="3" borderId="14" xfId="0" applyFont="1" applyFill="1" applyBorder="1" applyAlignment="1" applyProtection="1">
      <alignment vertical="center" wrapText="1" shrinkToFit="1"/>
      <protection locked="0" hidden="1"/>
    </xf>
    <xf numFmtId="0" fontId="13" fillId="3" borderId="17"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protection locked="0" hidden="1"/>
    </xf>
    <xf numFmtId="0" fontId="13" fillId="3" borderId="16" xfId="0" applyFont="1" applyFill="1" applyBorder="1" applyAlignment="1" applyProtection="1">
      <alignment horizontal="left" vertical="center"/>
      <protection locked="0" hidden="1"/>
    </xf>
    <xf numFmtId="0" fontId="13" fillId="3" borderId="12"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shrinkToFit="1"/>
      <protection locked="0" hidden="1"/>
    </xf>
    <xf numFmtId="0" fontId="13" fillId="3" borderId="11" xfId="0" applyFont="1" applyFill="1" applyBorder="1" applyAlignment="1" applyProtection="1">
      <alignment horizontal="left" vertical="center" shrinkToFit="1"/>
      <protection locked="0" hidden="1"/>
    </xf>
    <xf numFmtId="0" fontId="13" fillId="3" borderId="12" xfId="0" applyFont="1" applyFill="1" applyBorder="1" applyAlignment="1" applyProtection="1">
      <alignment horizontal="left" vertical="center" shrinkToFit="1"/>
      <protection locked="0" hidden="1"/>
    </xf>
    <xf numFmtId="0" fontId="13" fillId="3" borderId="13" xfId="0" applyFont="1" applyFill="1" applyBorder="1" applyAlignment="1" applyProtection="1">
      <alignment horizontal="left" vertical="center" shrinkToFit="1"/>
      <protection locked="0" hidden="1"/>
    </xf>
    <xf numFmtId="0" fontId="13" fillId="3" borderId="14" xfId="0" applyFont="1" applyFill="1" applyBorder="1" applyAlignment="1" applyProtection="1">
      <alignment vertical="center" wrapText="1"/>
      <protection locked="0" hidden="1"/>
    </xf>
    <xf numFmtId="0" fontId="13" fillId="3" borderId="13" xfId="0" applyFont="1" applyFill="1" applyBorder="1" applyAlignment="1" applyProtection="1">
      <alignment vertical="center" wrapText="1" shrinkToFit="1"/>
      <protection locked="0" hidden="1"/>
    </xf>
    <xf numFmtId="0" fontId="13" fillId="3" borderId="15"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shrinkToFit="1"/>
      <protection locked="0" hidden="1"/>
    </xf>
    <xf numFmtId="0" fontId="13" fillId="3" borderId="10" xfId="0" applyFont="1" applyFill="1" applyBorder="1" applyAlignment="1" applyProtection="1">
      <alignment horizontal="left" vertical="center" shrinkToFit="1"/>
      <protection locked="0" hidden="1"/>
    </xf>
    <xf numFmtId="0" fontId="13" fillId="3" borderId="31" xfId="0" applyFont="1" applyFill="1" applyBorder="1" applyAlignment="1" applyProtection="1">
      <alignment horizontal="left" vertical="center" wrapText="1" shrinkToFit="1"/>
      <protection locked="0" hidden="1"/>
    </xf>
    <xf numFmtId="0" fontId="13" fillId="3" borderId="26" xfId="0" applyFont="1" applyFill="1" applyBorder="1" applyAlignment="1" applyProtection="1">
      <alignment horizontal="left" vertical="center" wrapText="1" shrinkToFit="1"/>
      <protection locked="0" hidden="1"/>
    </xf>
    <xf numFmtId="0" fontId="13" fillId="3" borderId="29" xfId="0" applyFont="1" applyFill="1" applyBorder="1" applyAlignment="1" applyProtection="1">
      <alignment horizontal="left" vertical="center" wrapText="1" shrinkToFit="1"/>
      <protection locked="0" hidden="1"/>
    </xf>
    <xf numFmtId="0" fontId="13" fillId="3" borderId="30" xfId="0" applyFont="1" applyFill="1" applyBorder="1" applyAlignment="1" applyProtection="1">
      <alignment horizontal="left" vertical="center" wrapText="1" shrinkToFit="1"/>
      <protection locked="0" hidden="1"/>
    </xf>
    <xf numFmtId="176" fontId="15" fillId="3" borderId="42" xfId="0" quotePrefix="1" applyNumberFormat="1"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shrinkToFit="1"/>
      <protection locked="0" hidden="1"/>
    </xf>
    <xf numFmtId="0" fontId="13" fillId="3" borderId="9" xfId="0" applyFont="1" applyFill="1" applyBorder="1" applyAlignment="1" applyProtection="1">
      <alignment horizontal="center" vertical="center" shrinkToFit="1"/>
      <protection locked="0" hidden="1"/>
    </xf>
    <xf numFmtId="176" fontId="15" fillId="3" borderId="113" xfId="0" quotePrefix="1" applyNumberFormat="1"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shrinkToFit="1"/>
      <protection locked="0" hidden="1"/>
    </xf>
    <xf numFmtId="38" fontId="13" fillId="3" borderId="5" xfId="12" applyFont="1" applyFill="1" applyBorder="1" applyAlignment="1" applyProtection="1">
      <alignment horizontal="center" vertical="center" shrinkToFit="1"/>
      <protection locked="0"/>
    </xf>
    <xf numFmtId="38" fontId="13" fillId="3" borderId="50" xfId="12" applyFont="1" applyFill="1" applyBorder="1" applyAlignment="1" applyProtection="1">
      <alignment horizontal="center" vertical="center" shrinkToFit="1"/>
      <protection locked="0"/>
    </xf>
    <xf numFmtId="38" fontId="13" fillId="3" borderId="3" xfId="12" applyFont="1" applyFill="1" applyBorder="1" applyAlignment="1" applyProtection="1">
      <alignment horizontal="center" vertical="center" shrinkToFit="1"/>
      <protection locked="0"/>
    </xf>
    <xf numFmtId="38" fontId="13" fillId="3" borderId="55" xfId="12" applyFont="1" applyFill="1" applyBorder="1" applyAlignment="1" applyProtection="1">
      <alignment horizontal="center" vertical="center" shrinkToFit="1"/>
      <protection locked="0"/>
    </xf>
    <xf numFmtId="38" fontId="13" fillId="3" borderId="51" xfId="12" applyFont="1" applyFill="1" applyBorder="1" applyAlignment="1" applyProtection="1">
      <alignment horizontal="center" vertical="center" shrinkToFit="1"/>
      <protection locked="0"/>
    </xf>
    <xf numFmtId="38" fontId="13" fillId="3" borderId="56" xfId="12" applyFont="1" applyFill="1" applyBorder="1" applyAlignment="1" applyProtection="1">
      <alignment horizontal="center" vertical="center" shrinkToFit="1"/>
      <protection locked="0"/>
    </xf>
    <xf numFmtId="0" fontId="13" fillId="3" borderId="150" xfId="0" applyFont="1" applyFill="1" applyBorder="1" applyAlignment="1" applyProtection="1">
      <alignment horizontal="left" vertical="center" wrapText="1" shrinkToFit="1"/>
      <protection locked="0"/>
    </xf>
    <xf numFmtId="0" fontId="14" fillId="3" borderId="15" xfId="0" applyFont="1" applyFill="1" applyBorder="1" applyAlignment="1" applyProtection="1">
      <alignment horizontal="left" vertical="center" wrapText="1"/>
      <protection locked="0" hidden="1"/>
    </xf>
    <xf numFmtId="0" fontId="14" fillId="3" borderId="9" xfId="0" applyFont="1" applyFill="1" applyBorder="1" applyAlignment="1" applyProtection="1">
      <alignment horizontal="left" vertical="center" wrapText="1"/>
      <protection locked="0" hidden="1"/>
    </xf>
    <xf numFmtId="0" fontId="14" fillId="3" borderId="5" xfId="0" applyFont="1" applyFill="1" applyBorder="1" applyAlignment="1" applyProtection="1">
      <alignment horizontal="left" vertical="center" wrapText="1"/>
      <protection locked="0" hidden="1"/>
    </xf>
    <xf numFmtId="0" fontId="14" fillId="3" borderId="17" xfId="0" applyFont="1" applyFill="1" applyBorder="1" applyAlignment="1" applyProtection="1">
      <alignment horizontal="left" vertical="center" wrapText="1"/>
      <protection locked="0" hidden="1"/>
    </xf>
    <xf numFmtId="0" fontId="14" fillId="3" borderId="2" xfId="0" applyFont="1" applyFill="1" applyBorder="1" applyAlignment="1" applyProtection="1">
      <alignment horizontal="left" vertical="center" wrapText="1"/>
      <protection locked="0" hidden="1"/>
    </xf>
    <xf numFmtId="0" fontId="14" fillId="3" borderId="3" xfId="0" applyFont="1" applyFill="1" applyBorder="1" applyAlignment="1" applyProtection="1">
      <alignment horizontal="left" vertical="center" wrapText="1"/>
      <protection locked="0" hidden="1"/>
    </xf>
    <xf numFmtId="0" fontId="14" fillId="3" borderId="16" xfId="0" applyFont="1" applyFill="1" applyBorder="1" applyAlignment="1" applyProtection="1">
      <alignment horizontal="left" vertical="center" wrapText="1"/>
      <protection locked="0" hidden="1"/>
    </xf>
    <xf numFmtId="0" fontId="14" fillId="3" borderId="12" xfId="0" applyFont="1" applyFill="1" applyBorder="1" applyAlignment="1" applyProtection="1">
      <alignment horizontal="left" vertical="center" wrapText="1"/>
      <protection locked="0" hidden="1"/>
    </xf>
    <xf numFmtId="0" fontId="14" fillId="3" borderId="6" xfId="0" applyFont="1" applyFill="1" applyBorder="1" applyAlignment="1" applyProtection="1">
      <alignment horizontal="left" vertical="center" wrapText="1"/>
      <protection locked="0" hidden="1"/>
    </xf>
    <xf numFmtId="0" fontId="14" fillId="3" borderId="10" xfId="0" applyFont="1" applyFill="1" applyBorder="1" applyAlignment="1" applyProtection="1">
      <alignment vertical="center" wrapText="1" shrinkToFit="1"/>
      <protection locked="0" hidden="1"/>
    </xf>
    <xf numFmtId="0" fontId="14" fillId="3" borderId="131" xfId="0" applyFont="1" applyFill="1" applyBorder="1" applyAlignment="1" applyProtection="1">
      <alignment vertical="center" shrinkToFit="1"/>
      <protection locked="0" hidden="1"/>
    </xf>
    <xf numFmtId="0" fontId="14" fillId="3" borderId="11" xfId="0" applyFont="1" applyFill="1" applyBorder="1" applyAlignment="1" applyProtection="1">
      <alignment vertical="center" wrapText="1" shrinkToFit="1"/>
      <protection locked="0" hidden="1"/>
    </xf>
    <xf numFmtId="0" fontId="14" fillId="3" borderId="132" xfId="0" applyFont="1" applyFill="1" applyBorder="1" applyAlignment="1" applyProtection="1">
      <alignment vertical="center" shrinkToFit="1"/>
      <protection locked="0" hidden="1"/>
    </xf>
    <xf numFmtId="0" fontId="14" fillId="3" borderId="11" xfId="0" applyFont="1" applyFill="1" applyBorder="1" applyAlignment="1" applyProtection="1">
      <alignment vertical="center" shrinkToFit="1"/>
      <protection locked="0" hidden="1"/>
    </xf>
    <xf numFmtId="0" fontId="14" fillId="3" borderId="13" xfId="0" applyFont="1" applyFill="1" applyBorder="1" applyAlignment="1" applyProtection="1">
      <alignment vertical="center" shrinkToFit="1"/>
      <protection locked="0" hidden="1"/>
    </xf>
    <xf numFmtId="0" fontId="14" fillId="3" borderId="133" xfId="0" applyFont="1" applyFill="1" applyBorder="1" applyAlignment="1" applyProtection="1">
      <alignment vertical="center" shrinkToFit="1"/>
      <protection locked="0" hidden="1"/>
    </xf>
    <xf numFmtId="0" fontId="13" fillId="3" borderId="155" xfId="0" applyFont="1" applyFill="1" applyBorder="1" applyAlignment="1" applyProtection="1">
      <alignment horizontal="left" vertical="center" wrapText="1" shrinkToFit="1"/>
      <protection locked="0"/>
    </xf>
    <xf numFmtId="0" fontId="13" fillId="3" borderId="149" xfId="0" applyFont="1" applyFill="1" applyBorder="1" applyAlignment="1" applyProtection="1">
      <alignment horizontal="left" vertical="center" wrapText="1" shrinkToFit="1"/>
      <protection locked="0"/>
    </xf>
    <xf numFmtId="0" fontId="13" fillId="3" borderId="45" xfId="0" applyFont="1" applyFill="1" applyBorder="1" applyAlignment="1" applyProtection="1">
      <alignment horizontal="center" vertical="center"/>
      <protection locked="0"/>
    </xf>
    <xf numFmtId="0" fontId="13" fillId="3" borderId="151" xfId="0" applyFont="1" applyFill="1" applyBorder="1" applyAlignment="1" applyProtection="1">
      <alignment horizontal="center" vertical="center"/>
      <protection locked="0"/>
    </xf>
    <xf numFmtId="0" fontId="13" fillId="3" borderId="70" xfId="0" applyFont="1" applyFill="1" applyBorder="1" applyAlignment="1" applyProtection="1">
      <alignment horizontal="center" vertical="center"/>
      <protection locked="0"/>
    </xf>
    <xf numFmtId="0" fontId="13" fillId="3" borderId="153" xfId="0" applyFont="1" applyFill="1" applyBorder="1" applyAlignment="1" applyProtection="1">
      <alignment horizontal="center" vertical="center"/>
      <protection locked="0"/>
    </xf>
    <xf numFmtId="0" fontId="13" fillId="3" borderId="49" xfId="0" applyFont="1" applyFill="1" applyBorder="1" applyAlignment="1" applyProtection="1">
      <alignment horizontal="left" vertical="center" wrapText="1" shrinkToFit="1"/>
      <protection locked="0" hidden="1"/>
    </xf>
    <xf numFmtId="0" fontId="13" fillId="3" borderId="133"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wrapText="1" shrinkToFit="1"/>
      <protection locked="0" hidden="1"/>
    </xf>
    <xf numFmtId="0" fontId="13" fillId="3" borderId="14"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shrinkToFit="1"/>
      <protection locked="0" hidden="1"/>
    </xf>
    <xf numFmtId="0" fontId="13" fillId="3" borderId="86" xfId="0" applyFont="1" applyFill="1" applyBorder="1" applyAlignment="1" applyProtection="1">
      <alignment horizontal="center" vertical="center"/>
      <protection locked="0"/>
    </xf>
    <xf numFmtId="0" fontId="13" fillId="3" borderId="72" xfId="0" applyFont="1" applyFill="1" applyBorder="1" applyAlignment="1" applyProtection="1">
      <alignment horizontal="center" vertical="center"/>
      <protection locked="0"/>
    </xf>
    <xf numFmtId="0" fontId="13" fillId="3" borderId="61" xfId="0" applyFont="1" applyFill="1" applyBorder="1" applyAlignment="1" applyProtection="1">
      <alignment horizontal="center" vertical="center"/>
      <protection locked="0"/>
    </xf>
    <xf numFmtId="0" fontId="13" fillId="3" borderId="62" xfId="0" applyFont="1" applyFill="1" applyBorder="1" applyAlignment="1" applyProtection="1">
      <alignment horizontal="center" vertical="center"/>
      <protection locked="0"/>
    </xf>
    <xf numFmtId="0" fontId="13" fillId="3" borderId="64" xfId="0" applyFont="1" applyFill="1" applyBorder="1" applyAlignment="1" applyProtection="1">
      <alignment horizontal="center" vertical="center"/>
      <protection locked="0"/>
    </xf>
    <xf numFmtId="0" fontId="13" fillId="3" borderId="73" xfId="0" applyFont="1" applyFill="1" applyBorder="1" applyAlignment="1" applyProtection="1">
      <alignment horizontal="center" vertical="center"/>
      <protection locked="0"/>
    </xf>
    <xf numFmtId="0" fontId="13" fillId="3" borderId="152" xfId="0" applyFont="1" applyFill="1" applyBorder="1" applyAlignment="1" applyProtection="1">
      <alignment horizontal="center" vertical="center"/>
      <protection locked="0"/>
    </xf>
    <xf numFmtId="0" fontId="13" fillId="3" borderId="31" xfId="0" applyFont="1" applyFill="1" applyBorder="1" applyAlignment="1" applyProtection="1">
      <alignment horizontal="left" vertical="center" wrapText="1"/>
      <protection locked="0" hidden="1"/>
    </xf>
    <xf numFmtId="0" fontId="13" fillId="3" borderId="33" xfId="0" applyFont="1" applyFill="1" applyBorder="1" applyAlignment="1" applyProtection="1">
      <alignment horizontal="left" vertical="center" wrapText="1"/>
      <protection locked="0" hidden="1"/>
    </xf>
    <xf numFmtId="0" fontId="13" fillId="3" borderId="29" xfId="0" applyFont="1" applyFill="1" applyBorder="1" applyAlignment="1" applyProtection="1">
      <alignment horizontal="left" vertical="center" wrapText="1"/>
      <protection locked="0" hidden="1"/>
    </xf>
    <xf numFmtId="0" fontId="13" fillId="3" borderId="26" xfId="0" applyFont="1" applyFill="1" applyBorder="1" applyAlignment="1" applyProtection="1">
      <alignment horizontal="center" vertical="center" shrinkToFit="1"/>
      <protection locked="0" hidden="1"/>
    </xf>
    <xf numFmtId="0" fontId="13" fillId="3" borderId="32" xfId="0" applyFont="1" applyFill="1" applyBorder="1" applyAlignment="1" applyProtection="1">
      <alignment horizontal="center" vertical="center" shrinkToFit="1"/>
      <protection locked="0" hidden="1"/>
    </xf>
    <xf numFmtId="0" fontId="13" fillId="3" borderId="0" xfId="0" applyFont="1" applyFill="1" applyAlignment="1" applyProtection="1">
      <alignment horizontal="center" vertical="center" shrinkToFit="1"/>
      <protection locked="0" hidden="1"/>
    </xf>
    <xf numFmtId="0" fontId="13" fillId="3" borderId="34" xfId="0" applyFont="1" applyFill="1" applyBorder="1" applyAlignment="1" applyProtection="1">
      <alignment horizontal="center" vertical="center" shrinkToFit="1"/>
      <protection locked="0" hidden="1"/>
    </xf>
    <xf numFmtId="0" fontId="13" fillId="3" borderId="60" xfId="0" applyFont="1" applyFill="1" applyBorder="1" applyAlignment="1" applyProtection="1">
      <alignment horizontal="center" vertical="center"/>
      <protection locked="0"/>
    </xf>
    <xf numFmtId="0" fontId="29" fillId="3" borderId="31" xfId="0" applyFont="1" applyFill="1" applyBorder="1" applyAlignment="1" applyProtection="1">
      <alignment horizontal="left" vertical="center" wrapText="1"/>
      <protection locked="0" hidden="1"/>
    </xf>
    <xf numFmtId="0" fontId="29" fillId="3" borderId="26" xfId="0" applyFont="1" applyFill="1" applyBorder="1" applyAlignment="1" applyProtection="1">
      <alignment horizontal="left" vertical="center" wrapText="1"/>
      <protection locked="0" hidden="1"/>
    </xf>
    <xf numFmtId="0" fontId="29" fillId="3" borderId="60" xfId="0" applyFont="1" applyFill="1" applyBorder="1" applyAlignment="1" applyProtection="1">
      <alignment horizontal="left" vertical="center" wrapText="1"/>
      <protection locked="0" hidden="1"/>
    </xf>
    <xf numFmtId="0" fontId="29" fillId="3" borderId="33" xfId="0" applyFont="1" applyFill="1" applyBorder="1" applyAlignment="1" applyProtection="1">
      <alignment horizontal="left" vertical="center" wrapText="1"/>
      <protection locked="0" hidden="1"/>
    </xf>
    <xf numFmtId="0" fontId="29" fillId="3" borderId="0" xfId="0" applyFont="1" applyFill="1" applyAlignment="1" applyProtection="1">
      <alignment horizontal="left" vertical="center" wrapText="1"/>
      <protection locked="0" hidden="1"/>
    </xf>
    <xf numFmtId="0" fontId="29" fillId="3" borderId="61" xfId="0" applyFont="1" applyFill="1" applyBorder="1" applyAlignment="1" applyProtection="1">
      <alignment horizontal="left" vertical="center" wrapText="1"/>
      <protection locked="0" hidden="1"/>
    </xf>
    <xf numFmtId="0" fontId="29" fillId="3" borderId="29" xfId="0" applyFont="1" applyFill="1" applyBorder="1" applyAlignment="1" applyProtection="1">
      <alignment horizontal="left" vertical="center" wrapText="1"/>
      <protection locked="0" hidden="1"/>
    </xf>
    <xf numFmtId="0" fontId="29" fillId="3" borderId="30" xfId="0" applyFont="1" applyFill="1" applyBorder="1" applyAlignment="1" applyProtection="1">
      <alignment horizontal="left" vertical="center" wrapText="1"/>
      <protection locked="0" hidden="1"/>
    </xf>
    <xf numFmtId="0" fontId="29" fillId="3" borderId="62" xfId="0" applyFont="1" applyFill="1" applyBorder="1" applyAlignment="1" applyProtection="1">
      <alignment horizontal="left" vertical="center" wrapText="1"/>
      <protection locked="0" hidden="1"/>
    </xf>
    <xf numFmtId="0" fontId="14" fillId="3" borderId="26" xfId="0" applyFont="1" applyFill="1" applyBorder="1" applyAlignment="1" applyProtection="1">
      <alignment horizontal="left" vertical="center" wrapText="1"/>
      <protection locked="0" hidden="1"/>
    </xf>
    <xf numFmtId="0" fontId="14" fillId="3" borderId="32" xfId="0" applyFont="1" applyFill="1" applyBorder="1" applyAlignment="1" applyProtection="1">
      <alignment horizontal="left" vertical="center" wrapText="1"/>
      <protection locked="0" hidden="1"/>
    </xf>
    <xf numFmtId="0" fontId="14" fillId="3" borderId="0" xfId="0" applyFont="1" applyFill="1" applyAlignment="1" applyProtection="1">
      <alignment horizontal="left" vertical="center" wrapText="1"/>
      <protection locked="0" hidden="1"/>
    </xf>
    <xf numFmtId="0" fontId="14" fillId="3" borderId="34" xfId="0" applyFont="1" applyFill="1" applyBorder="1" applyAlignment="1" applyProtection="1">
      <alignment horizontal="left" vertical="center" wrapText="1"/>
      <protection locked="0" hidden="1"/>
    </xf>
    <xf numFmtId="0" fontId="14" fillId="3" borderId="30" xfId="0" applyFont="1" applyFill="1" applyBorder="1" applyAlignment="1" applyProtection="1">
      <alignment horizontal="left" vertical="center" wrapText="1"/>
      <protection locked="0" hidden="1"/>
    </xf>
    <xf numFmtId="0" fontId="14" fillId="3" borderId="35" xfId="0" applyFont="1" applyFill="1" applyBorder="1" applyAlignment="1" applyProtection="1">
      <alignment horizontal="left" vertical="center" wrapText="1"/>
      <protection locked="0" hidden="1"/>
    </xf>
    <xf numFmtId="0" fontId="13" fillId="3" borderId="70" xfId="0" applyFont="1" applyFill="1" applyBorder="1" applyAlignment="1" applyProtection="1">
      <alignment horizontal="center" vertical="center" wrapText="1"/>
      <protection locked="0"/>
    </xf>
    <xf numFmtId="0" fontId="13" fillId="3" borderId="46" xfId="0" applyFont="1" applyFill="1" applyBorder="1" applyAlignment="1" applyProtection="1">
      <alignment horizontal="center" vertical="center" wrapText="1"/>
      <protection locked="0"/>
    </xf>
    <xf numFmtId="0" fontId="13" fillId="3" borderId="68" xfId="0" applyFont="1" applyFill="1" applyBorder="1" applyAlignment="1" applyProtection="1">
      <alignment horizontal="center" vertical="center" wrapText="1"/>
      <protection locked="0"/>
    </xf>
    <xf numFmtId="0" fontId="28" fillId="3" borderId="31" xfId="0" applyFont="1" applyFill="1" applyBorder="1" applyAlignment="1" applyProtection="1">
      <alignment horizontal="left" vertical="center" wrapText="1"/>
      <protection locked="0" hidden="1"/>
    </xf>
    <xf numFmtId="0" fontId="28" fillId="3" borderId="26" xfId="0" applyFont="1" applyFill="1" applyBorder="1" applyAlignment="1" applyProtection="1">
      <alignment horizontal="left" vertical="center" wrapText="1"/>
      <protection locked="0" hidden="1"/>
    </xf>
    <xf numFmtId="0" fontId="28" fillId="3" borderId="60" xfId="0" applyFont="1" applyFill="1" applyBorder="1" applyAlignment="1" applyProtection="1">
      <alignment horizontal="left" vertical="center" wrapText="1"/>
      <protection locked="0" hidden="1"/>
    </xf>
    <xf numFmtId="0" fontId="28" fillId="3" borderId="33" xfId="0" applyFont="1" applyFill="1" applyBorder="1" applyAlignment="1" applyProtection="1">
      <alignment horizontal="left" vertical="center" wrapText="1"/>
      <protection locked="0" hidden="1"/>
    </xf>
    <xf numFmtId="0" fontId="28" fillId="3" borderId="0" xfId="0" applyFont="1" applyFill="1" applyAlignment="1" applyProtection="1">
      <alignment horizontal="left" vertical="center" wrapText="1"/>
      <protection locked="0" hidden="1"/>
    </xf>
    <xf numFmtId="0" fontId="28" fillId="3" borderId="61" xfId="0" applyFont="1" applyFill="1" applyBorder="1" applyAlignment="1" applyProtection="1">
      <alignment horizontal="left" vertical="center" wrapText="1"/>
      <protection locked="0" hidden="1"/>
    </xf>
    <xf numFmtId="0" fontId="28" fillId="3" borderId="29" xfId="0" applyFont="1" applyFill="1" applyBorder="1" applyAlignment="1" applyProtection="1">
      <alignment horizontal="left" vertical="center" wrapText="1"/>
      <protection locked="0" hidden="1"/>
    </xf>
    <xf numFmtId="0" fontId="28" fillId="3" borderId="30" xfId="0" applyFont="1" applyFill="1" applyBorder="1" applyAlignment="1" applyProtection="1">
      <alignment horizontal="left" vertical="center" wrapText="1"/>
      <protection locked="0" hidden="1"/>
    </xf>
    <xf numFmtId="0" fontId="28" fillId="3" borderId="62" xfId="0" applyFont="1" applyFill="1" applyBorder="1" applyAlignment="1" applyProtection="1">
      <alignment horizontal="left" vertical="center" wrapText="1"/>
      <protection locked="0" hidden="1"/>
    </xf>
    <xf numFmtId="0" fontId="14" fillId="3" borderId="46" xfId="0" applyFont="1" applyFill="1" applyBorder="1" applyAlignment="1" applyProtection="1">
      <alignment horizontal="left" vertical="center" wrapText="1" shrinkToFit="1"/>
      <protection locked="0" hidden="1"/>
    </xf>
    <xf numFmtId="0" fontId="14" fillId="3" borderId="26" xfId="0" applyFont="1" applyFill="1" applyBorder="1" applyAlignment="1" applyProtection="1">
      <alignment horizontal="left" vertical="center" wrapText="1" shrinkToFit="1"/>
      <protection locked="0" hidden="1"/>
    </xf>
    <xf numFmtId="0" fontId="14" fillId="3" borderId="32" xfId="0" applyFont="1" applyFill="1" applyBorder="1" applyAlignment="1" applyProtection="1">
      <alignment horizontal="left" vertical="center" wrapText="1" shrinkToFit="1"/>
      <protection locked="0" hidden="1"/>
    </xf>
    <xf numFmtId="0" fontId="14" fillId="3" borderId="68" xfId="0" applyFont="1" applyFill="1" applyBorder="1" applyAlignment="1" applyProtection="1">
      <alignment horizontal="left" vertical="center" wrapText="1" shrinkToFit="1"/>
      <protection locked="0" hidden="1"/>
    </xf>
    <xf numFmtId="0" fontId="14" fillId="3" borderId="0" xfId="0" applyFont="1" applyFill="1" applyAlignment="1" applyProtection="1">
      <alignment horizontal="left" vertical="center" wrapText="1" shrinkToFit="1"/>
      <protection locked="0" hidden="1"/>
    </xf>
    <xf numFmtId="0" fontId="14" fillId="3" borderId="34" xfId="0" applyFont="1" applyFill="1" applyBorder="1" applyAlignment="1" applyProtection="1">
      <alignment horizontal="left" vertical="center" wrapText="1" shrinkToFit="1"/>
      <protection locked="0" hidden="1"/>
    </xf>
    <xf numFmtId="0" fontId="14" fillId="3" borderId="69" xfId="0" applyFont="1" applyFill="1" applyBorder="1" applyAlignment="1" applyProtection="1">
      <alignment horizontal="left" vertical="center" wrapText="1" shrinkToFit="1"/>
      <protection locked="0" hidden="1"/>
    </xf>
    <xf numFmtId="0" fontId="14" fillId="3" borderId="30" xfId="0" applyFont="1" applyFill="1" applyBorder="1" applyAlignment="1" applyProtection="1">
      <alignment horizontal="left" vertical="center" wrapText="1" shrinkToFit="1"/>
      <protection locked="0" hidden="1"/>
    </xf>
    <xf numFmtId="0" fontId="14" fillId="3" borderId="35" xfId="0" applyFont="1" applyFill="1" applyBorder="1" applyAlignment="1" applyProtection="1">
      <alignment horizontal="left" vertical="center" wrapText="1" shrinkToFit="1"/>
      <protection locked="0" hidden="1"/>
    </xf>
    <xf numFmtId="0" fontId="14" fillId="3" borderId="46" xfId="0" applyFont="1" applyFill="1" applyBorder="1" applyAlignment="1" applyProtection="1">
      <alignment horizontal="left" vertical="center" shrinkToFit="1"/>
      <protection locked="0" hidden="1"/>
    </xf>
    <xf numFmtId="0" fontId="14" fillId="3" borderId="26" xfId="0" applyFont="1" applyFill="1" applyBorder="1" applyAlignment="1" applyProtection="1">
      <alignment horizontal="left" vertical="center" shrinkToFit="1"/>
      <protection locked="0" hidden="1"/>
    </xf>
    <xf numFmtId="0" fontId="14" fillId="3" borderId="32" xfId="0" applyFont="1" applyFill="1" applyBorder="1" applyAlignment="1" applyProtection="1">
      <alignment horizontal="left" vertical="center" shrinkToFit="1"/>
      <protection locked="0" hidden="1"/>
    </xf>
    <xf numFmtId="0" fontId="14" fillId="3" borderId="68" xfId="0" applyFont="1" applyFill="1" applyBorder="1" applyAlignment="1" applyProtection="1">
      <alignment horizontal="left" vertical="center" shrinkToFit="1"/>
      <protection locked="0" hidden="1"/>
    </xf>
    <xf numFmtId="0" fontId="14" fillId="3" borderId="0" xfId="0" applyFont="1" applyFill="1" applyAlignment="1" applyProtection="1">
      <alignment horizontal="left" vertical="center" shrinkToFit="1"/>
      <protection locked="0" hidden="1"/>
    </xf>
    <xf numFmtId="0" fontId="14" fillId="3" borderId="34" xfId="0" applyFont="1" applyFill="1" applyBorder="1" applyAlignment="1" applyProtection="1">
      <alignment horizontal="left" vertical="center" shrinkToFit="1"/>
      <protection locked="0" hidden="1"/>
    </xf>
    <xf numFmtId="0" fontId="13" fillId="3" borderId="29" xfId="0" applyFont="1" applyFill="1" applyBorder="1" applyAlignment="1" applyProtection="1">
      <alignment horizontal="center" vertical="center" wrapText="1"/>
      <protection locked="0"/>
    </xf>
    <xf numFmtId="0" fontId="13" fillId="3" borderId="30" xfId="0" applyFont="1" applyFill="1" applyBorder="1" applyAlignment="1" applyProtection="1">
      <alignment horizontal="center" vertical="center" wrapText="1"/>
      <protection locked="0"/>
    </xf>
    <xf numFmtId="0" fontId="13" fillId="3" borderId="69" xfId="0" applyFont="1" applyFill="1" applyBorder="1" applyAlignment="1" applyProtection="1">
      <alignment horizontal="center" vertical="center" wrapText="1"/>
      <protection locked="0"/>
    </xf>
    <xf numFmtId="0" fontId="13" fillId="3" borderId="35" xfId="0" applyFont="1" applyFill="1" applyBorder="1" applyAlignment="1" applyProtection="1">
      <alignment horizontal="center" vertical="center" wrapText="1"/>
      <protection locked="0"/>
    </xf>
    <xf numFmtId="0" fontId="13" fillId="3" borderId="11" xfId="0" applyFont="1" applyFill="1" applyBorder="1" applyAlignment="1" applyProtection="1">
      <alignment horizontal="left" vertical="center" wrapText="1"/>
      <protection locked="0" hidden="1"/>
    </xf>
    <xf numFmtId="0" fontId="13" fillId="3" borderId="13" xfId="0" applyFont="1" applyFill="1" applyBorder="1" applyAlignment="1" applyProtection="1">
      <alignment horizontal="left" vertical="center" wrapText="1"/>
      <protection locked="0" hidden="1"/>
    </xf>
    <xf numFmtId="0" fontId="13" fillId="3" borderId="10" xfId="0" applyFont="1" applyFill="1" applyBorder="1" applyAlignment="1" applyProtection="1">
      <alignment horizontal="left" vertical="center" wrapText="1"/>
      <protection locked="0" hidden="1"/>
    </xf>
    <xf numFmtId="0" fontId="13" fillId="3" borderId="150" xfId="0" applyFont="1" applyFill="1" applyBorder="1" applyAlignment="1" applyProtection="1">
      <alignment horizontal="left" vertical="center" wrapText="1"/>
      <protection locked="0"/>
    </xf>
    <xf numFmtId="0" fontId="13" fillId="3" borderId="149" xfId="0" applyFont="1" applyFill="1" applyBorder="1" applyAlignment="1" applyProtection="1">
      <alignment horizontal="left" vertical="center" wrapText="1"/>
      <protection locked="0"/>
    </xf>
    <xf numFmtId="0" fontId="13" fillId="3" borderId="130" xfId="0" applyFont="1" applyFill="1" applyBorder="1" applyAlignment="1" applyProtection="1">
      <alignment horizontal="center" vertical="center" wrapText="1"/>
      <protection locked="0" hidden="1"/>
    </xf>
    <xf numFmtId="0" fontId="13" fillId="3" borderId="150" xfId="0" applyFont="1" applyFill="1" applyBorder="1" applyAlignment="1" applyProtection="1">
      <alignment horizontal="center" vertical="center" wrapText="1"/>
      <protection locked="0" hidden="1"/>
    </xf>
    <xf numFmtId="0" fontId="13" fillId="3" borderId="149" xfId="0" applyFont="1" applyFill="1" applyBorder="1" applyAlignment="1" applyProtection="1">
      <alignment horizontal="center" vertical="center" wrapText="1"/>
      <protection locked="0" hidden="1"/>
    </xf>
    <xf numFmtId="0" fontId="13" fillId="3" borderId="155" xfId="0" applyFont="1" applyFill="1" applyBorder="1" applyAlignment="1" applyProtection="1">
      <alignment horizontal="left" vertical="center" wrapText="1"/>
      <protection locked="0"/>
    </xf>
    <xf numFmtId="0" fontId="13" fillId="3" borderId="55" xfId="0" applyFont="1" applyFill="1" applyBorder="1" applyAlignment="1" applyProtection="1">
      <alignment horizontal="distributed" vertical="center" wrapText="1" justifyLastLine="1" shrinkToFit="1"/>
      <protection locked="0"/>
    </xf>
    <xf numFmtId="0" fontId="13" fillId="3" borderId="56" xfId="0" applyFont="1" applyFill="1" applyBorder="1" applyAlignment="1" applyProtection="1">
      <alignment horizontal="distributed" vertical="center" wrapText="1" justifyLastLine="1" shrinkToFit="1"/>
      <protection locked="0"/>
    </xf>
    <xf numFmtId="0" fontId="13" fillId="3" borderId="48" xfId="0" applyFont="1" applyFill="1" applyBorder="1" applyAlignment="1" applyProtection="1">
      <alignment horizontal="distributed" vertical="center" wrapText="1" justifyLastLine="1" shrinkToFit="1"/>
      <protection locked="0"/>
    </xf>
    <xf numFmtId="0" fontId="13" fillId="3" borderId="49" xfId="0" applyFont="1" applyFill="1" applyBorder="1" applyAlignment="1" applyProtection="1">
      <alignment horizontal="distributed" vertical="center" wrapText="1" justifyLastLine="1" shrinkToFit="1"/>
      <protection locked="0"/>
    </xf>
    <xf numFmtId="0" fontId="13" fillId="3" borderId="52" xfId="0" applyFont="1" applyFill="1" applyBorder="1" applyAlignment="1" applyProtection="1">
      <alignment horizontal="left" vertical="center" wrapText="1"/>
      <protection locked="0" hidden="1"/>
    </xf>
    <xf numFmtId="0" fontId="13" fillId="3" borderId="50" xfId="0" applyFont="1" applyFill="1" applyBorder="1" applyAlignment="1" applyProtection="1">
      <alignment horizontal="left" vertical="center" wrapText="1"/>
      <protection locked="0" hidden="1"/>
    </xf>
    <xf numFmtId="0" fontId="13" fillId="3" borderId="51" xfId="0" applyFont="1" applyFill="1" applyBorder="1" applyAlignment="1" applyProtection="1">
      <alignment horizontal="left" vertical="center" wrapText="1"/>
      <protection locked="0" hidden="1"/>
    </xf>
    <xf numFmtId="0" fontId="13" fillId="3" borderId="57" xfId="0" applyFont="1" applyFill="1" applyBorder="1" applyAlignment="1" applyProtection="1">
      <alignment horizontal="left" vertical="center" wrapText="1"/>
      <protection locked="0" hidden="1"/>
    </xf>
    <xf numFmtId="0" fontId="13" fillId="3" borderId="55" xfId="0" applyFont="1" applyFill="1" applyBorder="1" applyAlignment="1" applyProtection="1">
      <alignment horizontal="left" vertical="center" wrapText="1"/>
      <protection locked="0" hidden="1"/>
    </xf>
    <xf numFmtId="0" fontId="13" fillId="3" borderId="47" xfId="0" applyFont="1" applyFill="1" applyBorder="1" applyAlignment="1" applyProtection="1">
      <alignment horizontal="left" vertical="center" wrapText="1"/>
      <protection locked="0" hidden="1"/>
    </xf>
    <xf numFmtId="0" fontId="13" fillId="3" borderId="48"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distributed" vertical="center" wrapText="1" justifyLastLine="1" shrinkToFit="1"/>
      <protection locked="0"/>
    </xf>
    <xf numFmtId="0" fontId="13" fillId="3" borderId="6" xfId="0" applyFont="1" applyFill="1" applyBorder="1" applyAlignment="1" applyProtection="1">
      <alignment horizontal="distributed" vertical="center" wrapText="1" justifyLastLine="1" shrinkToFit="1"/>
      <protection locked="0"/>
    </xf>
    <xf numFmtId="176" fontId="13" fillId="3" borderId="44" xfId="0" quotePrefix="1" applyNumberFormat="1" applyFont="1" applyFill="1" applyBorder="1" applyAlignment="1" applyProtection="1">
      <alignment horizontal="right" vertical="center" wrapText="1" indent="1"/>
      <protection locked="0" hidden="1"/>
    </xf>
    <xf numFmtId="176" fontId="13" fillId="3" borderId="45" xfId="0" quotePrefix="1" applyNumberFormat="1" applyFont="1" applyFill="1" applyBorder="1" applyAlignment="1" applyProtection="1">
      <alignment horizontal="right" vertical="center" wrapText="1" indent="1"/>
      <protection locked="0" hidden="1"/>
    </xf>
    <xf numFmtId="176" fontId="13" fillId="3" borderId="151" xfId="0" quotePrefix="1" applyNumberFormat="1" applyFont="1" applyFill="1" applyBorder="1" applyAlignment="1" applyProtection="1">
      <alignment horizontal="right" vertical="center" wrapText="1" indent="1"/>
      <protection locked="0" hidden="1"/>
    </xf>
    <xf numFmtId="176" fontId="13" fillId="3" borderId="63" xfId="0" quotePrefix="1" applyNumberFormat="1" applyFont="1" applyFill="1" applyBorder="1" applyAlignment="1" applyProtection="1">
      <alignment horizontal="right" vertical="center" wrapText="1" indent="1"/>
      <protection locked="0" hidden="1"/>
    </xf>
    <xf numFmtId="176" fontId="13" fillId="3" borderId="64" xfId="0" quotePrefix="1" applyNumberFormat="1" applyFont="1" applyFill="1" applyBorder="1" applyAlignment="1" applyProtection="1">
      <alignment horizontal="right" vertical="center" wrapText="1" indent="1"/>
      <protection locked="0" hidden="1"/>
    </xf>
    <xf numFmtId="176" fontId="13" fillId="3" borderId="152" xfId="0" quotePrefix="1" applyNumberFormat="1" applyFont="1" applyFill="1" applyBorder="1" applyAlignment="1" applyProtection="1">
      <alignment horizontal="right" vertical="center" wrapText="1" indent="1"/>
      <protection locked="0" hidden="1"/>
    </xf>
    <xf numFmtId="0" fontId="13" fillId="3" borderId="154" xfId="0" applyFont="1" applyFill="1" applyBorder="1" applyAlignment="1" applyProtection="1">
      <alignment horizontal="left" vertical="center" wrapText="1"/>
      <protection locked="0"/>
    </xf>
    <xf numFmtId="0" fontId="14" fillId="3" borderId="31" xfId="0" applyFont="1" applyFill="1" applyBorder="1" applyAlignment="1" applyProtection="1">
      <alignment horizontal="left" vertical="center" wrapText="1"/>
      <protection locked="0" hidden="1"/>
    </xf>
    <xf numFmtId="0" fontId="14" fillId="3" borderId="33" xfId="0" applyFont="1" applyFill="1" applyBorder="1" applyAlignment="1" applyProtection="1">
      <alignment horizontal="left" vertical="center" wrapText="1"/>
      <protection locked="0" hidden="1"/>
    </xf>
    <xf numFmtId="0" fontId="14" fillId="3" borderId="29" xfId="0" applyFont="1" applyFill="1" applyBorder="1" applyAlignment="1" applyProtection="1">
      <alignment horizontal="left" vertical="center" wrapText="1"/>
      <protection locked="0" hidden="1"/>
    </xf>
    <xf numFmtId="0" fontId="24" fillId="3" borderId="17" xfId="0" applyFont="1" applyFill="1" applyBorder="1" applyAlignment="1" applyProtection="1">
      <alignment horizontal="left" vertical="center" wrapText="1"/>
      <protection locked="0" hidden="1"/>
    </xf>
    <xf numFmtId="0" fontId="24" fillId="3" borderId="2" xfId="0" applyFont="1" applyFill="1" applyBorder="1" applyAlignment="1" applyProtection="1">
      <alignment horizontal="left" vertical="center" wrapText="1"/>
      <protection locked="0" hidden="1"/>
    </xf>
    <xf numFmtId="0" fontId="24" fillId="3" borderId="11"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wrapText="1"/>
      <protection locked="0"/>
    </xf>
    <xf numFmtId="0" fontId="13" fillId="3" borderId="11" xfId="0" applyFont="1" applyFill="1" applyBorder="1" applyAlignment="1" applyProtection="1">
      <alignment horizontal="center" vertical="center" wrapText="1"/>
      <protection locked="0"/>
    </xf>
    <xf numFmtId="0" fontId="24" fillId="3" borderId="16" xfId="0" applyFont="1" applyFill="1" applyBorder="1" applyAlignment="1" applyProtection="1">
      <alignment horizontal="left" vertical="center" wrapText="1"/>
      <protection locked="0" hidden="1"/>
    </xf>
    <xf numFmtId="0" fontId="24" fillId="3" borderId="12" xfId="0" applyFont="1" applyFill="1" applyBorder="1" applyAlignment="1" applyProtection="1">
      <alignment horizontal="left" vertical="center" wrapText="1"/>
      <protection locked="0" hidden="1"/>
    </xf>
    <xf numFmtId="0" fontId="24" fillId="3" borderId="13"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wrapText="1"/>
      <protection locked="0"/>
    </xf>
    <xf numFmtId="0" fontId="13" fillId="3" borderId="13" xfId="0" applyFont="1" applyFill="1" applyBorder="1" applyAlignment="1" applyProtection="1">
      <alignment horizontal="center" vertical="center" wrapText="1"/>
      <protection locked="0"/>
    </xf>
    <xf numFmtId="0" fontId="14" fillId="3" borderId="14"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left" vertical="center" wrapText="1" shrinkToFit="1"/>
      <protection locked="0"/>
    </xf>
    <xf numFmtId="0" fontId="13" fillId="3" borderId="32" xfId="0" applyFont="1" applyFill="1" applyBorder="1" applyAlignment="1" applyProtection="1">
      <alignment horizontal="left" vertical="center" wrapText="1" shrinkToFit="1"/>
      <protection locked="0"/>
    </xf>
    <xf numFmtId="0" fontId="13" fillId="3" borderId="168" xfId="0" applyFont="1" applyFill="1" applyBorder="1" applyAlignment="1" applyProtection="1">
      <alignment horizontal="center" vertical="center" wrapText="1"/>
      <protection locked="0"/>
    </xf>
    <xf numFmtId="0" fontId="13" fillId="3" borderId="169" xfId="0" applyFont="1" applyFill="1" applyBorder="1" applyAlignment="1" applyProtection="1">
      <alignment horizontal="center" vertical="center" wrapText="1"/>
      <protection locked="0"/>
    </xf>
    <xf numFmtId="0" fontId="13" fillId="3" borderId="171" xfId="0" applyFont="1" applyFill="1" applyBorder="1" applyAlignment="1" applyProtection="1">
      <alignment horizontal="center" vertical="center" wrapText="1"/>
      <protection locked="0"/>
    </xf>
    <xf numFmtId="0" fontId="13" fillId="3" borderId="172" xfId="0" applyFont="1" applyFill="1" applyBorder="1" applyAlignment="1" applyProtection="1">
      <alignment horizontal="center" vertical="center" wrapText="1"/>
      <protection locked="0"/>
    </xf>
    <xf numFmtId="0" fontId="13" fillId="3" borderId="173" xfId="0" applyFont="1" applyFill="1" applyBorder="1" applyAlignment="1" applyProtection="1">
      <alignment horizontal="left" vertical="center" wrapText="1" shrinkToFit="1"/>
      <protection locked="0"/>
    </xf>
    <xf numFmtId="0" fontId="13" fillId="3" borderId="174" xfId="0" applyFont="1" applyFill="1" applyBorder="1" applyAlignment="1" applyProtection="1">
      <alignment horizontal="left" vertical="center" wrapText="1" shrinkToFit="1"/>
      <protection locked="0"/>
    </xf>
    <xf numFmtId="0" fontId="13" fillId="3" borderId="175" xfId="0" applyFont="1" applyFill="1" applyBorder="1" applyAlignment="1" applyProtection="1">
      <alignment horizontal="left" vertical="center" wrapText="1" shrinkToFit="1"/>
      <protection locked="0"/>
    </xf>
    <xf numFmtId="0" fontId="13" fillId="3" borderId="176" xfId="0" applyFont="1" applyFill="1" applyBorder="1" applyAlignment="1" applyProtection="1">
      <alignment horizontal="left" vertical="center" wrapText="1" shrinkToFit="1"/>
      <protection locked="0"/>
    </xf>
    <xf numFmtId="0" fontId="13" fillId="3" borderId="177" xfId="0" applyFont="1" applyFill="1" applyBorder="1" applyAlignment="1" applyProtection="1">
      <alignment horizontal="left" vertical="center" wrapText="1" shrinkToFit="1"/>
      <protection locked="0"/>
    </xf>
    <xf numFmtId="0" fontId="13" fillId="3" borderId="178" xfId="0" applyFont="1" applyFill="1" applyBorder="1" applyAlignment="1" applyProtection="1">
      <alignment horizontal="left" vertical="center" wrapText="1" shrinkToFit="1"/>
      <protection locked="0"/>
    </xf>
    <xf numFmtId="0" fontId="24" fillId="3" borderId="15" xfId="0" applyFont="1" applyFill="1" applyBorder="1" applyAlignment="1" applyProtection="1">
      <alignment horizontal="left" vertical="center" wrapText="1"/>
      <protection locked="0" hidden="1"/>
    </xf>
    <xf numFmtId="0" fontId="24" fillId="3" borderId="9" xfId="0" applyFont="1" applyFill="1" applyBorder="1" applyAlignment="1" applyProtection="1">
      <alignment horizontal="left" vertical="center" wrapText="1"/>
      <protection locked="0" hidden="1"/>
    </xf>
    <xf numFmtId="0" fontId="24" fillId="3" borderId="10"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center" vertical="center" wrapText="1"/>
      <protection locked="0"/>
    </xf>
    <xf numFmtId="0" fontId="13" fillId="3" borderId="10" xfId="0" applyFont="1" applyFill="1" applyBorder="1" applyAlignment="1" applyProtection="1">
      <alignment horizontal="center" vertical="center" wrapText="1"/>
      <protection locked="0"/>
    </xf>
    <xf numFmtId="0" fontId="23" fillId="3" borderId="14" xfId="0" applyFont="1" applyFill="1" applyBorder="1" applyAlignment="1" applyProtection="1">
      <alignment horizontal="left" vertical="center" wrapText="1"/>
      <protection locked="0" hidden="1"/>
    </xf>
    <xf numFmtId="0" fontId="13" fillId="3" borderId="14" xfId="0" applyFont="1" applyFill="1" applyBorder="1" applyAlignment="1" applyProtection="1">
      <alignment horizontal="center" vertical="center" wrapText="1"/>
      <protection locked="0"/>
    </xf>
    <xf numFmtId="0" fontId="24" fillId="3" borderId="31" xfId="0" applyFont="1" applyFill="1" applyBorder="1" applyAlignment="1" applyProtection="1">
      <alignment horizontal="left" vertical="center" wrapText="1"/>
      <protection locked="0" hidden="1"/>
    </xf>
    <xf numFmtId="0" fontId="24" fillId="3" borderId="26" xfId="0" applyFont="1" applyFill="1" applyBorder="1" applyAlignment="1" applyProtection="1">
      <alignment horizontal="left" vertical="center" wrapText="1"/>
      <protection locked="0" hidden="1"/>
    </xf>
    <xf numFmtId="0" fontId="24" fillId="3" borderId="32" xfId="0" applyFont="1" applyFill="1" applyBorder="1" applyAlignment="1" applyProtection="1">
      <alignment horizontal="left" vertical="center" wrapText="1"/>
      <protection locked="0" hidden="1"/>
    </xf>
    <xf numFmtId="0" fontId="24" fillId="3" borderId="33" xfId="0" applyFont="1" applyFill="1" applyBorder="1" applyAlignment="1" applyProtection="1">
      <alignment horizontal="left" vertical="center" wrapText="1"/>
      <protection locked="0" hidden="1"/>
    </xf>
    <xf numFmtId="0" fontId="24" fillId="3" borderId="0" xfId="0" applyFont="1" applyFill="1" applyAlignment="1" applyProtection="1">
      <alignment horizontal="left" vertical="center" wrapText="1"/>
      <protection locked="0" hidden="1"/>
    </xf>
    <xf numFmtId="0" fontId="24" fillId="3" borderId="34" xfId="0" applyFont="1" applyFill="1" applyBorder="1" applyAlignment="1" applyProtection="1">
      <alignment horizontal="left" vertical="center" wrapText="1"/>
      <protection locked="0" hidden="1"/>
    </xf>
    <xf numFmtId="0" fontId="24" fillId="3" borderId="29" xfId="0" applyFont="1" applyFill="1" applyBorder="1" applyAlignment="1" applyProtection="1">
      <alignment horizontal="left" vertical="center" wrapText="1"/>
      <protection locked="0" hidden="1"/>
    </xf>
    <xf numFmtId="0" fontId="24" fillId="3" borderId="30" xfId="0" applyFont="1" applyFill="1" applyBorder="1" applyAlignment="1" applyProtection="1">
      <alignment horizontal="left" vertical="center" wrapText="1"/>
      <protection locked="0" hidden="1"/>
    </xf>
    <xf numFmtId="0" fontId="24" fillId="3" borderId="35" xfId="0" applyFont="1" applyFill="1" applyBorder="1" applyAlignment="1" applyProtection="1">
      <alignment horizontal="left" vertical="center" wrapText="1"/>
      <protection locked="0" hidden="1"/>
    </xf>
    <xf numFmtId="0" fontId="14" fillId="3" borderId="155" xfId="0" applyFont="1" applyFill="1" applyBorder="1" applyAlignment="1">
      <alignment horizontal="left" vertical="center" wrapText="1" shrinkToFit="1"/>
    </xf>
    <xf numFmtId="0" fontId="14" fillId="3" borderId="150" xfId="0" applyFont="1" applyFill="1" applyBorder="1" applyAlignment="1">
      <alignment horizontal="left" vertical="center" wrapText="1" shrinkToFit="1"/>
    </xf>
    <xf numFmtId="0" fontId="14" fillId="3" borderId="5" xfId="0" applyFont="1" applyFill="1" applyBorder="1" applyAlignment="1">
      <alignment horizontal="left" vertical="center" wrapText="1" shrinkToFit="1"/>
    </xf>
    <xf numFmtId="0" fontId="14" fillId="3" borderId="50" xfId="0" applyFont="1" applyFill="1" applyBorder="1" applyAlignment="1">
      <alignment horizontal="left" vertical="center" wrapText="1" shrinkToFit="1"/>
    </xf>
    <xf numFmtId="0" fontId="14" fillId="3" borderId="149" xfId="0" applyFont="1" applyFill="1" applyBorder="1" applyAlignment="1">
      <alignment horizontal="left" vertical="center" wrapText="1" shrinkToFit="1"/>
    </xf>
    <xf numFmtId="0" fontId="14" fillId="3" borderId="51" xfId="0" applyFont="1" applyFill="1" applyBorder="1" applyAlignment="1">
      <alignment horizontal="left" vertical="center" wrapText="1" shrinkToFit="1"/>
    </xf>
    <xf numFmtId="0" fontId="13" fillId="3" borderId="167" xfId="0" applyFont="1" applyFill="1" applyBorder="1" applyAlignment="1" applyProtection="1">
      <alignment horizontal="center" vertical="center" wrapText="1"/>
      <protection locked="0"/>
    </xf>
    <xf numFmtId="0" fontId="13" fillId="3" borderId="170" xfId="0" applyFont="1" applyFill="1" applyBorder="1" applyAlignment="1" applyProtection="1">
      <alignment horizontal="center" vertical="center" wrapText="1"/>
      <protection locked="0"/>
    </xf>
    <xf numFmtId="0" fontId="13" fillId="3" borderId="155" xfId="0" applyFont="1" applyFill="1" applyBorder="1" applyAlignment="1" applyProtection="1">
      <alignment horizontal="center" vertical="center" wrapText="1" shrinkToFit="1"/>
      <protection locked="0"/>
    </xf>
    <xf numFmtId="0" fontId="13" fillId="3" borderId="150" xfId="0" applyFont="1" applyFill="1" applyBorder="1" applyAlignment="1" applyProtection="1">
      <alignment horizontal="center" vertical="center" wrapText="1" shrinkToFit="1"/>
      <protection locked="0"/>
    </xf>
    <xf numFmtId="0" fontId="13" fillId="3" borderId="149" xfId="0" applyFont="1" applyFill="1" applyBorder="1" applyAlignment="1" applyProtection="1">
      <alignment horizontal="center" vertical="center" wrapText="1" shrinkToFit="1"/>
      <protection locked="0"/>
    </xf>
    <xf numFmtId="176" fontId="17" fillId="3" borderId="42" xfId="0" quotePrefix="1" applyNumberFormat="1" applyFont="1" applyFill="1" applyBorder="1" applyAlignment="1" applyProtection="1">
      <alignment horizontal="left" vertical="top" wrapText="1"/>
      <protection locked="0" hidden="1"/>
    </xf>
    <xf numFmtId="0" fontId="14" fillId="3" borderId="33" xfId="0" applyFont="1" applyFill="1" applyBorder="1" applyAlignment="1" applyProtection="1">
      <alignment horizontal="center" vertical="top"/>
      <protection locked="0" hidden="1"/>
    </xf>
    <xf numFmtId="0" fontId="14" fillId="3" borderId="0" xfId="0" applyFont="1" applyFill="1" applyAlignment="1" applyProtection="1">
      <alignment horizontal="center" vertical="top"/>
      <protection locked="0" hidden="1"/>
    </xf>
    <xf numFmtId="0" fontId="14" fillId="3" borderId="34" xfId="0" applyFont="1" applyFill="1" applyBorder="1" applyAlignment="1" applyProtection="1">
      <alignment horizontal="center" vertical="top"/>
      <protection locked="0" hidden="1"/>
    </xf>
    <xf numFmtId="0" fontId="14" fillId="3" borderId="29" xfId="0" applyFont="1" applyFill="1" applyBorder="1" applyAlignment="1" applyProtection="1">
      <alignment horizontal="center" vertical="top"/>
      <protection locked="0" hidden="1"/>
    </xf>
    <xf numFmtId="0" fontId="14" fillId="3" borderId="30" xfId="0" applyFont="1" applyFill="1" applyBorder="1" applyAlignment="1" applyProtection="1">
      <alignment horizontal="center" vertical="top"/>
      <protection locked="0" hidden="1"/>
    </xf>
    <xf numFmtId="0" fontId="14" fillId="3" borderId="35" xfId="0" applyFont="1" applyFill="1" applyBorder="1" applyAlignment="1" applyProtection="1">
      <alignment horizontal="center" vertical="top"/>
      <protection locked="0" hidden="1"/>
    </xf>
    <xf numFmtId="176" fontId="13" fillId="3" borderId="0" xfId="0" quotePrefix="1" applyNumberFormat="1" applyFont="1" applyFill="1" applyAlignment="1" applyProtection="1">
      <alignment horizontal="left" vertical="distributed"/>
      <protection locked="0"/>
    </xf>
    <xf numFmtId="0" fontId="14" fillId="3" borderId="31" xfId="0" applyFont="1" applyFill="1" applyBorder="1" applyAlignment="1" applyProtection="1">
      <alignment horizontal="center"/>
      <protection locked="0" hidden="1"/>
    </xf>
    <xf numFmtId="0" fontId="14" fillId="3" borderId="26" xfId="0" applyFont="1" applyFill="1" applyBorder="1" applyAlignment="1" applyProtection="1">
      <alignment horizontal="center"/>
      <protection locked="0" hidden="1"/>
    </xf>
    <xf numFmtId="0" fontId="14" fillId="3" borderId="32" xfId="0" applyFont="1" applyFill="1" applyBorder="1" applyAlignment="1" applyProtection="1">
      <alignment horizontal="center"/>
      <protection locked="0" hidden="1"/>
    </xf>
    <xf numFmtId="0" fontId="14" fillId="3" borderId="33" xfId="0" applyFont="1" applyFill="1" applyBorder="1" applyAlignment="1" applyProtection="1">
      <alignment horizontal="center"/>
      <protection locked="0" hidden="1"/>
    </xf>
    <xf numFmtId="0" fontId="14" fillId="3" borderId="0" xfId="0" applyFont="1" applyFill="1" applyAlignment="1" applyProtection="1">
      <alignment horizontal="center"/>
      <protection locked="0" hidden="1"/>
    </xf>
    <xf numFmtId="0" fontId="14" fillId="3" borderId="34" xfId="0" applyFont="1" applyFill="1" applyBorder="1" applyAlignment="1" applyProtection="1">
      <alignment horizontal="center"/>
      <protection locked="0" hidden="1"/>
    </xf>
    <xf numFmtId="0" fontId="14" fillId="3" borderId="155" xfId="0" applyFont="1" applyFill="1" applyBorder="1" applyAlignment="1" applyProtection="1">
      <alignment horizontal="center" vertical="center"/>
      <protection locked="0" hidden="1"/>
    </xf>
    <xf numFmtId="0" fontId="14" fillId="3" borderId="150"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wrapText="1"/>
      <protection locked="0" hidden="1"/>
    </xf>
    <xf numFmtId="0" fontId="14" fillId="3" borderId="14"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protection locked="0" hidden="1"/>
    </xf>
    <xf numFmtId="176" fontId="15" fillId="3" borderId="0" xfId="0" quotePrefix="1" applyNumberFormat="1" applyFont="1" applyFill="1" applyAlignment="1" applyProtection="1">
      <alignment horizontal="center" vertical="center"/>
      <protection locked="0" hidden="1"/>
    </xf>
    <xf numFmtId="0" fontId="14" fillId="3" borderId="131" xfId="0" applyFont="1" applyFill="1" applyBorder="1" applyAlignment="1" applyProtection="1">
      <alignment horizontal="center" vertical="center" wrapText="1"/>
      <protection locked="0"/>
    </xf>
    <xf numFmtId="0" fontId="14" fillId="3" borderId="132" xfId="0" applyFont="1" applyFill="1" applyBorder="1" applyAlignment="1" applyProtection="1">
      <alignment horizontal="center" vertical="center" wrapText="1"/>
      <protection locked="0"/>
    </xf>
    <xf numFmtId="0" fontId="24" fillId="0" borderId="5" xfId="0" applyFont="1" applyBorder="1" applyAlignment="1" applyProtection="1">
      <alignment horizontal="left" vertical="center" wrapText="1"/>
      <protection locked="0" hidden="1"/>
    </xf>
    <xf numFmtId="0" fontId="24" fillId="0" borderId="50" xfId="0" applyFont="1" applyBorder="1" applyAlignment="1" applyProtection="1">
      <alignment horizontal="left" vertical="center" wrapText="1"/>
      <protection locked="0" hidden="1"/>
    </xf>
    <xf numFmtId="0" fontId="24" fillId="0" borderId="3" xfId="0" applyFont="1" applyBorder="1" applyAlignment="1" applyProtection="1">
      <alignment horizontal="left" vertical="center" wrapText="1"/>
      <protection locked="0" hidden="1"/>
    </xf>
    <xf numFmtId="0" fontId="24" fillId="0" borderId="55" xfId="0" applyFont="1" applyBorder="1" applyAlignment="1" applyProtection="1">
      <alignment horizontal="left" vertical="center" wrapText="1"/>
      <protection locked="0" hidden="1"/>
    </xf>
    <xf numFmtId="0" fontId="14" fillId="0" borderId="50" xfId="0" applyFont="1" applyBorder="1" applyAlignment="1" applyProtection="1">
      <alignment horizontal="left" vertical="center" wrapText="1"/>
      <protection locked="0" hidden="1"/>
    </xf>
    <xf numFmtId="0" fontId="14" fillId="0" borderId="55" xfId="0" applyFont="1" applyBorder="1" applyAlignment="1" applyProtection="1">
      <alignment horizontal="left" vertical="center" wrapText="1"/>
      <protection locked="0" hidden="1"/>
    </xf>
    <xf numFmtId="0" fontId="14" fillId="0" borderId="26" xfId="0" applyFont="1" applyBorder="1" applyAlignment="1" applyProtection="1">
      <alignment horizontal="center" vertical="center"/>
      <protection locked="0" hidden="1"/>
    </xf>
    <xf numFmtId="0" fontId="14" fillId="0" borderId="32" xfId="0" applyFont="1" applyBorder="1" applyAlignment="1" applyProtection="1">
      <alignment horizontal="center" vertical="center"/>
      <protection locked="0" hidden="1"/>
    </xf>
    <xf numFmtId="0" fontId="14" fillId="0" borderId="0" xfId="0" applyFont="1" applyAlignment="1" applyProtection="1">
      <alignment horizontal="center" vertical="center"/>
      <protection locked="0" hidden="1"/>
    </xf>
    <xf numFmtId="0" fontId="14" fillId="0" borderId="34" xfId="0" applyFont="1" applyBorder="1" applyAlignment="1" applyProtection="1">
      <alignment horizontal="center" vertical="center"/>
      <protection locked="0" hidden="1"/>
    </xf>
    <xf numFmtId="0" fontId="14" fillId="0" borderId="30" xfId="0" applyFont="1" applyBorder="1" applyAlignment="1" applyProtection="1">
      <alignment horizontal="center" vertical="center"/>
      <protection locked="0" hidden="1"/>
    </xf>
    <xf numFmtId="0" fontId="14" fillId="0" borderId="35" xfId="0" applyFont="1" applyBorder="1" applyAlignment="1" applyProtection="1">
      <alignment horizontal="center" vertical="center"/>
      <protection locked="0" hidden="1"/>
    </xf>
    <xf numFmtId="0" fontId="14" fillId="3" borderId="133" xfId="0" applyFont="1" applyFill="1" applyBorder="1" applyAlignment="1" applyProtection="1">
      <alignment horizontal="center" vertical="center" wrapText="1"/>
      <protection locked="0"/>
    </xf>
    <xf numFmtId="0" fontId="24" fillId="0" borderId="6" xfId="0" applyFont="1" applyBorder="1" applyAlignment="1" applyProtection="1">
      <alignment horizontal="left" vertical="center" wrapText="1"/>
      <protection locked="0" hidden="1"/>
    </xf>
    <xf numFmtId="0" fontId="24" fillId="0" borderId="48" xfId="0" applyFont="1" applyBorder="1" applyAlignment="1" applyProtection="1">
      <alignment horizontal="left" vertical="center" wrapText="1"/>
      <protection locked="0" hidden="1"/>
    </xf>
    <xf numFmtId="0" fontId="14" fillId="0" borderId="48" xfId="0" applyFont="1" applyBorder="1" applyAlignment="1" applyProtection="1">
      <alignment horizontal="left" vertical="center" wrapText="1"/>
      <protection locked="0" hidden="1"/>
    </xf>
    <xf numFmtId="0" fontId="14" fillId="3" borderId="14" xfId="0" applyFont="1" applyFill="1" applyBorder="1" applyAlignment="1" applyProtection="1">
      <alignment horizontal="center" vertical="center" wrapText="1"/>
      <protection locked="0"/>
    </xf>
    <xf numFmtId="0" fontId="24" fillId="0" borderId="155" xfId="0" applyFont="1" applyBorder="1" applyAlignment="1" applyProtection="1">
      <alignment horizontal="left" vertical="center" wrapText="1"/>
      <protection locked="0" hidden="1"/>
    </xf>
    <xf numFmtId="0" fontId="24" fillId="0" borderId="150" xfId="0" applyFont="1" applyBorder="1" applyAlignment="1" applyProtection="1">
      <alignment horizontal="left" vertical="center" wrapText="1"/>
      <protection locked="0" hidden="1"/>
    </xf>
    <xf numFmtId="0" fontId="14" fillId="0" borderId="150" xfId="0" applyFont="1" applyBorder="1" applyAlignment="1" applyProtection="1">
      <alignment horizontal="left" vertical="center" wrapText="1"/>
      <protection locked="0" hidden="1"/>
    </xf>
    <xf numFmtId="0" fontId="14" fillId="0" borderId="28" xfId="0" applyFont="1" applyBorder="1" applyAlignment="1" applyProtection="1">
      <alignment horizontal="left" vertical="center"/>
      <protection locked="0" hidden="1"/>
    </xf>
    <xf numFmtId="0" fontId="14" fillId="0" borderId="14" xfId="0" applyFont="1" applyBorder="1" applyAlignment="1" applyProtection="1">
      <alignment horizontal="left" vertical="center"/>
      <protection locked="0" hidden="1"/>
    </xf>
    <xf numFmtId="0" fontId="14" fillId="3" borderId="179" xfId="0" applyFont="1" applyFill="1" applyBorder="1" applyAlignment="1" applyProtection="1">
      <alignment horizontal="center" vertical="center" wrapText="1"/>
      <protection locked="0"/>
    </xf>
    <xf numFmtId="0" fontId="29" fillId="0" borderId="5" xfId="0" applyFont="1" applyBorder="1" applyAlignment="1" applyProtection="1">
      <alignment horizontal="left" vertical="center" wrapText="1"/>
      <protection locked="0" hidden="1"/>
    </xf>
    <xf numFmtId="0" fontId="29" fillId="0" borderId="50" xfId="0" applyFont="1" applyBorder="1" applyAlignment="1" applyProtection="1">
      <alignment horizontal="left" vertical="center" wrapText="1"/>
      <protection locked="0" hidden="1"/>
    </xf>
    <xf numFmtId="0" fontId="29" fillId="0" borderId="180" xfId="0" applyFont="1" applyBorder="1" applyAlignment="1" applyProtection="1">
      <alignment horizontal="left" vertical="center" wrapText="1"/>
      <protection locked="0" hidden="1"/>
    </xf>
    <xf numFmtId="0" fontId="29" fillId="0" borderId="54" xfId="0" applyFont="1" applyBorder="1" applyAlignment="1" applyProtection="1">
      <alignment horizontal="left" vertical="center" wrapText="1"/>
      <protection locked="0" hidden="1"/>
    </xf>
    <xf numFmtId="0" fontId="29" fillId="0" borderId="3" xfId="0" applyFont="1" applyBorder="1" applyAlignment="1" applyProtection="1">
      <alignment horizontal="left" vertical="center" wrapText="1"/>
      <protection locked="0" hidden="1"/>
    </xf>
    <xf numFmtId="0" fontId="29" fillId="0" borderId="55" xfId="0" applyFont="1" applyBorder="1" applyAlignment="1" applyProtection="1">
      <alignment horizontal="left" vertical="center" wrapText="1"/>
      <protection locked="0" hidden="1"/>
    </xf>
    <xf numFmtId="0" fontId="14" fillId="0" borderId="54" xfId="0" applyFont="1" applyBorder="1" applyAlignment="1" applyProtection="1">
      <alignment horizontal="left" vertical="center" wrapText="1"/>
      <protection locked="0" hidden="1"/>
    </xf>
    <xf numFmtId="0" fontId="14" fillId="3" borderId="166" xfId="0" applyFont="1" applyFill="1" applyBorder="1" applyAlignment="1" applyProtection="1">
      <alignment horizontal="center" vertical="center" wrapText="1"/>
      <protection locked="0"/>
    </xf>
    <xf numFmtId="0" fontId="14" fillId="3" borderId="59" xfId="0" applyFont="1" applyFill="1" applyBorder="1" applyAlignment="1" applyProtection="1">
      <alignment horizontal="center" vertical="center" wrapText="1"/>
      <protection locked="0"/>
    </xf>
    <xf numFmtId="0" fontId="14" fillId="3" borderId="110" xfId="0" applyFont="1" applyFill="1" applyBorder="1" applyAlignment="1" applyProtection="1">
      <alignment horizontal="center" vertical="center" wrapText="1"/>
      <protection locked="0"/>
    </xf>
    <xf numFmtId="0" fontId="14" fillId="3" borderId="33" xfId="0" applyFont="1" applyFill="1" applyBorder="1" applyAlignment="1" applyProtection="1">
      <alignment horizontal="center" vertical="center" wrapText="1"/>
      <protection locked="0"/>
    </xf>
    <xf numFmtId="0" fontId="14" fillId="3" borderId="0" xfId="0" applyFont="1" applyFill="1" applyAlignment="1" applyProtection="1">
      <alignment horizontal="center" vertical="center" wrapText="1"/>
      <protection locked="0"/>
    </xf>
    <xf numFmtId="0" fontId="14" fillId="3" borderId="34" xfId="0" applyFont="1" applyFill="1" applyBorder="1" applyAlignment="1" applyProtection="1">
      <alignment horizontal="center" vertical="center" wrapText="1"/>
      <protection locked="0"/>
    </xf>
    <xf numFmtId="0" fontId="14" fillId="3" borderId="65" xfId="0" applyFont="1" applyFill="1" applyBorder="1" applyAlignment="1" applyProtection="1">
      <alignment horizontal="center" vertical="center" wrapText="1"/>
      <protection locked="0"/>
    </xf>
    <xf numFmtId="0" fontId="14" fillId="3" borderId="58" xfId="0" applyFont="1" applyFill="1" applyBorder="1" applyAlignment="1" applyProtection="1">
      <alignment horizontal="center" vertical="center" wrapText="1"/>
      <protection locked="0"/>
    </xf>
    <xf numFmtId="0" fontId="14" fillId="3" borderId="66" xfId="0" applyFont="1" applyFill="1" applyBorder="1" applyAlignment="1" applyProtection="1">
      <alignment horizontal="center" vertical="center" wrapText="1"/>
      <protection locked="0"/>
    </xf>
    <xf numFmtId="0" fontId="20" fillId="0" borderId="166" xfId="0" applyFont="1" applyBorder="1" applyAlignment="1" applyProtection="1">
      <alignment horizontal="left" vertical="center" wrapText="1"/>
      <protection locked="0" hidden="1"/>
    </xf>
    <xf numFmtId="0" fontId="20" fillId="0" borderId="59" xfId="0" applyFont="1" applyBorder="1" applyAlignment="1" applyProtection="1">
      <alignment horizontal="left" vertical="center" wrapText="1"/>
      <protection locked="0" hidden="1"/>
    </xf>
    <xf numFmtId="0" fontId="20" fillId="0" borderId="86" xfId="0" applyFont="1" applyBorder="1" applyAlignment="1" applyProtection="1">
      <alignment horizontal="left" vertical="center" wrapText="1"/>
      <protection locked="0" hidden="1"/>
    </xf>
    <xf numFmtId="0" fontId="20" fillId="0" borderId="33" xfId="0" applyFont="1" applyBorder="1" applyAlignment="1" applyProtection="1">
      <alignment horizontal="left" vertical="center" wrapText="1"/>
      <protection locked="0" hidden="1"/>
    </xf>
    <xf numFmtId="0" fontId="20" fillId="0" borderId="0" xfId="0" applyFont="1" applyAlignment="1" applyProtection="1">
      <alignment horizontal="left" vertical="center" wrapText="1"/>
      <protection locked="0" hidden="1"/>
    </xf>
    <xf numFmtId="0" fontId="20" fillId="0" borderId="61" xfId="0" applyFont="1" applyBorder="1" applyAlignment="1" applyProtection="1">
      <alignment horizontal="left" vertical="center" wrapText="1"/>
      <protection locked="0" hidden="1"/>
    </xf>
    <xf numFmtId="0" fontId="20" fillId="0" borderId="65" xfId="0" applyFont="1" applyBorder="1" applyAlignment="1" applyProtection="1">
      <alignment horizontal="left" vertical="center" wrapText="1"/>
      <protection locked="0" hidden="1"/>
    </xf>
    <xf numFmtId="0" fontId="20" fillId="0" borderId="58" xfId="0" applyFont="1" applyBorder="1" applyAlignment="1" applyProtection="1">
      <alignment horizontal="left" vertical="center" wrapText="1"/>
      <protection locked="0" hidden="1"/>
    </xf>
    <xf numFmtId="0" fontId="20" fillId="0" borderId="180" xfId="0" applyFont="1" applyBorder="1" applyAlignment="1" applyProtection="1">
      <alignment horizontal="left" vertical="center" wrapText="1"/>
      <protection locked="0" hidden="1"/>
    </xf>
    <xf numFmtId="0" fontId="14" fillId="0" borderId="85" xfId="0" applyFont="1" applyBorder="1" applyAlignment="1" applyProtection="1">
      <alignment horizontal="center" vertical="center" wrapText="1"/>
      <protection locked="0" hidden="1"/>
    </xf>
    <xf numFmtId="0" fontId="14" fillId="0" borderId="59" xfId="0" applyFont="1" applyBorder="1" applyAlignment="1" applyProtection="1">
      <alignment horizontal="center" vertical="center" wrapText="1"/>
      <protection locked="0" hidden="1"/>
    </xf>
    <xf numFmtId="0" fontId="14" fillId="0" borderId="86" xfId="0" applyFont="1" applyBorder="1" applyAlignment="1" applyProtection="1">
      <alignment horizontal="center" vertical="center" wrapText="1"/>
      <protection locked="0" hidden="1"/>
    </xf>
    <xf numFmtId="0" fontId="14" fillId="0" borderId="68" xfId="0" applyFont="1" applyBorder="1" applyAlignment="1" applyProtection="1">
      <alignment horizontal="center" vertical="center" wrapText="1"/>
      <protection locked="0" hidden="1"/>
    </xf>
    <xf numFmtId="0" fontId="14" fillId="0" borderId="61" xfId="0" applyFont="1" applyBorder="1" applyAlignment="1" applyProtection="1">
      <alignment horizontal="center" vertical="center" wrapText="1"/>
      <protection locked="0" hidden="1"/>
    </xf>
    <xf numFmtId="0" fontId="14" fillId="0" borderId="67" xfId="0" applyFont="1" applyBorder="1" applyAlignment="1" applyProtection="1">
      <alignment horizontal="center" vertical="center" wrapText="1"/>
      <protection locked="0" hidden="1"/>
    </xf>
    <xf numFmtId="0" fontId="14" fillId="0" borderId="58" xfId="0" applyFont="1" applyBorder="1" applyAlignment="1" applyProtection="1">
      <alignment horizontal="center" vertical="center" wrapText="1"/>
      <protection locked="0" hidden="1"/>
    </xf>
    <xf numFmtId="0" fontId="14" fillId="0" borderId="180" xfId="0" applyFont="1" applyBorder="1" applyAlignment="1" applyProtection="1">
      <alignment horizontal="center" vertical="center" wrapText="1"/>
      <protection locked="0" hidden="1"/>
    </xf>
    <xf numFmtId="0" fontId="14" fillId="3" borderId="16" xfId="0" applyFont="1" applyFill="1" applyBorder="1" applyAlignment="1" applyProtection="1">
      <alignment horizontal="center" vertical="center" wrapText="1"/>
      <protection locked="0"/>
    </xf>
    <xf numFmtId="0" fontId="14" fillId="3" borderId="12" xfId="0" applyFont="1" applyFill="1" applyBorder="1" applyAlignment="1" applyProtection="1">
      <alignment horizontal="center" vertical="center" wrapText="1"/>
      <protection locked="0"/>
    </xf>
    <xf numFmtId="0" fontId="14" fillId="3" borderId="13" xfId="0" applyFont="1" applyFill="1" applyBorder="1" applyAlignment="1" applyProtection="1">
      <alignment horizontal="center" vertical="center" wrapText="1"/>
      <protection locked="0"/>
    </xf>
    <xf numFmtId="0" fontId="20" fillId="0" borderId="16" xfId="0" applyFont="1" applyBorder="1" applyAlignment="1" applyProtection="1">
      <alignment horizontal="left" vertical="center" wrapText="1"/>
      <protection locked="0" hidden="1"/>
    </xf>
    <xf numFmtId="0" fontId="20" fillId="0" borderId="12" xfId="0" applyFont="1" applyBorder="1" applyAlignment="1" applyProtection="1">
      <alignment horizontal="left" vertical="center" wrapText="1"/>
      <protection locked="0" hidden="1"/>
    </xf>
    <xf numFmtId="0" fontId="20" fillId="0" borderId="6" xfId="0" applyFont="1" applyBorder="1" applyAlignment="1" applyProtection="1">
      <alignment horizontal="left" vertical="center" wrapText="1"/>
      <protection locked="0" hidden="1"/>
    </xf>
    <xf numFmtId="0" fontId="13" fillId="0" borderId="28" xfId="0" applyFont="1" applyBorder="1" applyAlignment="1" applyProtection="1">
      <alignment horizontal="left" vertical="center"/>
      <protection locked="0" hidden="1"/>
    </xf>
    <xf numFmtId="0" fontId="13" fillId="0" borderId="14" xfId="0" applyFont="1" applyBorder="1" applyAlignment="1" applyProtection="1">
      <alignment horizontal="left" vertical="center"/>
      <protection locked="0" hidden="1"/>
    </xf>
    <xf numFmtId="0" fontId="14" fillId="3" borderId="0" xfId="0" applyFont="1" applyFill="1" applyAlignment="1" applyProtection="1">
      <alignment horizontal="left" vertical="distributed" wrapText="1"/>
      <protection locked="0" hidden="1"/>
    </xf>
    <xf numFmtId="0" fontId="13" fillId="0" borderId="149" xfId="0" applyFont="1" applyBorder="1" applyAlignment="1" applyProtection="1">
      <alignment horizontal="left" vertical="center" wrapText="1"/>
      <protection locked="0" hidden="1"/>
    </xf>
    <xf numFmtId="0" fontId="13" fillId="0" borderId="14" xfId="0" applyFont="1" applyBorder="1" applyAlignment="1" applyProtection="1">
      <alignment horizontal="left" vertical="center" wrapText="1"/>
      <protection locked="0" hidden="1"/>
    </xf>
    <xf numFmtId="0" fontId="13" fillId="0" borderId="130" xfId="0" applyFont="1" applyBorder="1" applyAlignment="1" applyProtection="1">
      <alignment horizontal="left" vertical="center" wrapText="1"/>
      <protection locked="0" hidden="1"/>
    </xf>
    <xf numFmtId="0" fontId="14" fillId="0" borderId="8" xfId="0" applyFont="1" applyBorder="1" applyAlignment="1" applyProtection="1">
      <alignment horizontal="center" vertical="center" wrapText="1"/>
      <protection locked="0" hidden="1"/>
    </xf>
    <xf numFmtId="0" fontId="14" fillId="0" borderId="12" xfId="0" applyFont="1" applyBorder="1" applyAlignment="1" applyProtection="1">
      <alignment horizontal="center" vertical="center" wrapText="1"/>
      <protection locked="0" hidden="1"/>
    </xf>
    <xf numFmtId="0" fontId="14" fillId="0" borderId="6" xfId="0" applyFont="1" applyBorder="1" applyAlignment="1" applyProtection="1">
      <alignment horizontal="center" vertical="center" wrapText="1"/>
      <protection locked="0" hidden="1"/>
    </xf>
    <xf numFmtId="0" fontId="14" fillId="3" borderId="31" xfId="0" applyFont="1" applyFill="1" applyBorder="1" applyAlignment="1" applyProtection="1">
      <alignment horizontal="center" vertical="center" wrapText="1"/>
      <protection locked="0"/>
    </xf>
    <xf numFmtId="0" fontId="14" fillId="3" borderId="26" xfId="0" applyFont="1" applyFill="1" applyBorder="1" applyAlignment="1" applyProtection="1">
      <alignment horizontal="center" vertical="center" wrapText="1"/>
      <protection locked="0"/>
    </xf>
    <xf numFmtId="0" fontId="14" fillId="3" borderId="32" xfId="0" applyFont="1" applyFill="1" applyBorder="1" applyAlignment="1" applyProtection="1">
      <alignment horizontal="center" vertical="center" wrapText="1"/>
      <protection locked="0"/>
    </xf>
    <xf numFmtId="0" fontId="14" fillId="3" borderId="29" xfId="0" applyFont="1" applyFill="1" applyBorder="1" applyAlignment="1" applyProtection="1">
      <alignment horizontal="center" vertical="center" wrapText="1"/>
      <protection locked="0"/>
    </xf>
    <xf numFmtId="0" fontId="14" fillId="3" borderId="30" xfId="0" applyFont="1" applyFill="1" applyBorder="1" applyAlignment="1" applyProtection="1">
      <alignment horizontal="center" vertical="center" wrapText="1"/>
      <protection locked="0"/>
    </xf>
    <xf numFmtId="0" fontId="14" fillId="3" borderId="35" xfId="0" applyFont="1" applyFill="1" applyBorder="1" applyAlignment="1" applyProtection="1">
      <alignment horizontal="center" vertical="center" wrapText="1"/>
      <protection locked="0"/>
    </xf>
    <xf numFmtId="0" fontId="24" fillId="0" borderId="31" xfId="0" applyFont="1" applyBorder="1" applyAlignment="1" applyProtection="1">
      <alignment horizontal="left" vertical="center" wrapText="1"/>
      <protection locked="0" hidden="1"/>
    </xf>
    <xf numFmtId="0" fontId="24" fillId="0" borderId="26" xfId="0" applyFont="1" applyBorder="1" applyAlignment="1" applyProtection="1">
      <alignment horizontal="left" vertical="center" wrapText="1"/>
      <protection locked="0" hidden="1"/>
    </xf>
    <xf numFmtId="0" fontId="24" fillId="0" borderId="60" xfId="0" applyFont="1" applyBorder="1" applyAlignment="1" applyProtection="1">
      <alignment horizontal="left" vertical="center" wrapText="1"/>
      <protection locked="0" hidden="1"/>
    </xf>
    <xf numFmtId="0" fontId="24" fillId="0" borderId="33" xfId="0" applyFont="1" applyBorder="1" applyAlignment="1" applyProtection="1">
      <alignment horizontal="left" vertical="center" wrapText="1"/>
      <protection locked="0" hidden="1"/>
    </xf>
    <xf numFmtId="0" fontId="24" fillId="0" borderId="0" xfId="0" applyFont="1" applyAlignment="1" applyProtection="1">
      <alignment horizontal="left" vertical="center" wrapText="1"/>
      <protection locked="0" hidden="1"/>
    </xf>
    <xf numFmtId="0" fontId="24" fillId="0" borderId="61" xfId="0" applyFont="1" applyBorder="1" applyAlignment="1" applyProtection="1">
      <alignment horizontal="left" vertical="center" wrapText="1"/>
      <protection locked="0" hidden="1"/>
    </xf>
    <xf numFmtId="0" fontId="24" fillId="0" borderId="29" xfId="0" applyFont="1" applyBorder="1" applyAlignment="1" applyProtection="1">
      <alignment horizontal="left" vertical="center" wrapText="1"/>
      <protection locked="0" hidden="1"/>
    </xf>
    <xf numFmtId="0" fontId="24" fillId="0" borderId="30" xfId="0" applyFont="1" applyBorder="1" applyAlignment="1" applyProtection="1">
      <alignment horizontal="left" vertical="center" wrapText="1"/>
      <protection locked="0" hidden="1"/>
    </xf>
    <xf numFmtId="0" fontId="24" fillId="0" borderId="62" xfId="0" applyFont="1" applyBorder="1" applyAlignment="1" applyProtection="1">
      <alignment horizontal="left" vertical="center" wrapText="1"/>
      <protection locked="0" hidden="1"/>
    </xf>
    <xf numFmtId="0" fontId="14" fillId="0" borderId="46" xfId="0" applyFont="1" applyBorder="1" applyAlignment="1" applyProtection="1">
      <alignment horizontal="center" vertical="center" wrapText="1"/>
      <protection locked="0" hidden="1"/>
    </xf>
    <xf numFmtId="0" fontId="14" fillId="0" borderId="60" xfId="0" applyFont="1" applyBorder="1" applyAlignment="1" applyProtection="1">
      <alignment horizontal="center" vertical="center" wrapText="1"/>
      <protection locked="0" hidden="1"/>
    </xf>
    <xf numFmtId="0" fontId="14" fillId="0" borderId="69" xfId="0" applyFont="1" applyBorder="1" applyAlignment="1" applyProtection="1">
      <alignment horizontal="center" vertical="center" wrapText="1"/>
      <protection locked="0" hidden="1"/>
    </xf>
    <xf numFmtId="0" fontId="14" fillId="0" borderId="62" xfId="0" applyFont="1" applyBorder="1" applyAlignment="1" applyProtection="1">
      <alignment horizontal="center" vertical="center" wrapText="1"/>
      <protection locked="0" hidden="1"/>
    </xf>
    <xf numFmtId="0" fontId="24" fillId="0" borderId="15" xfId="0" applyFont="1" applyBorder="1" applyAlignment="1" applyProtection="1">
      <alignment horizontal="left" vertical="center" wrapText="1"/>
      <protection locked="0" hidden="1"/>
    </xf>
    <xf numFmtId="0" fontId="24" fillId="0" borderId="9" xfId="0" applyFont="1" applyBorder="1" applyAlignment="1" applyProtection="1">
      <alignment horizontal="left" vertical="center" wrapText="1"/>
      <protection locked="0" hidden="1"/>
    </xf>
    <xf numFmtId="0" fontId="24" fillId="0" borderId="17" xfId="0" applyFont="1" applyBorder="1" applyAlignment="1" applyProtection="1">
      <alignment horizontal="left" vertical="center" wrapText="1"/>
      <protection locked="0" hidden="1"/>
    </xf>
    <xf numFmtId="0" fontId="24" fillId="0" borderId="2" xfId="0" applyFont="1" applyBorder="1" applyAlignment="1" applyProtection="1">
      <alignment horizontal="left" vertical="center" wrapText="1"/>
      <protection locked="0" hidden="1"/>
    </xf>
    <xf numFmtId="0" fontId="14" fillId="0" borderId="32" xfId="0" applyFont="1" applyBorder="1" applyAlignment="1" applyProtection="1">
      <alignment horizontal="left" vertical="center"/>
      <protection locked="0" hidden="1"/>
    </xf>
    <xf numFmtId="0" fontId="14" fillId="0" borderId="111" xfId="0" applyFont="1" applyBorder="1" applyAlignment="1" applyProtection="1">
      <alignment horizontal="left" vertical="center"/>
      <protection locked="0" hidden="1"/>
    </xf>
    <xf numFmtId="0" fontId="24" fillId="0" borderId="166" xfId="0" applyFont="1" applyBorder="1" applyAlignment="1" applyProtection="1">
      <alignment horizontal="left" vertical="center" wrapText="1"/>
      <protection locked="0" hidden="1"/>
    </xf>
    <xf numFmtId="0" fontId="24" fillId="0" borderId="59" xfId="0" applyFont="1" applyBorder="1" applyAlignment="1" applyProtection="1">
      <alignment horizontal="left" vertical="center" wrapText="1"/>
      <protection locked="0" hidden="1"/>
    </xf>
    <xf numFmtId="0" fontId="14" fillId="0" borderId="72" xfId="0" applyFont="1" applyBorder="1" applyAlignment="1" applyProtection="1">
      <alignment horizontal="left" vertical="center" wrapText="1"/>
      <protection locked="0" hidden="1"/>
    </xf>
    <xf numFmtId="0" fontId="23" fillId="0" borderId="14" xfId="0" applyFont="1" applyBorder="1" applyAlignment="1" applyProtection="1">
      <alignment horizontal="left" vertical="center" wrapText="1"/>
      <protection locked="0" hidden="1"/>
    </xf>
    <xf numFmtId="0" fontId="23" fillId="0" borderId="4" xfId="0" applyFont="1" applyBorder="1" applyAlignment="1" applyProtection="1">
      <alignment horizontal="left" vertical="center" wrapText="1"/>
      <protection locked="0" hidden="1"/>
    </xf>
    <xf numFmtId="0" fontId="13" fillId="3" borderId="0" xfId="7" applyFont="1" applyFill="1" applyAlignment="1" applyProtection="1">
      <alignment horizontal="distributed" vertical="distributed" wrapText="1"/>
      <protection hidden="1"/>
    </xf>
    <xf numFmtId="0" fontId="13" fillId="3" borderId="0" xfId="0" applyFont="1" applyFill="1" applyAlignment="1" applyProtection="1">
      <alignment horizontal="center" vertical="center" shrinkToFit="1"/>
      <protection hidden="1"/>
    </xf>
    <xf numFmtId="0" fontId="13" fillId="3" borderId="0" xfId="0" applyFont="1" applyFill="1" applyAlignment="1" applyProtection="1">
      <alignment horizontal="center"/>
      <protection hidden="1"/>
    </xf>
    <xf numFmtId="176" fontId="13" fillId="3" borderId="0" xfId="0" applyNumberFormat="1" applyFont="1" applyFill="1" applyAlignment="1" applyProtection="1">
      <alignment horizontal="left" vertical="distributed" wrapText="1"/>
      <protection hidden="1"/>
    </xf>
    <xf numFmtId="176" fontId="13" fillId="3" borderId="0" xfId="6" applyNumberFormat="1" applyFont="1" applyFill="1" applyAlignment="1" applyProtection="1">
      <alignment horizontal="center" vertical="center"/>
      <protection hidden="1"/>
    </xf>
    <xf numFmtId="0" fontId="13" fillId="3" borderId="0" xfId="0" applyFont="1" applyFill="1" applyAlignment="1" applyProtection="1">
      <alignment horizontal="distributed" wrapText="1"/>
      <protection hidden="1"/>
    </xf>
    <xf numFmtId="0" fontId="13" fillId="3" borderId="0" xfId="0" applyFont="1" applyFill="1" applyAlignment="1" applyProtection="1">
      <alignment horizontal="distributed"/>
      <protection hidden="1"/>
    </xf>
    <xf numFmtId="0" fontId="18" fillId="3" borderId="0" xfId="7" applyFont="1" applyFill="1" applyAlignment="1">
      <alignment horizontal="center" vertical="center"/>
    </xf>
    <xf numFmtId="0" fontId="13" fillId="3" borderId="0" xfId="0" applyFont="1" applyFill="1" applyAlignment="1" applyProtection="1">
      <alignment horizontal="distributed" vertical="center" shrinkToFit="1"/>
      <protection locked="0" hidden="1"/>
    </xf>
    <xf numFmtId="0" fontId="13" fillId="3" borderId="0" xfId="0" applyFont="1" applyFill="1" applyAlignment="1">
      <alignment horizontal="distributed" vertical="center"/>
    </xf>
    <xf numFmtId="0" fontId="14" fillId="3" borderId="0" xfId="0" applyFont="1" applyFill="1" applyAlignment="1" applyProtection="1">
      <alignment horizontal="center" vertical="center" shrinkToFit="1"/>
      <protection hidden="1"/>
    </xf>
    <xf numFmtId="0" fontId="13" fillId="3" borderId="0" xfId="0" applyFont="1" applyFill="1" applyAlignment="1" applyProtection="1">
      <alignment horizontal="distributed" vertical="center" wrapText="1"/>
      <protection hidden="1"/>
    </xf>
    <xf numFmtId="0" fontId="13" fillId="3" borderId="0" xfId="0" applyFont="1" applyFill="1" applyAlignment="1" applyProtection="1">
      <alignment horizontal="left" vertical="center" shrinkToFit="1"/>
      <protection locked="0"/>
    </xf>
    <xf numFmtId="0" fontId="13" fillId="3" borderId="0" xfId="0" applyFont="1" applyFill="1" applyAlignment="1" applyProtection="1">
      <alignment horizontal="distributed" vertical="center"/>
      <protection hidden="1"/>
    </xf>
    <xf numFmtId="176" fontId="13" fillId="3" borderId="0" xfId="0" applyNumberFormat="1" applyFont="1" applyFill="1" applyAlignment="1" applyProtection="1">
      <alignment horizontal="left" vertical="center"/>
      <protection hidden="1"/>
    </xf>
    <xf numFmtId="0" fontId="13" fillId="3" borderId="0" xfId="0" applyFont="1" applyFill="1" applyAlignment="1" applyProtection="1">
      <alignment horizontal="right" vertical="center"/>
      <protection hidden="1"/>
    </xf>
    <xf numFmtId="176" fontId="13" fillId="3" borderId="0" xfId="0" applyNumberFormat="1" applyFont="1" applyFill="1" applyAlignment="1" applyProtection="1">
      <alignment horizontal="right" vertical="distributed" wrapText="1"/>
      <protection locked="0" hidden="1"/>
    </xf>
    <xf numFmtId="0" fontId="13" fillId="3" borderId="0" xfId="0" applyFont="1" applyFill="1" applyAlignment="1" applyProtection="1">
      <alignment horizontal="distributed" vertical="center"/>
      <protection locked="0" hidden="1"/>
    </xf>
    <xf numFmtId="0" fontId="13" fillId="3" borderId="31" xfId="0" applyFont="1" applyFill="1" applyBorder="1" applyAlignment="1" applyProtection="1">
      <alignment horizontal="right" vertical="center"/>
      <protection locked="0" hidden="1"/>
    </xf>
    <xf numFmtId="0" fontId="13" fillId="3" borderId="29"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center" vertical="center" shrinkToFit="1"/>
      <protection locked="0" hidden="1"/>
    </xf>
    <xf numFmtId="0" fontId="13" fillId="3" borderId="29" xfId="0" applyFont="1" applyFill="1" applyBorder="1" applyAlignment="1" applyProtection="1">
      <alignment horizontal="center" vertical="center" shrinkToFit="1"/>
      <protection locked="0" hidden="1"/>
    </xf>
    <xf numFmtId="0" fontId="13" fillId="3" borderId="30" xfId="0" applyFont="1" applyFill="1" applyBorder="1" applyAlignment="1" applyProtection="1">
      <alignment horizontal="center" vertical="center" shrinkToFit="1"/>
      <protection locked="0" hidden="1"/>
    </xf>
    <xf numFmtId="0" fontId="13" fillId="3" borderId="35" xfId="0" applyFont="1" applyFill="1" applyBorder="1" applyAlignment="1" applyProtection="1">
      <alignment horizontal="center" vertical="center" shrinkToFit="1"/>
      <protection locked="0" hidden="1"/>
    </xf>
    <xf numFmtId="176" fontId="13" fillId="3" borderId="14" xfId="0" quotePrefix="1" applyNumberFormat="1" applyFont="1" applyFill="1" applyBorder="1" applyAlignment="1" applyProtection="1">
      <alignment horizontal="left" vertical="top" wrapText="1"/>
      <protection locked="0" hidden="1"/>
    </xf>
    <xf numFmtId="176" fontId="13" fillId="3" borderId="31" xfId="0" quotePrefix="1" applyNumberFormat="1" applyFont="1" applyFill="1" applyBorder="1" applyAlignment="1" applyProtection="1">
      <alignment horizontal="left" vertical="center" wrapText="1"/>
      <protection locked="0" hidden="1"/>
    </xf>
    <xf numFmtId="176" fontId="13" fillId="3" borderId="26" xfId="0" quotePrefix="1" applyNumberFormat="1" applyFont="1" applyFill="1" applyBorder="1" applyAlignment="1" applyProtection="1">
      <alignment horizontal="left" vertical="center" wrapText="1"/>
      <protection locked="0" hidden="1"/>
    </xf>
    <xf numFmtId="176" fontId="13" fillId="3" borderId="32" xfId="0" quotePrefix="1" applyNumberFormat="1" applyFont="1" applyFill="1" applyBorder="1" applyAlignment="1" applyProtection="1">
      <alignment horizontal="left" vertical="center" wrapText="1"/>
      <protection locked="0" hidden="1"/>
    </xf>
    <xf numFmtId="176" fontId="13" fillId="3" borderId="33" xfId="0" quotePrefix="1" applyNumberFormat="1" applyFont="1" applyFill="1" applyBorder="1" applyAlignment="1" applyProtection="1">
      <alignment horizontal="left" vertical="center" wrapText="1"/>
      <protection locked="0" hidden="1"/>
    </xf>
    <xf numFmtId="176" fontId="13" fillId="3" borderId="34" xfId="0" quotePrefix="1" applyNumberFormat="1" applyFont="1" applyFill="1" applyBorder="1" applyAlignment="1" applyProtection="1">
      <alignment horizontal="left" vertical="center" wrapText="1"/>
      <protection locked="0" hidden="1"/>
    </xf>
    <xf numFmtId="176" fontId="13" fillId="3" borderId="29" xfId="0" quotePrefix="1" applyNumberFormat="1" applyFont="1" applyFill="1" applyBorder="1" applyAlignment="1" applyProtection="1">
      <alignment horizontal="left" vertical="center" wrapText="1"/>
      <protection locked="0" hidden="1"/>
    </xf>
    <xf numFmtId="176" fontId="13" fillId="3" borderId="35"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hidden="1"/>
    </xf>
    <xf numFmtId="176" fontId="13" fillId="3" borderId="26" xfId="0" quotePrefix="1" applyNumberFormat="1" applyFont="1" applyFill="1" applyBorder="1" applyAlignment="1" applyProtection="1">
      <alignment horizontal="left" vertical="top" wrapText="1"/>
      <protection locked="0" hidden="1"/>
    </xf>
    <xf numFmtId="176" fontId="13" fillId="3" borderId="32" xfId="0" quotePrefix="1" applyNumberFormat="1" applyFont="1" applyFill="1" applyBorder="1" applyAlignment="1" applyProtection="1">
      <alignment horizontal="left" vertical="top" wrapText="1"/>
      <protection locked="0" hidden="1"/>
    </xf>
    <xf numFmtId="176" fontId="13" fillId="3" borderId="33" xfId="0" quotePrefix="1" applyNumberFormat="1" applyFont="1" applyFill="1" applyBorder="1" applyAlignment="1" applyProtection="1">
      <alignment horizontal="left" vertical="top" wrapText="1"/>
      <protection locked="0" hidden="1"/>
    </xf>
    <xf numFmtId="176" fontId="13" fillId="3" borderId="34" xfId="0" quotePrefix="1" applyNumberFormat="1" applyFont="1" applyFill="1" applyBorder="1" applyAlignment="1" applyProtection="1">
      <alignment horizontal="left" vertical="top" wrapText="1"/>
      <protection locked="0" hidden="1"/>
    </xf>
    <xf numFmtId="176" fontId="13" fillId="3" borderId="29" xfId="0" quotePrefix="1" applyNumberFormat="1" applyFont="1" applyFill="1" applyBorder="1" applyAlignment="1" applyProtection="1">
      <alignment horizontal="left" vertical="top" wrapText="1"/>
      <protection locked="0" hidden="1"/>
    </xf>
    <xf numFmtId="176" fontId="13" fillId="3" borderId="30" xfId="0" quotePrefix="1" applyNumberFormat="1" applyFont="1" applyFill="1" applyBorder="1" applyAlignment="1" applyProtection="1">
      <alignment horizontal="left" vertical="top" wrapText="1"/>
      <protection locked="0" hidden="1"/>
    </xf>
    <xf numFmtId="176" fontId="13" fillId="3" borderId="35" xfId="0" quotePrefix="1" applyNumberFormat="1" applyFont="1" applyFill="1" applyBorder="1" applyAlignment="1" applyProtection="1">
      <alignment horizontal="left" vertical="top" wrapText="1"/>
      <protection locked="0" hidden="1"/>
    </xf>
    <xf numFmtId="176" fontId="13" fillId="3" borderId="14" xfId="0" quotePrefix="1" applyNumberFormat="1" applyFont="1" applyFill="1" applyBorder="1" applyAlignment="1" applyProtection="1">
      <alignment horizontal="center" vertical="distributed" wrapText="1"/>
      <protection locked="0" hidden="1"/>
    </xf>
    <xf numFmtId="176" fontId="13" fillId="3" borderId="26" xfId="0" quotePrefix="1" applyNumberFormat="1" applyFont="1" applyFill="1" applyBorder="1" applyAlignment="1" applyProtection="1">
      <alignment horizontal="left" vertical="distributed" wrapText="1"/>
      <protection locked="0" hidden="1"/>
    </xf>
    <xf numFmtId="176" fontId="13" fillId="3" borderId="4" xfId="0" quotePrefix="1" applyNumberFormat="1" applyFont="1" applyFill="1" applyBorder="1" applyAlignment="1" applyProtection="1">
      <alignment horizontal="center" vertical="distributed" wrapText="1"/>
      <protection locked="0" hidden="1"/>
    </xf>
    <xf numFmtId="176" fontId="13" fillId="3" borderId="27" xfId="0" quotePrefix="1" applyNumberFormat="1" applyFont="1" applyFill="1" applyBorder="1" applyAlignment="1" applyProtection="1">
      <alignment horizontal="center" vertical="distributed" wrapText="1"/>
      <protection locked="0" hidden="1"/>
    </xf>
    <xf numFmtId="176" fontId="13" fillId="3" borderId="28" xfId="0" quotePrefix="1" applyNumberFormat="1" applyFont="1" applyFill="1" applyBorder="1" applyAlignment="1" applyProtection="1">
      <alignment horizontal="center" vertical="distributed" wrapText="1"/>
      <protection locked="0" hidden="1"/>
    </xf>
    <xf numFmtId="176" fontId="13" fillId="3" borderId="4" xfId="0" applyNumberFormat="1" applyFont="1" applyFill="1" applyBorder="1" applyAlignment="1" applyProtection="1">
      <alignment horizontal="center" vertical="distributed" wrapText="1"/>
      <protection locked="0"/>
    </xf>
    <xf numFmtId="176" fontId="13" fillId="3" borderId="27" xfId="0" applyNumberFormat="1" applyFont="1" applyFill="1" applyBorder="1" applyAlignment="1" applyProtection="1">
      <alignment horizontal="center" vertical="distributed" wrapText="1"/>
      <protection locked="0"/>
    </xf>
    <xf numFmtId="176" fontId="13" fillId="3" borderId="28" xfId="0" applyNumberFormat="1" applyFont="1" applyFill="1" applyBorder="1" applyAlignment="1" applyProtection="1">
      <alignment horizontal="center" vertical="distributed" wrapText="1"/>
      <protection locked="0"/>
    </xf>
    <xf numFmtId="0" fontId="13" fillId="3" borderId="1" xfId="0" applyFont="1" applyFill="1" applyBorder="1" applyAlignment="1" applyProtection="1">
      <alignment horizontal="left" vertical="center"/>
      <protection locked="0"/>
    </xf>
    <xf numFmtId="181" fontId="13" fillId="3" borderId="0" xfId="0" applyNumberFormat="1" applyFont="1" applyFill="1" applyAlignment="1" applyProtection="1">
      <alignment horizontal="right" vertical="center" shrinkToFit="1"/>
      <protection locked="0"/>
    </xf>
    <xf numFmtId="3" fontId="13" fillId="3" borderId="0" xfId="0" applyNumberFormat="1" applyFont="1" applyFill="1" applyAlignment="1" applyProtection="1">
      <alignment horizontal="right" vertical="center" wrapText="1"/>
      <protection locked="0"/>
    </xf>
    <xf numFmtId="0" fontId="14" fillId="3" borderId="15" xfId="1" applyFont="1" applyFill="1" applyBorder="1" applyAlignment="1" applyProtection="1">
      <alignment horizontal="center" vertical="center" wrapText="1"/>
      <protection hidden="1"/>
    </xf>
    <xf numFmtId="0" fontId="14" fillId="3" borderId="9" xfId="1" applyFont="1" applyFill="1" applyBorder="1" applyAlignment="1" applyProtection="1">
      <alignment horizontal="center" vertical="center" wrapText="1"/>
      <protection hidden="1"/>
    </xf>
    <xf numFmtId="0" fontId="14" fillId="3" borderId="10" xfId="1" applyFont="1" applyFill="1" applyBorder="1" applyAlignment="1" applyProtection="1">
      <alignment horizontal="center" vertical="center" wrapText="1"/>
      <protection hidden="1"/>
    </xf>
    <xf numFmtId="0" fontId="14" fillId="3" borderId="111" xfId="1" applyFont="1" applyFill="1" applyBorder="1" applyAlignment="1" applyProtection="1">
      <alignment horizontal="center" vertical="center" wrapText="1"/>
      <protection hidden="1"/>
    </xf>
    <xf numFmtId="0" fontId="14" fillId="3" borderId="112" xfId="1" applyFont="1" applyFill="1" applyBorder="1" applyAlignment="1" applyProtection="1">
      <alignment horizontal="center" vertical="center" wrapText="1"/>
      <protection hidden="1"/>
    </xf>
    <xf numFmtId="0" fontId="14" fillId="3" borderId="16" xfId="1" quotePrefix="1" applyFont="1" applyFill="1" applyBorder="1" applyAlignment="1" applyProtection="1">
      <alignment horizontal="center" vertical="center"/>
      <protection hidden="1"/>
    </xf>
    <xf numFmtId="0" fontId="14" fillId="3" borderId="13" xfId="1" quotePrefix="1" applyFont="1" applyFill="1" applyBorder="1" applyAlignment="1" applyProtection="1">
      <alignment horizontal="center" vertical="center"/>
      <protection hidden="1"/>
    </xf>
    <xf numFmtId="0" fontId="13" fillId="3" borderId="4" xfId="1" quotePrefix="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protection hidden="1"/>
    </xf>
    <xf numFmtId="0" fontId="13" fillId="3" borderId="4" xfId="1" applyFont="1" applyFill="1" applyBorder="1" applyAlignment="1" applyProtection="1">
      <alignment horizontal="center" vertical="center" shrinkToFit="1"/>
      <protection hidden="1"/>
    </xf>
    <xf numFmtId="0" fontId="13" fillId="3" borderId="27" xfId="1" applyFont="1" applyFill="1" applyBorder="1" applyAlignment="1" applyProtection="1">
      <alignment horizontal="center" vertical="center" shrinkToFit="1"/>
      <protection hidden="1"/>
    </xf>
    <xf numFmtId="0" fontId="13" fillId="3" borderId="4" xfId="1" applyFont="1" applyFill="1" applyBorder="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15" xfId="1" applyFont="1" applyFill="1" applyBorder="1" applyAlignment="1" applyProtection="1">
      <alignment horizontal="center" vertical="center" shrinkToFit="1"/>
      <protection hidden="1"/>
    </xf>
    <xf numFmtId="0" fontId="13" fillId="3" borderId="9" xfId="1" applyFont="1" applyFill="1" applyBorder="1" applyAlignment="1" applyProtection="1">
      <alignment horizontal="center" vertical="center" shrinkToFit="1"/>
      <protection hidden="1"/>
    </xf>
    <xf numFmtId="0" fontId="13" fillId="3" borderId="10" xfId="1" applyFont="1" applyFill="1" applyBorder="1" applyAlignment="1" applyProtection="1">
      <alignment horizontal="center" vertical="center" shrinkToFit="1"/>
      <protection hidden="1"/>
    </xf>
    <xf numFmtId="0" fontId="13" fillId="3" borderId="12" xfId="1" applyFont="1" applyFill="1" applyBorder="1" applyAlignment="1" applyProtection="1">
      <alignment horizontal="center" vertical="center" shrinkToFit="1"/>
      <protection hidden="1"/>
    </xf>
    <xf numFmtId="0" fontId="13" fillId="3" borderId="13" xfId="1" applyFont="1" applyFill="1" applyBorder="1" applyAlignment="1" applyProtection="1">
      <alignment horizontal="center"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11" xfId="1" applyFont="1" applyFill="1" applyBorder="1" applyAlignment="1" applyProtection="1">
      <alignment horizontal="center" vertical="center" shrinkToFit="1"/>
      <protection hidden="1"/>
    </xf>
    <xf numFmtId="0" fontId="13" fillId="3" borderId="17"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protection hidden="1"/>
    </xf>
    <xf numFmtId="0" fontId="13" fillId="3" borderId="30" xfId="1" applyFont="1" applyFill="1" applyBorder="1" applyAlignment="1" applyProtection="1">
      <alignment horizontal="center" vertical="center"/>
      <protection hidden="1"/>
    </xf>
    <xf numFmtId="0" fontId="13" fillId="3" borderId="35" xfId="1" applyFont="1" applyFill="1" applyBorder="1" applyAlignment="1" applyProtection="1">
      <alignment horizontal="center" vertical="center"/>
      <protection hidden="1"/>
    </xf>
    <xf numFmtId="0" fontId="13" fillId="3" borderId="16"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protection hidden="1"/>
    </xf>
    <xf numFmtId="0" fontId="13" fillId="3" borderId="0" xfId="1" applyFont="1" applyFill="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31" xfId="1" quotePrefix="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shrinkToFit="1"/>
      <protection hidden="1"/>
    </xf>
    <xf numFmtId="0" fontId="16" fillId="3" borderId="4" xfId="1" applyFont="1" applyFill="1" applyBorder="1" applyAlignment="1" applyProtection="1">
      <alignment horizontal="center" vertical="center" shrinkToFit="1"/>
      <protection hidden="1"/>
    </xf>
    <xf numFmtId="0" fontId="16" fillId="3" borderId="27" xfId="1" applyFont="1" applyFill="1" applyBorder="1" applyAlignment="1" applyProtection="1">
      <alignment horizontal="center" vertical="center" shrinkToFit="1"/>
      <protection hidden="1"/>
    </xf>
    <xf numFmtId="0" fontId="16" fillId="3" borderId="28" xfId="1" applyFont="1" applyFill="1" applyBorder="1" applyAlignment="1" applyProtection="1">
      <alignment horizontal="center" vertical="center" shrinkToFit="1"/>
      <protection hidden="1"/>
    </xf>
    <xf numFmtId="0" fontId="13" fillId="3" borderId="33" xfId="1" quotePrefix="1" applyFont="1" applyFill="1" applyBorder="1" applyAlignment="1" applyProtection="1">
      <alignment horizontal="center" vertical="center" shrinkToFit="1"/>
      <protection hidden="1"/>
    </xf>
    <xf numFmtId="0" fontId="13" fillId="3" borderId="0" xfId="1" applyFont="1" applyFill="1" applyAlignment="1" applyProtection="1">
      <alignment horizontal="center" vertical="center" shrinkToFit="1"/>
      <protection hidden="1"/>
    </xf>
    <xf numFmtId="0" fontId="13" fillId="3" borderId="34"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shrinkToFit="1"/>
      <protection hidden="1"/>
    </xf>
    <xf numFmtId="0" fontId="13" fillId="3" borderId="30" xfId="1" applyFont="1" applyFill="1" applyBorder="1" applyAlignment="1" applyProtection="1">
      <alignment horizontal="center" vertical="center" shrinkToFit="1"/>
      <protection hidden="1"/>
    </xf>
    <xf numFmtId="0" fontId="13" fillId="3" borderId="35" xfId="1" applyFont="1" applyFill="1" applyBorder="1" applyAlignment="1" applyProtection="1">
      <alignment horizontal="center" vertical="center" shrinkToFit="1"/>
      <protection hidden="1"/>
    </xf>
    <xf numFmtId="0" fontId="13" fillId="3" borderId="31" xfId="1" quotePrefix="1" applyFont="1" applyFill="1" applyBorder="1" applyAlignment="1" applyProtection="1">
      <alignment horizontal="center" vertical="center" shrinkToFit="1"/>
      <protection hidden="1"/>
    </xf>
    <xf numFmtId="0" fontId="13" fillId="3" borderId="26" xfId="1" applyFont="1" applyFill="1" applyBorder="1" applyAlignment="1" applyProtection="1">
      <alignment horizontal="center" vertical="center" shrinkToFit="1"/>
      <protection hidden="1"/>
    </xf>
    <xf numFmtId="0" fontId="13" fillId="3" borderId="32" xfId="1" applyFont="1" applyFill="1" applyBorder="1" applyAlignment="1" applyProtection="1">
      <alignment horizontal="center" vertical="center" shrinkToFit="1"/>
      <protection hidden="1"/>
    </xf>
    <xf numFmtId="181" fontId="13" fillId="3" borderId="17" xfId="1" applyNumberFormat="1" applyFont="1" applyFill="1" applyBorder="1" applyAlignment="1">
      <alignment horizontal="right" vertical="center" shrinkToFit="1"/>
    </xf>
    <xf numFmtId="181" fontId="13" fillId="3" borderId="2" xfId="1" applyNumberFormat="1" applyFont="1" applyFill="1" applyBorder="1" applyAlignment="1">
      <alignment horizontal="right" vertical="center" shrinkToFit="1"/>
    </xf>
    <xf numFmtId="181" fontId="13" fillId="3" borderId="11" xfId="1" applyNumberFormat="1" applyFont="1" applyFill="1" applyBorder="1" applyAlignment="1">
      <alignment horizontal="right" vertical="center" shrinkToFit="1"/>
    </xf>
    <xf numFmtId="181" fontId="13" fillId="3" borderId="16" xfId="1" applyNumberFormat="1" applyFont="1" applyFill="1" applyBorder="1" applyAlignment="1">
      <alignment horizontal="right" vertical="center" shrinkToFit="1"/>
    </xf>
    <xf numFmtId="181" fontId="13" fillId="3" borderId="12" xfId="1" applyNumberFormat="1" applyFont="1" applyFill="1" applyBorder="1" applyAlignment="1">
      <alignment horizontal="right" vertical="center" shrinkToFit="1"/>
    </xf>
    <xf numFmtId="181" fontId="13" fillId="3" borderId="13" xfId="1" applyNumberFormat="1" applyFont="1" applyFill="1" applyBorder="1" applyAlignment="1">
      <alignment horizontal="right" vertical="center" shrinkToFit="1"/>
    </xf>
    <xf numFmtId="181" fontId="13" fillId="3" borderId="15" xfId="1" quotePrefix="1" applyNumberFormat="1" applyFont="1" applyFill="1" applyBorder="1" applyAlignment="1">
      <alignment horizontal="right" vertical="center" shrinkToFit="1"/>
    </xf>
    <xf numFmtId="181" fontId="13" fillId="3" borderId="9" xfId="1" quotePrefix="1" applyNumberFormat="1" applyFont="1" applyFill="1" applyBorder="1" applyAlignment="1">
      <alignment horizontal="right" vertical="center" shrinkToFit="1"/>
    </xf>
    <xf numFmtId="181" fontId="13" fillId="3" borderId="10" xfId="1" quotePrefix="1" applyNumberFormat="1" applyFont="1" applyFill="1" applyBorder="1" applyAlignment="1">
      <alignment horizontal="right" vertical="center" shrinkToFit="1"/>
    </xf>
    <xf numFmtId="181" fontId="13" fillId="3" borderId="4" xfId="1" applyNumberFormat="1" applyFont="1" applyFill="1" applyBorder="1" applyAlignment="1">
      <alignment horizontal="right" vertical="center" shrinkToFit="1"/>
    </xf>
    <xf numFmtId="181" fontId="13" fillId="3" borderId="27" xfId="1" applyNumberFormat="1" applyFont="1" applyFill="1" applyBorder="1" applyAlignment="1">
      <alignment horizontal="right" vertical="center" shrinkToFit="1"/>
    </xf>
    <xf numFmtId="181" fontId="13" fillId="3" borderId="28" xfId="1" applyNumberFormat="1" applyFont="1" applyFill="1" applyBorder="1" applyAlignment="1">
      <alignment horizontal="right" vertical="center" shrinkToFit="1"/>
    </xf>
    <xf numFmtId="181" fontId="13" fillId="3" borderId="15" xfId="1" applyNumberFormat="1" applyFont="1" applyFill="1" applyBorder="1" applyAlignment="1">
      <alignment horizontal="right" vertical="center" shrinkToFit="1"/>
    </xf>
    <xf numFmtId="181" fontId="13" fillId="3" borderId="9" xfId="1" applyNumberFormat="1" applyFont="1" applyFill="1" applyBorder="1" applyAlignment="1">
      <alignment horizontal="right" vertical="center" shrinkToFit="1"/>
    </xf>
    <xf numFmtId="181" fontId="13" fillId="3" borderId="10" xfId="1" applyNumberFormat="1" applyFont="1" applyFill="1" applyBorder="1" applyAlignment="1">
      <alignment horizontal="right" vertical="center" shrinkToFit="1"/>
    </xf>
    <xf numFmtId="179" fontId="13" fillId="3" borderId="4" xfId="1" quotePrefix="1" applyNumberFormat="1" applyFont="1" applyFill="1" applyBorder="1" applyAlignment="1">
      <alignment horizontal="right" vertical="center" shrinkToFit="1"/>
    </xf>
    <xf numFmtId="179" fontId="13" fillId="3" borderId="27" xfId="1" quotePrefix="1" applyNumberFormat="1" applyFont="1" applyFill="1" applyBorder="1" applyAlignment="1">
      <alignment horizontal="right" vertical="center" shrinkToFit="1"/>
    </xf>
    <xf numFmtId="179" fontId="13" fillId="3" borderId="27" xfId="1" applyNumberFormat="1" applyFont="1" applyFill="1" applyBorder="1" applyAlignment="1">
      <alignment horizontal="right" vertical="center" shrinkToFit="1"/>
    </xf>
    <xf numFmtId="179" fontId="13" fillId="3" borderId="28" xfId="1" applyNumberFormat="1" applyFont="1" applyFill="1" applyBorder="1" applyAlignment="1">
      <alignment horizontal="right" vertical="center" shrinkToFit="1"/>
    </xf>
    <xf numFmtId="179" fontId="13" fillId="3" borderId="4" xfId="1" applyNumberFormat="1" applyFont="1" applyFill="1" applyBorder="1" applyAlignment="1">
      <alignment horizontal="right" vertical="center" shrinkToFit="1"/>
    </xf>
    <xf numFmtId="179" fontId="13" fillId="3" borderId="15" xfId="1" applyNumberFormat="1" applyFont="1" applyFill="1" applyBorder="1" applyAlignment="1">
      <alignment horizontal="right" vertical="center" shrinkToFit="1"/>
    </xf>
    <xf numFmtId="179" fontId="13" fillId="3" borderId="9" xfId="1" applyNumberFormat="1" applyFont="1" applyFill="1" applyBorder="1" applyAlignment="1">
      <alignment horizontal="right" vertical="center" shrinkToFit="1"/>
    </xf>
    <xf numFmtId="179" fontId="13" fillId="3" borderId="10" xfId="1" applyNumberFormat="1" applyFont="1" applyFill="1" applyBorder="1" applyAlignment="1">
      <alignment horizontal="right" vertical="center" shrinkToFit="1"/>
    </xf>
    <xf numFmtId="179" fontId="13" fillId="3" borderId="17" xfId="1" applyNumberFormat="1" applyFont="1" applyFill="1" applyBorder="1" applyAlignment="1">
      <alignment horizontal="right" vertical="center" shrinkToFit="1"/>
    </xf>
    <xf numFmtId="179" fontId="13" fillId="3" borderId="2" xfId="1" applyNumberFormat="1" applyFont="1" applyFill="1" applyBorder="1" applyAlignment="1">
      <alignment horizontal="right" vertical="center" shrinkToFit="1"/>
    </xf>
    <xf numFmtId="179" fontId="13" fillId="3" borderId="11" xfId="1" applyNumberFormat="1" applyFont="1" applyFill="1" applyBorder="1" applyAlignment="1">
      <alignment horizontal="right" vertical="center" shrinkToFit="1"/>
    </xf>
    <xf numFmtId="179" fontId="13" fillId="3" borderId="16" xfId="1" applyNumberFormat="1" applyFont="1" applyFill="1" applyBorder="1" applyAlignment="1">
      <alignment horizontal="right" vertical="center" shrinkToFit="1"/>
    </xf>
    <xf numFmtId="179" fontId="13" fillId="3" borderId="12" xfId="1" applyNumberFormat="1" applyFont="1" applyFill="1" applyBorder="1" applyAlignment="1">
      <alignment horizontal="right" vertical="center" shrinkToFit="1"/>
    </xf>
    <xf numFmtId="179" fontId="13" fillId="3" borderId="13" xfId="1" applyNumberFormat="1" applyFont="1" applyFill="1" applyBorder="1" applyAlignment="1">
      <alignment horizontal="right" vertical="center" shrinkToFit="1"/>
    </xf>
    <xf numFmtId="179" fontId="13" fillId="3" borderId="15" xfId="1" quotePrefix="1" applyNumberFormat="1" applyFont="1" applyFill="1" applyBorder="1" applyAlignment="1">
      <alignment horizontal="right" vertical="center" shrinkToFit="1"/>
    </xf>
    <xf numFmtId="179" fontId="13" fillId="3" borderId="9" xfId="1" quotePrefix="1" applyNumberFormat="1" applyFont="1" applyFill="1" applyBorder="1" applyAlignment="1">
      <alignment horizontal="right" vertical="center" shrinkToFit="1"/>
    </xf>
    <xf numFmtId="3" fontId="13" fillId="3" borderId="16" xfId="1" applyNumberFormat="1" applyFont="1" applyFill="1" applyBorder="1" applyAlignment="1" applyProtection="1">
      <alignment horizontal="right" vertical="center" shrinkToFit="1"/>
      <protection hidden="1"/>
    </xf>
    <xf numFmtId="3" fontId="13" fillId="3" borderId="12" xfId="1" applyNumberFormat="1" applyFont="1" applyFill="1" applyBorder="1" applyAlignment="1" applyProtection="1">
      <alignment horizontal="right" vertical="center" shrinkToFit="1"/>
      <protection hidden="1"/>
    </xf>
    <xf numFmtId="3" fontId="13" fillId="3" borderId="13" xfId="1" applyNumberFormat="1" applyFont="1" applyFill="1" applyBorder="1" applyAlignment="1" applyProtection="1">
      <alignment horizontal="right" vertical="center" shrinkToFit="1"/>
      <protection hidden="1"/>
    </xf>
    <xf numFmtId="3" fontId="13" fillId="3" borderId="4" xfId="1" quotePrefix="1" applyNumberFormat="1" applyFont="1" applyFill="1" applyBorder="1" applyAlignment="1" applyProtection="1">
      <alignment horizontal="right" vertical="center" shrinkToFit="1"/>
      <protection hidden="1"/>
    </xf>
    <xf numFmtId="3" fontId="13" fillId="3" borderId="27" xfId="1" quotePrefix="1" applyNumberFormat="1" applyFont="1" applyFill="1" applyBorder="1" applyAlignment="1" applyProtection="1">
      <alignment horizontal="right" vertical="center" shrinkToFit="1"/>
      <protection hidden="1"/>
    </xf>
    <xf numFmtId="3" fontId="13" fillId="3" borderId="28" xfId="1" quotePrefix="1" applyNumberFormat="1" applyFont="1" applyFill="1" applyBorder="1" applyAlignment="1" applyProtection="1">
      <alignment horizontal="right" vertical="center" shrinkToFit="1"/>
      <protection hidden="1"/>
    </xf>
    <xf numFmtId="3" fontId="13" fillId="3" borderId="17" xfId="1" applyNumberFormat="1" applyFont="1" applyFill="1" applyBorder="1" applyAlignment="1" applyProtection="1">
      <alignment horizontal="right" vertical="center" shrinkToFit="1"/>
      <protection hidden="1"/>
    </xf>
    <xf numFmtId="3" fontId="13" fillId="3" borderId="2" xfId="1" applyNumberFormat="1" applyFont="1" applyFill="1" applyBorder="1" applyAlignment="1" applyProtection="1">
      <alignment horizontal="right" vertical="center" shrinkToFit="1"/>
      <protection hidden="1"/>
    </xf>
    <xf numFmtId="3" fontId="13" fillId="3" borderId="11" xfId="1" applyNumberFormat="1" applyFont="1" applyFill="1" applyBorder="1" applyAlignment="1" applyProtection="1">
      <alignment horizontal="right" vertical="center" shrinkToFit="1"/>
      <protection hidden="1"/>
    </xf>
    <xf numFmtId="3" fontId="13" fillId="3" borderId="15" xfId="1" quotePrefix="1" applyNumberFormat="1" applyFont="1" applyFill="1" applyBorder="1" applyAlignment="1" applyProtection="1">
      <alignment horizontal="right" vertical="center" shrinkToFit="1"/>
      <protection hidden="1"/>
    </xf>
    <xf numFmtId="3" fontId="13" fillId="3" borderId="9" xfId="1" quotePrefix="1" applyNumberFormat="1" applyFont="1" applyFill="1" applyBorder="1" applyAlignment="1" applyProtection="1">
      <alignment horizontal="right" vertical="center" shrinkToFit="1"/>
      <protection hidden="1"/>
    </xf>
    <xf numFmtId="3" fontId="13" fillId="3" borderId="10" xfId="1" quotePrefix="1" applyNumberFormat="1" applyFont="1" applyFill="1" applyBorder="1" applyAlignment="1" applyProtection="1">
      <alignment horizontal="right" vertical="center" shrinkToFit="1"/>
      <protection hidden="1"/>
    </xf>
    <xf numFmtId="3" fontId="13" fillId="3" borderId="15" xfId="1" applyNumberFormat="1" applyFont="1" applyFill="1" applyBorder="1" applyAlignment="1" applyProtection="1">
      <alignment horizontal="right" vertical="center" shrinkToFit="1"/>
      <protection hidden="1"/>
    </xf>
    <xf numFmtId="3" fontId="13" fillId="3" borderId="9" xfId="1" applyNumberFormat="1" applyFont="1" applyFill="1" applyBorder="1" applyAlignment="1" applyProtection="1">
      <alignment horizontal="right" vertical="center" shrinkToFit="1"/>
      <protection hidden="1"/>
    </xf>
    <xf numFmtId="3" fontId="13" fillId="3" borderId="10" xfId="1" applyNumberFormat="1" applyFont="1" applyFill="1" applyBorder="1" applyAlignment="1" applyProtection="1">
      <alignment horizontal="right" vertical="center" shrinkToFit="1"/>
      <protection hidden="1"/>
    </xf>
    <xf numFmtId="182" fontId="13" fillId="3" borderId="33" xfId="1" applyNumberFormat="1" applyFont="1" applyFill="1" applyBorder="1" applyAlignment="1" applyProtection="1">
      <alignment horizontal="center" vertical="center" shrinkToFit="1"/>
      <protection hidden="1"/>
    </xf>
    <xf numFmtId="182" fontId="13" fillId="3" borderId="0" xfId="1" applyNumberFormat="1" applyFont="1" applyFill="1" applyAlignment="1" applyProtection="1">
      <alignment horizontal="center" vertical="center" shrinkToFit="1"/>
      <protection hidden="1"/>
    </xf>
    <xf numFmtId="182" fontId="13" fillId="3" borderId="34" xfId="1" applyNumberFormat="1" applyFont="1" applyFill="1" applyBorder="1" applyAlignment="1" applyProtection="1">
      <alignment horizontal="center" vertical="center" shrinkToFit="1"/>
      <protection hidden="1"/>
    </xf>
    <xf numFmtId="179" fontId="13" fillId="3" borderId="10" xfId="1" quotePrefix="1" applyNumberFormat="1" applyFont="1" applyFill="1" applyBorder="1" applyAlignment="1">
      <alignment horizontal="right" vertical="center" shrinkToFit="1"/>
    </xf>
    <xf numFmtId="181" fontId="13" fillId="3" borderId="4" xfId="1" quotePrefix="1" applyNumberFormat="1" applyFont="1" applyFill="1" applyBorder="1" applyAlignment="1">
      <alignment horizontal="right" vertical="center" shrinkToFit="1"/>
    </xf>
    <xf numFmtId="181" fontId="13" fillId="3" borderId="27" xfId="1" quotePrefix="1" applyNumberFormat="1" applyFont="1" applyFill="1" applyBorder="1" applyAlignment="1">
      <alignment horizontal="right" vertical="center" shrinkToFit="1"/>
    </xf>
    <xf numFmtId="179" fontId="13" fillId="3" borderId="28" xfId="1" quotePrefix="1" applyNumberFormat="1" applyFont="1" applyFill="1" applyBorder="1" applyAlignment="1">
      <alignment horizontal="right" vertical="center" shrinkToFit="1"/>
    </xf>
    <xf numFmtId="3" fontId="13" fillId="3" borderId="4" xfId="1" applyNumberFormat="1" applyFont="1" applyFill="1" applyBorder="1" applyAlignment="1" applyProtection="1">
      <alignment horizontal="right" vertical="center" shrinkToFit="1"/>
      <protection hidden="1"/>
    </xf>
    <xf numFmtId="3" fontId="13" fillId="3" borderId="27" xfId="1" applyNumberFormat="1" applyFont="1" applyFill="1" applyBorder="1" applyAlignment="1" applyProtection="1">
      <alignment horizontal="right" vertical="center" shrinkToFit="1"/>
      <protection hidden="1"/>
    </xf>
    <xf numFmtId="3" fontId="13" fillId="3" borderId="28" xfId="1" applyNumberFormat="1" applyFont="1" applyFill="1" applyBorder="1" applyAlignment="1" applyProtection="1">
      <alignment horizontal="right" vertical="center" shrinkToFit="1"/>
      <protection hidden="1"/>
    </xf>
    <xf numFmtId="182" fontId="13" fillId="3" borderId="31" xfId="1" applyNumberFormat="1" applyFont="1" applyFill="1" applyBorder="1" applyAlignment="1" applyProtection="1">
      <alignment horizontal="center" vertical="center" shrinkToFit="1"/>
      <protection hidden="1"/>
    </xf>
    <xf numFmtId="182" fontId="13" fillId="3" borderId="26" xfId="1" applyNumberFormat="1" applyFont="1" applyFill="1" applyBorder="1" applyAlignment="1" applyProtection="1">
      <alignment horizontal="center" vertical="center" shrinkToFit="1"/>
      <protection hidden="1"/>
    </xf>
    <xf numFmtId="182" fontId="13" fillId="3" borderId="32" xfId="1" applyNumberFormat="1" applyFont="1" applyFill="1" applyBorder="1" applyAlignment="1" applyProtection="1">
      <alignment horizontal="center" vertical="center" shrinkToFit="1"/>
      <protection hidden="1"/>
    </xf>
    <xf numFmtId="181" fontId="13" fillId="3" borderId="28" xfId="1" quotePrefix="1" applyNumberFormat="1" applyFont="1" applyFill="1" applyBorder="1" applyAlignment="1">
      <alignment horizontal="right" vertical="center" shrinkToFit="1"/>
    </xf>
    <xf numFmtId="181" fontId="13" fillId="3" borderId="31" xfId="1" applyNumberFormat="1" applyFont="1" applyFill="1" applyBorder="1" applyAlignment="1" applyProtection="1">
      <alignment horizontal="center" vertical="center"/>
      <protection hidden="1"/>
    </xf>
    <xf numFmtId="181" fontId="13" fillId="3" borderId="26" xfId="1" applyNumberFormat="1" applyFont="1" applyFill="1" applyBorder="1" applyAlignment="1" applyProtection="1">
      <alignment horizontal="center" vertical="center"/>
      <protection hidden="1"/>
    </xf>
    <xf numFmtId="181" fontId="13" fillId="3" borderId="32" xfId="1" applyNumberFormat="1" applyFont="1" applyFill="1" applyBorder="1" applyAlignment="1" applyProtection="1">
      <alignment horizontal="center" vertical="center"/>
      <protection hidden="1"/>
    </xf>
    <xf numFmtId="181" fontId="13" fillId="3" borderId="29" xfId="1" applyNumberFormat="1" applyFont="1" applyFill="1" applyBorder="1" applyAlignment="1" applyProtection="1">
      <alignment horizontal="center" vertical="center"/>
      <protection hidden="1"/>
    </xf>
    <xf numFmtId="181" fontId="13" fillId="3" borderId="30" xfId="1" applyNumberFormat="1" applyFont="1" applyFill="1" applyBorder="1" applyAlignment="1" applyProtection="1">
      <alignment horizontal="center" vertical="center"/>
      <protection hidden="1"/>
    </xf>
    <xf numFmtId="181" fontId="13" fillId="3" borderId="35" xfId="1" applyNumberFormat="1" applyFont="1" applyFill="1" applyBorder="1" applyAlignment="1" applyProtection="1">
      <alignment horizontal="center" vertical="center"/>
      <protection hidden="1"/>
    </xf>
    <xf numFmtId="3" fontId="15" fillId="3" borderId="16" xfId="1" applyNumberFormat="1" applyFont="1" applyFill="1" applyBorder="1" applyAlignment="1" applyProtection="1">
      <alignment horizontal="right" vertical="center" indent="1" shrinkToFit="1"/>
      <protection hidden="1"/>
    </xf>
    <xf numFmtId="3" fontId="15" fillId="3" borderId="12" xfId="1" applyNumberFormat="1" applyFont="1" applyFill="1" applyBorder="1" applyAlignment="1" applyProtection="1">
      <alignment horizontal="right" vertical="center" indent="1" shrinkToFit="1"/>
      <protection hidden="1"/>
    </xf>
    <xf numFmtId="3" fontId="15" fillId="3" borderId="13" xfId="1" applyNumberFormat="1" applyFont="1" applyFill="1" applyBorder="1" applyAlignment="1" applyProtection="1">
      <alignment horizontal="right" vertical="center" indent="1" shrinkToFit="1"/>
      <protection hidden="1"/>
    </xf>
    <xf numFmtId="0" fontId="14" fillId="3" borderId="15" xfId="11" applyFont="1" applyFill="1" applyBorder="1" applyAlignment="1" applyProtection="1">
      <alignment horizontal="center" vertical="center"/>
      <protection hidden="1"/>
    </xf>
    <xf numFmtId="0" fontId="14" fillId="3" borderId="9" xfId="11" applyFont="1" applyFill="1" applyBorder="1" applyAlignment="1" applyProtection="1">
      <alignment horizontal="center" vertical="center"/>
      <protection hidden="1"/>
    </xf>
    <xf numFmtId="0" fontId="14" fillId="3" borderId="10" xfId="11" applyFont="1" applyFill="1" applyBorder="1" applyAlignment="1" applyProtection="1">
      <alignment horizontal="center" vertical="center"/>
      <protection hidden="1"/>
    </xf>
    <xf numFmtId="0" fontId="14" fillId="3" borderId="0" xfId="11" applyFont="1" applyFill="1" applyAlignment="1" applyProtection="1">
      <alignment horizontal="left" vertical="center"/>
      <protection hidden="1"/>
    </xf>
    <xf numFmtId="180" fontId="14" fillId="3" borderId="4" xfId="11" applyNumberFormat="1" applyFont="1" applyFill="1" applyBorder="1" applyAlignment="1" applyProtection="1">
      <alignment horizontal="right" vertical="center" wrapText="1"/>
      <protection hidden="1"/>
    </xf>
    <xf numFmtId="180" fontId="14" fillId="3" borderId="27" xfId="11" applyNumberFormat="1" applyFont="1" applyFill="1" applyBorder="1" applyAlignment="1" applyProtection="1">
      <alignment horizontal="right" vertical="center" wrapText="1"/>
      <protection hidden="1"/>
    </xf>
    <xf numFmtId="180" fontId="14" fillId="3" borderId="28" xfId="11" applyNumberFormat="1" applyFont="1" applyFill="1" applyBorder="1" applyAlignment="1" applyProtection="1">
      <alignment horizontal="right" vertical="center" wrapText="1"/>
      <protection hidden="1"/>
    </xf>
    <xf numFmtId="179" fontId="13" fillId="3" borderId="4" xfId="1" applyNumberFormat="1" applyFont="1" applyFill="1" applyBorder="1" applyAlignment="1" applyProtection="1">
      <alignment horizontal="right" vertical="center" shrinkToFit="1"/>
      <protection hidden="1"/>
    </xf>
    <xf numFmtId="179" fontId="13" fillId="3" borderId="27" xfId="1" applyNumberFormat="1" applyFont="1" applyFill="1" applyBorder="1" applyAlignment="1" applyProtection="1">
      <alignment horizontal="right" vertical="center" shrinkToFit="1"/>
      <protection hidden="1"/>
    </xf>
    <xf numFmtId="179" fontId="13" fillId="3" borderId="28" xfId="1" applyNumberFormat="1" applyFont="1" applyFill="1" applyBorder="1" applyAlignment="1" applyProtection="1">
      <alignment horizontal="right" vertical="center" shrinkToFit="1"/>
      <protection hidden="1"/>
    </xf>
    <xf numFmtId="3" fontId="15" fillId="3" borderId="4" xfId="1" applyNumberFormat="1" applyFont="1" applyFill="1" applyBorder="1" applyAlignment="1" applyProtection="1">
      <alignment horizontal="right" vertical="center" shrinkToFit="1"/>
      <protection hidden="1"/>
    </xf>
    <xf numFmtId="3" fontId="15" fillId="3" borderId="27" xfId="1" applyNumberFormat="1" applyFont="1" applyFill="1" applyBorder="1" applyAlignment="1" applyProtection="1">
      <alignment horizontal="right" vertical="center" shrinkToFit="1"/>
      <protection hidden="1"/>
    </xf>
    <xf numFmtId="3" fontId="15" fillId="3" borderId="28" xfId="1" applyNumberFormat="1" applyFont="1" applyFill="1" applyBorder="1" applyAlignment="1" applyProtection="1">
      <alignment horizontal="right" vertical="center" shrinkToFit="1"/>
      <protection hidden="1"/>
    </xf>
    <xf numFmtId="181" fontId="13" fillId="3" borderId="31" xfId="1" applyNumberFormat="1" applyFont="1" applyFill="1" applyBorder="1" applyAlignment="1" applyProtection="1">
      <alignment horizontal="right" vertical="center" shrinkToFit="1"/>
      <protection hidden="1"/>
    </xf>
    <xf numFmtId="181" fontId="13" fillId="3" borderId="26" xfId="1" applyNumberFormat="1" applyFont="1" applyFill="1" applyBorder="1" applyAlignment="1" applyProtection="1">
      <alignment horizontal="right" vertical="center" shrinkToFit="1"/>
      <protection hidden="1"/>
    </xf>
    <xf numFmtId="181" fontId="13" fillId="3" borderId="32" xfId="1" applyNumberFormat="1" applyFont="1" applyFill="1" applyBorder="1" applyAlignment="1" applyProtection="1">
      <alignment horizontal="right" vertical="center" shrinkToFit="1"/>
      <protection hidden="1"/>
    </xf>
    <xf numFmtId="181" fontId="13" fillId="3" borderId="33" xfId="1" applyNumberFormat="1" applyFont="1" applyFill="1" applyBorder="1" applyAlignment="1" applyProtection="1">
      <alignment horizontal="right" vertical="center" shrinkToFit="1"/>
      <protection hidden="1"/>
    </xf>
    <xf numFmtId="181" fontId="13" fillId="3" borderId="0" xfId="1" applyNumberFormat="1" applyFont="1" applyFill="1" applyAlignment="1" applyProtection="1">
      <alignment horizontal="right" vertical="center" shrinkToFit="1"/>
      <protection hidden="1"/>
    </xf>
    <xf numFmtId="181" fontId="13" fillId="3" borderId="34" xfId="1" applyNumberFormat="1" applyFont="1" applyFill="1" applyBorder="1" applyAlignment="1" applyProtection="1">
      <alignment horizontal="right" vertical="center" shrinkToFit="1"/>
      <protection hidden="1"/>
    </xf>
    <xf numFmtId="181" fontId="13" fillId="3" borderId="29" xfId="1" applyNumberFormat="1" applyFont="1" applyFill="1" applyBorder="1" applyAlignment="1" applyProtection="1">
      <alignment horizontal="right" vertical="center" shrinkToFit="1"/>
      <protection hidden="1"/>
    </xf>
    <xf numFmtId="181" fontId="13" fillId="3" borderId="30" xfId="1" applyNumberFormat="1" applyFont="1" applyFill="1" applyBorder="1" applyAlignment="1" applyProtection="1">
      <alignment horizontal="right" vertical="center" shrinkToFit="1"/>
      <protection hidden="1"/>
    </xf>
    <xf numFmtId="181" fontId="13" fillId="3" borderId="35" xfId="1" applyNumberFormat="1" applyFont="1" applyFill="1" applyBorder="1" applyAlignment="1" applyProtection="1">
      <alignment horizontal="right" vertical="center" shrinkToFit="1"/>
      <protection hidden="1"/>
    </xf>
    <xf numFmtId="179" fontId="13" fillId="3" borderId="31" xfId="1" applyNumberFormat="1" applyFont="1" applyFill="1" applyBorder="1" applyAlignment="1" applyProtection="1">
      <alignment horizontal="right" vertical="center" shrinkToFit="1"/>
      <protection hidden="1"/>
    </xf>
    <xf numFmtId="179" fontId="13" fillId="3" borderId="26" xfId="1" applyNumberFormat="1" applyFont="1" applyFill="1" applyBorder="1" applyAlignment="1" applyProtection="1">
      <alignment horizontal="right" vertical="center" shrinkToFit="1"/>
      <protection hidden="1"/>
    </xf>
    <xf numFmtId="179" fontId="13" fillId="3" borderId="32" xfId="1" applyNumberFormat="1" applyFont="1" applyFill="1" applyBorder="1" applyAlignment="1" applyProtection="1">
      <alignment horizontal="right" vertical="center" shrinkToFit="1"/>
      <protection hidden="1"/>
    </xf>
    <xf numFmtId="179" fontId="13" fillId="3" borderId="33" xfId="1" applyNumberFormat="1" applyFont="1" applyFill="1" applyBorder="1" applyAlignment="1" applyProtection="1">
      <alignment horizontal="right" vertical="center" shrinkToFit="1"/>
      <protection hidden="1"/>
    </xf>
    <xf numFmtId="179" fontId="13" fillId="3" borderId="0" xfId="1" applyNumberFormat="1" applyFont="1" applyFill="1" applyAlignment="1" applyProtection="1">
      <alignment horizontal="right" vertical="center" shrinkToFit="1"/>
      <protection hidden="1"/>
    </xf>
    <xf numFmtId="179" fontId="13" fillId="3" borderId="34" xfId="1" applyNumberFormat="1" applyFont="1" applyFill="1" applyBorder="1" applyAlignment="1" applyProtection="1">
      <alignment horizontal="right" vertical="center" shrinkToFit="1"/>
      <protection hidden="1"/>
    </xf>
    <xf numFmtId="179" fontId="13" fillId="3" borderId="29" xfId="1" applyNumberFormat="1" applyFont="1" applyFill="1" applyBorder="1" applyAlignment="1" applyProtection="1">
      <alignment horizontal="right" vertical="center" shrinkToFit="1"/>
      <protection hidden="1"/>
    </xf>
    <xf numFmtId="179" fontId="13" fillId="3" borderId="30" xfId="1" applyNumberFormat="1" applyFont="1" applyFill="1" applyBorder="1" applyAlignment="1" applyProtection="1">
      <alignment horizontal="right" vertical="center" shrinkToFit="1"/>
      <protection hidden="1"/>
    </xf>
    <xf numFmtId="179" fontId="13" fillId="3" borderId="35" xfId="1" applyNumberFormat="1" applyFont="1" applyFill="1" applyBorder="1" applyAlignment="1" applyProtection="1">
      <alignment horizontal="right" vertical="center" shrinkToFit="1"/>
      <protection hidden="1"/>
    </xf>
    <xf numFmtId="0" fontId="13" fillId="3" borderId="65" xfId="1" applyFont="1" applyFill="1" applyBorder="1" applyAlignment="1" applyProtection="1">
      <alignment horizontal="center" vertical="center" shrinkToFit="1"/>
      <protection hidden="1"/>
    </xf>
    <xf numFmtId="0" fontId="13" fillId="3" borderId="58" xfId="1" applyFont="1" applyFill="1" applyBorder="1" applyAlignment="1" applyProtection="1">
      <alignment horizontal="center" vertical="center" shrinkToFit="1"/>
      <protection hidden="1"/>
    </xf>
    <xf numFmtId="0" fontId="13" fillId="3" borderId="66" xfId="1" applyFont="1" applyFill="1" applyBorder="1" applyAlignment="1" applyProtection="1">
      <alignment horizontal="center" vertical="center" shrinkToFit="1"/>
      <protection hidden="1"/>
    </xf>
    <xf numFmtId="182" fontId="13" fillId="3" borderId="29" xfId="1" applyNumberFormat="1" applyFont="1" applyFill="1" applyBorder="1" applyAlignment="1" applyProtection="1">
      <alignment horizontal="center" vertical="center" shrinkToFit="1"/>
      <protection hidden="1"/>
    </xf>
    <xf numFmtId="182" fontId="13" fillId="3" borderId="30" xfId="1" applyNumberFormat="1" applyFont="1" applyFill="1" applyBorder="1" applyAlignment="1" applyProtection="1">
      <alignment horizontal="center" vertical="center" shrinkToFit="1"/>
      <protection hidden="1"/>
    </xf>
    <xf numFmtId="182" fontId="13" fillId="3" borderId="35" xfId="1" applyNumberFormat="1" applyFont="1" applyFill="1" applyBorder="1" applyAlignment="1" applyProtection="1">
      <alignment horizontal="center" vertical="center" shrinkToFit="1"/>
      <protection hidden="1"/>
    </xf>
    <xf numFmtId="184" fontId="14" fillId="3" borderId="30" xfId="11" applyNumberFormat="1" applyFont="1" applyFill="1" applyBorder="1" applyAlignment="1" applyProtection="1">
      <alignment horizontal="right" vertical="center"/>
      <protection hidden="1"/>
    </xf>
    <xf numFmtId="14" fontId="14" fillId="3" borderId="30" xfId="11" applyNumberFormat="1" applyFont="1" applyFill="1" applyBorder="1" applyAlignment="1" applyProtection="1">
      <alignment horizontal="left" vertical="center"/>
      <protection hidden="1"/>
    </xf>
    <xf numFmtId="3" fontId="13" fillId="3" borderId="31" xfId="1" applyNumberFormat="1" applyFont="1" applyFill="1" applyBorder="1" applyAlignment="1" applyProtection="1">
      <alignment horizontal="right" vertical="center" shrinkToFit="1"/>
      <protection hidden="1"/>
    </xf>
    <xf numFmtId="3" fontId="13" fillId="3" borderId="26" xfId="1" applyNumberFormat="1" applyFont="1" applyFill="1" applyBorder="1" applyAlignment="1" applyProtection="1">
      <alignment horizontal="right" vertical="center" shrinkToFit="1"/>
      <protection hidden="1"/>
    </xf>
    <xf numFmtId="3" fontId="13" fillId="3" borderId="32" xfId="1" applyNumberFormat="1" applyFont="1" applyFill="1" applyBorder="1" applyAlignment="1" applyProtection="1">
      <alignment horizontal="right" vertical="center" shrinkToFit="1"/>
      <protection hidden="1"/>
    </xf>
    <xf numFmtId="3" fontId="13" fillId="3" borderId="33" xfId="1" applyNumberFormat="1" applyFont="1" applyFill="1" applyBorder="1" applyAlignment="1" applyProtection="1">
      <alignment horizontal="right" vertical="center" shrinkToFit="1"/>
      <protection hidden="1"/>
    </xf>
    <xf numFmtId="3" fontId="13" fillId="3" borderId="0" xfId="1" applyNumberFormat="1" applyFont="1" applyFill="1" applyAlignment="1" applyProtection="1">
      <alignment horizontal="right" vertical="center" shrinkToFit="1"/>
      <protection hidden="1"/>
    </xf>
    <xf numFmtId="3" fontId="13" fillId="3" borderId="34" xfId="1" applyNumberFormat="1" applyFont="1" applyFill="1" applyBorder="1" applyAlignment="1" applyProtection="1">
      <alignment horizontal="right" vertical="center" shrinkToFit="1"/>
      <protection hidden="1"/>
    </xf>
    <xf numFmtId="3" fontId="13" fillId="3" borderId="29" xfId="1" applyNumberFormat="1" applyFont="1" applyFill="1" applyBorder="1" applyAlignment="1" applyProtection="1">
      <alignment horizontal="right" vertical="center" shrinkToFit="1"/>
      <protection hidden="1"/>
    </xf>
    <xf numFmtId="3" fontId="13" fillId="3" borderId="30" xfId="1" applyNumberFormat="1" applyFont="1" applyFill="1" applyBorder="1" applyAlignment="1" applyProtection="1">
      <alignment horizontal="right" vertical="center" shrinkToFit="1"/>
      <protection hidden="1"/>
    </xf>
    <xf numFmtId="3" fontId="13" fillId="3" borderId="35" xfId="1" applyNumberFormat="1" applyFont="1" applyFill="1" applyBorder="1" applyAlignment="1" applyProtection="1">
      <alignment horizontal="right" vertical="center" shrinkToFit="1"/>
      <protection hidden="1"/>
    </xf>
    <xf numFmtId="0" fontId="13" fillId="3" borderId="31" xfId="1" applyFont="1" applyFill="1" applyBorder="1" applyAlignment="1" applyProtection="1">
      <alignment horizontal="center" vertical="center" shrinkToFit="1"/>
      <protection hidden="1"/>
    </xf>
  </cellXfs>
  <cellStyles count="13">
    <cellStyle name="パーセント 2" xfId="2" xr:uid="{00000000-0005-0000-0000-000000000000}"/>
    <cellStyle name="桁区切り" xfId="12" builtinId="6"/>
    <cellStyle name="桁区切り 2" xfId="10" xr:uid="{6E99E9B5-B7C3-4805-BD99-7328F2AE6B98}"/>
    <cellStyle name="標準" xfId="0" builtinId="0"/>
    <cellStyle name="標準 2" xfId="1" xr:uid="{00000000-0005-0000-0000-000002000000}"/>
    <cellStyle name="標準 2 2" xfId="8" xr:uid="{00000000-0005-0000-0000-000003000000}"/>
    <cellStyle name="標準 3" xfId="3" xr:uid="{00000000-0005-0000-0000-000004000000}"/>
    <cellStyle name="標準 4" xfId="4" xr:uid="{00000000-0005-0000-0000-000005000000}"/>
    <cellStyle name="標準 5" xfId="6" xr:uid="{00000000-0005-0000-0000-000006000000}"/>
    <cellStyle name="標準 6" xfId="7" xr:uid="{00000000-0005-0000-0000-000007000000}"/>
    <cellStyle name="標準 6 2" xfId="5" xr:uid="{00000000-0005-0000-0000-000008000000}"/>
    <cellStyle name="標準 7" xfId="9" xr:uid="{00000000-0005-0000-0000-000009000000}"/>
    <cellStyle name="標準 8" xfId="11" xr:uid="{2FA7BC2A-5740-465C-A1B1-507AD5BA3E10}"/>
  </cellStyles>
  <dxfs count="0"/>
  <tableStyles count="0" defaultTableStyle="TableStyleMedium9" defaultPivotStyle="PivotStyleLight16"/>
  <colors>
    <mruColors>
      <color rgb="FF0000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54</xdr:col>
      <xdr:colOff>0</xdr:colOff>
      <xdr:row>12</xdr:row>
      <xdr:rowOff>0</xdr:rowOff>
    </xdr:from>
    <xdr:to>
      <xdr:col>106</xdr:col>
      <xdr:colOff>78441</xdr:colOff>
      <xdr:row>28</xdr:row>
      <xdr:rowOff>56030</xdr:rowOff>
    </xdr:to>
    <xdr:sp macro="" textlink="">
      <xdr:nvSpPr>
        <xdr:cNvPr id="2" name="正方形/長方形 1">
          <a:extLst>
            <a:ext uri="{FF2B5EF4-FFF2-40B4-BE49-F238E27FC236}">
              <a16:creationId xmlns:a16="http://schemas.microsoft.com/office/drawing/2014/main" id="{7D515CC0-F131-4048-A9E0-315F492F7FE6}"/>
            </a:ext>
          </a:extLst>
        </xdr:cNvPr>
        <xdr:cNvSpPr/>
      </xdr:nvSpPr>
      <xdr:spPr>
        <a:xfrm>
          <a:off x="9099176" y="2286000"/>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9525</xdr:colOff>
      <xdr:row>11</xdr:row>
      <xdr:rowOff>88186</xdr:rowOff>
    </xdr:from>
    <xdr:to>
      <xdr:col>25</xdr:col>
      <xdr:colOff>15776</xdr:colOff>
      <xdr:row>21</xdr:row>
      <xdr:rowOff>80761</xdr:rowOff>
    </xdr:to>
    <xdr:grpSp>
      <xdr:nvGrpSpPr>
        <xdr:cNvPr id="36" name="グループ化 35">
          <a:extLst>
            <a:ext uri="{FF2B5EF4-FFF2-40B4-BE49-F238E27FC236}">
              <a16:creationId xmlns:a16="http://schemas.microsoft.com/office/drawing/2014/main" id="{6B3F63E9-6D8A-45BE-A2B3-24FB0DCF738E}"/>
            </a:ext>
          </a:extLst>
        </xdr:cNvPr>
        <xdr:cNvGrpSpPr/>
      </xdr:nvGrpSpPr>
      <xdr:grpSpPr>
        <a:xfrm>
          <a:off x="3897966" y="2183686"/>
          <a:ext cx="342428" cy="1897575"/>
          <a:chOff x="3977180" y="1790700"/>
          <a:chExt cx="308424" cy="1920766"/>
        </a:xfrm>
      </xdr:grpSpPr>
      <xdr:cxnSp macro="">
        <xdr:nvCxnSpPr>
          <xdr:cNvPr id="2" name="直線矢印コネクタ 1">
            <a:extLst>
              <a:ext uri="{FF2B5EF4-FFF2-40B4-BE49-F238E27FC236}">
                <a16:creationId xmlns:a16="http://schemas.microsoft.com/office/drawing/2014/main" id="{C930D24E-3394-4E18-AC9A-59458F6B7B9E}"/>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3" name="直線矢印コネクタ 32">
            <a:extLst>
              <a:ext uri="{FF2B5EF4-FFF2-40B4-BE49-F238E27FC236}">
                <a16:creationId xmlns:a16="http://schemas.microsoft.com/office/drawing/2014/main" id="{7E820EFF-BCAE-448B-B77D-24024FD230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5" name="直線コネクタ 34">
            <a:extLst>
              <a:ext uri="{FF2B5EF4-FFF2-40B4-BE49-F238E27FC236}">
                <a16:creationId xmlns:a16="http://schemas.microsoft.com/office/drawing/2014/main" id="{A0039E7F-FF02-43FC-8407-23F9EF439AD6}"/>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6</xdr:col>
      <xdr:colOff>0</xdr:colOff>
      <xdr:row>11</xdr:row>
      <xdr:rowOff>96473</xdr:rowOff>
    </xdr:from>
    <xdr:to>
      <xdr:col>8</xdr:col>
      <xdr:colOff>6251</xdr:colOff>
      <xdr:row>33</xdr:row>
      <xdr:rowOff>100853</xdr:rowOff>
    </xdr:to>
    <xdr:grpSp>
      <xdr:nvGrpSpPr>
        <xdr:cNvPr id="24" name="グループ化 23">
          <a:extLst>
            <a:ext uri="{FF2B5EF4-FFF2-40B4-BE49-F238E27FC236}">
              <a16:creationId xmlns:a16="http://schemas.microsoft.com/office/drawing/2014/main" id="{6533C3F2-42E8-466F-A7FC-D7977737373E}"/>
            </a:ext>
          </a:extLst>
        </xdr:cNvPr>
        <xdr:cNvGrpSpPr/>
      </xdr:nvGrpSpPr>
      <xdr:grpSpPr>
        <a:xfrm>
          <a:off x="1030941" y="2191973"/>
          <a:ext cx="342428" cy="4195380"/>
          <a:chOff x="3977180" y="1790700"/>
          <a:chExt cx="308424" cy="1839176"/>
        </a:xfrm>
      </xdr:grpSpPr>
      <xdr:cxnSp macro="">
        <xdr:nvCxnSpPr>
          <xdr:cNvPr id="25" name="直線矢印コネクタ 24">
            <a:extLst>
              <a:ext uri="{FF2B5EF4-FFF2-40B4-BE49-F238E27FC236}">
                <a16:creationId xmlns:a16="http://schemas.microsoft.com/office/drawing/2014/main" id="{73C3AF3B-55CD-69DC-3C6B-E0C3C545815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6" name="直線矢印コネクタ 25">
            <a:extLst>
              <a:ext uri="{FF2B5EF4-FFF2-40B4-BE49-F238E27FC236}">
                <a16:creationId xmlns:a16="http://schemas.microsoft.com/office/drawing/2014/main" id="{F57F9AEC-5E01-0A06-8656-F9C074C8B905}"/>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7" name="直線コネクタ 26">
            <a:extLst>
              <a:ext uri="{FF2B5EF4-FFF2-40B4-BE49-F238E27FC236}">
                <a16:creationId xmlns:a16="http://schemas.microsoft.com/office/drawing/2014/main" id="{368B3BF2-BFAB-D85E-8FB6-BFD9356CFB99}"/>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23</xdr:col>
      <xdr:colOff>9525</xdr:colOff>
      <xdr:row>33</xdr:row>
      <xdr:rowOff>88186</xdr:rowOff>
    </xdr:from>
    <xdr:to>
      <xdr:col>25</xdr:col>
      <xdr:colOff>15776</xdr:colOff>
      <xdr:row>43</xdr:row>
      <xdr:rowOff>80761</xdr:rowOff>
    </xdr:to>
    <xdr:grpSp>
      <xdr:nvGrpSpPr>
        <xdr:cNvPr id="58" name="グループ化 57">
          <a:extLst>
            <a:ext uri="{FF2B5EF4-FFF2-40B4-BE49-F238E27FC236}">
              <a16:creationId xmlns:a16="http://schemas.microsoft.com/office/drawing/2014/main" id="{5FD22B59-B668-4BEF-B3E9-AC34A4CC56A7}"/>
            </a:ext>
          </a:extLst>
        </xdr:cNvPr>
        <xdr:cNvGrpSpPr/>
      </xdr:nvGrpSpPr>
      <xdr:grpSpPr>
        <a:xfrm>
          <a:off x="3897966" y="6374686"/>
          <a:ext cx="342428" cy="1897575"/>
          <a:chOff x="3977180" y="1790700"/>
          <a:chExt cx="308424" cy="1920766"/>
        </a:xfrm>
      </xdr:grpSpPr>
      <xdr:cxnSp macro="">
        <xdr:nvCxnSpPr>
          <xdr:cNvPr id="59" name="直線矢印コネクタ 58">
            <a:extLst>
              <a:ext uri="{FF2B5EF4-FFF2-40B4-BE49-F238E27FC236}">
                <a16:creationId xmlns:a16="http://schemas.microsoft.com/office/drawing/2014/main" id="{50720121-A213-4D77-832E-6D6CBFAE45C0}"/>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0" name="直線矢印コネクタ 59">
            <a:extLst>
              <a:ext uri="{FF2B5EF4-FFF2-40B4-BE49-F238E27FC236}">
                <a16:creationId xmlns:a16="http://schemas.microsoft.com/office/drawing/2014/main" id="{99DB44AF-D946-41E5-B0C9-BC87FBF0C3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1" name="直線コネクタ 60">
            <a:extLst>
              <a:ext uri="{FF2B5EF4-FFF2-40B4-BE49-F238E27FC236}">
                <a16:creationId xmlns:a16="http://schemas.microsoft.com/office/drawing/2014/main" id="{CA5CDFC6-885D-4EF9-B8CA-ED424F9D7D5E}"/>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3.xml><?xml version="1.0" encoding="utf-8"?>
<xdr:wsDr xmlns:xdr="http://schemas.openxmlformats.org/drawingml/2006/spreadsheetDrawing" xmlns:a="http://schemas.openxmlformats.org/drawingml/2006/main">
  <xdr:twoCellAnchor>
    <xdr:from>
      <xdr:col>44</xdr:col>
      <xdr:colOff>22412</xdr:colOff>
      <xdr:row>9</xdr:row>
      <xdr:rowOff>100852</xdr:rowOff>
    </xdr:from>
    <xdr:to>
      <xdr:col>96</xdr:col>
      <xdr:colOff>100854</xdr:colOff>
      <xdr:row>29</xdr:row>
      <xdr:rowOff>67235</xdr:rowOff>
    </xdr:to>
    <xdr:sp macro="" textlink="">
      <xdr:nvSpPr>
        <xdr:cNvPr id="2" name="正方形/長方形 1">
          <a:extLst>
            <a:ext uri="{FF2B5EF4-FFF2-40B4-BE49-F238E27FC236}">
              <a16:creationId xmlns:a16="http://schemas.microsoft.com/office/drawing/2014/main" id="{E87CC7D7-BB99-DE68-591F-66E3C0DE17CC}"/>
            </a:ext>
          </a:extLst>
        </xdr:cNvPr>
        <xdr:cNvSpPr/>
      </xdr:nvSpPr>
      <xdr:spPr>
        <a:xfrm>
          <a:off x="7272618" y="1725705"/>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45</xdr:col>
      <xdr:colOff>9525</xdr:colOff>
      <xdr:row>9</xdr:row>
      <xdr:rowOff>88186</xdr:rowOff>
    </xdr:from>
    <xdr:to>
      <xdr:col>47</xdr:col>
      <xdr:colOff>15776</xdr:colOff>
      <xdr:row>20</xdr:row>
      <xdr:rowOff>80761</xdr:rowOff>
    </xdr:to>
    <xdr:grpSp>
      <xdr:nvGrpSpPr>
        <xdr:cNvPr id="2" name="グループ化 1">
          <a:extLst>
            <a:ext uri="{FF2B5EF4-FFF2-40B4-BE49-F238E27FC236}">
              <a16:creationId xmlns:a16="http://schemas.microsoft.com/office/drawing/2014/main" id="{323B9F11-57B4-4995-A6DB-B85E73DF34A9}"/>
            </a:ext>
          </a:extLst>
        </xdr:cNvPr>
        <xdr:cNvGrpSpPr/>
      </xdr:nvGrpSpPr>
      <xdr:grpSpPr>
        <a:xfrm>
          <a:off x="7743825" y="1726486"/>
          <a:ext cx="349151" cy="1983300"/>
          <a:chOff x="3977180" y="1790700"/>
          <a:chExt cx="308424" cy="1920766"/>
        </a:xfrm>
      </xdr:grpSpPr>
      <xdr:cxnSp macro="">
        <xdr:nvCxnSpPr>
          <xdr:cNvPr id="3" name="直線矢印コネクタ 2">
            <a:extLst>
              <a:ext uri="{FF2B5EF4-FFF2-40B4-BE49-F238E27FC236}">
                <a16:creationId xmlns:a16="http://schemas.microsoft.com/office/drawing/2014/main" id="{CB67A27E-37E1-EA5F-53F3-FC3C55E860DB}"/>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4" name="直線矢印コネクタ 3">
            <a:extLst>
              <a:ext uri="{FF2B5EF4-FFF2-40B4-BE49-F238E27FC236}">
                <a16:creationId xmlns:a16="http://schemas.microsoft.com/office/drawing/2014/main" id="{756C388E-543C-80C8-674C-DD03E2053C9C}"/>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5" name="直線コネクタ 4">
            <a:extLst>
              <a:ext uri="{FF2B5EF4-FFF2-40B4-BE49-F238E27FC236}">
                <a16:creationId xmlns:a16="http://schemas.microsoft.com/office/drawing/2014/main" id="{DCB7B56B-F10E-93E5-377D-30BE1E55FE95}"/>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0</xdr:colOff>
      <xdr:row>9</xdr:row>
      <xdr:rowOff>96473</xdr:rowOff>
    </xdr:from>
    <xdr:to>
      <xdr:col>13</xdr:col>
      <xdr:colOff>6251</xdr:colOff>
      <xdr:row>31</xdr:row>
      <xdr:rowOff>100853</xdr:rowOff>
    </xdr:to>
    <xdr:grpSp>
      <xdr:nvGrpSpPr>
        <xdr:cNvPr id="6" name="グループ化 5">
          <a:extLst>
            <a:ext uri="{FF2B5EF4-FFF2-40B4-BE49-F238E27FC236}">
              <a16:creationId xmlns:a16="http://schemas.microsoft.com/office/drawing/2014/main" id="{876C072E-2A7F-488B-AF21-7DAFEB7DE555}"/>
            </a:ext>
          </a:extLst>
        </xdr:cNvPr>
        <xdr:cNvGrpSpPr/>
      </xdr:nvGrpSpPr>
      <xdr:grpSpPr>
        <a:xfrm>
          <a:off x="1905000" y="1734773"/>
          <a:ext cx="349151" cy="3985830"/>
          <a:chOff x="3977180" y="1790700"/>
          <a:chExt cx="308424" cy="1839176"/>
        </a:xfrm>
      </xdr:grpSpPr>
      <xdr:cxnSp macro="">
        <xdr:nvCxnSpPr>
          <xdr:cNvPr id="7" name="直線矢印コネクタ 6">
            <a:extLst>
              <a:ext uri="{FF2B5EF4-FFF2-40B4-BE49-F238E27FC236}">
                <a16:creationId xmlns:a16="http://schemas.microsoft.com/office/drawing/2014/main" id="{7CA20D7F-4A2C-E5BA-3EA3-A96B07715FC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8" name="直線矢印コネクタ 7">
            <a:extLst>
              <a:ext uri="{FF2B5EF4-FFF2-40B4-BE49-F238E27FC236}">
                <a16:creationId xmlns:a16="http://schemas.microsoft.com/office/drawing/2014/main" id="{84FAE66E-87F8-7883-9CFF-12B3ED56F750}"/>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a:extLst>
              <a:ext uri="{FF2B5EF4-FFF2-40B4-BE49-F238E27FC236}">
                <a16:creationId xmlns:a16="http://schemas.microsoft.com/office/drawing/2014/main" id="{830EA2F5-99FE-733A-FA11-E7151A7F5E6F}"/>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45</xdr:col>
      <xdr:colOff>9525</xdr:colOff>
      <xdr:row>31</xdr:row>
      <xdr:rowOff>88186</xdr:rowOff>
    </xdr:from>
    <xdr:to>
      <xdr:col>47</xdr:col>
      <xdr:colOff>15776</xdr:colOff>
      <xdr:row>42</xdr:row>
      <xdr:rowOff>80761</xdr:rowOff>
    </xdr:to>
    <xdr:grpSp>
      <xdr:nvGrpSpPr>
        <xdr:cNvPr id="10" name="グループ化 9">
          <a:extLst>
            <a:ext uri="{FF2B5EF4-FFF2-40B4-BE49-F238E27FC236}">
              <a16:creationId xmlns:a16="http://schemas.microsoft.com/office/drawing/2014/main" id="{A6A01C00-8891-4C88-9CFA-345F2E6A5472}"/>
            </a:ext>
          </a:extLst>
        </xdr:cNvPr>
        <xdr:cNvGrpSpPr/>
      </xdr:nvGrpSpPr>
      <xdr:grpSpPr>
        <a:xfrm>
          <a:off x="7743825" y="5707936"/>
          <a:ext cx="349151" cy="1983300"/>
          <a:chOff x="3977180" y="1790700"/>
          <a:chExt cx="308424" cy="1920766"/>
        </a:xfrm>
      </xdr:grpSpPr>
      <xdr:cxnSp macro="">
        <xdr:nvCxnSpPr>
          <xdr:cNvPr id="11" name="直線矢印コネクタ 10">
            <a:extLst>
              <a:ext uri="{FF2B5EF4-FFF2-40B4-BE49-F238E27FC236}">
                <a16:creationId xmlns:a16="http://schemas.microsoft.com/office/drawing/2014/main" id="{74258E2F-6AF3-CA1E-DB3B-2B7697864EE5}"/>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a:extLst>
              <a:ext uri="{FF2B5EF4-FFF2-40B4-BE49-F238E27FC236}">
                <a16:creationId xmlns:a16="http://schemas.microsoft.com/office/drawing/2014/main" id="{ABA77990-978D-B130-54B3-20BAD88AA69B}"/>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id="{EAD044D3-C207-9345-B37C-3831E2001CCD}"/>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5.xml><?xml version="1.0" encoding="utf-8"?>
<xdr:wsDr xmlns:xdr="http://schemas.openxmlformats.org/drawingml/2006/spreadsheetDrawing" xmlns:a="http://schemas.openxmlformats.org/drawingml/2006/main">
  <xdr:twoCellAnchor>
    <xdr:from>
      <xdr:col>104</xdr:col>
      <xdr:colOff>134471</xdr:colOff>
      <xdr:row>17</xdr:row>
      <xdr:rowOff>89647</xdr:rowOff>
    </xdr:from>
    <xdr:to>
      <xdr:col>128</xdr:col>
      <xdr:colOff>56029</xdr:colOff>
      <xdr:row>27</xdr:row>
      <xdr:rowOff>56030</xdr:rowOff>
    </xdr:to>
    <xdr:sp macro="" textlink="">
      <xdr:nvSpPr>
        <xdr:cNvPr id="2" name="正方形/長方形 1">
          <a:extLst>
            <a:ext uri="{FF2B5EF4-FFF2-40B4-BE49-F238E27FC236}">
              <a16:creationId xmlns:a16="http://schemas.microsoft.com/office/drawing/2014/main" id="{5D8ADAA0-8837-8443-DE39-3D491E63A02C}"/>
            </a:ext>
          </a:extLst>
        </xdr:cNvPr>
        <xdr:cNvSpPr/>
      </xdr:nvSpPr>
      <xdr:spPr>
        <a:xfrm>
          <a:off x="10410265" y="3328147"/>
          <a:ext cx="3115235" cy="1871383"/>
        </a:xfrm>
        <a:prstGeom prst="rect">
          <a:avLst/>
        </a:prstGeom>
        <a:solidFill>
          <a:schemeClr val="accent6">
            <a:lumMod val="20000"/>
            <a:lumOff val="80000"/>
          </a:schemeClr>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刷新より</a:t>
          </a:r>
          <a:endParaRPr kumimoji="1" lang="en-US" altLang="ja-JP" sz="1100">
            <a:solidFill>
              <a:srgbClr val="FF0000"/>
            </a:solidFill>
          </a:endParaRPr>
        </a:p>
        <a:p>
          <a:pPr algn="l"/>
          <a:r>
            <a:rPr kumimoji="1" lang="en-US" altLang="ja-JP" sz="1100">
              <a:solidFill>
                <a:srgbClr val="FF0000"/>
              </a:solidFill>
            </a:rPr>
            <a:t>R3</a:t>
          </a:r>
          <a:r>
            <a:rPr kumimoji="1" lang="ja-JP" altLang="en-US" sz="1100">
              <a:solidFill>
                <a:srgbClr val="FF0000"/>
              </a:solidFill>
            </a:rPr>
            <a:t>～</a:t>
          </a:r>
          <a:r>
            <a:rPr kumimoji="1" lang="en-US" altLang="ja-JP" sz="1100">
              <a:solidFill>
                <a:srgbClr val="FF0000"/>
              </a:solidFill>
            </a:rPr>
            <a:t>R7</a:t>
          </a:r>
          <a:r>
            <a:rPr kumimoji="1" lang="ja-JP" altLang="en-US" sz="1100">
              <a:solidFill>
                <a:srgbClr val="FF0000"/>
              </a:solidFill>
            </a:rPr>
            <a:t>でのデータの集計</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65300;&#65294;&#65298;&#65301;&#20837;&#26413;\H19&#19979;&#12523;&#24029;&#23665;3214&#36896;&#26519;&#20107;&#26989;&#65288;&#27963;&#29992;&#22411;&#65289;\&#26045;&#34892;&#27770;&#35696;&#12363;&#12425;&#20107;&#26989;&#35336;&#30011;&#26360;&#31561;&#25215;&#35469;\matumoto\&#29983;&#29987;\&#36215;&#26696;&#65374;&#23436;&#20102;&#26360;&#39006;\&#27835;&#23665;&#35531;&#36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及び内訳印刷"/>
      <sheetName val="検査内訳書"/>
      <sheetName val="リスト"/>
      <sheetName val="起案印刷"/>
      <sheetName val="契約及び監督員"/>
      <sheetName val="見積業者名簿"/>
      <sheetName val="契約書"/>
      <sheetName val="見積案内"/>
      <sheetName val="見積注意"/>
      <sheetName val="作業予定表起案"/>
      <sheetName val="作予定表承認"/>
      <sheetName val="検査起案"/>
      <sheetName val="工事明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52F82-FD12-46CC-9CEB-664FFA150650}">
  <sheetPr codeName="Sheet2"/>
  <dimension ref="B2:AP64"/>
  <sheetViews>
    <sheetView tabSelected="1" zoomScale="85" zoomScaleNormal="85" zoomScaleSheetLayoutView="40" workbookViewId="0">
      <selection activeCell="BD25" sqref="BD25"/>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354</v>
      </c>
      <c r="D4" s="175"/>
      <c r="E4" s="175"/>
      <c r="F4" s="175"/>
      <c r="G4" s="175"/>
      <c r="H4" s="175"/>
      <c r="I4" s="241" t="s">
        <v>340</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ht="18" customHeight="1" x14ac:dyDescent="0.15">
      <c r="B10" s="78"/>
      <c r="C10" s="46"/>
      <c r="D10" s="46"/>
      <c r="E10" s="46"/>
      <c r="F10" s="46"/>
      <c r="G10" s="191" t="s">
        <v>7</v>
      </c>
      <c r="H10" s="192"/>
      <c r="I10" s="192"/>
      <c r="J10" s="192"/>
      <c r="K10" s="192"/>
      <c r="L10" s="192"/>
      <c r="M10" s="193"/>
      <c r="N10" s="189" t="str">
        <f>IF($X$10="","","令 和")</f>
        <v>令 和</v>
      </c>
      <c r="O10" s="189"/>
      <c r="P10" s="189"/>
      <c r="Q10" s="189"/>
      <c r="R10" s="189"/>
      <c r="S10" s="189"/>
      <c r="T10" s="189"/>
      <c r="U10" s="189"/>
      <c r="V10" s="189"/>
      <c r="W10" s="189"/>
      <c r="X10" s="183" t="s">
        <v>200</v>
      </c>
      <c r="Y10" s="183"/>
      <c r="Z10" s="185" t="s">
        <v>302</v>
      </c>
      <c r="AA10" s="185"/>
      <c r="AB10" s="185"/>
      <c r="AC10" s="185"/>
      <c r="AD10" s="185"/>
      <c r="AE10" s="185"/>
      <c r="AF10" s="185"/>
      <c r="AG10" s="185"/>
      <c r="AH10" s="185"/>
      <c r="AI10" s="186"/>
      <c r="AJ10" s="46"/>
      <c r="AK10" s="46"/>
      <c r="AL10" s="46"/>
      <c r="AM10" s="46"/>
      <c r="AN10" s="79"/>
    </row>
    <row r="11" spans="2:40" ht="9" hidden="1" customHeight="1" x14ac:dyDescent="0.15">
      <c r="B11" s="78"/>
      <c r="C11" s="46"/>
      <c r="D11" s="46"/>
      <c r="E11" s="46"/>
      <c r="F11" s="46"/>
      <c r="G11" s="194"/>
      <c r="H11" s="195"/>
      <c r="I11" s="195"/>
      <c r="J11" s="195"/>
      <c r="K11" s="195"/>
      <c r="L11" s="195"/>
      <c r="M11" s="196"/>
      <c r="N11" s="190"/>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ht="18" customHeight="1" x14ac:dyDescent="0.15">
      <c r="B12" s="80"/>
      <c r="C12" s="46"/>
      <c r="D12" s="46"/>
      <c r="E12" s="46"/>
      <c r="F12" s="46"/>
      <c r="G12" s="191" t="s">
        <v>26</v>
      </c>
      <c r="H12" s="192"/>
      <c r="I12" s="192"/>
      <c r="J12" s="192"/>
      <c r="K12" s="192"/>
      <c r="L12" s="192"/>
      <c r="M12" s="193"/>
      <c r="N12" s="189" t="s">
        <v>304</v>
      </c>
      <c r="O12" s="189"/>
      <c r="P12" s="189"/>
      <c r="Q12" s="189"/>
      <c r="R12" s="189"/>
      <c r="S12" s="189"/>
      <c r="T12" s="189"/>
      <c r="U12" s="189"/>
      <c r="V12" s="189"/>
      <c r="W12" s="183">
        <v>11</v>
      </c>
      <c r="X12" s="183"/>
      <c r="Y12" s="185" t="s">
        <v>303</v>
      </c>
      <c r="Z12" s="185"/>
      <c r="AA12" s="185"/>
      <c r="AB12" s="185"/>
      <c r="AC12" s="185"/>
      <c r="AD12" s="185"/>
      <c r="AE12" s="185"/>
      <c r="AF12" s="185"/>
      <c r="AG12" s="185"/>
      <c r="AH12" s="185"/>
      <c r="AI12" s="186"/>
      <c r="AJ12" s="46"/>
      <c r="AK12" s="46"/>
      <c r="AL12" s="46"/>
      <c r="AM12" s="46"/>
      <c r="AN12" s="79"/>
    </row>
    <row r="13" spans="2:40" ht="9" hidden="1" customHeight="1" x14ac:dyDescent="0.15">
      <c r="B13" s="80"/>
      <c r="C13" s="46"/>
      <c r="D13" s="46"/>
      <c r="E13" s="46"/>
      <c r="F13" s="46"/>
      <c r="G13" s="194"/>
      <c r="H13" s="195"/>
      <c r="I13" s="195"/>
      <c r="J13" s="195"/>
      <c r="K13" s="195"/>
      <c r="L13" s="195"/>
      <c r="M13" s="196"/>
      <c r="N13" s="190"/>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ht="9" customHeight="1" x14ac:dyDescent="0.15">
      <c r="B14" s="81"/>
      <c r="C14" s="46"/>
      <c r="D14" s="46"/>
      <c r="E14" s="46"/>
      <c r="F14" s="46"/>
      <c r="G14" s="191" t="s">
        <v>6</v>
      </c>
      <c r="H14" s="192"/>
      <c r="I14" s="192"/>
      <c r="J14" s="192"/>
      <c r="K14" s="192"/>
      <c r="L14" s="192"/>
      <c r="M14" s="193"/>
      <c r="N14" s="236"/>
      <c r="O14" s="236"/>
      <c r="P14" s="236"/>
      <c r="Q14" s="236"/>
      <c r="R14" s="236"/>
      <c r="S14" s="236"/>
      <c r="T14" s="236"/>
      <c r="U14" s="236"/>
      <c r="V14" s="201"/>
      <c r="W14" s="201"/>
      <c r="X14" s="201"/>
      <c r="Y14" s="201"/>
      <c r="Z14" s="201"/>
      <c r="AA14" s="185" t="str">
        <f>IF($W$12="","","㎥")</f>
        <v>㎥</v>
      </c>
      <c r="AB14" s="185"/>
      <c r="AC14" s="185"/>
      <c r="AD14" s="185"/>
      <c r="AE14" s="185"/>
      <c r="AF14" s="185"/>
      <c r="AG14" s="185"/>
      <c r="AH14" s="185"/>
      <c r="AI14" s="186"/>
      <c r="AJ14" s="46"/>
      <c r="AK14" s="46"/>
      <c r="AL14" s="46"/>
      <c r="AM14" s="46"/>
      <c r="AN14" s="79"/>
    </row>
    <row r="15" spans="2:40" ht="9" customHeight="1" x14ac:dyDescent="0.15">
      <c r="B15" s="81"/>
      <c r="C15" s="46"/>
      <c r="D15" s="46"/>
      <c r="E15" s="46"/>
      <c r="F15" s="46"/>
      <c r="G15" s="194"/>
      <c r="H15" s="195"/>
      <c r="I15" s="195"/>
      <c r="J15" s="195"/>
      <c r="K15" s="195"/>
      <c r="L15" s="195"/>
      <c r="M15" s="196"/>
      <c r="N15" s="240"/>
      <c r="O15" s="240"/>
      <c r="P15" s="240"/>
      <c r="Q15" s="240"/>
      <c r="R15" s="240"/>
      <c r="S15" s="240"/>
      <c r="T15" s="240"/>
      <c r="U15" s="240"/>
      <c r="V15" s="202"/>
      <c r="W15" s="202"/>
      <c r="X15" s="202"/>
      <c r="Y15" s="202"/>
      <c r="Z15" s="202"/>
      <c r="AA15" s="187"/>
      <c r="AB15" s="187"/>
      <c r="AC15" s="187"/>
      <c r="AD15" s="187"/>
      <c r="AE15" s="187"/>
      <c r="AF15" s="187"/>
      <c r="AG15" s="187"/>
      <c r="AH15" s="187"/>
      <c r="AI15" s="188"/>
      <c r="AJ15" s="46"/>
      <c r="AK15" s="46"/>
      <c r="AL15" s="46"/>
      <c r="AM15" s="46"/>
      <c r="AN15" s="79"/>
    </row>
    <row r="16" spans="2:40" ht="9" customHeight="1" x14ac:dyDescent="0.15">
      <c r="B16" s="81"/>
      <c r="C16" s="46"/>
      <c r="D16" s="46"/>
      <c r="E16" s="46"/>
      <c r="F16" s="46"/>
      <c r="G16" s="191" t="s">
        <v>269</v>
      </c>
      <c r="H16" s="192"/>
      <c r="I16" s="192"/>
      <c r="J16" s="192"/>
      <c r="K16" s="192"/>
      <c r="L16" s="192"/>
      <c r="M16" s="193"/>
      <c r="N16" s="177"/>
      <c r="O16" s="178"/>
      <c r="P16" s="178"/>
      <c r="Q16" s="178"/>
      <c r="R16" s="178"/>
      <c r="S16" s="178"/>
      <c r="T16" s="178"/>
      <c r="U16" s="178"/>
      <c r="V16" s="178"/>
      <c r="W16" s="178"/>
      <c r="X16" s="178"/>
      <c r="Y16" s="178"/>
      <c r="Z16" s="178"/>
      <c r="AA16" s="178"/>
      <c r="AB16" s="178"/>
      <c r="AC16" s="178"/>
      <c r="AD16" s="178"/>
      <c r="AE16" s="178"/>
      <c r="AF16" s="178"/>
      <c r="AG16" s="178"/>
      <c r="AH16" s="178"/>
      <c r="AI16" s="181"/>
      <c r="AJ16" s="46"/>
      <c r="AK16" s="46"/>
      <c r="AL16" s="46"/>
      <c r="AM16" s="46"/>
      <c r="AN16" s="79"/>
    </row>
    <row r="17" spans="2:40" ht="9" customHeight="1" x14ac:dyDescent="0.15">
      <c r="B17" s="81"/>
      <c r="C17" s="46"/>
      <c r="D17" s="46"/>
      <c r="E17" s="46"/>
      <c r="F17" s="46"/>
      <c r="G17" s="243"/>
      <c r="H17" s="244"/>
      <c r="I17" s="244"/>
      <c r="J17" s="244"/>
      <c r="K17" s="244"/>
      <c r="L17" s="244"/>
      <c r="M17" s="245"/>
      <c r="N17" s="179"/>
      <c r="O17" s="180"/>
      <c r="P17" s="180"/>
      <c r="Q17" s="180"/>
      <c r="R17" s="180"/>
      <c r="S17" s="180"/>
      <c r="T17" s="180"/>
      <c r="U17" s="180"/>
      <c r="V17" s="180"/>
      <c r="W17" s="180"/>
      <c r="X17" s="180"/>
      <c r="Y17" s="180"/>
      <c r="Z17" s="180"/>
      <c r="AA17" s="180"/>
      <c r="AB17" s="180"/>
      <c r="AC17" s="180"/>
      <c r="AD17" s="180"/>
      <c r="AE17" s="180"/>
      <c r="AF17" s="180"/>
      <c r="AG17" s="180"/>
      <c r="AH17" s="180"/>
      <c r="AI17" s="182"/>
      <c r="AJ17" s="46"/>
      <c r="AK17" s="46"/>
      <c r="AL17" s="46"/>
      <c r="AM17" s="46"/>
      <c r="AN17" s="79"/>
    </row>
    <row r="18" spans="2:40" ht="9" customHeight="1" x14ac:dyDescent="0.15">
      <c r="B18" s="81"/>
      <c r="C18" s="46"/>
      <c r="D18" s="46"/>
      <c r="E18" s="46"/>
      <c r="F18" s="46"/>
      <c r="G18" s="243"/>
      <c r="H18" s="244"/>
      <c r="I18" s="244"/>
      <c r="J18" s="244"/>
      <c r="K18" s="244"/>
      <c r="L18" s="244"/>
      <c r="M18" s="245"/>
      <c r="N18" s="179"/>
      <c r="O18" s="180"/>
      <c r="P18" s="180"/>
      <c r="Q18" s="180"/>
      <c r="R18" s="180"/>
      <c r="S18" s="180"/>
      <c r="T18" s="180"/>
      <c r="U18" s="180"/>
      <c r="V18" s="180"/>
      <c r="W18" s="180"/>
      <c r="X18" s="180"/>
      <c r="Y18" s="180"/>
      <c r="Z18" s="180"/>
      <c r="AA18" s="180"/>
      <c r="AB18" s="180"/>
      <c r="AC18" s="180"/>
      <c r="AD18" s="180"/>
      <c r="AE18" s="180"/>
      <c r="AF18" s="180"/>
      <c r="AG18" s="180"/>
      <c r="AH18" s="180"/>
      <c r="AI18" s="182"/>
      <c r="AJ18" s="46"/>
      <c r="AK18" s="46"/>
      <c r="AL18" s="46"/>
      <c r="AM18" s="46"/>
      <c r="AN18" s="79"/>
    </row>
    <row r="19" spans="2:40" ht="9" customHeight="1" x14ac:dyDescent="0.15">
      <c r="B19" s="81"/>
      <c r="C19" s="46"/>
      <c r="D19" s="46"/>
      <c r="E19" s="46"/>
      <c r="F19" s="46"/>
      <c r="G19" s="243"/>
      <c r="H19" s="244"/>
      <c r="I19" s="244"/>
      <c r="J19" s="244"/>
      <c r="K19" s="244"/>
      <c r="L19" s="244"/>
      <c r="M19" s="245"/>
      <c r="N19" s="179"/>
      <c r="O19" s="180"/>
      <c r="P19" s="180"/>
      <c r="Q19" s="180"/>
      <c r="R19" s="180"/>
      <c r="S19" s="180"/>
      <c r="T19" s="180"/>
      <c r="U19" s="180"/>
      <c r="V19" s="180"/>
      <c r="W19" s="180"/>
      <c r="X19" s="180"/>
      <c r="Y19" s="180"/>
      <c r="Z19" s="180"/>
      <c r="AA19" s="180"/>
      <c r="AB19" s="180"/>
      <c r="AC19" s="180"/>
      <c r="AD19" s="180"/>
      <c r="AE19" s="180"/>
      <c r="AF19" s="180"/>
      <c r="AG19" s="180"/>
      <c r="AH19" s="180"/>
      <c r="AI19" s="182"/>
      <c r="AJ19" s="46"/>
      <c r="AK19" s="46"/>
      <c r="AL19" s="46"/>
      <c r="AM19" s="46"/>
      <c r="AN19" s="79"/>
    </row>
    <row r="20" spans="2:40" ht="9" customHeight="1" x14ac:dyDescent="0.15">
      <c r="B20" s="81"/>
      <c r="C20" s="46"/>
      <c r="D20" s="46"/>
      <c r="E20" s="46"/>
      <c r="F20" s="46"/>
      <c r="G20" s="243"/>
      <c r="H20" s="244"/>
      <c r="I20" s="244"/>
      <c r="J20" s="244"/>
      <c r="K20" s="244"/>
      <c r="L20" s="244"/>
      <c r="M20" s="245"/>
      <c r="N20" s="179"/>
      <c r="O20" s="180"/>
      <c r="P20" s="180"/>
      <c r="Q20" s="180"/>
      <c r="R20" s="180"/>
      <c r="S20" s="180"/>
      <c r="T20" s="180"/>
      <c r="U20" s="180"/>
      <c r="V20" s="180"/>
      <c r="W20" s="180"/>
      <c r="X20" s="180"/>
      <c r="Y20" s="180"/>
      <c r="Z20" s="180"/>
      <c r="AA20" s="180"/>
      <c r="AB20" s="180"/>
      <c r="AC20" s="180"/>
      <c r="AD20" s="180"/>
      <c r="AE20" s="180"/>
      <c r="AF20" s="180"/>
      <c r="AG20" s="180"/>
      <c r="AH20" s="180"/>
      <c r="AI20" s="182"/>
      <c r="AJ20" s="46"/>
      <c r="AK20" s="46"/>
      <c r="AL20" s="46"/>
      <c r="AM20" s="46"/>
      <c r="AN20" s="79"/>
    </row>
    <row r="21" spans="2:40" ht="9" customHeight="1" x14ac:dyDescent="0.15">
      <c r="B21" s="81"/>
      <c r="C21" s="46"/>
      <c r="D21" s="46"/>
      <c r="E21" s="46"/>
      <c r="F21" s="46"/>
      <c r="G21" s="194"/>
      <c r="H21" s="195"/>
      <c r="I21" s="195"/>
      <c r="J21" s="195"/>
      <c r="K21" s="195"/>
      <c r="L21" s="195"/>
      <c r="M21" s="196"/>
      <c r="N21" s="199"/>
      <c r="O21" s="200"/>
      <c r="P21" s="200"/>
      <c r="Q21" s="200"/>
      <c r="R21" s="200"/>
      <c r="S21" s="200"/>
      <c r="T21" s="200"/>
      <c r="U21" s="200"/>
      <c r="V21" s="200"/>
      <c r="W21" s="200"/>
      <c r="X21" s="200"/>
      <c r="Y21" s="200"/>
      <c r="Z21" s="200"/>
      <c r="AA21" s="200"/>
      <c r="AB21" s="200"/>
      <c r="AC21" s="200"/>
      <c r="AD21" s="200"/>
      <c r="AE21" s="200"/>
      <c r="AF21" s="200"/>
      <c r="AG21" s="200"/>
      <c r="AH21" s="200"/>
      <c r="AI21" s="242"/>
      <c r="AJ21" s="46"/>
      <c r="AK21" s="46"/>
      <c r="AL21" s="46"/>
      <c r="AM21" s="46"/>
      <c r="AN21" s="79"/>
    </row>
    <row r="22" spans="2:40" ht="15" customHeight="1" x14ac:dyDescent="0.15">
      <c r="B22" s="81"/>
      <c r="C22" s="46"/>
      <c r="D22" s="46"/>
      <c r="E22" s="103"/>
      <c r="F22" s="103"/>
      <c r="G22" s="103"/>
      <c r="H22" s="103"/>
      <c r="I22" s="103"/>
      <c r="J22" s="103"/>
      <c r="K22" s="103"/>
      <c r="L22" s="103"/>
      <c r="M22" s="103"/>
      <c r="N22" s="103"/>
      <c r="O22" s="103"/>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4"/>
    </row>
    <row r="23" spans="2:40" ht="15" customHeight="1" x14ac:dyDescent="0.15">
      <c r="B23" s="81"/>
      <c r="C23" s="175" t="s">
        <v>5</v>
      </c>
      <c r="D23" s="175"/>
      <c r="E23" s="175"/>
      <c r="F23" s="175"/>
      <c r="G23" s="175"/>
      <c r="H23" s="175"/>
      <c r="I23" s="175"/>
      <c r="J23" s="175"/>
      <c r="K23" s="175"/>
      <c r="L23" s="175"/>
      <c r="M23" s="175"/>
      <c r="N23" s="175"/>
      <c r="O23" s="175"/>
      <c r="P23" s="175"/>
      <c r="Q23" s="175"/>
      <c r="R23" s="175"/>
      <c r="S23" s="175"/>
      <c r="T23" s="175"/>
      <c r="U23" s="175"/>
      <c r="V23" s="175"/>
      <c r="W23" s="175"/>
      <c r="X23" s="175"/>
      <c r="Y23" s="175"/>
      <c r="Z23" s="175"/>
      <c r="AA23" s="175"/>
      <c r="AB23" s="175"/>
      <c r="AC23" s="175"/>
      <c r="AD23" s="175"/>
      <c r="AE23" s="175"/>
      <c r="AF23" s="175"/>
      <c r="AG23" s="175"/>
      <c r="AH23" s="175"/>
      <c r="AI23" s="175"/>
      <c r="AJ23" s="175"/>
      <c r="AK23" s="175"/>
      <c r="AL23" s="175"/>
      <c r="AM23" s="175"/>
      <c r="AN23" s="79"/>
    </row>
    <row r="24" spans="2:40" ht="15" customHeight="1" x14ac:dyDescent="0.15">
      <c r="B24" s="81"/>
      <c r="C24" s="175"/>
      <c r="D24" s="175"/>
      <c r="E24" s="175"/>
      <c r="F24" s="175"/>
      <c r="G24" s="175"/>
      <c r="H24" s="175"/>
      <c r="I24" s="175"/>
      <c r="J24" s="175"/>
      <c r="K24" s="175"/>
      <c r="L24" s="175"/>
      <c r="M24" s="175"/>
      <c r="N24" s="175"/>
      <c r="O24" s="175"/>
      <c r="P24" s="175"/>
      <c r="Q24" s="175"/>
      <c r="R24" s="175"/>
      <c r="S24" s="175"/>
      <c r="T24" s="175"/>
      <c r="U24" s="175"/>
      <c r="V24" s="175"/>
      <c r="W24" s="175"/>
      <c r="X24" s="175"/>
      <c r="Y24" s="175"/>
      <c r="Z24" s="175"/>
      <c r="AA24" s="175"/>
      <c r="AB24" s="175"/>
      <c r="AC24" s="175"/>
      <c r="AD24" s="175"/>
      <c r="AE24" s="175"/>
      <c r="AF24" s="175"/>
      <c r="AG24" s="175"/>
      <c r="AH24" s="175"/>
      <c r="AI24" s="175"/>
      <c r="AJ24" s="175"/>
      <c r="AK24" s="175"/>
      <c r="AL24" s="175"/>
      <c r="AM24" s="175"/>
      <c r="AN24" s="79"/>
    </row>
    <row r="25" spans="2:40" ht="15" customHeight="1" thickBot="1" x14ac:dyDescent="0.2">
      <c r="B25" s="82"/>
      <c r="C25" s="83"/>
      <c r="D25" s="83"/>
      <c r="E25" s="83"/>
      <c r="F25" s="83"/>
      <c r="G25" s="83"/>
      <c r="H25" s="83"/>
      <c r="I25" s="83"/>
      <c r="J25" s="83"/>
      <c r="K25" s="83"/>
      <c r="L25" s="83"/>
      <c r="M25" s="83"/>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4"/>
    </row>
    <row r="26" spans="2:40" ht="15" customHeight="1" x14ac:dyDescent="0.15">
      <c r="B26" s="48"/>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15" t="s">
        <v>11</v>
      </c>
      <c r="C27" s="215"/>
      <c r="D27" s="216" t="s">
        <v>10</v>
      </c>
      <c r="E27" s="216"/>
      <c r="F27" s="216"/>
      <c r="G27" s="216"/>
      <c r="H27" s="216"/>
      <c r="I27" s="216"/>
      <c r="J27" s="216"/>
      <c r="K27" s="216"/>
      <c r="L27" s="216"/>
      <c r="M27" s="216"/>
      <c r="N27" s="216"/>
      <c r="O27" s="216"/>
      <c r="P27" s="216"/>
      <c r="Q27" s="216"/>
      <c r="R27" s="216"/>
      <c r="S27" s="216"/>
      <c r="T27" s="216"/>
      <c r="U27" s="216"/>
      <c r="V27" s="216"/>
      <c r="W27" s="216"/>
      <c r="X27" s="216"/>
      <c r="Y27" s="216"/>
      <c r="Z27" s="216"/>
      <c r="AA27" s="216"/>
      <c r="AB27" s="216"/>
      <c r="AC27" s="216"/>
      <c r="AD27" s="216"/>
      <c r="AE27" s="216"/>
      <c r="AF27" s="216"/>
      <c r="AG27" s="216"/>
      <c r="AH27" s="216"/>
      <c r="AI27" s="216"/>
      <c r="AJ27" s="216"/>
      <c r="AK27" s="216"/>
      <c r="AL27" s="216"/>
      <c r="AM27" s="216"/>
      <c r="AN27" s="216"/>
    </row>
    <row r="28" spans="2:40" ht="15" customHeight="1" x14ac:dyDescent="0.15">
      <c r="B28" s="226"/>
      <c r="C28" s="226"/>
      <c r="D28" s="226"/>
      <c r="E28" s="226"/>
      <c r="F28" s="226"/>
      <c r="G28" s="226"/>
      <c r="H28" s="226"/>
      <c r="I28" s="226"/>
      <c r="J28" s="226"/>
      <c r="K28" s="226"/>
      <c r="L28" s="226"/>
      <c r="M28" s="226"/>
      <c r="N28" s="226"/>
      <c r="O28" s="226"/>
      <c r="P28" s="226"/>
      <c r="Q28" s="226"/>
      <c r="R28" s="226"/>
      <c r="S28" s="226"/>
      <c r="T28" s="226"/>
      <c r="U28" s="226"/>
      <c r="V28" s="226"/>
      <c r="W28" s="226"/>
      <c r="X28" s="226"/>
      <c r="Y28" s="226"/>
      <c r="Z28" s="226"/>
      <c r="AA28" s="226"/>
      <c r="AB28" s="226"/>
      <c r="AC28" s="226"/>
      <c r="AD28" s="226"/>
      <c r="AE28" s="226"/>
      <c r="AF28" s="226"/>
      <c r="AG28" s="226"/>
      <c r="AH28" s="226"/>
      <c r="AI28" s="226"/>
      <c r="AJ28" s="226"/>
      <c r="AK28" s="226"/>
      <c r="AL28" s="226"/>
      <c r="AM28" s="226"/>
      <c r="AN28" s="226"/>
    </row>
    <row r="29" spans="2:40" ht="15" customHeight="1" x14ac:dyDescent="0.15">
      <c r="B29" s="217" t="s">
        <v>25</v>
      </c>
      <c r="C29" s="218"/>
      <c r="D29" s="218"/>
      <c r="E29" s="218"/>
      <c r="F29" s="218"/>
      <c r="G29" s="218"/>
      <c r="H29" s="218"/>
      <c r="I29" s="218"/>
      <c r="J29" s="218"/>
      <c r="K29" s="218"/>
      <c r="L29" s="218"/>
      <c r="M29" s="218"/>
      <c r="N29" s="218"/>
      <c r="O29" s="218"/>
      <c r="P29" s="218"/>
      <c r="Q29" s="218"/>
      <c r="R29" s="218"/>
      <c r="S29" s="218"/>
      <c r="T29" s="218"/>
      <c r="U29" s="218"/>
      <c r="V29" s="218"/>
      <c r="W29" s="218"/>
      <c r="X29" s="218"/>
      <c r="Y29" s="218"/>
      <c r="Z29" s="218"/>
      <c r="AA29" s="218"/>
      <c r="AB29" s="218"/>
      <c r="AC29" s="218"/>
      <c r="AD29" s="218"/>
      <c r="AE29" s="218"/>
      <c r="AF29" s="218"/>
      <c r="AG29" s="218"/>
      <c r="AH29" s="218"/>
      <c r="AI29" s="218"/>
      <c r="AJ29" s="218"/>
      <c r="AK29" s="218"/>
      <c r="AL29" s="218"/>
      <c r="AM29" s="218"/>
      <c r="AN29" s="219"/>
    </row>
    <row r="30" spans="2:40" ht="15" customHeight="1" x14ac:dyDescent="0.15">
      <c r="B30" s="220" t="s">
        <v>223</v>
      </c>
      <c r="C30" s="221"/>
      <c r="D30" s="221"/>
      <c r="E30" s="221"/>
      <c r="F30" s="221"/>
      <c r="G30" s="221"/>
      <c r="H30" s="221"/>
      <c r="I30" s="221"/>
      <c r="J30" s="221"/>
      <c r="K30" s="221"/>
      <c r="L30" s="221"/>
      <c r="M30" s="221"/>
      <c r="N30" s="221"/>
      <c r="O30" s="221"/>
      <c r="P30" s="221"/>
      <c r="Q30" s="221"/>
      <c r="R30" s="221"/>
      <c r="S30" s="221"/>
      <c r="T30" s="221"/>
      <c r="U30" s="221"/>
      <c r="V30" s="221"/>
      <c r="W30" s="221"/>
      <c r="X30" s="221"/>
      <c r="Y30" s="221"/>
      <c r="Z30" s="221"/>
      <c r="AA30" s="221"/>
      <c r="AB30" s="221"/>
      <c r="AC30" s="221"/>
      <c r="AD30" s="221"/>
      <c r="AE30" s="221"/>
      <c r="AF30" s="221"/>
      <c r="AG30" s="221"/>
      <c r="AH30" s="221"/>
      <c r="AI30" s="221"/>
      <c r="AJ30" s="221"/>
      <c r="AK30" s="221"/>
      <c r="AL30" s="221"/>
      <c r="AM30" s="221"/>
      <c r="AN30" s="222"/>
    </row>
    <row r="31" spans="2:40" ht="15" customHeight="1" x14ac:dyDescent="0.15">
      <c r="B31" s="220"/>
      <c r="C31" s="221"/>
      <c r="D31" s="221"/>
      <c r="E31" s="221"/>
      <c r="F31" s="221"/>
      <c r="G31" s="221"/>
      <c r="H31" s="221"/>
      <c r="I31" s="221"/>
      <c r="J31" s="221"/>
      <c r="K31" s="221"/>
      <c r="L31" s="221"/>
      <c r="M31" s="221"/>
      <c r="N31" s="221"/>
      <c r="O31" s="221"/>
      <c r="P31" s="221"/>
      <c r="Q31" s="221"/>
      <c r="R31" s="221"/>
      <c r="S31" s="221"/>
      <c r="T31" s="221"/>
      <c r="U31" s="221"/>
      <c r="V31" s="221"/>
      <c r="W31" s="221"/>
      <c r="X31" s="221"/>
      <c r="Y31" s="221"/>
      <c r="Z31" s="221"/>
      <c r="AA31" s="221"/>
      <c r="AB31" s="221"/>
      <c r="AC31" s="221"/>
      <c r="AD31" s="221"/>
      <c r="AE31" s="221"/>
      <c r="AF31" s="221"/>
      <c r="AG31" s="221"/>
      <c r="AH31" s="221"/>
      <c r="AI31" s="221"/>
      <c r="AJ31" s="221"/>
      <c r="AK31" s="221"/>
      <c r="AL31" s="221"/>
      <c r="AM31" s="221"/>
      <c r="AN31" s="222"/>
    </row>
    <row r="32" spans="2:40" ht="15" customHeight="1" x14ac:dyDescent="0.15">
      <c r="B32" s="220"/>
      <c r="C32" s="221"/>
      <c r="D32" s="221"/>
      <c r="E32" s="221"/>
      <c r="F32" s="221"/>
      <c r="G32" s="221"/>
      <c r="H32" s="221"/>
      <c r="I32" s="221"/>
      <c r="J32" s="221"/>
      <c r="K32" s="221"/>
      <c r="L32" s="221"/>
      <c r="M32" s="221"/>
      <c r="N32" s="221"/>
      <c r="O32" s="221"/>
      <c r="P32" s="221"/>
      <c r="Q32" s="221"/>
      <c r="R32" s="221"/>
      <c r="S32" s="221"/>
      <c r="T32" s="221"/>
      <c r="U32" s="221"/>
      <c r="V32" s="221"/>
      <c r="W32" s="221"/>
      <c r="X32" s="221"/>
      <c r="Y32" s="221"/>
      <c r="Z32" s="221"/>
      <c r="AA32" s="221"/>
      <c r="AB32" s="221"/>
      <c r="AC32" s="221"/>
      <c r="AD32" s="221"/>
      <c r="AE32" s="221"/>
      <c r="AF32" s="221"/>
      <c r="AG32" s="221"/>
      <c r="AH32" s="221"/>
      <c r="AI32" s="221"/>
      <c r="AJ32" s="221"/>
      <c r="AK32" s="221"/>
      <c r="AL32" s="221"/>
      <c r="AM32" s="221"/>
      <c r="AN32" s="222"/>
    </row>
    <row r="33" spans="2:42" ht="15" customHeight="1" x14ac:dyDescent="0.15">
      <c r="B33" s="223"/>
      <c r="C33" s="224"/>
      <c r="D33" s="224"/>
      <c r="E33" s="224"/>
      <c r="F33" s="224"/>
      <c r="G33" s="224"/>
      <c r="H33" s="224"/>
      <c r="I33" s="224"/>
      <c r="J33" s="224"/>
      <c r="K33" s="224"/>
      <c r="L33" s="224"/>
      <c r="M33" s="224"/>
      <c r="N33" s="224"/>
      <c r="O33" s="224"/>
      <c r="P33" s="224"/>
      <c r="Q33" s="224"/>
      <c r="R33" s="224"/>
      <c r="S33" s="224"/>
      <c r="T33" s="224"/>
      <c r="U33" s="224"/>
      <c r="V33" s="224"/>
      <c r="W33" s="224"/>
      <c r="X33" s="224"/>
      <c r="Y33" s="224"/>
      <c r="Z33" s="224"/>
      <c r="AA33" s="224"/>
      <c r="AB33" s="224"/>
      <c r="AC33" s="224"/>
      <c r="AD33" s="224"/>
      <c r="AE33" s="224"/>
      <c r="AF33" s="224"/>
      <c r="AG33" s="224"/>
      <c r="AH33" s="224"/>
      <c r="AI33" s="224"/>
      <c r="AJ33" s="224"/>
      <c r="AK33" s="224"/>
      <c r="AL33" s="224"/>
      <c r="AM33" s="224"/>
      <c r="AN33" s="225"/>
    </row>
    <row r="34" spans="2:42" ht="15" customHeight="1" x14ac:dyDescent="0.15">
      <c r="B34" s="226"/>
      <c r="C34" s="226"/>
      <c r="D34" s="226"/>
      <c r="E34" s="226"/>
      <c r="F34" s="226"/>
      <c r="G34" s="226"/>
      <c r="H34" s="226"/>
      <c r="I34" s="226"/>
      <c r="J34" s="226"/>
      <c r="K34" s="226"/>
      <c r="L34" s="226"/>
      <c r="M34" s="226"/>
      <c r="N34" s="226"/>
      <c r="O34" s="226"/>
      <c r="P34" s="226"/>
      <c r="Q34" s="226"/>
      <c r="R34" s="226"/>
      <c r="S34" s="226"/>
      <c r="T34" s="226"/>
      <c r="U34" s="226"/>
      <c r="V34" s="226"/>
      <c r="W34" s="226"/>
      <c r="X34" s="226"/>
      <c r="Y34" s="226"/>
      <c r="Z34" s="226"/>
      <c r="AA34" s="226"/>
      <c r="AB34" s="226"/>
      <c r="AC34" s="226"/>
      <c r="AD34" s="226"/>
      <c r="AE34" s="226"/>
      <c r="AF34" s="226"/>
      <c r="AG34" s="226"/>
      <c r="AH34" s="226"/>
      <c r="AI34" s="226"/>
      <c r="AJ34" s="226"/>
      <c r="AK34" s="226"/>
      <c r="AL34" s="226"/>
      <c r="AM34" s="226"/>
      <c r="AN34" s="226"/>
    </row>
    <row r="35" spans="2:42" ht="15" customHeight="1" x14ac:dyDescent="0.15">
      <c r="B35" s="246" t="s">
        <v>12</v>
      </c>
      <c r="C35" s="236"/>
      <c r="D35" s="236"/>
      <c r="E35" s="235" t="s">
        <v>268</v>
      </c>
      <c r="F35" s="236"/>
      <c r="G35" s="236"/>
      <c r="H35" s="236"/>
      <c r="I35" s="236"/>
      <c r="J35" s="236"/>
      <c r="K35" s="237"/>
      <c r="L35" s="229" t="s">
        <v>13</v>
      </c>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30"/>
    </row>
    <row r="36" spans="2:42" ht="6.75" customHeight="1" x14ac:dyDescent="0.15">
      <c r="B36" s="247"/>
      <c r="C36" s="175"/>
      <c r="D36" s="175"/>
      <c r="E36" s="238"/>
      <c r="F36" s="175"/>
      <c r="G36" s="175"/>
      <c r="H36" s="175"/>
      <c r="I36" s="175"/>
      <c r="J36" s="175"/>
      <c r="K36" s="227"/>
      <c r="L36" s="231"/>
      <c r="M36" s="231"/>
      <c r="N36" s="231"/>
      <c r="O36" s="231"/>
      <c r="P36" s="231"/>
      <c r="Q36" s="231"/>
      <c r="R36" s="231"/>
      <c r="S36" s="231"/>
      <c r="T36" s="231"/>
      <c r="U36" s="231"/>
      <c r="V36" s="231"/>
      <c r="W36" s="231"/>
      <c r="X36" s="231"/>
      <c r="Y36" s="231"/>
      <c r="Z36" s="231"/>
      <c r="AA36" s="231"/>
      <c r="AB36" s="231"/>
      <c r="AC36" s="231"/>
      <c r="AD36" s="231"/>
      <c r="AE36" s="231"/>
      <c r="AF36" s="231"/>
      <c r="AG36" s="231"/>
      <c r="AH36" s="231"/>
      <c r="AI36" s="231"/>
      <c r="AJ36" s="231"/>
      <c r="AK36" s="231"/>
      <c r="AL36" s="231"/>
      <c r="AM36" s="231"/>
      <c r="AN36" s="232"/>
    </row>
    <row r="37" spans="2:42" ht="6.75" customHeight="1" x14ac:dyDescent="0.15">
      <c r="B37" s="247"/>
      <c r="C37" s="175"/>
      <c r="D37" s="175"/>
      <c r="E37" s="238"/>
      <c r="F37" s="175"/>
      <c r="G37" s="175"/>
      <c r="H37" s="175"/>
      <c r="I37" s="175"/>
      <c r="J37" s="175"/>
      <c r="K37" s="227"/>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227"/>
    </row>
    <row r="38" spans="2:42" ht="15" customHeight="1" x14ac:dyDescent="0.15">
      <c r="B38" s="247"/>
      <c r="C38" s="175"/>
      <c r="D38" s="175"/>
      <c r="E38" s="238"/>
      <c r="F38" s="175"/>
      <c r="G38" s="175"/>
      <c r="H38" s="175"/>
      <c r="I38" s="175"/>
      <c r="J38" s="175"/>
      <c r="K38" s="227"/>
      <c r="L38" s="62" t="s">
        <v>14</v>
      </c>
      <c r="M38" s="176" t="s">
        <v>293</v>
      </c>
      <c r="N38" s="176"/>
      <c r="O38" s="176"/>
      <c r="P38" s="62" t="s">
        <v>221</v>
      </c>
      <c r="Q38" s="176" t="s">
        <v>15</v>
      </c>
      <c r="R38" s="176"/>
      <c r="S38" s="176"/>
      <c r="T38" s="62" t="s">
        <v>14</v>
      </c>
      <c r="U38" s="176" t="s">
        <v>16</v>
      </c>
      <c r="V38" s="176"/>
      <c r="W38" s="176"/>
      <c r="X38" s="62" t="s">
        <v>14</v>
      </c>
      <c r="Y38" s="176" t="s">
        <v>17</v>
      </c>
      <c r="Z38" s="176"/>
      <c r="AA38" s="176"/>
      <c r="AB38" s="62" t="s">
        <v>14</v>
      </c>
      <c r="AC38" s="176" t="s">
        <v>18</v>
      </c>
      <c r="AD38" s="176"/>
      <c r="AE38" s="176"/>
      <c r="AF38" s="62" t="s">
        <v>14</v>
      </c>
      <c r="AG38" s="176" t="s">
        <v>19</v>
      </c>
      <c r="AH38" s="176"/>
      <c r="AI38" s="176"/>
      <c r="AJ38" s="62" t="s">
        <v>14</v>
      </c>
      <c r="AK38" s="176" t="s">
        <v>22</v>
      </c>
      <c r="AL38" s="176"/>
      <c r="AM38" s="176"/>
      <c r="AN38" s="227"/>
    </row>
    <row r="39" spans="2:42" ht="15" customHeight="1" x14ac:dyDescent="0.15">
      <c r="B39" s="247"/>
      <c r="C39" s="175"/>
      <c r="D39" s="175"/>
      <c r="E39" s="238"/>
      <c r="F39" s="175"/>
      <c r="G39" s="175"/>
      <c r="H39" s="175"/>
      <c r="I39" s="175"/>
      <c r="J39" s="175"/>
      <c r="K39" s="227"/>
      <c r="L39" s="62" t="s">
        <v>14</v>
      </c>
      <c r="M39" s="176" t="s">
        <v>292</v>
      </c>
      <c r="N39" s="176"/>
      <c r="O39" s="176"/>
      <c r="P39" s="62" t="s">
        <v>14</v>
      </c>
      <c r="Q39" s="176" t="s">
        <v>291</v>
      </c>
      <c r="R39" s="176"/>
      <c r="S39" s="176"/>
      <c r="T39" s="62" t="s">
        <v>14</v>
      </c>
      <c r="U39" s="176" t="s">
        <v>20</v>
      </c>
      <c r="V39" s="176"/>
      <c r="W39" s="176"/>
      <c r="X39" s="176"/>
      <c r="Y39" s="176"/>
      <c r="Z39" s="176"/>
      <c r="AA39" s="46"/>
      <c r="AB39" s="62" t="s">
        <v>14</v>
      </c>
      <c r="AC39" s="176" t="s">
        <v>294</v>
      </c>
      <c r="AD39" s="176"/>
      <c r="AE39" s="176"/>
      <c r="AF39" s="62" t="s">
        <v>14</v>
      </c>
      <c r="AG39" s="176" t="s">
        <v>21</v>
      </c>
      <c r="AH39" s="176"/>
      <c r="AI39" s="176"/>
      <c r="AJ39" s="176"/>
      <c r="AK39" s="46"/>
      <c r="AL39" s="46"/>
      <c r="AM39" s="46"/>
      <c r="AN39" s="227"/>
    </row>
    <row r="40" spans="2:42" ht="6.75" customHeight="1" x14ac:dyDescent="0.15">
      <c r="B40" s="248"/>
      <c r="C40" s="240"/>
      <c r="D40" s="240"/>
      <c r="E40" s="239"/>
      <c r="F40" s="240"/>
      <c r="G40" s="240"/>
      <c r="H40" s="240"/>
      <c r="I40" s="240"/>
      <c r="J40" s="240"/>
      <c r="K40" s="228"/>
      <c r="L40" s="85"/>
      <c r="M40" s="85"/>
      <c r="N40" s="85"/>
      <c r="O40" s="85"/>
      <c r="P40" s="85"/>
      <c r="Q40" s="85"/>
      <c r="R40" s="85"/>
      <c r="S40" s="85"/>
      <c r="T40" s="85"/>
      <c r="U40" s="85"/>
      <c r="V40" s="85"/>
      <c r="W40" s="85"/>
      <c r="X40" s="85"/>
      <c r="Y40" s="85"/>
      <c r="Z40" s="85"/>
      <c r="AA40" s="85"/>
      <c r="AB40" s="85"/>
      <c r="AC40" s="85"/>
      <c r="AD40" s="85"/>
      <c r="AE40" s="85"/>
      <c r="AF40" s="85"/>
      <c r="AG40" s="85"/>
      <c r="AH40" s="85"/>
      <c r="AI40" s="85"/>
      <c r="AJ40" s="85"/>
      <c r="AK40" s="85"/>
      <c r="AL40" s="85"/>
      <c r="AM40" s="85"/>
      <c r="AN40" s="228"/>
    </row>
    <row r="41" spans="2:42" ht="15" customHeight="1" x14ac:dyDescent="0.15">
      <c r="B41" s="203"/>
      <c r="C41" s="204"/>
      <c r="D41" s="204"/>
      <c r="E41" s="209" t="str">
        <f>IF(N16="","",N16)</f>
        <v/>
      </c>
      <c r="F41" s="204"/>
      <c r="G41" s="204"/>
      <c r="H41" s="204"/>
      <c r="I41" s="204"/>
      <c r="J41" s="204"/>
      <c r="K41" s="210"/>
      <c r="L41" s="185"/>
      <c r="M41" s="185"/>
      <c r="N41" s="185"/>
      <c r="O41" s="185"/>
      <c r="P41" s="185"/>
      <c r="Q41" s="185"/>
      <c r="R41" s="185"/>
      <c r="S41" s="185"/>
      <c r="T41" s="185"/>
      <c r="U41" s="185"/>
      <c r="V41" s="185"/>
      <c r="W41" s="185"/>
      <c r="X41" s="185"/>
      <c r="Y41" s="185"/>
      <c r="Z41" s="185"/>
      <c r="AA41" s="185"/>
      <c r="AB41" s="185"/>
      <c r="AC41" s="185"/>
      <c r="AD41" s="185"/>
      <c r="AE41" s="185"/>
      <c r="AF41" s="185"/>
      <c r="AG41" s="185"/>
      <c r="AH41" s="185"/>
      <c r="AI41" s="185"/>
      <c r="AJ41" s="185"/>
      <c r="AK41" s="185"/>
      <c r="AL41" s="185"/>
      <c r="AM41" s="185"/>
      <c r="AN41" s="186"/>
      <c r="AP41" s="52" t="s">
        <v>313</v>
      </c>
    </row>
    <row r="42" spans="2:42" ht="15" customHeight="1" x14ac:dyDescent="0.15">
      <c r="B42" s="205"/>
      <c r="C42" s="206"/>
      <c r="D42" s="206"/>
      <c r="E42" s="211"/>
      <c r="F42" s="206"/>
      <c r="G42" s="206"/>
      <c r="H42" s="206"/>
      <c r="I42" s="206"/>
      <c r="J42" s="206"/>
      <c r="K42" s="212"/>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4"/>
      <c r="AP42" s="52" t="s">
        <v>314</v>
      </c>
    </row>
    <row r="43" spans="2:42" ht="15" customHeight="1" x14ac:dyDescent="0.15">
      <c r="B43" s="207"/>
      <c r="C43" s="208"/>
      <c r="D43" s="208"/>
      <c r="E43" s="213"/>
      <c r="F43" s="208"/>
      <c r="G43" s="208"/>
      <c r="H43" s="208"/>
      <c r="I43" s="208"/>
      <c r="J43" s="208"/>
      <c r="K43" s="214"/>
      <c r="L43" s="187"/>
      <c r="M43" s="187"/>
      <c r="N43" s="187"/>
      <c r="O43" s="187"/>
      <c r="P43" s="187"/>
      <c r="Q43" s="187"/>
      <c r="R43" s="187"/>
      <c r="S43" s="187"/>
      <c r="T43" s="187"/>
      <c r="U43" s="187"/>
      <c r="V43" s="187"/>
      <c r="W43" s="187"/>
      <c r="X43" s="187"/>
      <c r="Y43" s="187"/>
      <c r="Z43" s="187"/>
      <c r="AA43" s="187"/>
      <c r="AB43" s="187"/>
      <c r="AC43" s="187"/>
      <c r="AD43" s="187"/>
      <c r="AE43" s="187"/>
      <c r="AF43" s="187"/>
      <c r="AG43" s="187"/>
      <c r="AH43" s="187"/>
      <c r="AI43" s="187"/>
      <c r="AJ43" s="187"/>
      <c r="AK43" s="187"/>
      <c r="AL43" s="187"/>
      <c r="AM43" s="187"/>
      <c r="AN43" s="188"/>
      <c r="AP43" s="52" t="s">
        <v>315</v>
      </c>
    </row>
    <row r="44" spans="2:42" ht="15" customHeight="1" x14ac:dyDescent="0.15">
      <c r="B44" s="203"/>
      <c r="C44" s="204"/>
      <c r="D44" s="204"/>
      <c r="E44" s="209" t="str">
        <f>IF(Y16="","",Y16)</f>
        <v/>
      </c>
      <c r="F44" s="204"/>
      <c r="G44" s="204"/>
      <c r="H44" s="204"/>
      <c r="I44" s="204"/>
      <c r="J44" s="204"/>
      <c r="K44" s="210"/>
      <c r="L44" s="185"/>
      <c r="M44" s="185"/>
      <c r="N44" s="185"/>
      <c r="O44" s="185"/>
      <c r="P44" s="185"/>
      <c r="Q44" s="185"/>
      <c r="R44" s="185"/>
      <c r="S44" s="185"/>
      <c r="T44" s="185"/>
      <c r="U44" s="185"/>
      <c r="V44" s="185"/>
      <c r="W44" s="185"/>
      <c r="X44" s="185"/>
      <c r="Y44" s="185"/>
      <c r="Z44" s="185"/>
      <c r="AA44" s="185"/>
      <c r="AB44" s="185"/>
      <c r="AC44" s="185"/>
      <c r="AD44" s="185"/>
      <c r="AE44" s="185"/>
      <c r="AF44" s="185"/>
      <c r="AG44" s="185"/>
      <c r="AH44" s="185"/>
      <c r="AI44" s="185"/>
      <c r="AJ44" s="185"/>
      <c r="AK44" s="185"/>
      <c r="AL44" s="185"/>
      <c r="AM44" s="185"/>
      <c r="AN44" s="186"/>
      <c r="AP44" s="52" t="s">
        <v>316</v>
      </c>
    </row>
    <row r="45" spans="2:42" ht="15" customHeight="1" x14ac:dyDescent="0.15">
      <c r="B45" s="205"/>
      <c r="C45" s="206"/>
      <c r="D45" s="206"/>
      <c r="E45" s="211"/>
      <c r="F45" s="206"/>
      <c r="G45" s="206"/>
      <c r="H45" s="206"/>
      <c r="I45" s="206"/>
      <c r="J45" s="206"/>
      <c r="K45" s="212"/>
      <c r="L45" s="233"/>
      <c r="M45" s="233"/>
      <c r="N45" s="233"/>
      <c r="O45" s="233"/>
      <c r="P45" s="233"/>
      <c r="Q45" s="233"/>
      <c r="R45" s="233"/>
      <c r="S45" s="233"/>
      <c r="T45" s="233"/>
      <c r="U45" s="233"/>
      <c r="V45" s="233"/>
      <c r="W45" s="233"/>
      <c r="X45" s="233"/>
      <c r="Y45" s="233"/>
      <c r="Z45" s="233"/>
      <c r="AA45" s="233"/>
      <c r="AB45" s="233"/>
      <c r="AC45" s="233"/>
      <c r="AD45" s="233"/>
      <c r="AE45" s="233"/>
      <c r="AF45" s="233"/>
      <c r="AG45" s="233"/>
      <c r="AH45" s="233"/>
      <c r="AI45" s="233"/>
      <c r="AJ45" s="233"/>
      <c r="AK45" s="233"/>
      <c r="AL45" s="233"/>
      <c r="AM45" s="233"/>
      <c r="AN45" s="234"/>
      <c r="AP45" s="52" t="s">
        <v>317</v>
      </c>
    </row>
    <row r="46" spans="2:42" ht="15" customHeight="1" x14ac:dyDescent="0.15">
      <c r="B46" s="207"/>
      <c r="C46" s="208"/>
      <c r="D46" s="208"/>
      <c r="E46" s="213"/>
      <c r="F46" s="208"/>
      <c r="G46" s="208"/>
      <c r="H46" s="208"/>
      <c r="I46" s="208"/>
      <c r="J46" s="208"/>
      <c r="K46" s="214"/>
      <c r="L46" s="187"/>
      <c r="M46" s="187"/>
      <c r="N46" s="187"/>
      <c r="O46" s="187"/>
      <c r="P46" s="187"/>
      <c r="Q46" s="187"/>
      <c r="R46" s="187"/>
      <c r="S46" s="187"/>
      <c r="T46" s="187"/>
      <c r="U46" s="187"/>
      <c r="V46" s="187"/>
      <c r="W46" s="187"/>
      <c r="X46" s="187"/>
      <c r="Y46" s="187"/>
      <c r="Z46" s="187"/>
      <c r="AA46" s="187"/>
      <c r="AB46" s="187"/>
      <c r="AC46" s="187"/>
      <c r="AD46" s="187"/>
      <c r="AE46" s="187"/>
      <c r="AF46" s="187"/>
      <c r="AG46" s="187"/>
      <c r="AH46" s="187"/>
      <c r="AI46" s="187"/>
      <c r="AJ46" s="187"/>
      <c r="AK46" s="187"/>
      <c r="AL46" s="187"/>
      <c r="AM46" s="187"/>
      <c r="AN46" s="188"/>
      <c r="AP46" s="52" t="s">
        <v>318</v>
      </c>
    </row>
    <row r="47" spans="2:42" ht="15" customHeight="1" x14ac:dyDescent="0.15">
      <c r="B47" s="203"/>
      <c r="C47" s="204"/>
      <c r="D47" s="204"/>
      <c r="E47" s="209" t="str">
        <f>IF(N18="","",N18)</f>
        <v/>
      </c>
      <c r="F47" s="204"/>
      <c r="G47" s="204"/>
      <c r="H47" s="204"/>
      <c r="I47" s="204"/>
      <c r="J47" s="204"/>
      <c r="K47" s="210"/>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6"/>
      <c r="AP47" s="52" t="s">
        <v>319</v>
      </c>
    </row>
    <row r="48" spans="2:42" ht="15" customHeight="1" x14ac:dyDescent="0.15">
      <c r="B48" s="205"/>
      <c r="C48" s="206"/>
      <c r="D48" s="206"/>
      <c r="E48" s="211"/>
      <c r="F48" s="206"/>
      <c r="G48" s="206"/>
      <c r="H48" s="206"/>
      <c r="I48" s="206"/>
      <c r="J48" s="206"/>
      <c r="K48" s="212"/>
      <c r="L48" s="233"/>
      <c r="M48" s="233"/>
      <c r="N48" s="233"/>
      <c r="O48" s="233"/>
      <c r="P48" s="233"/>
      <c r="Q48" s="233"/>
      <c r="R48" s="233"/>
      <c r="S48" s="233"/>
      <c r="T48" s="233"/>
      <c r="U48" s="233"/>
      <c r="V48" s="233"/>
      <c r="W48" s="233"/>
      <c r="X48" s="233"/>
      <c r="Y48" s="233"/>
      <c r="Z48" s="233"/>
      <c r="AA48" s="233"/>
      <c r="AB48" s="233"/>
      <c r="AC48" s="233"/>
      <c r="AD48" s="233"/>
      <c r="AE48" s="233"/>
      <c r="AF48" s="233"/>
      <c r="AG48" s="233"/>
      <c r="AH48" s="233"/>
      <c r="AI48" s="233"/>
      <c r="AJ48" s="233"/>
      <c r="AK48" s="233"/>
      <c r="AL48" s="233"/>
      <c r="AM48" s="233"/>
      <c r="AN48" s="234"/>
      <c r="AP48" s="52" t="s">
        <v>320</v>
      </c>
    </row>
    <row r="49" spans="2:42" ht="15" customHeight="1" x14ac:dyDescent="0.15">
      <c r="B49" s="207"/>
      <c r="C49" s="208"/>
      <c r="D49" s="208"/>
      <c r="E49" s="213"/>
      <c r="F49" s="208"/>
      <c r="G49" s="208"/>
      <c r="H49" s="208"/>
      <c r="I49" s="208"/>
      <c r="J49" s="208"/>
      <c r="K49" s="214"/>
      <c r="L49" s="187"/>
      <c r="M49" s="187"/>
      <c r="N49" s="187"/>
      <c r="O49" s="187"/>
      <c r="P49" s="187"/>
      <c r="Q49" s="187"/>
      <c r="R49" s="187"/>
      <c r="S49" s="187"/>
      <c r="T49" s="187"/>
      <c r="U49" s="187"/>
      <c r="V49" s="187"/>
      <c r="W49" s="187"/>
      <c r="X49" s="187"/>
      <c r="Y49" s="187"/>
      <c r="Z49" s="187"/>
      <c r="AA49" s="187"/>
      <c r="AB49" s="187"/>
      <c r="AC49" s="187"/>
      <c r="AD49" s="187"/>
      <c r="AE49" s="187"/>
      <c r="AF49" s="187"/>
      <c r="AG49" s="187"/>
      <c r="AH49" s="187"/>
      <c r="AI49" s="187"/>
      <c r="AJ49" s="187"/>
      <c r="AK49" s="187"/>
      <c r="AL49" s="187"/>
      <c r="AM49" s="187"/>
      <c r="AN49" s="188"/>
      <c r="AP49" s="52" t="s">
        <v>321</v>
      </c>
    </row>
    <row r="50" spans="2:42" ht="15" customHeight="1" x14ac:dyDescent="0.15">
      <c r="B50" s="203"/>
      <c r="C50" s="204"/>
      <c r="D50" s="204"/>
      <c r="E50" s="209" t="str">
        <f>IF(Y18="","",Y18)</f>
        <v/>
      </c>
      <c r="F50" s="204"/>
      <c r="G50" s="204"/>
      <c r="H50" s="204"/>
      <c r="I50" s="204"/>
      <c r="J50" s="204"/>
      <c r="K50" s="210"/>
      <c r="L50" s="185"/>
      <c r="M50" s="185"/>
      <c r="N50" s="185"/>
      <c r="O50" s="185"/>
      <c r="P50" s="185"/>
      <c r="Q50" s="185"/>
      <c r="R50" s="185"/>
      <c r="S50" s="185"/>
      <c r="T50" s="185"/>
      <c r="U50" s="185"/>
      <c r="V50" s="185"/>
      <c r="W50" s="185"/>
      <c r="X50" s="185"/>
      <c r="Y50" s="185"/>
      <c r="Z50" s="185"/>
      <c r="AA50" s="185"/>
      <c r="AB50" s="185"/>
      <c r="AC50" s="185"/>
      <c r="AD50" s="185"/>
      <c r="AE50" s="185"/>
      <c r="AF50" s="185"/>
      <c r="AG50" s="185"/>
      <c r="AH50" s="185"/>
      <c r="AI50" s="185"/>
      <c r="AJ50" s="185"/>
      <c r="AK50" s="185"/>
      <c r="AL50" s="185"/>
      <c r="AM50" s="185"/>
      <c r="AN50" s="186"/>
      <c r="AP50" s="52" t="s">
        <v>322</v>
      </c>
    </row>
    <row r="51" spans="2:42" ht="15" customHeight="1" x14ac:dyDescent="0.15">
      <c r="B51" s="205"/>
      <c r="C51" s="206"/>
      <c r="D51" s="206"/>
      <c r="E51" s="211"/>
      <c r="F51" s="206"/>
      <c r="G51" s="206"/>
      <c r="H51" s="206"/>
      <c r="I51" s="206"/>
      <c r="J51" s="206"/>
      <c r="K51" s="212"/>
      <c r="L51" s="233"/>
      <c r="M51" s="233"/>
      <c r="N51" s="233"/>
      <c r="O51" s="233"/>
      <c r="P51" s="233"/>
      <c r="Q51" s="233"/>
      <c r="R51" s="233"/>
      <c r="S51" s="233"/>
      <c r="T51" s="233"/>
      <c r="U51" s="233"/>
      <c r="V51" s="233"/>
      <c r="W51" s="233"/>
      <c r="X51" s="233"/>
      <c r="Y51" s="233"/>
      <c r="Z51" s="233"/>
      <c r="AA51" s="233"/>
      <c r="AB51" s="233"/>
      <c r="AC51" s="233"/>
      <c r="AD51" s="233"/>
      <c r="AE51" s="233"/>
      <c r="AF51" s="233"/>
      <c r="AG51" s="233"/>
      <c r="AH51" s="233"/>
      <c r="AI51" s="233"/>
      <c r="AJ51" s="233"/>
      <c r="AK51" s="233"/>
      <c r="AL51" s="233"/>
      <c r="AM51" s="233"/>
      <c r="AN51" s="234"/>
      <c r="AP51" s="52" t="s">
        <v>323</v>
      </c>
    </row>
    <row r="52" spans="2:42" ht="15" customHeight="1" x14ac:dyDescent="0.15">
      <c r="B52" s="207"/>
      <c r="C52" s="208"/>
      <c r="D52" s="208"/>
      <c r="E52" s="213"/>
      <c r="F52" s="208"/>
      <c r="G52" s="208"/>
      <c r="H52" s="208"/>
      <c r="I52" s="208"/>
      <c r="J52" s="208"/>
      <c r="K52" s="214"/>
      <c r="L52" s="187"/>
      <c r="M52" s="187"/>
      <c r="N52" s="187"/>
      <c r="O52" s="187"/>
      <c r="P52" s="187"/>
      <c r="Q52" s="187"/>
      <c r="R52" s="187"/>
      <c r="S52" s="187"/>
      <c r="T52" s="187"/>
      <c r="U52" s="187"/>
      <c r="V52" s="187"/>
      <c r="W52" s="187"/>
      <c r="X52" s="187"/>
      <c r="Y52" s="187"/>
      <c r="Z52" s="187"/>
      <c r="AA52" s="187"/>
      <c r="AB52" s="187"/>
      <c r="AC52" s="187"/>
      <c r="AD52" s="187"/>
      <c r="AE52" s="187"/>
      <c r="AF52" s="187"/>
      <c r="AG52" s="187"/>
      <c r="AH52" s="187"/>
      <c r="AI52" s="187"/>
      <c r="AJ52" s="187"/>
      <c r="AK52" s="187"/>
      <c r="AL52" s="187"/>
      <c r="AM52" s="187"/>
      <c r="AN52" s="188"/>
      <c r="AP52" s="52" t="s">
        <v>324</v>
      </c>
    </row>
    <row r="53" spans="2:42" ht="15" customHeight="1" x14ac:dyDescent="0.15">
      <c r="B53" s="203"/>
      <c r="C53" s="204"/>
      <c r="D53" s="204"/>
      <c r="E53" s="209" t="str">
        <f>IF(N20="","",N20)</f>
        <v/>
      </c>
      <c r="F53" s="204"/>
      <c r="G53" s="204"/>
      <c r="H53" s="204"/>
      <c r="I53" s="204"/>
      <c r="J53" s="204"/>
      <c r="K53" s="210"/>
      <c r="L53" s="185"/>
      <c r="M53" s="185"/>
      <c r="N53" s="185"/>
      <c r="O53" s="185"/>
      <c r="P53" s="185"/>
      <c r="Q53" s="185"/>
      <c r="R53" s="185"/>
      <c r="S53" s="185"/>
      <c r="T53" s="185"/>
      <c r="U53" s="185"/>
      <c r="V53" s="185"/>
      <c r="W53" s="185"/>
      <c r="X53" s="185"/>
      <c r="Y53" s="185"/>
      <c r="Z53" s="185"/>
      <c r="AA53" s="185"/>
      <c r="AB53" s="185"/>
      <c r="AC53" s="185"/>
      <c r="AD53" s="185"/>
      <c r="AE53" s="185"/>
      <c r="AF53" s="185"/>
      <c r="AG53" s="185"/>
      <c r="AH53" s="185"/>
      <c r="AI53" s="185"/>
      <c r="AJ53" s="185"/>
      <c r="AK53" s="185"/>
      <c r="AL53" s="185"/>
      <c r="AM53" s="185"/>
      <c r="AN53" s="186"/>
    </row>
    <row r="54" spans="2:42" ht="15" customHeight="1" x14ac:dyDescent="0.15">
      <c r="B54" s="205"/>
      <c r="C54" s="206"/>
      <c r="D54" s="206"/>
      <c r="E54" s="211"/>
      <c r="F54" s="206"/>
      <c r="G54" s="206"/>
      <c r="H54" s="206"/>
      <c r="I54" s="206"/>
      <c r="J54" s="206"/>
      <c r="K54" s="212"/>
      <c r="L54" s="233"/>
      <c r="M54" s="233"/>
      <c r="N54" s="233"/>
      <c r="O54" s="233"/>
      <c r="P54" s="233"/>
      <c r="Q54" s="233"/>
      <c r="R54" s="233"/>
      <c r="S54" s="233"/>
      <c r="T54" s="233"/>
      <c r="U54" s="233"/>
      <c r="V54" s="233"/>
      <c r="W54" s="233"/>
      <c r="X54" s="233"/>
      <c r="Y54" s="233"/>
      <c r="Z54" s="233"/>
      <c r="AA54" s="233"/>
      <c r="AB54" s="233"/>
      <c r="AC54" s="233"/>
      <c r="AD54" s="233"/>
      <c r="AE54" s="233"/>
      <c r="AF54" s="233"/>
      <c r="AG54" s="233"/>
      <c r="AH54" s="233"/>
      <c r="AI54" s="233"/>
      <c r="AJ54" s="233"/>
      <c r="AK54" s="233"/>
      <c r="AL54" s="233"/>
      <c r="AM54" s="233"/>
      <c r="AN54" s="234"/>
    </row>
    <row r="55" spans="2:42" ht="15" customHeight="1" x14ac:dyDescent="0.15">
      <c r="B55" s="207"/>
      <c r="C55" s="208"/>
      <c r="D55" s="208"/>
      <c r="E55" s="213"/>
      <c r="F55" s="208"/>
      <c r="G55" s="208"/>
      <c r="H55" s="208"/>
      <c r="I55" s="208"/>
      <c r="J55" s="208"/>
      <c r="K55" s="214"/>
      <c r="L55" s="187"/>
      <c r="M55" s="187"/>
      <c r="N55" s="187"/>
      <c r="O55" s="187"/>
      <c r="P55" s="187"/>
      <c r="Q55" s="187"/>
      <c r="R55" s="187"/>
      <c r="S55" s="187"/>
      <c r="T55" s="187"/>
      <c r="U55" s="187"/>
      <c r="V55" s="187"/>
      <c r="W55" s="187"/>
      <c r="X55" s="187"/>
      <c r="Y55" s="187"/>
      <c r="Z55" s="187"/>
      <c r="AA55" s="187"/>
      <c r="AB55" s="187"/>
      <c r="AC55" s="187"/>
      <c r="AD55" s="187"/>
      <c r="AE55" s="187"/>
      <c r="AF55" s="187"/>
      <c r="AG55" s="187"/>
      <c r="AH55" s="187"/>
      <c r="AI55" s="187"/>
      <c r="AJ55" s="187"/>
      <c r="AK55" s="187"/>
      <c r="AL55" s="187"/>
      <c r="AM55" s="187"/>
      <c r="AN55" s="188"/>
    </row>
    <row r="56" spans="2:42" ht="15" customHeight="1" x14ac:dyDescent="0.15">
      <c r="B56" s="203"/>
      <c r="C56" s="204"/>
      <c r="D56" s="204"/>
      <c r="E56" s="209" t="str">
        <f>IF(Y20="","",Y20)</f>
        <v/>
      </c>
      <c r="F56" s="204"/>
      <c r="G56" s="204"/>
      <c r="H56" s="204"/>
      <c r="I56" s="204"/>
      <c r="J56" s="204"/>
      <c r="K56" s="210"/>
      <c r="L56" s="185"/>
      <c r="M56" s="185"/>
      <c r="N56" s="185"/>
      <c r="O56" s="185"/>
      <c r="P56" s="185"/>
      <c r="Q56" s="185"/>
      <c r="R56" s="185"/>
      <c r="S56" s="185"/>
      <c r="T56" s="185"/>
      <c r="U56" s="185"/>
      <c r="V56" s="185"/>
      <c r="W56" s="185"/>
      <c r="X56" s="185"/>
      <c r="Y56" s="185"/>
      <c r="Z56" s="185"/>
      <c r="AA56" s="185"/>
      <c r="AB56" s="185"/>
      <c r="AC56" s="185"/>
      <c r="AD56" s="185"/>
      <c r="AE56" s="185"/>
      <c r="AF56" s="185"/>
      <c r="AG56" s="185"/>
      <c r="AH56" s="185"/>
      <c r="AI56" s="185"/>
      <c r="AJ56" s="185"/>
      <c r="AK56" s="185"/>
      <c r="AL56" s="185"/>
      <c r="AM56" s="185"/>
      <c r="AN56" s="186"/>
    </row>
    <row r="57" spans="2:42" ht="15" customHeight="1" x14ac:dyDescent="0.15">
      <c r="B57" s="205"/>
      <c r="C57" s="206"/>
      <c r="D57" s="206"/>
      <c r="E57" s="211"/>
      <c r="F57" s="206"/>
      <c r="G57" s="206"/>
      <c r="H57" s="206"/>
      <c r="I57" s="206"/>
      <c r="J57" s="206"/>
      <c r="K57" s="212"/>
      <c r="L57" s="233"/>
      <c r="M57" s="233"/>
      <c r="N57" s="233"/>
      <c r="O57" s="233"/>
      <c r="P57" s="233"/>
      <c r="Q57" s="233"/>
      <c r="R57" s="233"/>
      <c r="S57" s="233"/>
      <c r="T57" s="233"/>
      <c r="U57" s="233"/>
      <c r="V57" s="233"/>
      <c r="W57" s="233"/>
      <c r="X57" s="233"/>
      <c r="Y57" s="233"/>
      <c r="Z57" s="233"/>
      <c r="AA57" s="233"/>
      <c r="AB57" s="233"/>
      <c r="AC57" s="233"/>
      <c r="AD57" s="233"/>
      <c r="AE57" s="233"/>
      <c r="AF57" s="233"/>
      <c r="AG57" s="233"/>
      <c r="AH57" s="233"/>
      <c r="AI57" s="233"/>
      <c r="AJ57" s="233"/>
      <c r="AK57" s="233"/>
      <c r="AL57" s="233"/>
      <c r="AM57" s="233"/>
      <c r="AN57" s="234"/>
    </row>
    <row r="58" spans="2:42" ht="15" customHeight="1" x14ac:dyDescent="0.15">
      <c r="B58" s="207"/>
      <c r="C58" s="208"/>
      <c r="D58" s="208"/>
      <c r="E58" s="213"/>
      <c r="F58" s="208"/>
      <c r="G58" s="208"/>
      <c r="H58" s="208"/>
      <c r="I58" s="208"/>
      <c r="J58" s="208"/>
      <c r="K58" s="214"/>
      <c r="L58" s="187"/>
      <c r="M58" s="187"/>
      <c r="N58" s="187"/>
      <c r="O58" s="187"/>
      <c r="P58" s="187"/>
      <c r="Q58" s="187"/>
      <c r="R58" s="187"/>
      <c r="S58" s="187"/>
      <c r="T58" s="187"/>
      <c r="U58" s="187"/>
      <c r="V58" s="187"/>
      <c r="W58" s="187"/>
      <c r="X58" s="187"/>
      <c r="Y58" s="187"/>
      <c r="Z58" s="187"/>
      <c r="AA58" s="187"/>
      <c r="AB58" s="187"/>
      <c r="AC58" s="187"/>
      <c r="AD58" s="187"/>
      <c r="AE58" s="187"/>
      <c r="AF58" s="187"/>
      <c r="AG58" s="187"/>
      <c r="AH58" s="187"/>
      <c r="AI58" s="187"/>
      <c r="AJ58" s="187"/>
      <c r="AK58" s="187"/>
      <c r="AL58" s="187"/>
      <c r="AM58" s="187"/>
      <c r="AN58" s="188"/>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sheetData>
  <sheetProtection algorithmName="SHA-512" hashValue="kFzgKSpyd8mnCxhST6klI7xPk5FWr8mmBq5dgsCwyFj+6CO7ES9GC+Mqg4GksspTNOhJt0IvkSeRv6Bw2UFp7w==" saltValue="KD39Tv+tL+bvgT2vs7KoHw==" spinCount="100000" sheet="1" formatCells="0" formatColumns="0" formatRows="0"/>
  <mergeCells count="71">
    <mergeCell ref="I4:K4"/>
    <mergeCell ref="L44:AN46"/>
    <mergeCell ref="L47:AN49"/>
    <mergeCell ref="L50:AN52"/>
    <mergeCell ref="L53:AN55"/>
    <mergeCell ref="G14:M15"/>
    <mergeCell ref="N14:U15"/>
    <mergeCell ref="Y20:AI21"/>
    <mergeCell ref="C23:AM24"/>
    <mergeCell ref="G16:M21"/>
    <mergeCell ref="B35:D40"/>
    <mergeCell ref="M38:O38"/>
    <mergeCell ref="Q38:S38"/>
    <mergeCell ref="U38:W38"/>
    <mergeCell ref="Y38:AA38"/>
    <mergeCell ref="AC38:AE38"/>
    <mergeCell ref="L56:AN58"/>
    <mergeCell ref="B56:D58"/>
    <mergeCell ref="E56:K58"/>
    <mergeCell ref="B53:D55"/>
    <mergeCell ref="E53:K55"/>
    <mergeCell ref="B50:D52"/>
    <mergeCell ref="E50:K52"/>
    <mergeCell ref="B47:D49"/>
    <mergeCell ref="E47:K49"/>
    <mergeCell ref="B44:D46"/>
    <mergeCell ref="E44:K46"/>
    <mergeCell ref="B41:D43"/>
    <mergeCell ref="E41:K43"/>
    <mergeCell ref="B27:C27"/>
    <mergeCell ref="D27:AN27"/>
    <mergeCell ref="B29:AN29"/>
    <mergeCell ref="B30:AN33"/>
    <mergeCell ref="B28:AN28"/>
    <mergeCell ref="Q39:S39"/>
    <mergeCell ref="U39:Z39"/>
    <mergeCell ref="B34:AN34"/>
    <mergeCell ref="AN37:AN40"/>
    <mergeCell ref="AC39:AE39"/>
    <mergeCell ref="AG39:AJ39"/>
    <mergeCell ref="L35:AN36"/>
    <mergeCell ref="L41:AN43"/>
    <mergeCell ref="E35:K40"/>
    <mergeCell ref="AG38:AI38"/>
    <mergeCell ref="AK38:AM38"/>
    <mergeCell ref="M39:O39"/>
    <mergeCell ref="N20:X21"/>
    <mergeCell ref="AG7:AH8"/>
    <mergeCell ref="AL7:AL8"/>
    <mergeCell ref="AA14:AI15"/>
    <mergeCell ref="Y12:AI13"/>
    <mergeCell ref="V14:Z15"/>
    <mergeCell ref="AB7:AC8"/>
    <mergeCell ref="AD7:AE8"/>
    <mergeCell ref="AF7:AF8"/>
    <mergeCell ref="B2:AN2"/>
    <mergeCell ref="C4:H4"/>
    <mergeCell ref="AE4:AN4"/>
    <mergeCell ref="N16:X17"/>
    <mergeCell ref="N18:X19"/>
    <mergeCell ref="Y16:AI17"/>
    <mergeCell ref="Y18:AI19"/>
    <mergeCell ref="W12:X13"/>
    <mergeCell ref="X10:Y11"/>
    <mergeCell ref="Z10:AI11"/>
    <mergeCell ref="N10:W11"/>
    <mergeCell ref="N12:V13"/>
    <mergeCell ref="G10:M11"/>
    <mergeCell ref="G12:M13"/>
    <mergeCell ref="AI7:AI8"/>
    <mergeCell ref="AJ7:AK8"/>
  </mergeCells>
  <phoneticPr fontId="3"/>
  <dataValidations count="3">
    <dataValidation type="list" allowBlank="1" showInputMessage="1" showErrorMessage="1" sqref="L38:L39 P38:P39 T38:T39 AB38:AB39 AF38:AF39 AJ38 X38" xr:uid="{692CAE4E-86FD-41F5-BA59-C8ACF9622C2B}">
      <formula1>"□,■"</formula1>
    </dataValidation>
    <dataValidation type="list" allowBlank="1" showInputMessage="1" showErrorMessage="1" sqref="B41:D58" xr:uid="{428D5CE7-2B82-4D65-A40D-10D73E1B7E3D}">
      <formula1>"○"</formula1>
    </dataValidation>
    <dataValidation type="list" allowBlank="1" showInputMessage="1" showErrorMessage="1" sqref="L41:AN43" xr:uid="{19E1764E-56BC-4446-AFEE-BB2D13CD8477}">
      <formula1>$AP$41:$AP$52</formula1>
    </dataValidation>
  </dataValidations>
  <pageMargins left="0.78740157480314965" right="0.59055118110236227" top="0.19685039370078741" bottom="0.19685039370078741"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88B70A90-1EE3-4CA3-B895-13089BFF0562}">
          <x14:formula1>
            <xm:f>整理ＤＢ!$B$5:$B$54</xm:f>
          </x14:formula1>
          <xm:sqref>W12 X10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B0AB4-089E-4E61-8A2E-9C8BC336CC2D}">
  <sheetPr codeName="Sheet3"/>
  <dimension ref="B2:AN60"/>
  <sheetViews>
    <sheetView zoomScale="85" zoomScaleNormal="85" zoomScaleSheetLayoutView="40" workbookViewId="0">
      <selection activeCell="BT37" sqref="BT37"/>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 申請者："&amp;'１'!N16&amp;" ）"</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296</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298"/>
      <c r="K18" s="321" t="s">
        <v>9</v>
      </c>
      <c r="L18" s="321"/>
      <c r="M18" s="321"/>
      <c r="N18" s="321"/>
      <c r="O18" s="322">
        <f>IF('１'!$W$12="","",'１'!$W$12)</f>
        <v>11</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298"/>
      <c r="K19" s="323">
        <f>IF($O$18="","",VLOOKUP($O$18,整理ＤＢ!$B$5:$N$54,5,FALSE)+VLOOKUP($O$18,整理ＤＢ!$B$5:$N$54,6,FALSE)+VLOOKUP($O$18,整理ＤＢ!$B$5:$N$54,7,FALSE))</f>
        <v>9400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233</v>
      </c>
      <c r="C20" s="307"/>
      <c r="D20" s="307"/>
      <c r="E20" s="307"/>
      <c r="F20" s="307"/>
      <c r="G20" s="307"/>
      <c r="H20" s="307"/>
      <c r="I20" s="307"/>
      <c r="J20" s="308"/>
      <c r="K20" s="316" t="str">
        <f>IF('１'!$W$12="","",VLOOKUP('１'!$W$12,整理ＤＢ!$B$5:$N$54,8,FALSE)&amp;"
"&amp;VLOOKUP('１'!$W$12,整理ＤＢ!$B$5:$N$54,9,FALSE))</f>
        <v>愛媛県上浮穴郡久万高原町久万1069番地
久万土場</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11"/>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11"/>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11"/>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15"/>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274</v>
      </c>
      <c r="C27" s="249"/>
      <c r="D27" s="249"/>
      <c r="E27" s="249"/>
      <c r="F27" s="249"/>
      <c r="G27" s="249"/>
      <c r="H27" s="249"/>
      <c r="I27" s="249"/>
      <c r="J27" s="190" t="s">
        <v>327</v>
      </c>
      <c r="K27" s="190"/>
      <c r="L27" s="190"/>
      <c r="M27" s="190"/>
      <c r="N27" s="190"/>
      <c r="O27" s="190"/>
      <c r="P27" s="190"/>
      <c r="Q27" s="190"/>
      <c r="R27" s="190"/>
      <c r="S27" s="190"/>
      <c r="T27" s="190"/>
      <c r="U27" s="190"/>
      <c r="V27" s="190"/>
      <c r="W27" s="190"/>
      <c r="X27" s="190"/>
      <c r="Y27" s="190"/>
      <c r="Z27" s="190"/>
      <c r="AA27" s="190"/>
      <c r="AB27" s="190"/>
      <c r="AC27" s="190"/>
      <c r="AD27" s="176"/>
      <c r="AE27" s="176"/>
      <c r="AF27" s="176"/>
      <c r="AG27" s="176"/>
      <c r="AH27" s="176"/>
      <c r="AI27" s="176"/>
      <c r="AJ27" s="176"/>
      <c r="AK27" s="176"/>
      <c r="AL27" s="176"/>
      <c r="AM27" s="176"/>
      <c r="AN27" s="176"/>
    </row>
    <row r="28" spans="2:40" ht="15" customHeight="1" x14ac:dyDescent="0.15">
      <c r="B28" s="246" t="s">
        <v>326</v>
      </c>
      <c r="C28" s="236"/>
      <c r="D28" s="236"/>
      <c r="E28" s="236"/>
      <c r="F28" s="236"/>
      <c r="G28" s="236"/>
      <c r="H28" s="236"/>
      <c r="I28" s="236"/>
      <c r="J28" s="237"/>
      <c r="K28" s="286" t="s">
        <v>257</v>
      </c>
      <c r="L28" s="286"/>
      <c r="M28" s="286"/>
      <c r="N28" s="286"/>
      <c r="O28" s="286"/>
      <c r="P28" s="287"/>
      <c r="Q28" s="256" t="s">
        <v>256</v>
      </c>
      <c r="R28" s="257"/>
      <c r="S28" s="257"/>
      <c r="T28" s="257"/>
      <c r="U28" s="257"/>
      <c r="V28" s="257"/>
      <c r="W28" s="257"/>
      <c r="X28" s="258"/>
      <c r="Y28" s="284" t="s">
        <v>259</v>
      </c>
      <c r="Z28" s="284"/>
      <c r="AA28" s="284"/>
      <c r="AB28" s="284"/>
      <c r="AC28" s="284"/>
      <c r="AD28" s="285"/>
      <c r="AE28" s="67"/>
      <c r="AF28" s="98"/>
      <c r="AG28" s="98"/>
      <c r="AH28" s="98"/>
      <c r="AI28" s="98"/>
      <c r="AJ28" s="67"/>
      <c r="AK28" s="67"/>
      <c r="AL28" s="67"/>
      <c r="AM28" s="67"/>
      <c r="AN28" s="67"/>
    </row>
    <row r="29" spans="2:40" ht="15" customHeight="1" x14ac:dyDescent="0.15">
      <c r="B29" s="248"/>
      <c r="C29" s="240"/>
      <c r="D29" s="240"/>
      <c r="E29" s="240"/>
      <c r="F29" s="240"/>
      <c r="G29" s="240"/>
      <c r="H29" s="240"/>
      <c r="I29" s="240"/>
      <c r="J29" s="228"/>
      <c r="K29" s="288"/>
      <c r="L29" s="288"/>
      <c r="M29" s="288"/>
      <c r="N29" s="288"/>
      <c r="O29" s="288"/>
      <c r="P29" s="289"/>
      <c r="Q29" s="265" t="s">
        <v>329</v>
      </c>
      <c r="R29" s="266"/>
      <c r="S29" s="266"/>
      <c r="T29" s="266"/>
      <c r="U29" s="266"/>
      <c r="V29" s="266"/>
      <c r="W29" s="266"/>
      <c r="X29" s="267"/>
      <c r="Y29" s="265" t="s">
        <v>328</v>
      </c>
      <c r="Z29" s="266"/>
      <c r="AA29" s="266"/>
      <c r="AB29" s="266"/>
      <c r="AC29" s="266"/>
      <c r="AD29" s="305"/>
      <c r="AE29" s="67"/>
      <c r="AF29" s="98"/>
      <c r="AG29" s="98"/>
      <c r="AH29" s="98"/>
      <c r="AI29" s="98"/>
      <c r="AJ29" s="67"/>
      <c r="AK29" s="67"/>
      <c r="AL29" s="67"/>
      <c r="AM29" s="67"/>
      <c r="AN29" s="67"/>
    </row>
    <row r="30" spans="2:40" ht="15" customHeight="1" x14ac:dyDescent="0.15">
      <c r="B30" s="299" t="str">
        <f>IF('１'!$W$12="","",IF(OR(VLOOKUP('１'!$W$12,整理ＤＢ!$B$5:$N$54,2,FALSE)="ス　　ギ",VLOOKUP('１'!$W$12,整理ＤＢ!$B$5:$N$54,3,FALSE)="ス　　ギ",VLOOKUP('１'!$W$12,整理ＤＢ!$B$5:$N$54,4,FALSE)="ス　　ギ"),"スギ",""))</f>
        <v>スギ</v>
      </c>
      <c r="C30" s="300"/>
      <c r="D30" s="300"/>
      <c r="E30" s="300"/>
      <c r="F30" s="300"/>
      <c r="G30" s="300"/>
      <c r="H30" s="300"/>
      <c r="I30" s="300"/>
      <c r="J30" s="301"/>
      <c r="K30" s="251">
        <f>IF($B$30="","",IF(数量ＤＢ!$AD$7="","",数量ＤＢ!$AD$7))</f>
        <v>4000</v>
      </c>
      <c r="L30" s="252"/>
      <c r="M30" s="252"/>
      <c r="N30" s="252"/>
      <c r="O30" s="252"/>
      <c r="P30" s="252"/>
      <c r="Q30" s="250" t="str">
        <f>IF($B$30="","",IF(数量ＤＢ!$AD$7="","",'２【ス　ギ】'!$AV$54))</f>
        <v/>
      </c>
      <c r="R30" s="250"/>
      <c r="S30" s="250"/>
      <c r="T30" s="250"/>
      <c r="U30" s="250"/>
      <c r="V30" s="250"/>
      <c r="W30" s="250"/>
      <c r="X30" s="250"/>
      <c r="Y30" s="282" t="str">
        <f>IF(ISERROR(ROUND(Q30/K30,0)),"",ROUND(Q30/K30,0))</f>
        <v/>
      </c>
      <c r="Z30" s="282"/>
      <c r="AA30" s="282"/>
      <c r="AB30" s="282"/>
      <c r="AC30" s="282"/>
      <c r="AD30" s="283"/>
      <c r="AE30" s="67"/>
      <c r="AF30" s="98"/>
      <c r="AG30" s="98"/>
      <c r="AH30" s="98"/>
      <c r="AI30" s="98"/>
      <c r="AJ30" s="67"/>
      <c r="AK30" s="67"/>
      <c r="AL30" s="67"/>
      <c r="AM30" s="67"/>
      <c r="AN30" s="67"/>
    </row>
    <row r="31" spans="2:40" ht="15" customHeight="1" x14ac:dyDescent="0.15">
      <c r="B31" s="302" t="str">
        <f>IF('１'!$W$12="","",IF(OR(VLOOKUP('１'!$W$12,整理ＤＢ!$B$5:$N$54,2,FALSE)="ヒ ノ キ",VLOOKUP('１'!$W$12,整理ＤＢ!$B$5:$N$54,3,FALSE)="ヒ ノ キ",VLOOKUP('１'!$W$12,整理ＤＢ!$B$5:$N$54,4,FALSE)="ヒ ノ キ"),"ヒノキ",""))</f>
        <v>ヒノキ</v>
      </c>
      <c r="C31" s="303"/>
      <c r="D31" s="303"/>
      <c r="E31" s="303"/>
      <c r="F31" s="303"/>
      <c r="G31" s="303"/>
      <c r="H31" s="303"/>
      <c r="I31" s="303"/>
      <c r="J31" s="304"/>
      <c r="K31" s="268">
        <f>IF($B$31="","",IF(数量ＤＢ!$BZ$7="","",数量ＤＢ!$BZ$7))</f>
        <v>2800</v>
      </c>
      <c r="L31" s="269"/>
      <c r="M31" s="269"/>
      <c r="N31" s="269"/>
      <c r="O31" s="269"/>
      <c r="P31" s="269"/>
      <c r="Q31" s="280" t="str">
        <f>IF($B$31="","",IF(数量ＤＢ!$BZ$7="","",'２【ヒノキ】'!$AV$54))</f>
        <v/>
      </c>
      <c r="R31" s="280"/>
      <c r="S31" s="280"/>
      <c r="T31" s="280"/>
      <c r="U31" s="280"/>
      <c r="V31" s="280"/>
      <c r="W31" s="280"/>
      <c r="X31" s="280"/>
      <c r="Y31" s="274" t="str">
        <f>IF(ISERROR(ROUND(Q31/K31,0)),"",ROUND(Q31/K31,0))</f>
        <v/>
      </c>
      <c r="Z31" s="274"/>
      <c r="AA31" s="274"/>
      <c r="AB31" s="274"/>
      <c r="AC31" s="274"/>
      <c r="AD31" s="275"/>
      <c r="AE31" s="67"/>
      <c r="AF31" s="98"/>
      <c r="AG31" s="98"/>
      <c r="AH31" s="98"/>
      <c r="AI31" s="98"/>
      <c r="AJ31" s="67"/>
      <c r="AK31" s="67"/>
      <c r="AL31" s="67"/>
      <c r="AM31" s="67"/>
      <c r="AN31" s="67"/>
    </row>
    <row r="32" spans="2:40" ht="15" customHeight="1" x14ac:dyDescent="0.15">
      <c r="B32" s="259" t="str">
        <f>IF('１'!$W$12="","",IF(OR(VLOOKUP('１'!$W$12,整理ＤＢ!$B$5:$N$54,2,FALSE)="低質材Ｎ",VLOOKUP('１'!$W$12,整理ＤＢ!$B$5:$N$54,3,FALSE)="低質材Ｎ",VLOOKUP('１'!$W$12,整理ＤＢ!$B$5:$N$54,4,FALSE)="低質材Ｎ"),"低質材Ｎ",""))</f>
        <v>低質材Ｎ</v>
      </c>
      <c r="C32" s="260"/>
      <c r="D32" s="260"/>
      <c r="E32" s="260"/>
      <c r="F32" s="260"/>
      <c r="G32" s="260"/>
      <c r="H32" s="260"/>
      <c r="I32" s="260"/>
      <c r="J32" s="261"/>
      <c r="K32" s="262">
        <f>IF($B$32="","",IF(数量ＤＢ!$DV$7="","",数量ＤＢ!$DV$7))</f>
        <v>2600</v>
      </c>
      <c r="L32" s="263"/>
      <c r="M32" s="263"/>
      <c r="N32" s="263"/>
      <c r="O32" s="263"/>
      <c r="P32" s="263"/>
      <c r="Q32" s="281" t="str">
        <f>IF($B$32="","",IF(数量ＤＢ!$DV$7="","",'２【低質材】'!$AV$20))</f>
        <v/>
      </c>
      <c r="R32" s="281"/>
      <c r="S32" s="281"/>
      <c r="T32" s="281"/>
      <c r="U32" s="281"/>
      <c r="V32" s="281"/>
      <c r="W32" s="281"/>
      <c r="X32" s="281"/>
      <c r="Y32" s="276" t="str">
        <f>IF(ISERROR(ROUND(Q32/K32,0)),"",ROUND(Q32/K32,0))</f>
        <v/>
      </c>
      <c r="Z32" s="276"/>
      <c r="AA32" s="276"/>
      <c r="AB32" s="276"/>
      <c r="AC32" s="276"/>
      <c r="AD32" s="277"/>
      <c r="AE32" s="67"/>
      <c r="AF32" s="98"/>
      <c r="AG32" s="98"/>
      <c r="AH32" s="98"/>
      <c r="AI32" s="98"/>
      <c r="AJ32" s="67"/>
      <c r="AK32" s="67"/>
      <c r="AL32" s="67"/>
      <c r="AM32" s="67"/>
      <c r="AN32" s="67"/>
    </row>
    <row r="33" spans="2:40" ht="15" customHeight="1" x14ac:dyDescent="0.15">
      <c r="B33" s="270" t="s">
        <v>325</v>
      </c>
      <c r="C33" s="271"/>
      <c r="D33" s="271"/>
      <c r="E33" s="271"/>
      <c r="F33" s="271"/>
      <c r="G33" s="271"/>
      <c r="H33" s="271"/>
      <c r="I33" s="271"/>
      <c r="J33" s="272"/>
      <c r="K33" s="253">
        <f>IF(SUM($K$30,$K$31,$K$32)=0,"",SUM($K$30,$K$31,$K$32))</f>
        <v>9400</v>
      </c>
      <c r="L33" s="254"/>
      <c r="M33" s="254"/>
      <c r="N33" s="254"/>
      <c r="O33" s="254"/>
      <c r="P33" s="254"/>
      <c r="Q33" s="255" t="str">
        <f>IF(SUM($Q$30,$Q$31,$Q$32)=0,"",SUM($Q$30,$Q$31,$Q$32))</f>
        <v/>
      </c>
      <c r="R33" s="255"/>
      <c r="S33" s="255"/>
      <c r="T33" s="255"/>
      <c r="U33" s="255"/>
      <c r="V33" s="255"/>
      <c r="W33" s="255"/>
      <c r="X33" s="255"/>
      <c r="Y33" s="278" t="str">
        <f>IF(ISERROR(ROUND(Q33/K33,0)),"",ROUND(Q33/K33,0))</f>
        <v/>
      </c>
      <c r="Z33" s="278"/>
      <c r="AA33" s="278"/>
      <c r="AB33" s="278"/>
      <c r="AC33" s="278"/>
      <c r="AD33" s="279"/>
      <c r="AE33" s="67"/>
      <c r="AF33" s="98"/>
      <c r="AG33" s="98"/>
      <c r="AH33" s="98"/>
      <c r="AI33" s="98"/>
      <c r="AJ33" s="67"/>
      <c r="AK33" s="67"/>
      <c r="AL33" s="67"/>
      <c r="AM33" s="67"/>
      <c r="AN33" s="67"/>
    </row>
    <row r="34" spans="2:40" ht="15" customHeight="1" x14ac:dyDescent="0.15">
      <c r="B34" s="55"/>
      <c r="C34" s="55"/>
      <c r="D34" s="55"/>
      <c r="E34" s="55"/>
      <c r="F34" s="55"/>
      <c r="G34" s="55"/>
      <c r="H34" s="55"/>
      <c r="I34" s="55"/>
      <c r="J34" s="55"/>
      <c r="K34" s="107"/>
      <c r="L34" s="107"/>
      <c r="M34" s="107"/>
      <c r="N34" s="107"/>
      <c r="O34" s="107"/>
      <c r="P34" s="107"/>
      <c r="Q34" s="108"/>
      <c r="R34" s="108"/>
      <c r="S34" s="108"/>
      <c r="T34" s="108"/>
      <c r="U34" s="108"/>
      <c r="V34" s="108"/>
      <c r="W34" s="108"/>
      <c r="X34" s="108"/>
      <c r="Y34" s="109"/>
      <c r="Z34" s="109"/>
      <c r="AA34" s="109"/>
      <c r="AB34" s="109"/>
      <c r="AC34" s="109"/>
      <c r="AD34" s="109"/>
      <c r="AE34" s="67"/>
      <c r="AF34" s="98"/>
      <c r="AG34" s="98"/>
      <c r="AH34" s="98"/>
      <c r="AI34" s="98"/>
      <c r="AJ34" s="67"/>
      <c r="AK34" s="67"/>
      <c r="AL34" s="67"/>
      <c r="AM34" s="67"/>
      <c r="AN34" s="67"/>
    </row>
    <row r="35" spans="2:40" ht="15" customHeight="1" x14ac:dyDescent="0.15">
      <c r="B35" s="95"/>
      <c r="C35" s="95"/>
      <c r="D35" s="95"/>
      <c r="E35" s="98"/>
      <c r="F35" s="98"/>
      <c r="G35" s="98"/>
      <c r="H35" s="98"/>
      <c r="I35" s="67"/>
      <c r="J35" s="67"/>
      <c r="K35" s="67"/>
      <c r="L35" s="67"/>
      <c r="M35" s="67"/>
      <c r="N35" s="98"/>
      <c r="O35" s="98"/>
      <c r="P35" s="98"/>
      <c r="Q35" s="98"/>
      <c r="R35" s="67"/>
      <c r="S35" s="67"/>
      <c r="T35" s="67"/>
      <c r="U35" s="67"/>
      <c r="V35" s="67"/>
      <c r="W35" s="98"/>
      <c r="X35" s="98"/>
      <c r="Y35" s="98"/>
      <c r="Z35" s="98"/>
      <c r="AA35" s="67"/>
      <c r="AB35" s="67"/>
      <c r="AC35" s="67"/>
      <c r="AD35" s="67"/>
      <c r="AE35" s="67"/>
      <c r="AF35" s="98"/>
      <c r="AG35" s="98"/>
      <c r="AH35" s="98"/>
      <c r="AI35" s="98"/>
      <c r="AJ35" s="67"/>
      <c r="AK35" s="67"/>
      <c r="AL35" s="67"/>
      <c r="AM35" s="67"/>
      <c r="AN35" s="67"/>
    </row>
    <row r="36" spans="2:40" ht="15" customHeight="1" x14ac:dyDescent="0.15">
      <c r="B36" s="249" t="s">
        <v>45</v>
      </c>
      <c r="C36" s="249"/>
      <c r="D36" s="249"/>
      <c r="E36" s="249"/>
      <c r="F36" s="249"/>
      <c r="G36" s="249"/>
      <c r="H36" s="249"/>
      <c r="I36" s="249"/>
      <c r="J36" s="190" t="s">
        <v>273</v>
      </c>
      <c r="K36" s="190"/>
      <c r="L36" s="190"/>
      <c r="M36" s="190"/>
      <c r="N36" s="190"/>
      <c r="O36" s="190"/>
      <c r="P36" s="190"/>
      <c r="Q36" s="190"/>
      <c r="R36" s="190"/>
      <c r="S36" s="190"/>
      <c r="T36" s="190"/>
      <c r="U36" s="190"/>
      <c r="V36" s="190"/>
      <c r="W36" s="176"/>
      <c r="X36" s="176"/>
      <c r="Y36" s="176"/>
      <c r="Z36" s="176"/>
      <c r="AA36" s="176"/>
      <c r="AB36" s="176"/>
      <c r="AC36" s="176"/>
      <c r="AD36" s="176"/>
      <c r="AE36" s="176"/>
      <c r="AF36" s="176"/>
      <c r="AG36" s="176"/>
      <c r="AH36" s="176"/>
      <c r="AI36" s="176"/>
      <c r="AJ36" s="176"/>
      <c r="AK36" s="176"/>
      <c r="AL36" s="176"/>
      <c r="AM36" s="176"/>
      <c r="AN36" s="176"/>
    </row>
    <row r="37" spans="2:40" ht="15" customHeight="1" x14ac:dyDescent="0.15">
      <c r="B37" s="273" t="s">
        <v>272</v>
      </c>
      <c r="C37" s="273"/>
      <c r="D37" s="273"/>
      <c r="E37" s="273"/>
      <c r="F37" s="273"/>
      <c r="G37" s="273"/>
      <c r="H37" s="273"/>
      <c r="I37" s="273"/>
      <c r="J37" s="273"/>
      <c r="K37" s="273"/>
      <c r="L37" s="273"/>
      <c r="M37" s="273"/>
      <c r="N37" s="273"/>
      <c r="O37" s="273"/>
      <c r="P37" s="264" t="str">
        <f>IF(ISERROR(ROUND(Q33/K33,0)),"",ROUND(Q33/K33,0))</f>
        <v/>
      </c>
      <c r="Q37" s="264"/>
      <c r="R37" s="264"/>
      <c r="S37" s="264"/>
      <c r="T37" s="264"/>
      <c r="U37" s="264"/>
      <c r="V37" s="264"/>
      <c r="W37" s="96"/>
      <c r="X37" s="46"/>
      <c r="Y37" s="46"/>
      <c r="Z37" s="46"/>
      <c r="AA37" s="46"/>
      <c r="AB37" s="46"/>
      <c r="AC37" s="46"/>
      <c r="AD37" s="46"/>
      <c r="AE37" s="46"/>
      <c r="AF37" s="46"/>
      <c r="AG37" s="46"/>
      <c r="AH37" s="46"/>
      <c r="AI37" s="46"/>
      <c r="AJ37" s="46"/>
      <c r="AK37" s="46"/>
      <c r="AL37" s="46"/>
      <c r="AM37" s="46"/>
      <c r="AN37" s="46"/>
    </row>
    <row r="38" spans="2:40" ht="15" customHeight="1" x14ac:dyDescent="0.15">
      <c r="B38" s="110"/>
      <c r="C38" s="110"/>
      <c r="D38" s="110"/>
      <c r="E38" s="110"/>
      <c r="F38" s="110"/>
      <c r="G38" s="110"/>
      <c r="H38" s="110"/>
      <c r="I38" s="110"/>
      <c r="J38" s="110"/>
      <c r="K38" s="110"/>
      <c r="L38" s="110"/>
      <c r="M38" s="110"/>
      <c r="N38" s="110"/>
      <c r="O38" s="110"/>
      <c r="P38" s="111"/>
      <c r="Q38" s="111"/>
      <c r="R38" s="111"/>
      <c r="S38" s="111"/>
      <c r="T38" s="111"/>
      <c r="U38" s="111"/>
      <c r="V38" s="111"/>
      <c r="W38" s="46"/>
      <c r="X38" s="46"/>
      <c r="Y38" s="46"/>
      <c r="Z38" s="46"/>
      <c r="AA38" s="46"/>
      <c r="AB38" s="46"/>
      <c r="AC38" s="46"/>
      <c r="AD38" s="46"/>
      <c r="AE38" s="46"/>
      <c r="AF38" s="46"/>
      <c r="AG38" s="46"/>
      <c r="AH38" s="46"/>
      <c r="AI38" s="46"/>
      <c r="AJ38" s="46"/>
      <c r="AK38" s="46"/>
      <c r="AL38" s="46"/>
      <c r="AM38" s="46"/>
      <c r="AN38" s="46"/>
    </row>
    <row r="39" spans="2:40" ht="15" customHeight="1" x14ac:dyDescent="0.15">
      <c r="B39" s="110"/>
      <c r="C39" s="110"/>
      <c r="D39" s="110"/>
      <c r="E39" s="110"/>
      <c r="F39" s="110"/>
      <c r="G39" s="110"/>
      <c r="H39" s="110"/>
      <c r="I39" s="110"/>
      <c r="J39" s="110"/>
      <c r="K39" s="110"/>
      <c r="L39" s="110"/>
      <c r="M39" s="110"/>
      <c r="N39" s="110"/>
      <c r="O39" s="110"/>
      <c r="P39" s="111"/>
      <c r="Q39" s="111"/>
      <c r="R39" s="111"/>
      <c r="S39" s="111"/>
      <c r="T39" s="111"/>
      <c r="U39" s="111"/>
      <c r="V39" s="111"/>
      <c r="W39" s="46"/>
      <c r="X39" s="46"/>
      <c r="Y39" s="46"/>
      <c r="Z39" s="46"/>
      <c r="AA39" s="46"/>
      <c r="AB39" s="46"/>
      <c r="AC39" s="46"/>
      <c r="AD39" s="46"/>
      <c r="AE39" s="46"/>
      <c r="AF39" s="46"/>
      <c r="AG39" s="46"/>
      <c r="AH39" s="46"/>
      <c r="AI39" s="46"/>
      <c r="AJ39" s="46"/>
      <c r="AK39" s="46"/>
      <c r="AL39" s="46"/>
      <c r="AM39" s="46"/>
      <c r="AN39" s="46"/>
    </row>
    <row r="40" spans="2:40" ht="15" customHeight="1" x14ac:dyDescent="0.15">
      <c r="B40" s="110"/>
      <c r="C40" s="110"/>
      <c r="D40" s="110"/>
      <c r="E40" s="110"/>
      <c r="F40" s="110"/>
      <c r="G40" s="110"/>
      <c r="H40" s="110"/>
      <c r="I40" s="110"/>
      <c r="J40" s="110"/>
      <c r="K40" s="110"/>
      <c r="L40" s="110"/>
      <c r="M40" s="110"/>
      <c r="N40" s="110"/>
      <c r="O40" s="110"/>
      <c r="P40" s="111"/>
      <c r="Q40" s="111"/>
      <c r="R40" s="111"/>
      <c r="S40" s="111"/>
      <c r="T40" s="111"/>
      <c r="U40" s="111"/>
      <c r="V40" s="111"/>
      <c r="W40" s="46"/>
      <c r="X40" s="46"/>
      <c r="Y40" s="46"/>
      <c r="Z40" s="46"/>
      <c r="AA40" s="46"/>
      <c r="AB40" s="46"/>
      <c r="AC40" s="46"/>
      <c r="AD40" s="46"/>
      <c r="AE40" s="46"/>
      <c r="AF40" s="46"/>
      <c r="AG40" s="46"/>
      <c r="AH40" s="46"/>
      <c r="AI40" s="46"/>
      <c r="AJ40" s="46"/>
      <c r="AK40" s="46"/>
      <c r="AL40" s="46"/>
      <c r="AM40" s="46"/>
      <c r="AN40" s="46"/>
    </row>
    <row r="41" spans="2:40" ht="15" customHeight="1" x14ac:dyDescent="0.15">
      <c r="B41" s="110"/>
      <c r="C41" s="110"/>
      <c r="D41" s="110"/>
      <c r="E41" s="110"/>
      <c r="F41" s="110"/>
      <c r="G41" s="110"/>
      <c r="H41" s="110"/>
      <c r="I41" s="110"/>
      <c r="J41" s="110"/>
      <c r="K41" s="110"/>
      <c r="L41" s="110"/>
      <c r="M41" s="110"/>
      <c r="N41" s="110"/>
      <c r="O41" s="110"/>
      <c r="P41" s="111"/>
      <c r="Q41" s="111"/>
      <c r="R41" s="111"/>
      <c r="S41" s="111"/>
      <c r="T41" s="111"/>
      <c r="U41" s="111"/>
      <c r="V41" s="111"/>
      <c r="W41" s="46"/>
      <c r="X41" s="46"/>
      <c r="Y41" s="46"/>
      <c r="Z41" s="46"/>
      <c r="AA41" s="46"/>
      <c r="AB41" s="46"/>
      <c r="AC41" s="46"/>
      <c r="AD41" s="46"/>
      <c r="AE41" s="46"/>
      <c r="AF41" s="46"/>
      <c r="AG41" s="46"/>
      <c r="AH41" s="46"/>
      <c r="AI41" s="46"/>
      <c r="AJ41" s="46"/>
      <c r="AK41" s="46"/>
      <c r="AL41" s="46"/>
      <c r="AM41" s="46"/>
      <c r="AN41" s="46"/>
    </row>
    <row r="42" spans="2:40" ht="15" customHeight="1" x14ac:dyDescent="0.15">
      <c r="B42" s="110"/>
      <c r="C42" s="110"/>
      <c r="D42" s="110"/>
      <c r="E42" s="110"/>
      <c r="F42" s="110"/>
      <c r="G42" s="110"/>
      <c r="H42" s="110"/>
      <c r="I42" s="110"/>
      <c r="J42" s="110"/>
      <c r="K42" s="110"/>
      <c r="L42" s="110"/>
      <c r="M42" s="110"/>
      <c r="N42" s="110"/>
      <c r="O42" s="110"/>
      <c r="P42" s="111"/>
      <c r="Q42" s="111"/>
      <c r="R42" s="111"/>
      <c r="S42" s="111"/>
      <c r="T42" s="111"/>
      <c r="U42" s="111"/>
      <c r="V42" s="111"/>
      <c r="W42" s="46"/>
      <c r="X42" s="46"/>
      <c r="Y42" s="46"/>
      <c r="Z42" s="46"/>
      <c r="AA42" s="46"/>
      <c r="AB42" s="46"/>
      <c r="AC42" s="46"/>
      <c r="AD42" s="46"/>
      <c r="AE42" s="46"/>
      <c r="AF42" s="46"/>
      <c r="AG42" s="46"/>
      <c r="AH42" s="46"/>
      <c r="AI42" s="46"/>
      <c r="AJ42" s="46"/>
      <c r="AK42" s="46"/>
      <c r="AL42" s="46"/>
      <c r="AM42" s="46"/>
      <c r="AN42" s="46"/>
    </row>
    <row r="43" spans="2:40" ht="15" customHeight="1" x14ac:dyDescent="0.15">
      <c r="B43" s="110"/>
      <c r="C43" s="110"/>
      <c r="D43" s="110"/>
      <c r="E43" s="110"/>
      <c r="F43" s="110"/>
      <c r="G43" s="110"/>
      <c r="H43" s="110"/>
      <c r="I43" s="110"/>
      <c r="J43" s="110"/>
      <c r="K43" s="110"/>
      <c r="L43" s="110"/>
      <c r="M43" s="110"/>
      <c r="N43" s="110"/>
      <c r="O43" s="110"/>
      <c r="P43" s="111"/>
      <c r="Q43" s="111"/>
      <c r="R43" s="111"/>
      <c r="S43" s="111"/>
      <c r="T43" s="111"/>
      <c r="U43" s="111"/>
      <c r="V43" s="111"/>
      <c r="W43" s="46"/>
      <c r="X43" s="46"/>
      <c r="Y43" s="46"/>
      <c r="Z43" s="46"/>
      <c r="AA43" s="46"/>
      <c r="AB43" s="46"/>
      <c r="AC43" s="46"/>
      <c r="AD43" s="46"/>
      <c r="AE43" s="46"/>
      <c r="AF43" s="46"/>
      <c r="AG43" s="46"/>
      <c r="AH43" s="46"/>
      <c r="AI43" s="46"/>
      <c r="AJ43" s="46"/>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sheetData>
  <sheetProtection algorithmName="SHA-512" hashValue="NjIysyjIptmQDqZpSJRYc7dj9YGGAzAh8/Y9zb6GjJlz9c14C0SAJlosEYqLhw//2XJPCaBaa8BpOpQX5CihWw==" saltValue="Rz37TcDOdCzF74d3kRe2Qw==" spinCount="100000" sheet="1" formatCells="0" formatColumns="0" formatRows="0"/>
  <mergeCells count="46">
    <mergeCell ref="B7:AN7"/>
    <mergeCell ref="Q18:V18"/>
    <mergeCell ref="B19:J19"/>
    <mergeCell ref="B30:J30"/>
    <mergeCell ref="B31:J31"/>
    <mergeCell ref="Y29:AD29"/>
    <mergeCell ref="B20:J24"/>
    <mergeCell ref="K20:V24"/>
    <mergeCell ref="B8:AN8"/>
    <mergeCell ref="B9:AN15"/>
    <mergeCell ref="B18:J18"/>
    <mergeCell ref="K18:N18"/>
    <mergeCell ref="O18:P18"/>
    <mergeCell ref="K19:Q19"/>
    <mergeCell ref="R19:V19"/>
    <mergeCell ref="J27:AN27"/>
    <mergeCell ref="B2:AN2"/>
    <mergeCell ref="AH4:AN4"/>
    <mergeCell ref="B5:C5"/>
    <mergeCell ref="D5:AN5"/>
    <mergeCell ref="B6:AN6"/>
    <mergeCell ref="B4:AG4"/>
    <mergeCell ref="P37:V37"/>
    <mergeCell ref="Q29:X29"/>
    <mergeCell ref="K31:P31"/>
    <mergeCell ref="B33:J33"/>
    <mergeCell ref="B37:O37"/>
    <mergeCell ref="B36:I36"/>
    <mergeCell ref="J36:AN36"/>
    <mergeCell ref="Y31:AD31"/>
    <mergeCell ref="Y32:AD32"/>
    <mergeCell ref="Y33:AD33"/>
    <mergeCell ref="B28:J29"/>
    <mergeCell ref="Q31:X31"/>
    <mergeCell ref="Q32:X32"/>
    <mergeCell ref="Y30:AD30"/>
    <mergeCell ref="Y28:AD28"/>
    <mergeCell ref="K28:P29"/>
    <mergeCell ref="B27:I27"/>
    <mergeCell ref="Q30:X30"/>
    <mergeCell ref="K30:P30"/>
    <mergeCell ref="K33:P33"/>
    <mergeCell ref="Q33:X33"/>
    <mergeCell ref="Q28:X28"/>
    <mergeCell ref="B32:J32"/>
    <mergeCell ref="K32:P32"/>
  </mergeCells>
  <phoneticPr fontId="3"/>
  <pageMargins left="0.78740157480314965" right="0.59055118110236227" top="0.19685039370078741" bottom="0.19685039370078741"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3A76D-10A6-4C14-B11F-B16130FCCB0E}">
  <sheetPr>
    <tabColor rgb="FFFF0000"/>
  </sheetPr>
  <dimension ref="B2:AN60"/>
  <sheetViews>
    <sheetView topLeftCell="A7" zoomScale="85" zoomScaleNormal="85" zoomScaleSheetLayoutView="40" workbookViewId="0">
      <selection activeCell="B4" sqref="B4:BD4"/>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296</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324"/>
      <c r="K18" s="321" t="s">
        <v>9</v>
      </c>
      <c r="L18" s="321"/>
      <c r="M18" s="321"/>
      <c r="N18" s="321"/>
      <c r="O18" s="322">
        <f>IF('１'!$W$12="","",'１'!$W$12)</f>
        <v>11</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324"/>
      <c r="K19" s="323">
        <f>IF('１'!$W$12="","",IF($K$20="
","",VLOOKUP('１'!$W$12,整理ＤＢ!$B$5:$N$54,5,FALSE)))</f>
        <v>4000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233</v>
      </c>
      <c r="C20" s="307"/>
      <c r="D20" s="307"/>
      <c r="E20" s="307"/>
      <c r="F20" s="307"/>
      <c r="G20" s="307"/>
      <c r="H20" s="307"/>
      <c r="I20" s="307"/>
      <c r="J20" s="335"/>
      <c r="K20" s="316" t="str">
        <f>IF('１'!$W$12="","",VLOOKUP('１'!$W$12,整理ＤＢ!$B$5:$N$54,8,FALSE)&amp;"
"&amp;VLOOKUP('１'!$W$12,整理ＤＢ!$B$5:$N$54,9,FALSE))</f>
        <v>愛媛県上浮穴郡久万高原町久万1069番地
久万土場</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36"/>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36"/>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36"/>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37"/>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274</v>
      </c>
      <c r="C27" s="249"/>
      <c r="D27" s="249"/>
      <c r="E27" s="249"/>
      <c r="F27" s="249"/>
      <c r="G27" s="249"/>
      <c r="H27" s="249"/>
      <c r="I27" s="249"/>
      <c r="J27" s="190" t="s">
        <v>264</v>
      </c>
      <c r="K27" s="190"/>
      <c r="L27" s="190"/>
      <c r="M27" s="190"/>
      <c r="N27" s="190"/>
      <c r="O27" s="190"/>
      <c r="P27" s="190"/>
      <c r="Q27" s="190"/>
      <c r="R27" s="190"/>
      <c r="S27" s="190"/>
      <c r="T27" s="190"/>
      <c r="U27" s="190"/>
      <c r="V27" s="190"/>
      <c r="W27" s="190"/>
      <c r="X27" s="190"/>
      <c r="Y27" s="190"/>
      <c r="Z27" s="190"/>
      <c r="AA27" s="190"/>
      <c r="AB27" s="190"/>
      <c r="AC27" s="190"/>
      <c r="AD27" s="190"/>
      <c r="AE27" s="190"/>
      <c r="AF27" s="190"/>
      <c r="AG27" s="190"/>
      <c r="AH27" s="190"/>
      <c r="AI27" s="190"/>
      <c r="AJ27" s="190"/>
      <c r="AK27" s="190"/>
      <c r="AL27" s="190"/>
      <c r="AM27" s="190"/>
      <c r="AN27" s="190"/>
    </row>
    <row r="28" spans="2:40" ht="15" customHeight="1" x14ac:dyDescent="0.15">
      <c r="B28" s="330" t="s">
        <v>41</v>
      </c>
      <c r="C28" s="331"/>
      <c r="D28" s="332"/>
      <c r="E28" s="299" t="s">
        <v>61</v>
      </c>
      <c r="F28" s="300"/>
      <c r="G28" s="300"/>
      <c r="H28" s="300"/>
      <c r="I28" s="300"/>
      <c r="J28" s="300"/>
      <c r="K28" s="300"/>
      <c r="L28" s="300"/>
      <c r="M28" s="334"/>
      <c r="N28" s="299" t="str">
        <f>IF('１'!$W$12="","",IF(OR(VLOOKUP('１'!$W$12,整理ＤＢ!$B$5:$N$54,2,FALSE)="ス　　ギ",VLOOKUP('１'!$W$12,整理ＤＢ!$B$5:$N$54,3,FALSE)="ス　　ギ",VLOOKUP('１'!$W$12,整理ＤＢ!$B$5:$N$54,4,FALSE)="ス　　ギ"),"スギ",""))</f>
        <v>スギ</v>
      </c>
      <c r="O28" s="300"/>
      <c r="P28" s="300"/>
      <c r="Q28" s="300"/>
      <c r="R28" s="300"/>
      <c r="S28" s="300"/>
      <c r="T28" s="300"/>
      <c r="U28" s="300"/>
      <c r="V28" s="301"/>
      <c r="W28" s="299" t="str">
        <f>IF('１'!$W$12="","",IF(OR(VLOOKUP('１'!$W$12,整理ＤＢ!$B$5:$N$54,2,FALSE)="ヒ ノ キ",VLOOKUP('１'!$W$12,整理ＤＢ!$B$5:$N$54,3,FALSE)="ヒ ノ キ",VLOOKUP('１'!$W$12,整理ＤＢ!$B$5:$N$54,4,FALSE)="ヒ ノ キ"),"ヒノキ",""))</f>
        <v>ヒノキ</v>
      </c>
      <c r="X28" s="300"/>
      <c r="Y28" s="300"/>
      <c r="Z28" s="300"/>
      <c r="AA28" s="300"/>
      <c r="AB28" s="300"/>
      <c r="AC28" s="300"/>
      <c r="AD28" s="300"/>
      <c r="AE28" s="301"/>
      <c r="AF28" s="299" t="str">
        <f>IF('１'!$W$12="","",IF(OR(VLOOKUP('１'!$W$12,整理ＤＢ!$B$5:$N$54,2,FALSE)="低質材Ｎ",VLOOKUP('１'!$W$12,整理ＤＢ!$B$5:$N$54,3,FALSE)="低質材Ｎ",VLOOKUP('１'!$W$12,整理ＤＢ!$B$5:$N$54,4,FALSE)="低質材Ｎ"),"低質材Ｎ",""))</f>
        <v>低質材Ｎ</v>
      </c>
      <c r="AG28" s="300"/>
      <c r="AH28" s="300"/>
      <c r="AI28" s="300"/>
      <c r="AJ28" s="300"/>
      <c r="AK28" s="300"/>
      <c r="AL28" s="300"/>
      <c r="AM28" s="300"/>
      <c r="AN28" s="301"/>
    </row>
    <row r="29" spans="2:40" ht="15" customHeight="1" x14ac:dyDescent="0.15">
      <c r="B29" s="327"/>
      <c r="C29" s="328"/>
      <c r="D29" s="333"/>
      <c r="E29" s="327" t="s">
        <v>257</v>
      </c>
      <c r="F29" s="328"/>
      <c r="G29" s="328"/>
      <c r="H29" s="328"/>
      <c r="I29" s="325" t="s">
        <v>256</v>
      </c>
      <c r="J29" s="325"/>
      <c r="K29" s="325"/>
      <c r="L29" s="325"/>
      <c r="M29" s="326"/>
      <c r="N29" s="327" t="str">
        <f>IF('１'!$W$12="","",IF(OR(VLOOKUP('１'!$W$12,整理ＤＢ!$B$5:$N$54,2,FALSE)="ス　　ギ",VLOOKUP('１'!$W$12,整理ＤＢ!$B$5:$N$54,3,FALSE)="ス　　ギ",VLOOKUP('１'!$W$12,整理ＤＢ!$B$5:$N$54,4,FALSE)="ス　　ギ"),"数 量",""))</f>
        <v>数 量</v>
      </c>
      <c r="O29" s="328"/>
      <c r="P29" s="328"/>
      <c r="Q29" s="328"/>
      <c r="R29" s="325" t="str">
        <f>IF('１'!$W$12="","",IF(OR(VLOOKUP('１'!$W$12,整理ＤＢ!$B$5:$N$54,2,FALSE)="ス　　ギ",VLOOKUP('１'!$W$12,整理ＤＢ!$B$5:$N$54,3,FALSE)="ス　　ギ",VLOOKUP('１'!$W$12,整理ＤＢ!$B$5:$N$54,4,FALSE)="ス　　ギ"),"購入希望価格",""))</f>
        <v>購入希望価格</v>
      </c>
      <c r="S29" s="325"/>
      <c r="T29" s="325"/>
      <c r="U29" s="325"/>
      <c r="V29" s="326"/>
      <c r="W29" s="327" t="str">
        <f>IF('１'!$W$12="","",IF(OR(VLOOKUP('１'!$W$12,整理ＤＢ!$B$5:$N$54,2,FALSE)="ヒ ノ キ",VLOOKUP('１'!$W$12,整理ＤＢ!$B$5:$N$54,3,FALSE)="ヒ ノ キ",VLOOKUP('１'!$W$12,整理ＤＢ!$B$5:$N$54,4,FALSE)="ヒ ノ キ"),"数 量",""))</f>
        <v>数 量</v>
      </c>
      <c r="X29" s="328"/>
      <c r="Y29" s="328"/>
      <c r="Z29" s="328"/>
      <c r="AA29" s="325" t="str">
        <f>IF('１'!$W$12="","",IF(OR(VLOOKUP('１'!$W$12,整理ＤＢ!$B$5:$N$54,2,FALSE)="ヒ ノ キ",VLOOKUP('１'!$W$12,整理ＤＢ!$B$5:$N$54,3,FALSE)="ヒ ノ キ",VLOOKUP('１'!$W$12,整理ＤＢ!$B$5:$N$54,4,FALSE)="ヒ ノ キ"),"購入希望価格",""))</f>
        <v>購入希望価格</v>
      </c>
      <c r="AB29" s="325"/>
      <c r="AC29" s="325"/>
      <c r="AD29" s="325"/>
      <c r="AE29" s="326"/>
      <c r="AF29" s="327" t="str">
        <f>IF('１'!$W$12="","",IF(OR(VLOOKUP('１'!$W$12,整理ＤＢ!$B$5:$N$54,2,FALSE)="低質材Ｎ",VLOOKUP('１'!$W$12,整理ＤＢ!$B$5:$N$54,3,FALSE)="低質材Ｎ",VLOOKUP('１'!$W$12,整理ＤＢ!$B$5:$N$54,4,FALSE)="低質材Ｎ"),"数 量",""))</f>
        <v>数 量</v>
      </c>
      <c r="AG29" s="328"/>
      <c r="AH29" s="328"/>
      <c r="AI29" s="328"/>
      <c r="AJ29" s="325" t="str">
        <f>IF('１'!$W$12="","",IF(OR(VLOOKUP('１'!$W$12,整理ＤＢ!$B$5:$N$54,2,FALSE)="低質材Ｎ",VLOOKUP('１'!$W$12,整理ＤＢ!$B$5:$N$54,3,FALSE)="低質材Ｎ",VLOOKUP('１'!$W$12,整理ＤＢ!$B$5:$N$54,4,FALSE)="低質材Ｎ"),"購入希望価格",""))</f>
        <v>購入希望価格</v>
      </c>
      <c r="AK29" s="325"/>
      <c r="AL29" s="325"/>
      <c r="AM29" s="325"/>
      <c r="AN29" s="329"/>
    </row>
    <row r="30" spans="2:40" ht="15" customHeight="1" x14ac:dyDescent="0.15">
      <c r="B30" s="361" t="s">
        <v>33</v>
      </c>
      <c r="C30" s="362"/>
      <c r="D30" s="363"/>
      <c r="E30" s="367" t="s">
        <v>208</v>
      </c>
      <c r="F30" s="368"/>
      <c r="G30" s="368"/>
      <c r="H30" s="368"/>
      <c r="I30" s="350" t="s">
        <v>208</v>
      </c>
      <c r="J30" s="350"/>
      <c r="K30" s="350"/>
      <c r="L30" s="350"/>
      <c r="M30" s="351"/>
      <c r="N30" s="338">
        <f>IF($N$28="","－",IF(数量ＤＢ!$AD$7="","",SUMIF('２【ス　ギ】'!$J$9:$J$52,$B$30,'２【ス　ギ】'!$M$9:$M$52)))</f>
        <v>232</v>
      </c>
      <c r="O30" s="339"/>
      <c r="P30" s="339"/>
      <c r="Q30" s="339"/>
      <c r="R30" s="344">
        <f>IF($N$28="","－",IF(数量ＤＢ!$AD$7="","",SUMIF('２【ス　ギ】'!$J$9:$J$52,$B$30,'２【ス　ギ】'!$V$9:$V$52)))</f>
        <v>0</v>
      </c>
      <c r="S30" s="344"/>
      <c r="T30" s="344"/>
      <c r="U30" s="344"/>
      <c r="V30" s="345"/>
      <c r="W30" s="338">
        <f>IF($W$28="","－",IF(数量ＤＢ!$BZ$7="","",SUMIF('２【ヒノキ】'!$J$9:$J$52,$B$30,'２【ヒノキ】'!$M$9:$M$52)))</f>
        <v>308</v>
      </c>
      <c r="X30" s="339"/>
      <c r="Y30" s="339"/>
      <c r="Z30" s="339"/>
      <c r="AA30" s="344">
        <f>IF($W$28="","－",IF(数量ＤＢ!$BZ$7="","",SUMIF('２【ヒノキ】'!$J$9:$J$52,$B$30,'２【ヒノキ】'!$V$9:$V$52)))</f>
        <v>0</v>
      </c>
      <c r="AB30" s="344"/>
      <c r="AC30" s="344"/>
      <c r="AD30" s="344"/>
      <c r="AE30" s="345"/>
      <c r="AF30" s="338" t="s">
        <v>208</v>
      </c>
      <c r="AG30" s="339"/>
      <c r="AH30" s="339"/>
      <c r="AI30" s="339"/>
      <c r="AJ30" s="350" t="s">
        <v>208</v>
      </c>
      <c r="AK30" s="350"/>
      <c r="AL30" s="350"/>
      <c r="AM30" s="350"/>
      <c r="AN30" s="351"/>
    </row>
    <row r="31" spans="2:40" ht="15" customHeight="1" x14ac:dyDescent="0.15">
      <c r="B31" s="364"/>
      <c r="C31" s="365"/>
      <c r="D31" s="366"/>
      <c r="E31" s="369"/>
      <c r="F31" s="370"/>
      <c r="G31" s="370"/>
      <c r="H31" s="370"/>
      <c r="I31" s="352"/>
      <c r="J31" s="352"/>
      <c r="K31" s="352"/>
      <c r="L31" s="352"/>
      <c r="M31" s="353"/>
      <c r="N31" s="340"/>
      <c r="O31" s="341"/>
      <c r="P31" s="341"/>
      <c r="Q31" s="341"/>
      <c r="R31" s="346"/>
      <c r="S31" s="346"/>
      <c r="T31" s="346"/>
      <c r="U31" s="346"/>
      <c r="V31" s="347"/>
      <c r="W31" s="340"/>
      <c r="X31" s="341"/>
      <c r="Y31" s="341"/>
      <c r="Z31" s="341"/>
      <c r="AA31" s="346"/>
      <c r="AB31" s="346"/>
      <c r="AC31" s="346"/>
      <c r="AD31" s="346"/>
      <c r="AE31" s="347"/>
      <c r="AF31" s="340"/>
      <c r="AG31" s="341"/>
      <c r="AH31" s="341"/>
      <c r="AI31" s="341"/>
      <c r="AJ31" s="352"/>
      <c r="AK31" s="352"/>
      <c r="AL31" s="352"/>
      <c r="AM31" s="352"/>
      <c r="AN31" s="353"/>
    </row>
    <row r="32" spans="2:40" ht="15" customHeight="1" x14ac:dyDescent="0.15">
      <c r="B32" s="356"/>
      <c r="C32" s="357"/>
      <c r="D32" s="358"/>
      <c r="E32" s="359"/>
      <c r="F32" s="360"/>
      <c r="G32" s="360"/>
      <c r="H32" s="360"/>
      <c r="I32" s="354"/>
      <c r="J32" s="354"/>
      <c r="K32" s="354"/>
      <c r="L32" s="354"/>
      <c r="M32" s="355"/>
      <c r="N32" s="342"/>
      <c r="O32" s="343"/>
      <c r="P32" s="343"/>
      <c r="Q32" s="343"/>
      <c r="R32" s="348"/>
      <c r="S32" s="348"/>
      <c r="T32" s="348"/>
      <c r="U32" s="348"/>
      <c r="V32" s="349"/>
      <c r="W32" s="342"/>
      <c r="X32" s="343"/>
      <c r="Y32" s="343"/>
      <c r="Z32" s="343"/>
      <c r="AA32" s="348"/>
      <c r="AB32" s="348"/>
      <c r="AC32" s="348"/>
      <c r="AD32" s="348"/>
      <c r="AE32" s="349"/>
      <c r="AF32" s="342"/>
      <c r="AG32" s="343"/>
      <c r="AH32" s="343"/>
      <c r="AI32" s="343"/>
      <c r="AJ32" s="354"/>
      <c r="AK32" s="354"/>
      <c r="AL32" s="354"/>
      <c r="AM32" s="354"/>
      <c r="AN32" s="355"/>
    </row>
    <row r="33" spans="2:40" ht="15" customHeight="1" x14ac:dyDescent="0.15">
      <c r="B33" s="356" t="s">
        <v>34</v>
      </c>
      <c r="C33" s="357"/>
      <c r="D33" s="358"/>
      <c r="E33" s="359" t="s">
        <v>208</v>
      </c>
      <c r="F33" s="360"/>
      <c r="G33" s="360"/>
      <c r="H33" s="360"/>
      <c r="I33" s="354" t="s">
        <v>208</v>
      </c>
      <c r="J33" s="354"/>
      <c r="K33" s="354"/>
      <c r="L33" s="354"/>
      <c r="M33" s="355"/>
      <c r="N33" s="342">
        <f>IF($N$28="","－",IF(数量ＤＢ!$AD$7="","",SUMIF('２【ス　ギ】'!$J$9:$J$52,$B$33,'２【ス　ギ】'!$M$9:$M$52)))</f>
        <v>593</v>
      </c>
      <c r="O33" s="343"/>
      <c r="P33" s="343"/>
      <c r="Q33" s="343"/>
      <c r="R33" s="348">
        <f>IF($N$28="","－",IF(数量ＤＢ!$AD$7="","",SUMIF('２【ス　ギ】'!$J$9:$J$52,$B$33,'２【ス　ギ】'!$V$9:$V$52)))</f>
        <v>0</v>
      </c>
      <c r="S33" s="348"/>
      <c r="T33" s="348"/>
      <c r="U33" s="348"/>
      <c r="V33" s="349"/>
      <c r="W33" s="342">
        <f>IF($W$28="","－",IF(数量ＤＢ!$BZ$7="","",SUMIF('２【ヒノキ】'!$J$9:$J$52,$B$33,'２【ヒノキ】'!$M$9:$M$52)))</f>
        <v>451</v>
      </c>
      <c r="X33" s="343"/>
      <c r="Y33" s="343"/>
      <c r="Z33" s="343"/>
      <c r="AA33" s="348">
        <f>IF($W$28="","－",IF(数量ＤＢ!$BZ$7="","",SUMIF('２【ヒノキ】'!$J$9:$J$52,$B$33,'２【ヒノキ】'!$V$9:$V$52)))</f>
        <v>0</v>
      </c>
      <c r="AB33" s="348"/>
      <c r="AC33" s="348"/>
      <c r="AD33" s="348"/>
      <c r="AE33" s="349"/>
      <c r="AF33" s="342" t="s">
        <v>208</v>
      </c>
      <c r="AG33" s="343"/>
      <c r="AH33" s="343"/>
      <c r="AI33" s="343"/>
      <c r="AJ33" s="354" t="s">
        <v>208</v>
      </c>
      <c r="AK33" s="354"/>
      <c r="AL33" s="354"/>
      <c r="AM33" s="354"/>
      <c r="AN33" s="355"/>
    </row>
    <row r="34" spans="2:40" ht="15" customHeight="1" x14ac:dyDescent="0.15">
      <c r="B34" s="356"/>
      <c r="C34" s="357"/>
      <c r="D34" s="358"/>
      <c r="E34" s="359"/>
      <c r="F34" s="360"/>
      <c r="G34" s="360"/>
      <c r="H34" s="360"/>
      <c r="I34" s="354"/>
      <c r="J34" s="354"/>
      <c r="K34" s="354"/>
      <c r="L34" s="354"/>
      <c r="M34" s="355"/>
      <c r="N34" s="342"/>
      <c r="O34" s="343"/>
      <c r="P34" s="343"/>
      <c r="Q34" s="343"/>
      <c r="R34" s="348"/>
      <c r="S34" s="348"/>
      <c r="T34" s="348"/>
      <c r="U34" s="348"/>
      <c r="V34" s="349"/>
      <c r="W34" s="342"/>
      <c r="X34" s="343"/>
      <c r="Y34" s="343"/>
      <c r="Z34" s="343"/>
      <c r="AA34" s="348"/>
      <c r="AB34" s="348"/>
      <c r="AC34" s="348"/>
      <c r="AD34" s="348"/>
      <c r="AE34" s="349"/>
      <c r="AF34" s="342"/>
      <c r="AG34" s="343"/>
      <c r="AH34" s="343"/>
      <c r="AI34" s="343"/>
      <c r="AJ34" s="354"/>
      <c r="AK34" s="354"/>
      <c r="AL34" s="354"/>
      <c r="AM34" s="354"/>
      <c r="AN34" s="355"/>
    </row>
    <row r="35" spans="2:40" ht="15" customHeight="1" x14ac:dyDescent="0.15">
      <c r="B35" s="356"/>
      <c r="C35" s="357"/>
      <c r="D35" s="358"/>
      <c r="E35" s="359"/>
      <c r="F35" s="360"/>
      <c r="G35" s="360"/>
      <c r="H35" s="360"/>
      <c r="I35" s="354"/>
      <c r="J35" s="354"/>
      <c r="K35" s="354"/>
      <c r="L35" s="354"/>
      <c r="M35" s="355"/>
      <c r="N35" s="342"/>
      <c r="O35" s="343"/>
      <c r="P35" s="343"/>
      <c r="Q35" s="343"/>
      <c r="R35" s="348"/>
      <c r="S35" s="348"/>
      <c r="T35" s="348"/>
      <c r="U35" s="348"/>
      <c r="V35" s="349"/>
      <c r="W35" s="342"/>
      <c r="X35" s="343"/>
      <c r="Y35" s="343"/>
      <c r="Z35" s="343"/>
      <c r="AA35" s="348"/>
      <c r="AB35" s="348"/>
      <c r="AC35" s="348"/>
      <c r="AD35" s="348"/>
      <c r="AE35" s="349"/>
      <c r="AF35" s="342"/>
      <c r="AG35" s="343"/>
      <c r="AH35" s="343"/>
      <c r="AI35" s="343"/>
      <c r="AJ35" s="354"/>
      <c r="AK35" s="354"/>
      <c r="AL35" s="354"/>
      <c r="AM35" s="354"/>
      <c r="AN35" s="355"/>
    </row>
    <row r="36" spans="2:40" ht="15" customHeight="1" x14ac:dyDescent="0.15">
      <c r="B36" s="356" t="s">
        <v>35</v>
      </c>
      <c r="C36" s="357"/>
      <c r="D36" s="358"/>
      <c r="E36" s="359" t="s">
        <v>208</v>
      </c>
      <c r="F36" s="360"/>
      <c r="G36" s="360"/>
      <c r="H36" s="360"/>
      <c r="I36" s="354" t="s">
        <v>208</v>
      </c>
      <c r="J36" s="354"/>
      <c r="K36" s="354"/>
      <c r="L36" s="354"/>
      <c r="M36" s="355"/>
      <c r="N36" s="342">
        <f>IF($N$28="","－",IF(数量ＤＢ!$AD$7="","",SUMIF('２【ス　ギ】'!$J$9:$J$52,$B$36,'２【ス　ギ】'!$M$9:$M$52)))</f>
        <v>884</v>
      </c>
      <c r="O36" s="343"/>
      <c r="P36" s="343"/>
      <c r="Q36" s="343"/>
      <c r="R36" s="348">
        <f>IF($N$28="","－",IF(数量ＤＢ!$AD$7="","",SUMIF('２【ス　ギ】'!$J$9:$J$52,$B$36,'２【ス　ギ】'!$V$9:$V$52)))</f>
        <v>0</v>
      </c>
      <c r="S36" s="348"/>
      <c r="T36" s="348"/>
      <c r="U36" s="348"/>
      <c r="V36" s="349"/>
      <c r="W36" s="342">
        <f>IF($W$28="","－",IF(数量ＤＢ!$BZ$7="","",SUMIF('２【ヒノキ】'!$J$9:$J$52,$B$36,'２【ヒノキ】'!$M$9:$M$52)))</f>
        <v>730</v>
      </c>
      <c r="X36" s="343"/>
      <c r="Y36" s="343"/>
      <c r="Z36" s="343"/>
      <c r="AA36" s="348">
        <f>IF($W$28="","－",IF(数量ＤＢ!$BZ$7="","",SUMIF('２【ヒノキ】'!$J$9:$J$52,$B$36,'２【ヒノキ】'!$V$9:$V$52)))</f>
        <v>0</v>
      </c>
      <c r="AB36" s="348"/>
      <c r="AC36" s="348"/>
      <c r="AD36" s="348"/>
      <c r="AE36" s="349"/>
      <c r="AF36" s="342" t="s">
        <v>208</v>
      </c>
      <c r="AG36" s="343"/>
      <c r="AH36" s="343"/>
      <c r="AI36" s="343"/>
      <c r="AJ36" s="354" t="s">
        <v>208</v>
      </c>
      <c r="AK36" s="354"/>
      <c r="AL36" s="354"/>
      <c r="AM36" s="354"/>
      <c r="AN36" s="355"/>
    </row>
    <row r="37" spans="2:40" ht="15" customHeight="1" x14ac:dyDescent="0.15">
      <c r="B37" s="356"/>
      <c r="C37" s="357"/>
      <c r="D37" s="358"/>
      <c r="E37" s="359"/>
      <c r="F37" s="360"/>
      <c r="G37" s="360"/>
      <c r="H37" s="360"/>
      <c r="I37" s="354"/>
      <c r="J37" s="354"/>
      <c r="K37" s="354"/>
      <c r="L37" s="354"/>
      <c r="M37" s="355"/>
      <c r="N37" s="342"/>
      <c r="O37" s="343"/>
      <c r="P37" s="343"/>
      <c r="Q37" s="343"/>
      <c r="R37" s="348"/>
      <c r="S37" s="348"/>
      <c r="T37" s="348"/>
      <c r="U37" s="348"/>
      <c r="V37" s="349"/>
      <c r="W37" s="342"/>
      <c r="X37" s="343"/>
      <c r="Y37" s="343"/>
      <c r="Z37" s="343"/>
      <c r="AA37" s="348"/>
      <c r="AB37" s="348"/>
      <c r="AC37" s="348"/>
      <c r="AD37" s="348"/>
      <c r="AE37" s="349"/>
      <c r="AF37" s="342"/>
      <c r="AG37" s="343"/>
      <c r="AH37" s="343"/>
      <c r="AI37" s="343"/>
      <c r="AJ37" s="354"/>
      <c r="AK37" s="354"/>
      <c r="AL37" s="354"/>
      <c r="AM37" s="354"/>
      <c r="AN37" s="355"/>
    </row>
    <row r="38" spans="2:40" ht="15" customHeight="1" x14ac:dyDescent="0.15">
      <c r="B38" s="356"/>
      <c r="C38" s="357"/>
      <c r="D38" s="358"/>
      <c r="E38" s="359"/>
      <c r="F38" s="360"/>
      <c r="G38" s="360"/>
      <c r="H38" s="360"/>
      <c r="I38" s="354"/>
      <c r="J38" s="354"/>
      <c r="K38" s="354"/>
      <c r="L38" s="354"/>
      <c r="M38" s="355"/>
      <c r="N38" s="342"/>
      <c r="O38" s="343"/>
      <c r="P38" s="343"/>
      <c r="Q38" s="343"/>
      <c r="R38" s="348"/>
      <c r="S38" s="348"/>
      <c r="T38" s="348"/>
      <c r="U38" s="348"/>
      <c r="V38" s="349"/>
      <c r="W38" s="342"/>
      <c r="X38" s="343"/>
      <c r="Y38" s="343"/>
      <c r="Z38" s="343"/>
      <c r="AA38" s="348"/>
      <c r="AB38" s="348"/>
      <c r="AC38" s="348"/>
      <c r="AD38" s="348"/>
      <c r="AE38" s="349"/>
      <c r="AF38" s="342"/>
      <c r="AG38" s="343"/>
      <c r="AH38" s="343"/>
      <c r="AI38" s="343"/>
      <c r="AJ38" s="354"/>
      <c r="AK38" s="354"/>
      <c r="AL38" s="354"/>
      <c r="AM38" s="354"/>
      <c r="AN38" s="355"/>
    </row>
    <row r="39" spans="2:40" ht="15" customHeight="1" x14ac:dyDescent="0.15">
      <c r="B39" s="356" t="s">
        <v>36</v>
      </c>
      <c r="C39" s="357"/>
      <c r="D39" s="358"/>
      <c r="E39" s="359" t="s">
        <v>208</v>
      </c>
      <c r="F39" s="360"/>
      <c r="G39" s="360"/>
      <c r="H39" s="360"/>
      <c r="I39" s="354" t="s">
        <v>208</v>
      </c>
      <c r="J39" s="354"/>
      <c r="K39" s="354"/>
      <c r="L39" s="354"/>
      <c r="M39" s="355"/>
      <c r="N39" s="342">
        <f>IF($N$28="","－",IF(数量ＤＢ!$AD$7="","",SUMIF('２【ス　ギ】'!$J$9:$J$52,$B$39,'２【ス　ギ】'!$M$9:$M$52)))</f>
        <v>2085</v>
      </c>
      <c r="O39" s="343"/>
      <c r="P39" s="343"/>
      <c r="Q39" s="343"/>
      <c r="R39" s="348">
        <f>IF($N$28="","－",IF(数量ＤＢ!$AD$7="","",SUMIF('２【ス　ギ】'!$J$9:$J$52,$B$39,'２【ス　ギ】'!$V$9:$V$52)))</f>
        <v>0</v>
      </c>
      <c r="S39" s="348"/>
      <c r="T39" s="348"/>
      <c r="U39" s="348"/>
      <c r="V39" s="349"/>
      <c r="W39" s="342">
        <f>IF($W$28="","－",IF(数量ＤＢ!$BZ$7="","",SUMIF('２【ヒノキ】'!$J$9:$J$52,$B$39,'２【ヒノキ】'!$M$9:$M$52)))</f>
        <v>834</v>
      </c>
      <c r="X39" s="343"/>
      <c r="Y39" s="343"/>
      <c r="Z39" s="343"/>
      <c r="AA39" s="348">
        <f>IF($W$28="","－",IF(数量ＤＢ!$BZ$7="","",SUMIF('２【ヒノキ】'!$J$9:$J$52,$B$39,'２【ヒノキ】'!$V$9:$V$52)))</f>
        <v>0</v>
      </c>
      <c r="AB39" s="348"/>
      <c r="AC39" s="348"/>
      <c r="AD39" s="348"/>
      <c r="AE39" s="349"/>
      <c r="AF39" s="342" t="s">
        <v>208</v>
      </c>
      <c r="AG39" s="343"/>
      <c r="AH39" s="343"/>
      <c r="AI39" s="343"/>
      <c r="AJ39" s="354" t="s">
        <v>208</v>
      </c>
      <c r="AK39" s="354"/>
      <c r="AL39" s="354"/>
      <c r="AM39" s="354"/>
      <c r="AN39" s="355"/>
    </row>
    <row r="40" spans="2:40" ht="15" customHeight="1" x14ac:dyDescent="0.15">
      <c r="B40" s="356"/>
      <c r="C40" s="357"/>
      <c r="D40" s="358"/>
      <c r="E40" s="359"/>
      <c r="F40" s="360"/>
      <c r="G40" s="360"/>
      <c r="H40" s="360"/>
      <c r="I40" s="354"/>
      <c r="J40" s="354"/>
      <c r="K40" s="354"/>
      <c r="L40" s="354"/>
      <c r="M40" s="355"/>
      <c r="N40" s="342"/>
      <c r="O40" s="343"/>
      <c r="P40" s="343"/>
      <c r="Q40" s="343"/>
      <c r="R40" s="348"/>
      <c r="S40" s="348"/>
      <c r="T40" s="348"/>
      <c r="U40" s="348"/>
      <c r="V40" s="349"/>
      <c r="W40" s="342"/>
      <c r="X40" s="343"/>
      <c r="Y40" s="343"/>
      <c r="Z40" s="343"/>
      <c r="AA40" s="348"/>
      <c r="AB40" s="348"/>
      <c r="AC40" s="348"/>
      <c r="AD40" s="348"/>
      <c r="AE40" s="349"/>
      <c r="AF40" s="342"/>
      <c r="AG40" s="343"/>
      <c r="AH40" s="343"/>
      <c r="AI40" s="343"/>
      <c r="AJ40" s="354"/>
      <c r="AK40" s="354"/>
      <c r="AL40" s="354"/>
      <c r="AM40" s="354"/>
      <c r="AN40" s="355"/>
    </row>
    <row r="41" spans="2:40" ht="15" customHeight="1" x14ac:dyDescent="0.15">
      <c r="B41" s="356"/>
      <c r="C41" s="357"/>
      <c r="D41" s="358"/>
      <c r="E41" s="359"/>
      <c r="F41" s="360"/>
      <c r="G41" s="360"/>
      <c r="H41" s="360"/>
      <c r="I41" s="354"/>
      <c r="J41" s="354"/>
      <c r="K41" s="354"/>
      <c r="L41" s="354"/>
      <c r="M41" s="355"/>
      <c r="N41" s="342"/>
      <c r="O41" s="343"/>
      <c r="P41" s="343"/>
      <c r="Q41" s="343"/>
      <c r="R41" s="348"/>
      <c r="S41" s="348"/>
      <c r="T41" s="348"/>
      <c r="U41" s="348"/>
      <c r="V41" s="349"/>
      <c r="W41" s="342"/>
      <c r="X41" s="343"/>
      <c r="Y41" s="343"/>
      <c r="Z41" s="343"/>
      <c r="AA41" s="348"/>
      <c r="AB41" s="348"/>
      <c r="AC41" s="348"/>
      <c r="AD41" s="348"/>
      <c r="AE41" s="349"/>
      <c r="AF41" s="342"/>
      <c r="AG41" s="343"/>
      <c r="AH41" s="343"/>
      <c r="AI41" s="343"/>
      <c r="AJ41" s="354"/>
      <c r="AK41" s="354"/>
      <c r="AL41" s="354"/>
      <c r="AM41" s="354"/>
      <c r="AN41" s="355"/>
    </row>
    <row r="42" spans="2:40" ht="15" customHeight="1" x14ac:dyDescent="0.15">
      <c r="B42" s="356" t="s">
        <v>29</v>
      </c>
      <c r="C42" s="357"/>
      <c r="D42" s="358"/>
      <c r="E42" s="359" t="s">
        <v>208</v>
      </c>
      <c r="F42" s="360"/>
      <c r="G42" s="360"/>
      <c r="H42" s="360"/>
      <c r="I42" s="354" t="s">
        <v>208</v>
      </c>
      <c r="J42" s="354"/>
      <c r="K42" s="354"/>
      <c r="L42" s="354"/>
      <c r="M42" s="355"/>
      <c r="N42" s="342">
        <f>IF($N$28="","－",IF(数量ＤＢ!$AD$7="","",SUMIF('２【ス　ギ】'!$J$9:$J$52,$B$42,'２【ス　ギ】'!$M$9:$M$52)))</f>
        <v>206</v>
      </c>
      <c r="O42" s="343"/>
      <c r="P42" s="343"/>
      <c r="Q42" s="343"/>
      <c r="R42" s="348">
        <f>IF($N$28="","－",IF(数量ＤＢ!$AD$7="","",SUMIF('２【ス　ギ】'!$J$9:$J$52,$B$42,'２【ス　ギ】'!$V$9:$V$52)))</f>
        <v>0</v>
      </c>
      <c r="S42" s="348"/>
      <c r="T42" s="348"/>
      <c r="U42" s="348"/>
      <c r="V42" s="349"/>
      <c r="W42" s="342">
        <f>IF($W$28="","－",IF(数量ＤＢ!$BZ$7="","",SUMIF('２【ヒノキ】'!$J$9:$J$52,$B$42,'２【ヒノキ】'!$M$9:$M$52)))</f>
        <v>477</v>
      </c>
      <c r="X42" s="343"/>
      <c r="Y42" s="343"/>
      <c r="Z42" s="343"/>
      <c r="AA42" s="348">
        <f>IF($W$28="","－",IF(数量ＤＢ!$BZ$7="","",SUMIF('２【ヒノキ】'!$J$9:$J$52,$B$42,'２【ヒノキ】'!$V$9:$V$52)))</f>
        <v>0</v>
      </c>
      <c r="AB42" s="348"/>
      <c r="AC42" s="348"/>
      <c r="AD42" s="348"/>
      <c r="AE42" s="349"/>
      <c r="AF42" s="342" t="s">
        <v>208</v>
      </c>
      <c r="AG42" s="343"/>
      <c r="AH42" s="343"/>
      <c r="AI42" s="343"/>
      <c r="AJ42" s="354" t="s">
        <v>208</v>
      </c>
      <c r="AK42" s="354"/>
      <c r="AL42" s="354"/>
      <c r="AM42" s="354"/>
      <c r="AN42" s="355"/>
    </row>
    <row r="43" spans="2:40" ht="15" customHeight="1" x14ac:dyDescent="0.15">
      <c r="B43" s="356"/>
      <c r="C43" s="357"/>
      <c r="D43" s="358"/>
      <c r="E43" s="359"/>
      <c r="F43" s="360"/>
      <c r="G43" s="360"/>
      <c r="H43" s="360"/>
      <c r="I43" s="354"/>
      <c r="J43" s="354"/>
      <c r="K43" s="354"/>
      <c r="L43" s="354"/>
      <c r="M43" s="355"/>
      <c r="N43" s="342"/>
      <c r="O43" s="343"/>
      <c r="P43" s="343"/>
      <c r="Q43" s="343"/>
      <c r="R43" s="348"/>
      <c r="S43" s="348"/>
      <c r="T43" s="348"/>
      <c r="U43" s="348"/>
      <c r="V43" s="349"/>
      <c r="W43" s="342"/>
      <c r="X43" s="343"/>
      <c r="Y43" s="343"/>
      <c r="Z43" s="343"/>
      <c r="AA43" s="348"/>
      <c r="AB43" s="348"/>
      <c r="AC43" s="348"/>
      <c r="AD43" s="348"/>
      <c r="AE43" s="349"/>
      <c r="AF43" s="342"/>
      <c r="AG43" s="343"/>
      <c r="AH43" s="343"/>
      <c r="AI43" s="343"/>
      <c r="AJ43" s="354"/>
      <c r="AK43" s="354"/>
      <c r="AL43" s="354"/>
      <c r="AM43" s="354"/>
      <c r="AN43" s="355"/>
    </row>
    <row r="44" spans="2:40" ht="15" customHeight="1" x14ac:dyDescent="0.15">
      <c r="B44" s="356"/>
      <c r="C44" s="357"/>
      <c r="D44" s="358"/>
      <c r="E44" s="359"/>
      <c r="F44" s="360"/>
      <c r="G44" s="360"/>
      <c r="H44" s="360"/>
      <c r="I44" s="354"/>
      <c r="J44" s="354"/>
      <c r="K44" s="354"/>
      <c r="L44" s="354"/>
      <c r="M44" s="355"/>
      <c r="N44" s="342"/>
      <c r="O44" s="343"/>
      <c r="P44" s="343"/>
      <c r="Q44" s="343"/>
      <c r="R44" s="348"/>
      <c r="S44" s="348"/>
      <c r="T44" s="348"/>
      <c r="U44" s="348"/>
      <c r="V44" s="349"/>
      <c r="W44" s="342"/>
      <c r="X44" s="343"/>
      <c r="Y44" s="343"/>
      <c r="Z44" s="343"/>
      <c r="AA44" s="348"/>
      <c r="AB44" s="348"/>
      <c r="AC44" s="348"/>
      <c r="AD44" s="348"/>
      <c r="AE44" s="349"/>
      <c r="AF44" s="342"/>
      <c r="AG44" s="343"/>
      <c r="AH44" s="343"/>
      <c r="AI44" s="343"/>
      <c r="AJ44" s="354"/>
      <c r="AK44" s="354"/>
      <c r="AL44" s="354"/>
      <c r="AM44" s="354"/>
      <c r="AN44" s="355"/>
    </row>
    <row r="45" spans="2:40" ht="15" customHeight="1" x14ac:dyDescent="0.15">
      <c r="B45" s="356" t="s">
        <v>50</v>
      </c>
      <c r="C45" s="357"/>
      <c r="D45" s="358"/>
      <c r="E45" s="359" t="s">
        <v>208</v>
      </c>
      <c r="F45" s="360"/>
      <c r="G45" s="360"/>
      <c r="H45" s="360"/>
      <c r="I45" s="354" t="s">
        <v>208</v>
      </c>
      <c r="J45" s="354"/>
      <c r="K45" s="354"/>
      <c r="L45" s="354"/>
      <c r="M45" s="355"/>
      <c r="N45" s="342" t="s">
        <v>208</v>
      </c>
      <c r="O45" s="343"/>
      <c r="P45" s="343"/>
      <c r="Q45" s="343"/>
      <c r="R45" s="348" t="s">
        <v>208</v>
      </c>
      <c r="S45" s="348"/>
      <c r="T45" s="348"/>
      <c r="U45" s="348"/>
      <c r="V45" s="349"/>
      <c r="W45" s="342" t="s">
        <v>208</v>
      </c>
      <c r="X45" s="343"/>
      <c r="Y45" s="343"/>
      <c r="Z45" s="343"/>
      <c r="AA45" s="348" t="s">
        <v>208</v>
      </c>
      <c r="AB45" s="348"/>
      <c r="AC45" s="348"/>
      <c r="AD45" s="348"/>
      <c r="AE45" s="349"/>
      <c r="AF45" s="342">
        <f>IF($AF$28="","－",IF(数量ＤＢ!$DV$7="","",SUMIF('２【低質材】'!$J$9:$J$56,$B$45,'２【低質材】'!$M$9:$M$56)))</f>
        <v>2600</v>
      </c>
      <c r="AG45" s="343"/>
      <c r="AH45" s="343"/>
      <c r="AI45" s="343"/>
      <c r="AJ45" s="348">
        <f>IF($AF$28="","－",IF(数量ＤＢ!$DV$7="","",SUMIF('２【低質材】'!$J$9:$J$56,$B$45,'２【低質材】'!$V$9:$V$56)))</f>
        <v>0</v>
      </c>
      <c r="AK45" s="348"/>
      <c r="AL45" s="348"/>
      <c r="AM45" s="348"/>
      <c r="AN45" s="349"/>
    </row>
    <row r="46" spans="2:40" ht="15" customHeight="1" x14ac:dyDescent="0.15">
      <c r="B46" s="379"/>
      <c r="C46" s="380"/>
      <c r="D46" s="381"/>
      <c r="E46" s="385"/>
      <c r="F46" s="386"/>
      <c r="G46" s="386"/>
      <c r="H46" s="386"/>
      <c r="I46" s="389"/>
      <c r="J46" s="389"/>
      <c r="K46" s="389"/>
      <c r="L46" s="389"/>
      <c r="M46" s="390"/>
      <c r="N46" s="371"/>
      <c r="O46" s="372"/>
      <c r="P46" s="372"/>
      <c r="Q46" s="372"/>
      <c r="R46" s="375"/>
      <c r="S46" s="375"/>
      <c r="T46" s="375"/>
      <c r="U46" s="375"/>
      <c r="V46" s="376"/>
      <c r="W46" s="371"/>
      <c r="X46" s="372"/>
      <c r="Y46" s="372"/>
      <c r="Z46" s="372"/>
      <c r="AA46" s="375"/>
      <c r="AB46" s="375"/>
      <c r="AC46" s="375"/>
      <c r="AD46" s="375"/>
      <c r="AE46" s="376"/>
      <c r="AF46" s="342"/>
      <c r="AG46" s="343"/>
      <c r="AH46" s="343"/>
      <c r="AI46" s="343"/>
      <c r="AJ46" s="348"/>
      <c r="AK46" s="348"/>
      <c r="AL46" s="348"/>
      <c r="AM46" s="348"/>
      <c r="AN46" s="349"/>
    </row>
    <row r="47" spans="2:40" ht="15" customHeight="1" x14ac:dyDescent="0.15">
      <c r="B47" s="382"/>
      <c r="C47" s="383"/>
      <c r="D47" s="384"/>
      <c r="E47" s="387"/>
      <c r="F47" s="388"/>
      <c r="G47" s="388"/>
      <c r="H47" s="388"/>
      <c r="I47" s="391"/>
      <c r="J47" s="391"/>
      <c r="K47" s="391"/>
      <c r="L47" s="391"/>
      <c r="M47" s="392"/>
      <c r="N47" s="373"/>
      <c r="O47" s="374"/>
      <c r="P47" s="374"/>
      <c r="Q47" s="374"/>
      <c r="R47" s="377"/>
      <c r="S47" s="377"/>
      <c r="T47" s="377"/>
      <c r="U47" s="377"/>
      <c r="V47" s="378"/>
      <c r="W47" s="373"/>
      <c r="X47" s="374"/>
      <c r="Y47" s="374"/>
      <c r="Z47" s="374"/>
      <c r="AA47" s="377"/>
      <c r="AB47" s="377"/>
      <c r="AC47" s="377"/>
      <c r="AD47" s="377"/>
      <c r="AE47" s="378"/>
      <c r="AF47" s="373"/>
      <c r="AG47" s="374"/>
      <c r="AH47" s="374"/>
      <c r="AI47" s="374"/>
      <c r="AJ47" s="377"/>
      <c r="AK47" s="377"/>
      <c r="AL47" s="377"/>
      <c r="AM47" s="377"/>
      <c r="AN47" s="378"/>
    </row>
    <row r="48" spans="2:40" ht="15" customHeight="1" x14ac:dyDescent="0.15">
      <c r="B48" s="393" t="s">
        <v>232</v>
      </c>
      <c r="C48" s="394"/>
      <c r="D48" s="394"/>
      <c r="E48" s="342">
        <f>IF(SUM($N$48,$W$48,$AF$48)=0,"",SUM($N$48,$W$48,$AF$48))</f>
        <v>9400</v>
      </c>
      <c r="F48" s="343"/>
      <c r="G48" s="343"/>
      <c r="H48" s="343"/>
      <c r="I48" s="348" t="str">
        <f>IF(SUM($R$48,$AA$48,$AJ$48)=0,"",SUM($R$48,$AA$48,$AJ$48))</f>
        <v/>
      </c>
      <c r="J48" s="348"/>
      <c r="K48" s="348"/>
      <c r="L48" s="348"/>
      <c r="M48" s="399"/>
      <c r="N48" s="342">
        <f>IF($N$28="","－",IF(数量ＤＢ!$AD$7="","",IF(数量ＤＢ!$AD$7&lt;&gt;SUM($N$30:$Q$47),"",SUM($N$30:$Q$47))))</f>
        <v>4000</v>
      </c>
      <c r="O48" s="343"/>
      <c r="P48" s="343"/>
      <c r="Q48" s="343"/>
      <c r="R48" s="348">
        <f>IF($N$28="","－",IF(数量ＤＢ!$AD$7="","",SUM($R$30:$V$47)))</f>
        <v>0</v>
      </c>
      <c r="S48" s="348"/>
      <c r="T48" s="348"/>
      <c r="U48" s="348"/>
      <c r="V48" s="349"/>
      <c r="W48" s="342">
        <f>IF($W$28="","－",IF(数量ＤＢ!$BZ$7="","",IF(数量ＤＢ!$BZ$7&lt;&gt;SUM($W$30:$Z$47),"",SUM($W$30:$Z$47))))</f>
        <v>2800</v>
      </c>
      <c r="X48" s="343"/>
      <c r="Y48" s="343"/>
      <c r="Z48" s="343"/>
      <c r="AA48" s="348">
        <f>IF($W$28="","－",IF(数量ＤＢ!$BZ$7="","",SUM($AA$30:$AE$47)))</f>
        <v>0</v>
      </c>
      <c r="AB48" s="348"/>
      <c r="AC48" s="348"/>
      <c r="AD48" s="348"/>
      <c r="AE48" s="349"/>
      <c r="AF48" s="342">
        <f>IF($AF$28="","－",IF(数量ＤＢ!$DV$7="","",IF(数量ＤＢ!$DV$7&lt;&gt;SUM($AF$30:$AI$47),"",SUM($AF$30:$AI$47))))</f>
        <v>2600</v>
      </c>
      <c r="AG48" s="343"/>
      <c r="AH48" s="343"/>
      <c r="AI48" s="343"/>
      <c r="AJ48" s="348">
        <f>IF($AF$28="","－",IF(数量ＤＢ!$DV$7="","",SUM($AJ$30:$AN$47)))</f>
        <v>0</v>
      </c>
      <c r="AK48" s="348"/>
      <c r="AL48" s="348"/>
      <c r="AM48" s="348"/>
      <c r="AN48" s="349"/>
    </row>
    <row r="49" spans="2:40" ht="15" customHeight="1" x14ac:dyDescent="0.15">
      <c r="B49" s="395"/>
      <c r="C49" s="396"/>
      <c r="D49" s="396"/>
      <c r="E49" s="371"/>
      <c r="F49" s="372"/>
      <c r="G49" s="372"/>
      <c r="H49" s="372"/>
      <c r="I49" s="375"/>
      <c r="J49" s="375"/>
      <c r="K49" s="375"/>
      <c r="L49" s="375"/>
      <c r="M49" s="400"/>
      <c r="N49" s="371"/>
      <c r="O49" s="372"/>
      <c r="P49" s="372"/>
      <c r="Q49" s="372"/>
      <c r="R49" s="375"/>
      <c r="S49" s="375"/>
      <c r="T49" s="375"/>
      <c r="U49" s="375"/>
      <c r="V49" s="376"/>
      <c r="W49" s="371"/>
      <c r="X49" s="372"/>
      <c r="Y49" s="372"/>
      <c r="Z49" s="372"/>
      <c r="AA49" s="375"/>
      <c r="AB49" s="375"/>
      <c r="AC49" s="375"/>
      <c r="AD49" s="375"/>
      <c r="AE49" s="376"/>
      <c r="AF49" s="371"/>
      <c r="AG49" s="372"/>
      <c r="AH49" s="372"/>
      <c r="AI49" s="372"/>
      <c r="AJ49" s="375"/>
      <c r="AK49" s="375"/>
      <c r="AL49" s="375"/>
      <c r="AM49" s="375"/>
      <c r="AN49" s="376"/>
    </row>
    <row r="50" spans="2:40" ht="15" customHeight="1" x14ac:dyDescent="0.15">
      <c r="B50" s="397"/>
      <c r="C50" s="398"/>
      <c r="D50" s="398"/>
      <c r="E50" s="373"/>
      <c r="F50" s="374"/>
      <c r="G50" s="374"/>
      <c r="H50" s="374"/>
      <c r="I50" s="377"/>
      <c r="J50" s="377"/>
      <c r="K50" s="377"/>
      <c r="L50" s="377"/>
      <c r="M50" s="401"/>
      <c r="N50" s="373"/>
      <c r="O50" s="374"/>
      <c r="P50" s="374"/>
      <c r="Q50" s="374"/>
      <c r="R50" s="377"/>
      <c r="S50" s="377"/>
      <c r="T50" s="377"/>
      <c r="U50" s="377"/>
      <c r="V50" s="378"/>
      <c r="W50" s="373"/>
      <c r="X50" s="374"/>
      <c r="Y50" s="374"/>
      <c r="Z50" s="374"/>
      <c r="AA50" s="377"/>
      <c r="AB50" s="377"/>
      <c r="AC50" s="377"/>
      <c r="AD50" s="377"/>
      <c r="AE50" s="378"/>
      <c r="AF50" s="373"/>
      <c r="AG50" s="374"/>
      <c r="AH50" s="374"/>
      <c r="AI50" s="374"/>
      <c r="AJ50" s="377"/>
      <c r="AK50" s="377"/>
      <c r="AL50" s="377"/>
      <c r="AM50" s="377"/>
      <c r="AN50" s="378"/>
    </row>
    <row r="51" spans="2:40" ht="15" customHeight="1" x14ac:dyDescent="0.15">
      <c r="B51" s="95"/>
      <c r="C51" s="95"/>
      <c r="D51" s="95"/>
      <c r="E51" s="98"/>
      <c r="F51" s="98"/>
      <c r="G51" s="98"/>
      <c r="H51" s="98"/>
      <c r="I51" s="67"/>
      <c r="J51" s="67"/>
      <c r="K51" s="67"/>
      <c r="L51" s="67"/>
      <c r="M51" s="67"/>
      <c r="N51" s="98"/>
      <c r="O51" s="98"/>
      <c r="P51" s="98"/>
      <c r="Q51" s="98"/>
      <c r="R51" s="67"/>
      <c r="S51" s="67"/>
      <c r="T51" s="67"/>
      <c r="U51" s="67"/>
      <c r="V51" s="67"/>
      <c r="W51" s="98"/>
      <c r="X51" s="98"/>
      <c r="Y51" s="98"/>
      <c r="Z51" s="98"/>
      <c r="AA51" s="67"/>
      <c r="AB51" s="67"/>
      <c r="AC51" s="67"/>
      <c r="AD51" s="67"/>
      <c r="AE51" s="67"/>
      <c r="AF51" s="98"/>
      <c r="AG51" s="98"/>
      <c r="AH51" s="98"/>
      <c r="AI51" s="98"/>
      <c r="AJ51" s="67"/>
      <c r="AK51" s="67"/>
      <c r="AL51" s="67"/>
      <c r="AM51" s="67"/>
      <c r="AN51" s="67"/>
    </row>
    <row r="52" spans="2:40" ht="15" customHeight="1" x14ac:dyDescent="0.15">
      <c r="B52" s="95"/>
      <c r="C52" s="95"/>
      <c r="D52" s="95"/>
      <c r="E52" s="98"/>
      <c r="F52" s="98"/>
      <c r="G52" s="98"/>
      <c r="H52" s="98"/>
      <c r="I52" s="67"/>
      <c r="J52" s="67"/>
      <c r="K52" s="67"/>
      <c r="L52" s="67"/>
      <c r="M52" s="67"/>
      <c r="N52" s="98"/>
      <c r="O52" s="98"/>
      <c r="P52" s="98"/>
      <c r="Q52" s="98"/>
      <c r="R52" s="67"/>
      <c r="S52" s="67"/>
      <c r="T52" s="67"/>
      <c r="U52" s="67"/>
      <c r="V52" s="67"/>
      <c r="W52" s="98"/>
      <c r="X52" s="98"/>
      <c r="Y52" s="98"/>
      <c r="Z52" s="98"/>
      <c r="AA52" s="67"/>
      <c r="AB52" s="67"/>
      <c r="AC52" s="67"/>
      <c r="AD52" s="67"/>
      <c r="AE52" s="67"/>
      <c r="AF52" s="98"/>
      <c r="AG52" s="98"/>
      <c r="AH52" s="98"/>
      <c r="AI52" s="98"/>
      <c r="AJ52" s="67"/>
      <c r="AK52" s="67"/>
      <c r="AL52" s="67"/>
      <c r="AM52" s="67"/>
      <c r="AN52" s="67"/>
    </row>
    <row r="53" spans="2:40" ht="15" customHeight="1" x14ac:dyDescent="0.15">
      <c r="B53" s="249" t="s">
        <v>45</v>
      </c>
      <c r="C53" s="249"/>
      <c r="D53" s="249"/>
      <c r="E53" s="249"/>
      <c r="F53" s="249"/>
      <c r="G53" s="249"/>
      <c r="H53" s="249"/>
      <c r="I53" s="249"/>
      <c r="J53" s="190" t="s">
        <v>273</v>
      </c>
      <c r="K53" s="190"/>
      <c r="L53" s="190"/>
      <c r="M53" s="190"/>
      <c r="N53" s="190"/>
      <c r="O53" s="190"/>
      <c r="P53" s="190"/>
      <c r="Q53" s="190"/>
      <c r="R53" s="190"/>
      <c r="S53" s="190"/>
      <c r="T53" s="190"/>
      <c r="U53" s="190"/>
      <c r="V53" s="190"/>
      <c r="W53" s="176"/>
      <c r="X53" s="176"/>
      <c r="Y53" s="176"/>
      <c r="Z53" s="176"/>
      <c r="AA53" s="176"/>
      <c r="AB53" s="176"/>
      <c r="AC53" s="176"/>
      <c r="AD53" s="176"/>
      <c r="AE53" s="176"/>
      <c r="AF53" s="176"/>
      <c r="AG53" s="176"/>
      <c r="AH53" s="176"/>
      <c r="AI53" s="176"/>
      <c r="AJ53" s="176"/>
      <c r="AK53" s="176"/>
      <c r="AL53" s="176"/>
      <c r="AM53" s="176"/>
      <c r="AN53" s="176"/>
    </row>
    <row r="54" spans="2:40" ht="15" customHeight="1" x14ac:dyDescent="0.15">
      <c r="B54" s="273" t="s">
        <v>272</v>
      </c>
      <c r="C54" s="273"/>
      <c r="D54" s="273"/>
      <c r="E54" s="273"/>
      <c r="F54" s="273"/>
      <c r="G54" s="273"/>
      <c r="H54" s="273"/>
      <c r="I54" s="273"/>
      <c r="J54" s="273"/>
      <c r="K54" s="273"/>
      <c r="L54" s="273"/>
      <c r="M54" s="273"/>
      <c r="N54" s="273"/>
      <c r="O54" s="273"/>
      <c r="P54" s="264" t="str">
        <f>IF(ISERROR(ROUND(I48/E48,0)),"",ROUND(I48/E48,0))</f>
        <v/>
      </c>
      <c r="Q54" s="264"/>
      <c r="R54" s="264"/>
      <c r="S54" s="264"/>
      <c r="T54" s="264"/>
      <c r="U54" s="264"/>
      <c r="V54" s="264"/>
      <c r="W54" s="9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99">
    <mergeCell ref="B54:O54"/>
    <mergeCell ref="P54:V54"/>
    <mergeCell ref="AJ45:AN47"/>
    <mergeCell ref="B48:D50"/>
    <mergeCell ref="E48:H50"/>
    <mergeCell ref="I48:M50"/>
    <mergeCell ref="N48:Q50"/>
    <mergeCell ref="R48:V50"/>
    <mergeCell ref="W48:Z50"/>
    <mergeCell ref="AA48:AE50"/>
    <mergeCell ref="AF48:AI50"/>
    <mergeCell ref="AJ48:AN50"/>
    <mergeCell ref="B42:D44"/>
    <mergeCell ref="E42:H44"/>
    <mergeCell ref="I42:M44"/>
    <mergeCell ref="N42:Q44"/>
    <mergeCell ref="B53:I53"/>
    <mergeCell ref="J53:AN53"/>
    <mergeCell ref="W45:Z47"/>
    <mergeCell ref="AA45:AE47"/>
    <mergeCell ref="AF45:AI47"/>
    <mergeCell ref="W42:Z44"/>
    <mergeCell ref="AA42:AE44"/>
    <mergeCell ref="B45:D47"/>
    <mergeCell ref="E45:H47"/>
    <mergeCell ref="I45:M47"/>
    <mergeCell ref="N45:Q47"/>
    <mergeCell ref="R45:V47"/>
    <mergeCell ref="B39:D41"/>
    <mergeCell ref="E39:H41"/>
    <mergeCell ref="I39:M41"/>
    <mergeCell ref="N39:Q41"/>
    <mergeCell ref="R39:V41"/>
    <mergeCell ref="R42:V44"/>
    <mergeCell ref="W36:Z38"/>
    <mergeCell ref="AA36:AE38"/>
    <mergeCell ref="AF36:AI38"/>
    <mergeCell ref="AJ36:AN38"/>
    <mergeCell ref="AA39:AE41"/>
    <mergeCell ref="AF39:AI41"/>
    <mergeCell ref="AJ39:AN41"/>
    <mergeCell ref="W39:Z41"/>
    <mergeCell ref="AF42:AI44"/>
    <mergeCell ref="AJ42:AN44"/>
    <mergeCell ref="B36:D38"/>
    <mergeCell ref="E36:H38"/>
    <mergeCell ref="I36:M38"/>
    <mergeCell ref="N36:Q38"/>
    <mergeCell ref="R36:V38"/>
    <mergeCell ref="AF30:AI32"/>
    <mergeCell ref="AJ30:AN32"/>
    <mergeCell ref="B33:D35"/>
    <mergeCell ref="E33:H35"/>
    <mergeCell ref="I33:M35"/>
    <mergeCell ref="N33:Q35"/>
    <mergeCell ref="R33:V35"/>
    <mergeCell ref="W33:Z35"/>
    <mergeCell ref="AA33:AE35"/>
    <mergeCell ref="AF33:AI35"/>
    <mergeCell ref="AJ33:AN35"/>
    <mergeCell ref="W30:Z32"/>
    <mergeCell ref="AA30:AE32"/>
    <mergeCell ref="B30:D32"/>
    <mergeCell ref="E30:H32"/>
    <mergeCell ref="I30:M32"/>
    <mergeCell ref="N30:Q32"/>
    <mergeCell ref="R30:V32"/>
    <mergeCell ref="I29:M29"/>
    <mergeCell ref="N29:Q29"/>
    <mergeCell ref="R29:V29"/>
    <mergeCell ref="B19:J19"/>
    <mergeCell ref="K19:Q19"/>
    <mergeCell ref="R19:V19"/>
    <mergeCell ref="B20:J24"/>
    <mergeCell ref="K20:V24"/>
    <mergeCell ref="B27:I27"/>
    <mergeCell ref="J27:AN27"/>
    <mergeCell ref="AA29:AE29"/>
    <mergeCell ref="AF29:AI29"/>
    <mergeCell ref="AJ29:AN29"/>
    <mergeCell ref="AF28:AN28"/>
    <mergeCell ref="B28:D29"/>
    <mergeCell ref="E28:M28"/>
    <mergeCell ref="N28:V28"/>
    <mergeCell ref="W28:AE28"/>
    <mergeCell ref="E29:H29"/>
    <mergeCell ref="W29:Z29"/>
    <mergeCell ref="B8:AN8"/>
    <mergeCell ref="B9:AN15"/>
    <mergeCell ref="B18:J18"/>
    <mergeCell ref="K18:N18"/>
    <mergeCell ref="O18:P18"/>
    <mergeCell ref="Q18:V18"/>
    <mergeCell ref="B7:AN7"/>
    <mergeCell ref="B2:AN2"/>
    <mergeCell ref="AH4:AN4"/>
    <mergeCell ref="B5:C5"/>
    <mergeCell ref="D5:AN5"/>
    <mergeCell ref="B6:AN6"/>
  </mergeCells>
  <phoneticPr fontId="3"/>
  <pageMargins left="0.78740157480314965" right="0.59055118110236227" top="0.19685039370078741" bottom="0.19685039370078741"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497F4-64FA-4E9F-B2E1-AFDF6D7B4311}">
  <sheetPr>
    <tabColor rgb="FFFF0000"/>
  </sheetPr>
  <dimension ref="B2:BD56"/>
  <sheetViews>
    <sheetView zoomScale="85" zoomScaleNormal="85" zoomScaleSheetLayoutView="40" workbookViewId="0">
      <selection activeCell="B4" sqref="B4:BD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c r="AV4" s="46"/>
      <c r="AW4" s="46"/>
      <c r="AX4" s="46"/>
      <c r="AY4" s="46"/>
      <c r="AZ4" s="46"/>
      <c r="BA4" s="46"/>
      <c r="BB4" s="46"/>
      <c r="BC4" s="46"/>
      <c r="BD4" s="46"/>
    </row>
    <row r="5" spans="2:56" ht="15" customHeight="1" x14ac:dyDescent="0.15">
      <c r="B5" s="233" t="s">
        <v>305</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279</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290</v>
      </c>
      <c r="G7" s="497"/>
      <c r="H7" s="497"/>
      <c r="I7" s="497"/>
      <c r="J7" s="331" t="s">
        <v>41</v>
      </c>
      <c r="K7" s="331"/>
      <c r="L7" s="331"/>
      <c r="M7" s="500" t="s">
        <v>238</v>
      </c>
      <c r="N7" s="500"/>
      <c r="O7" s="501"/>
      <c r="P7" s="501"/>
      <c r="Q7" s="501"/>
      <c r="R7" s="504" t="s">
        <v>259</v>
      </c>
      <c r="S7" s="505"/>
      <c r="T7" s="505"/>
      <c r="U7" s="505"/>
      <c r="V7" s="505"/>
      <c r="W7" s="506"/>
      <c r="X7" s="507" t="s">
        <v>260</v>
      </c>
      <c r="Y7" s="508"/>
      <c r="Z7" s="508"/>
      <c r="AA7" s="508"/>
      <c r="AB7" s="508"/>
      <c r="AC7" s="508"/>
      <c r="AD7" s="509"/>
      <c r="AE7" s="510" t="s">
        <v>41</v>
      </c>
      <c r="AF7" s="511"/>
      <c r="AG7" s="511"/>
      <c r="AH7" s="478" t="s">
        <v>43</v>
      </c>
      <c r="AI7" s="478"/>
      <c r="AJ7" s="478"/>
      <c r="AK7" s="478" t="s">
        <v>42</v>
      </c>
      <c r="AL7" s="478"/>
      <c r="AM7" s="478"/>
      <c r="AN7" s="480" t="s">
        <v>183</v>
      </c>
      <c r="AO7" s="403"/>
      <c r="AP7" s="403"/>
      <c r="AQ7" s="403"/>
      <c r="AR7" s="404"/>
      <c r="AS7" s="484" t="s">
        <v>184</v>
      </c>
      <c r="AT7" s="485"/>
      <c r="AU7" s="485"/>
      <c r="AV7" s="485"/>
      <c r="AW7" s="486"/>
      <c r="AX7" s="480" t="s">
        <v>260</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329</v>
      </c>
      <c r="S8" s="491"/>
      <c r="T8" s="491"/>
      <c r="U8" s="491"/>
      <c r="V8" s="491"/>
      <c r="W8" s="492"/>
      <c r="X8" s="493" t="s">
        <v>329</v>
      </c>
      <c r="Y8" s="494"/>
      <c r="Z8" s="494"/>
      <c r="AA8" s="494"/>
      <c r="AB8" s="494"/>
      <c r="AC8" s="494"/>
      <c r="AD8" s="495"/>
      <c r="AE8" s="512"/>
      <c r="AF8" s="513"/>
      <c r="AG8" s="513"/>
      <c r="AH8" s="479"/>
      <c r="AI8" s="479"/>
      <c r="AJ8" s="479"/>
      <c r="AK8" s="479"/>
      <c r="AL8" s="479"/>
      <c r="AM8" s="479"/>
      <c r="AN8" s="481"/>
      <c r="AO8" s="482"/>
      <c r="AP8" s="482"/>
      <c r="AQ8" s="482"/>
      <c r="AR8" s="483"/>
      <c r="AS8" s="487"/>
      <c r="AT8" s="487"/>
      <c r="AU8" s="487"/>
      <c r="AV8" s="487"/>
      <c r="AW8" s="488"/>
      <c r="AX8" s="488" t="s">
        <v>240</v>
      </c>
      <c r="AY8" s="494"/>
      <c r="AZ8" s="494"/>
      <c r="BA8" s="494"/>
      <c r="BB8" s="494"/>
      <c r="BC8" s="494"/>
      <c r="BD8" s="495"/>
    </row>
    <row r="9" spans="2:56" ht="16.5" customHeight="1" x14ac:dyDescent="0.15">
      <c r="B9" s="468"/>
      <c r="C9" s="460"/>
      <c r="D9" s="460"/>
      <c r="E9" s="460"/>
      <c r="F9" s="461"/>
      <c r="G9" s="461"/>
      <c r="H9" s="461"/>
      <c r="I9" s="460"/>
      <c r="J9" s="460"/>
      <c r="K9" s="460"/>
      <c r="L9" s="460"/>
      <c r="M9" s="469"/>
      <c r="N9" s="469"/>
      <c r="O9" s="470"/>
      <c r="P9" s="470"/>
      <c r="Q9" s="470"/>
      <c r="R9" s="471"/>
      <c r="S9" s="472"/>
      <c r="T9" s="472"/>
      <c r="U9" s="472"/>
      <c r="V9" s="473"/>
      <c r="W9" s="474"/>
      <c r="X9" s="475"/>
      <c r="Y9" s="476"/>
      <c r="Z9" s="476"/>
      <c r="AA9" s="476"/>
      <c r="AB9" s="476"/>
      <c r="AC9" s="476"/>
      <c r="AD9" s="477"/>
      <c r="AE9" s="459"/>
      <c r="AF9" s="460"/>
      <c r="AG9" s="460"/>
      <c r="AH9" s="461"/>
      <c r="AI9" s="460"/>
      <c r="AJ9" s="460"/>
      <c r="AK9" s="460"/>
      <c r="AL9" s="460"/>
      <c r="AM9" s="460"/>
      <c r="AN9" s="462"/>
      <c r="AO9" s="463"/>
      <c r="AP9" s="463"/>
      <c r="AQ9" s="463"/>
      <c r="AR9" s="464"/>
      <c r="AS9" s="462"/>
      <c r="AT9" s="463"/>
      <c r="AU9" s="463"/>
      <c r="AV9" s="463"/>
      <c r="AW9" s="464"/>
      <c r="AX9" s="465"/>
      <c r="AY9" s="466"/>
      <c r="AZ9" s="466"/>
      <c r="BA9" s="466"/>
      <c r="BB9" s="466"/>
      <c r="BC9" s="466"/>
      <c r="BD9" s="467"/>
    </row>
    <row r="10" spans="2:56" ht="16.5" customHeight="1" x14ac:dyDescent="0.15">
      <c r="B10" s="457"/>
      <c r="C10" s="431"/>
      <c r="D10" s="431"/>
      <c r="E10" s="431"/>
      <c r="F10" s="431"/>
      <c r="G10" s="431"/>
      <c r="H10" s="431"/>
      <c r="I10" s="431"/>
      <c r="J10" s="431"/>
      <c r="K10" s="431"/>
      <c r="L10" s="431"/>
      <c r="M10" s="432"/>
      <c r="N10" s="432"/>
      <c r="O10" s="433"/>
      <c r="P10" s="433"/>
      <c r="Q10" s="433"/>
      <c r="R10" s="434"/>
      <c r="S10" s="435"/>
      <c r="T10" s="435"/>
      <c r="U10" s="435"/>
      <c r="V10" s="436"/>
      <c r="W10" s="437"/>
      <c r="X10" s="438"/>
      <c r="Y10" s="439"/>
      <c r="Z10" s="439"/>
      <c r="AA10" s="439"/>
      <c r="AB10" s="439"/>
      <c r="AC10" s="439"/>
      <c r="AD10" s="440"/>
      <c r="AE10" s="451"/>
      <c r="AF10" s="431"/>
      <c r="AG10" s="431"/>
      <c r="AH10" s="431"/>
      <c r="AI10" s="431"/>
      <c r="AJ10" s="431"/>
      <c r="AK10" s="441"/>
      <c r="AL10" s="441"/>
      <c r="AM10" s="431"/>
      <c r="AN10" s="414"/>
      <c r="AO10" s="415"/>
      <c r="AP10" s="415"/>
      <c r="AQ10" s="415"/>
      <c r="AR10" s="416"/>
      <c r="AS10" s="414"/>
      <c r="AT10" s="415"/>
      <c r="AU10" s="415"/>
      <c r="AV10" s="415"/>
      <c r="AW10" s="416"/>
      <c r="AX10" s="442"/>
      <c r="AY10" s="443"/>
      <c r="AZ10" s="443"/>
      <c r="BA10" s="443"/>
      <c r="BB10" s="443"/>
      <c r="BC10" s="443"/>
      <c r="BD10" s="444"/>
    </row>
    <row r="11" spans="2:56" ht="16.5" customHeight="1" x14ac:dyDescent="0.15">
      <c r="B11" s="457"/>
      <c r="C11" s="431"/>
      <c r="D11" s="431"/>
      <c r="E11" s="431"/>
      <c r="F11" s="431"/>
      <c r="G11" s="431"/>
      <c r="H11" s="431"/>
      <c r="I11" s="431"/>
      <c r="J11" s="431"/>
      <c r="K11" s="431"/>
      <c r="L11" s="431"/>
      <c r="M11" s="432"/>
      <c r="N11" s="432"/>
      <c r="O11" s="433"/>
      <c r="P11" s="433"/>
      <c r="Q11" s="433"/>
      <c r="R11" s="434"/>
      <c r="S11" s="435"/>
      <c r="T11" s="435"/>
      <c r="U11" s="435"/>
      <c r="V11" s="436"/>
      <c r="W11" s="437"/>
      <c r="X11" s="438"/>
      <c r="Y11" s="439"/>
      <c r="Z11" s="439"/>
      <c r="AA11" s="439"/>
      <c r="AB11" s="439"/>
      <c r="AC11" s="439"/>
      <c r="AD11" s="440"/>
      <c r="AE11" s="451"/>
      <c r="AF11" s="431"/>
      <c r="AG11" s="431"/>
      <c r="AH11" s="431"/>
      <c r="AI11" s="431"/>
      <c r="AJ11" s="431"/>
      <c r="AK11" s="441"/>
      <c r="AL11" s="441"/>
      <c r="AM11" s="431"/>
      <c r="AN11" s="414"/>
      <c r="AO11" s="415"/>
      <c r="AP11" s="415"/>
      <c r="AQ11" s="415"/>
      <c r="AR11" s="416"/>
      <c r="AS11" s="414"/>
      <c r="AT11" s="415"/>
      <c r="AU11" s="415"/>
      <c r="AV11" s="415"/>
      <c r="AW11" s="416"/>
      <c r="AX11" s="442"/>
      <c r="AY11" s="443"/>
      <c r="AZ11" s="443"/>
      <c r="BA11" s="443"/>
      <c r="BB11" s="443"/>
      <c r="BC11" s="443"/>
      <c r="BD11" s="444"/>
    </row>
    <row r="12" spans="2:56" ht="16.5" customHeight="1" x14ac:dyDescent="0.15">
      <c r="B12" s="457"/>
      <c r="C12" s="431"/>
      <c r="D12" s="431"/>
      <c r="E12" s="431"/>
      <c r="F12" s="431"/>
      <c r="G12" s="431"/>
      <c r="H12" s="431"/>
      <c r="I12" s="431"/>
      <c r="J12" s="431"/>
      <c r="K12" s="431"/>
      <c r="L12" s="431"/>
      <c r="M12" s="432"/>
      <c r="N12" s="432"/>
      <c r="O12" s="433"/>
      <c r="P12" s="433"/>
      <c r="Q12" s="433"/>
      <c r="R12" s="434"/>
      <c r="S12" s="435"/>
      <c r="T12" s="435"/>
      <c r="U12" s="435"/>
      <c r="V12" s="436"/>
      <c r="W12" s="437"/>
      <c r="X12" s="438"/>
      <c r="Y12" s="439"/>
      <c r="Z12" s="439"/>
      <c r="AA12" s="439"/>
      <c r="AB12" s="439"/>
      <c r="AC12" s="439"/>
      <c r="AD12" s="440"/>
      <c r="AE12" s="451"/>
      <c r="AF12" s="431"/>
      <c r="AG12" s="431"/>
      <c r="AH12" s="431"/>
      <c r="AI12" s="431"/>
      <c r="AJ12" s="431"/>
      <c r="AK12" s="441"/>
      <c r="AL12" s="441"/>
      <c r="AM12" s="431"/>
      <c r="AN12" s="414"/>
      <c r="AO12" s="415"/>
      <c r="AP12" s="415"/>
      <c r="AQ12" s="415"/>
      <c r="AR12" s="416"/>
      <c r="AS12" s="414"/>
      <c r="AT12" s="415"/>
      <c r="AU12" s="415"/>
      <c r="AV12" s="415"/>
      <c r="AW12" s="416"/>
      <c r="AX12" s="442"/>
      <c r="AY12" s="443"/>
      <c r="AZ12" s="443"/>
      <c r="BA12" s="443"/>
      <c r="BB12" s="443"/>
      <c r="BC12" s="443"/>
      <c r="BD12" s="444"/>
    </row>
    <row r="13" spans="2:56" ht="16.5" customHeight="1" x14ac:dyDescent="0.15">
      <c r="B13" s="457"/>
      <c r="C13" s="431"/>
      <c r="D13" s="431"/>
      <c r="E13" s="431"/>
      <c r="F13" s="431"/>
      <c r="G13" s="431"/>
      <c r="H13" s="431"/>
      <c r="I13" s="431"/>
      <c r="J13" s="431"/>
      <c r="K13" s="431"/>
      <c r="L13" s="431"/>
      <c r="M13" s="432"/>
      <c r="N13" s="432"/>
      <c r="O13" s="433"/>
      <c r="P13" s="433"/>
      <c r="Q13" s="433"/>
      <c r="R13" s="434"/>
      <c r="S13" s="435"/>
      <c r="T13" s="435"/>
      <c r="U13" s="435"/>
      <c r="V13" s="436"/>
      <c r="W13" s="437"/>
      <c r="X13" s="438"/>
      <c r="Y13" s="439"/>
      <c r="Z13" s="439"/>
      <c r="AA13" s="439"/>
      <c r="AB13" s="439"/>
      <c r="AC13" s="439"/>
      <c r="AD13" s="440"/>
      <c r="AE13" s="451"/>
      <c r="AF13" s="431"/>
      <c r="AG13" s="431"/>
      <c r="AH13" s="431"/>
      <c r="AI13" s="431"/>
      <c r="AJ13" s="431"/>
      <c r="AK13" s="441"/>
      <c r="AL13" s="441"/>
      <c r="AM13" s="431"/>
      <c r="AN13" s="414"/>
      <c r="AO13" s="415"/>
      <c r="AP13" s="415"/>
      <c r="AQ13" s="415"/>
      <c r="AR13" s="416"/>
      <c r="AS13" s="414"/>
      <c r="AT13" s="415"/>
      <c r="AU13" s="415"/>
      <c r="AV13" s="415"/>
      <c r="AW13" s="416"/>
      <c r="AX13" s="442"/>
      <c r="AY13" s="443"/>
      <c r="AZ13" s="443"/>
      <c r="BA13" s="443"/>
      <c r="BB13" s="443"/>
      <c r="BC13" s="443"/>
      <c r="BD13" s="444"/>
    </row>
    <row r="14" spans="2:56" ht="16.5" customHeight="1" x14ac:dyDescent="0.15">
      <c r="B14" s="457"/>
      <c r="C14" s="431"/>
      <c r="D14" s="431"/>
      <c r="E14" s="431"/>
      <c r="F14" s="431"/>
      <c r="G14" s="431"/>
      <c r="H14" s="431"/>
      <c r="I14" s="431"/>
      <c r="J14" s="431"/>
      <c r="K14" s="431"/>
      <c r="L14" s="431"/>
      <c r="M14" s="432"/>
      <c r="N14" s="432"/>
      <c r="O14" s="433"/>
      <c r="P14" s="433"/>
      <c r="Q14" s="433"/>
      <c r="R14" s="434"/>
      <c r="S14" s="435"/>
      <c r="T14" s="435"/>
      <c r="U14" s="435"/>
      <c r="V14" s="436"/>
      <c r="W14" s="437"/>
      <c r="X14" s="438"/>
      <c r="Y14" s="439"/>
      <c r="Z14" s="439"/>
      <c r="AA14" s="439"/>
      <c r="AB14" s="439"/>
      <c r="AC14" s="439"/>
      <c r="AD14" s="440"/>
      <c r="AE14" s="451"/>
      <c r="AF14" s="431"/>
      <c r="AG14" s="431"/>
      <c r="AH14" s="441"/>
      <c r="AI14" s="431"/>
      <c r="AJ14" s="431"/>
      <c r="AK14" s="453"/>
      <c r="AL14" s="454"/>
      <c r="AM14" s="455"/>
      <c r="AN14" s="414"/>
      <c r="AO14" s="415"/>
      <c r="AP14" s="415"/>
      <c r="AQ14" s="415"/>
      <c r="AR14" s="416"/>
      <c r="AS14" s="414"/>
      <c r="AT14" s="415"/>
      <c r="AU14" s="415"/>
      <c r="AV14" s="415"/>
      <c r="AW14" s="416"/>
      <c r="AX14" s="442"/>
      <c r="AY14" s="443"/>
      <c r="AZ14" s="443"/>
      <c r="BA14" s="443"/>
      <c r="BB14" s="443"/>
      <c r="BC14" s="443"/>
      <c r="BD14" s="444"/>
    </row>
    <row r="15" spans="2:56" ht="16.5" customHeight="1" x14ac:dyDescent="0.15">
      <c r="B15" s="457"/>
      <c r="C15" s="431"/>
      <c r="D15" s="431"/>
      <c r="E15" s="431"/>
      <c r="F15" s="441"/>
      <c r="G15" s="441"/>
      <c r="H15" s="441"/>
      <c r="I15" s="431"/>
      <c r="J15" s="431"/>
      <c r="K15" s="431"/>
      <c r="L15" s="431"/>
      <c r="M15" s="432"/>
      <c r="N15" s="432"/>
      <c r="O15" s="433"/>
      <c r="P15" s="433"/>
      <c r="Q15" s="433"/>
      <c r="R15" s="434"/>
      <c r="S15" s="435"/>
      <c r="T15" s="435"/>
      <c r="U15" s="435"/>
      <c r="V15" s="436"/>
      <c r="W15" s="437"/>
      <c r="X15" s="438"/>
      <c r="Y15" s="439"/>
      <c r="Z15" s="439"/>
      <c r="AA15" s="439"/>
      <c r="AB15" s="439"/>
      <c r="AC15" s="439"/>
      <c r="AD15" s="440"/>
      <c r="AE15" s="451"/>
      <c r="AF15" s="431"/>
      <c r="AG15" s="431"/>
      <c r="AH15" s="431"/>
      <c r="AI15" s="431"/>
      <c r="AJ15" s="431"/>
      <c r="AK15" s="448"/>
      <c r="AL15" s="449"/>
      <c r="AM15" s="450"/>
      <c r="AN15" s="414"/>
      <c r="AO15" s="415"/>
      <c r="AP15" s="415"/>
      <c r="AQ15" s="415"/>
      <c r="AR15" s="416"/>
      <c r="AS15" s="414"/>
      <c r="AT15" s="415"/>
      <c r="AU15" s="415"/>
      <c r="AV15" s="415"/>
      <c r="AW15" s="416"/>
      <c r="AX15" s="442"/>
      <c r="AY15" s="443"/>
      <c r="AZ15" s="443"/>
      <c r="BA15" s="443"/>
      <c r="BB15" s="443"/>
      <c r="BC15" s="443"/>
      <c r="BD15" s="444"/>
    </row>
    <row r="16" spans="2:56" ht="16.5" customHeight="1" x14ac:dyDescent="0.15">
      <c r="B16" s="457"/>
      <c r="C16" s="431"/>
      <c r="D16" s="431"/>
      <c r="E16" s="431"/>
      <c r="F16" s="431"/>
      <c r="G16" s="431"/>
      <c r="H16" s="431"/>
      <c r="I16" s="431"/>
      <c r="J16" s="431"/>
      <c r="K16" s="431"/>
      <c r="L16" s="431"/>
      <c r="M16" s="432"/>
      <c r="N16" s="432"/>
      <c r="O16" s="433"/>
      <c r="P16" s="433"/>
      <c r="Q16" s="433"/>
      <c r="R16" s="434"/>
      <c r="S16" s="435"/>
      <c r="T16" s="435"/>
      <c r="U16" s="435"/>
      <c r="V16" s="436"/>
      <c r="W16" s="437"/>
      <c r="X16" s="438"/>
      <c r="Y16" s="439"/>
      <c r="Z16" s="439"/>
      <c r="AA16" s="439"/>
      <c r="AB16" s="439"/>
      <c r="AC16" s="439"/>
      <c r="AD16" s="440"/>
      <c r="AE16" s="451"/>
      <c r="AF16" s="431"/>
      <c r="AG16" s="431"/>
      <c r="AH16" s="431"/>
      <c r="AI16" s="431"/>
      <c r="AJ16" s="431"/>
      <c r="AK16" s="448"/>
      <c r="AL16" s="449"/>
      <c r="AM16" s="450"/>
      <c r="AN16" s="414"/>
      <c r="AO16" s="415"/>
      <c r="AP16" s="415"/>
      <c r="AQ16" s="415"/>
      <c r="AR16" s="416"/>
      <c r="AS16" s="414"/>
      <c r="AT16" s="415"/>
      <c r="AU16" s="415"/>
      <c r="AV16" s="415"/>
      <c r="AW16" s="416"/>
      <c r="AX16" s="442"/>
      <c r="AY16" s="443"/>
      <c r="AZ16" s="443"/>
      <c r="BA16" s="443"/>
      <c r="BB16" s="443"/>
      <c r="BC16" s="443"/>
      <c r="BD16" s="444"/>
    </row>
    <row r="17" spans="2:56" ht="16.5" customHeight="1" x14ac:dyDescent="0.15">
      <c r="B17" s="457"/>
      <c r="C17" s="431"/>
      <c r="D17" s="431"/>
      <c r="E17" s="431"/>
      <c r="F17" s="431"/>
      <c r="G17" s="431"/>
      <c r="H17" s="431"/>
      <c r="I17" s="431"/>
      <c r="J17" s="431"/>
      <c r="K17" s="431"/>
      <c r="L17" s="431"/>
      <c r="M17" s="432"/>
      <c r="N17" s="432"/>
      <c r="O17" s="433"/>
      <c r="P17" s="433"/>
      <c r="Q17" s="433"/>
      <c r="R17" s="434"/>
      <c r="S17" s="435"/>
      <c r="T17" s="435"/>
      <c r="U17" s="435"/>
      <c r="V17" s="436"/>
      <c r="W17" s="437"/>
      <c r="X17" s="438"/>
      <c r="Y17" s="439"/>
      <c r="Z17" s="439"/>
      <c r="AA17" s="439"/>
      <c r="AB17" s="439"/>
      <c r="AC17" s="439"/>
      <c r="AD17" s="440"/>
      <c r="AE17" s="451"/>
      <c r="AF17" s="431"/>
      <c r="AG17" s="431"/>
      <c r="AH17" s="431"/>
      <c r="AI17" s="431"/>
      <c r="AJ17" s="431"/>
      <c r="AK17" s="448"/>
      <c r="AL17" s="449"/>
      <c r="AM17" s="450"/>
      <c r="AN17" s="414"/>
      <c r="AO17" s="415"/>
      <c r="AP17" s="415"/>
      <c r="AQ17" s="415"/>
      <c r="AR17" s="416"/>
      <c r="AS17" s="414"/>
      <c r="AT17" s="415"/>
      <c r="AU17" s="415"/>
      <c r="AV17" s="415"/>
      <c r="AW17" s="416"/>
      <c r="AX17" s="442"/>
      <c r="AY17" s="443"/>
      <c r="AZ17" s="443"/>
      <c r="BA17" s="443"/>
      <c r="BB17" s="443"/>
      <c r="BC17" s="443"/>
      <c r="BD17" s="444"/>
    </row>
    <row r="18" spans="2:56" ht="16.5" customHeight="1" x14ac:dyDescent="0.15">
      <c r="B18" s="457"/>
      <c r="C18" s="431"/>
      <c r="D18" s="431"/>
      <c r="E18" s="431"/>
      <c r="F18" s="431"/>
      <c r="G18" s="431"/>
      <c r="H18" s="431"/>
      <c r="I18" s="431"/>
      <c r="J18" s="431"/>
      <c r="K18" s="431"/>
      <c r="L18" s="431"/>
      <c r="M18" s="432"/>
      <c r="N18" s="432"/>
      <c r="O18" s="433"/>
      <c r="P18" s="433"/>
      <c r="Q18" s="433"/>
      <c r="R18" s="434"/>
      <c r="S18" s="435"/>
      <c r="T18" s="435"/>
      <c r="U18" s="435"/>
      <c r="V18" s="436"/>
      <c r="W18" s="437"/>
      <c r="X18" s="438"/>
      <c r="Y18" s="439"/>
      <c r="Z18" s="439"/>
      <c r="AA18" s="439"/>
      <c r="AB18" s="439"/>
      <c r="AC18" s="439"/>
      <c r="AD18" s="440"/>
      <c r="AE18" s="451"/>
      <c r="AF18" s="431"/>
      <c r="AG18" s="431"/>
      <c r="AH18" s="431"/>
      <c r="AI18" s="431"/>
      <c r="AJ18" s="431"/>
      <c r="AK18" s="448"/>
      <c r="AL18" s="449"/>
      <c r="AM18" s="450"/>
      <c r="AN18" s="414"/>
      <c r="AO18" s="415"/>
      <c r="AP18" s="415"/>
      <c r="AQ18" s="415"/>
      <c r="AR18" s="416"/>
      <c r="AS18" s="414"/>
      <c r="AT18" s="415"/>
      <c r="AU18" s="415"/>
      <c r="AV18" s="415"/>
      <c r="AW18" s="416"/>
      <c r="AX18" s="442"/>
      <c r="AY18" s="443"/>
      <c r="AZ18" s="443"/>
      <c r="BA18" s="443"/>
      <c r="BB18" s="443"/>
      <c r="BC18" s="443"/>
      <c r="BD18" s="444"/>
    </row>
    <row r="19" spans="2:56" ht="16.5" customHeight="1" x14ac:dyDescent="0.15">
      <c r="B19" s="457"/>
      <c r="C19" s="431"/>
      <c r="D19" s="431"/>
      <c r="E19" s="431"/>
      <c r="F19" s="441"/>
      <c r="G19" s="441"/>
      <c r="H19" s="441"/>
      <c r="I19" s="431"/>
      <c r="J19" s="431"/>
      <c r="K19" s="431"/>
      <c r="L19" s="431"/>
      <c r="M19" s="432"/>
      <c r="N19" s="432"/>
      <c r="O19" s="433"/>
      <c r="P19" s="433"/>
      <c r="Q19" s="433"/>
      <c r="R19" s="434"/>
      <c r="S19" s="435"/>
      <c r="T19" s="435"/>
      <c r="U19" s="435"/>
      <c r="V19" s="436"/>
      <c r="W19" s="437"/>
      <c r="X19" s="438"/>
      <c r="Y19" s="439"/>
      <c r="Z19" s="439"/>
      <c r="AA19" s="439"/>
      <c r="AB19" s="439"/>
      <c r="AC19" s="439"/>
      <c r="AD19" s="440"/>
      <c r="AE19" s="451"/>
      <c r="AF19" s="431"/>
      <c r="AG19" s="431"/>
      <c r="AH19" s="441"/>
      <c r="AI19" s="431"/>
      <c r="AJ19" s="431"/>
      <c r="AK19" s="453"/>
      <c r="AL19" s="454"/>
      <c r="AM19" s="455"/>
      <c r="AN19" s="414"/>
      <c r="AO19" s="415"/>
      <c r="AP19" s="415"/>
      <c r="AQ19" s="415"/>
      <c r="AR19" s="416"/>
      <c r="AS19" s="414"/>
      <c r="AT19" s="415"/>
      <c r="AU19" s="415"/>
      <c r="AV19" s="415"/>
      <c r="AW19" s="416"/>
      <c r="AX19" s="442"/>
      <c r="AY19" s="443"/>
      <c r="AZ19" s="443"/>
      <c r="BA19" s="443"/>
      <c r="BB19" s="443"/>
      <c r="BC19" s="443"/>
      <c r="BD19" s="444"/>
    </row>
    <row r="20" spans="2:56" ht="16.5" customHeight="1" x14ac:dyDescent="0.15">
      <c r="B20" s="457"/>
      <c r="C20" s="431"/>
      <c r="D20" s="431"/>
      <c r="E20" s="431"/>
      <c r="F20" s="431"/>
      <c r="G20" s="431"/>
      <c r="H20" s="431"/>
      <c r="I20" s="431"/>
      <c r="J20" s="431"/>
      <c r="K20" s="431"/>
      <c r="L20" s="431"/>
      <c r="M20" s="432"/>
      <c r="N20" s="432"/>
      <c r="O20" s="433"/>
      <c r="P20" s="433"/>
      <c r="Q20" s="433"/>
      <c r="R20" s="434"/>
      <c r="S20" s="435"/>
      <c r="T20" s="435"/>
      <c r="U20" s="435"/>
      <c r="V20" s="436"/>
      <c r="W20" s="437"/>
      <c r="X20" s="438"/>
      <c r="Y20" s="439"/>
      <c r="Z20" s="439"/>
      <c r="AA20" s="439"/>
      <c r="AB20" s="439"/>
      <c r="AC20" s="439"/>
      <c r="AD20" s="440"/>
      <c r="AE20" s="451"/>
      <c r="AF20" s="431"/>
      <c r="AG20" s="431"/>
      <c r="AH20" s="431"/>
      <c r="AI20" s="431"/>
      <c r="AJ20" s="431"/>
      <c r="AK20" s="448"/>
      <c r="AL20" s="449"/>
      <c r="AM20" s="450"/>
      <c r="AN20" s="414"/>
      <c r="AO20" s="415"/>
      <c r="AP20" s="415"/>
      <c r="AQ20" s="415"/>
      <c r="AR20" s="416"/>
      <c r="AS20" s="414"/>
      <c r="AT20" s="415"/>
      <c r="AU20" s="415"/>
      <c r="AV20" s="415"/>
      <c r="AW20" s="416"/>
      <c r="AX20" s="442"/>
      <c r="AY20" s="443"/>
      <c r="AZ20" s="443"/>
      <c r="BA20" s="443"/>
      <c r="BB20" s="443"/>
      <c r="BC20" s="443"/>
      <c r="BD20" s="444"/>
    </row>
    <row r="21" spans="2:56" ht="16.5" customHeight="1" x14ac:dyDescent="0.15">
      <c r="B21" s="457"/>
      <c r="C21" s="431"/>
      <c r="D21" s="431"/>
      <c r="E21" s="431"/>
      <c r="F21" s="431"/>
      <c r="G21" s="431"/>
      <c r="H21" s="431"/>
      <c r="I21" s="431"/>
      <c r="J21" s="431"/>
      <c r="K21" s="431"/>
      <c r="L21" s="431"/>
      <c r="M21" s="432"/>
      <c r="N21" s="432"/>
      <c r="O21" s="433"/>
      <c r="P21" s="433"/>
      <c r="Q21" s="433"/>
      <c r="R21" s="434"/>
      <c r="S21" s="435"/>
      <c r="T21" s="435"/>
      <c r="U21" s="435"/>
      <c r="V21" s="436"/>
      <c r="W21" s="437"/>
      <c r="X21" s="438"/>
      <c r="Y21" s="439"/>
      <c r="Z21" s="439"/>
      <c r="AA21" s="439"/>
      <c r="AB21" s="439"/>
      <c r="AC21" s="439"/>
      <c r="AD21" s="440"/>
      <c r="AE21" s="451"/>
      <c r="AF21" s="431"/>
      <c r="AG21" s="431"/>
      <c r="AH21" s="431"/>
      <c r="AI21" s="431"/>
      <c r="AJ21" s="431"/>
      <c r="AK21" s="448"/>
      <c r="AL21" s="449"/>
      <c r="AM21" s="450"/>
      <c r="AN21" s="414"/>
      <c r="AO21" s="415"/>
      <c r="AP21" s="415"/>
      <c r="AQ21" s="415"/>
      <c r="AR21" s="416"/>
      <c r="AS21" s="414"/>
      <c r="AT21" s="415"/>
      <c r="AU21" s="415"/>
      <c r="AV21" s="415"/>
      <c r="AW21" s="416"/>
      <c r="AX21" s="442"/>
      <c r="AY21" s="443"/>
      <c r="AZ21" s="443"/>
      <c r="BA21" s="443"/>
      <c r="BB21" s="443"/>
      <c r="BC21" s="443"/>
      <c r="BD21" s="444"/>
    </row>
    <row r="22" spans="2:56" ht="16.5" customHeight="1" x14ac:dyDescent="0.15">
      <c r="B22" s="457"/>
      <c r="C22" s="431"/>
      <c r="D22" s="431"/>
      <c r="E22" s="431"/>
      <c r="F22" s="431"/>
      <c r="G22" s="431"/>
      <c r="H22" s="431"/>
      <c r="I22" s="431"/>
      <c r="J22" s="431"/>
      <c r="K22" s="431"/>
      <c r="L22" s="431"/>
      <c r="M22" s="432"/>
      <c r="N22" s="432"/>
      <c r="O22" s="433"/>
      <c r="P22" s="433"/>
      <c r="Q22" s="433"/>
      <c r="R22" s="434"/>
      <c r="S22" s="435"/>
      <c r="T22" s="435"/>
      <c r="U22" s="435"/>
      <c r="V22" s="436"/>
      <c r="W22" s="437"/>
      <c r="X22" s="438"/>
      <c r="Y22" s="439"/>
      <c r="Z22" s="439"/>
      <c r="AA22" s="439"/>
      <c r="AB22" s="439"/>
      <c r="AC22" s="439"/>
      <c r="AD22" s="440"/>
      <c r="AE22" s="451"/>
      <c r="AF22" s="431"/>
      <c r="AG22" s="431"/>
      <c r="AH22" s="431"/>
      <c r="AI22" s="431"/>
      <c r="AJ22" s="431"/>
      <c r="AK22" s="448"/>
      <c r="AL22" s="449"/>
      <c r="AM22" s="450"/>
      <c r="AN22" s="414"/>
      <c r="AO22" s="415"/>
      <c r="AP22" s="415"/>
      <c r="AQ22" s="415"/>
      <c r="AR22" s="416"/>
      <c r="AS22" s="414"/>
      <c r="AT22" s="415"/>
      <c r="AU22" s="415"/>
      <c r="AV22" s="415"/>
      <c r="AW22" s="416"/>
      <c r="AX22" s="442"/>
      <c r="AY22" s="443"/>
      <c r="AZ22" s="443"/>
      <c r="BA22" s="443"/>
      <c r="BB22" s="443"/>
      <c r="BC22" s="443"/>
      <c r="BD22" s="444"/>
    </row>
    <row r="23" spans="2:56" ht="16.5" customHeight="1" x14ac:dyDescent="0.15">
      <c r="B23" s="457"/>
      <c r="C23" s="431"/>
      <c r="D23" s="431"/>
      <c r="E23" s="431"/>
      <c r="F23" s="441"/>
      <c r="G23" s="441"/>
      <c r="H23" s="441"/>
      <c r="I23" s="431"/>
      <c r="J23" s="431"/>
      <c r="K23" s="431"/>
      <c r="L23" s="431"/>
      <c r="M23" s="432"/>
      <c r="N23" s="432"/>
      <c r="O23" s="433"/>
      <c r="P23" s="433"/>
      <c r="Q23" s="433"/>
      <c r="R23" s="434"/>
      <c r="S23" s="435"/>
      <c r="T23" s="435"/>
      <c r="U23" s="435"/>
      <c r="V23" s="436"/>
      <c r="W23" s="437"/>
      <c r="X23" s="438"/>
      <c r="Y23" s="439"/>
      <c r="Z23" s="439"/>
      <c r="AA23" s="439"/>
      <c r="AB23" s="439"/>
      <c r="AC23" s="439"/>
      <c r="AD23" s="440"/>
      <c r="AE23" s="451"/>
      <c r="AF23" s="431"/>
      <c r="AG23" s="431"/>
      <c r="AH23" s="431"/>
      <c r="AI23" s="431"/>
      <c r="AJ23" s="431"/>
      <c r="AK23" s="448"/>
      <c r="AL23" s="449"/>
      <c r="AM23" s="450"/>
      <c r="AN23" s="414"/>
      <c r="AO23" s="415"/>
      <c r="AP23" s="415"/>
      <c r="AQ23" s="415"/>
      <c r="AR23" s="416"/>
      <c r="AS23" s="414"/>
      <c r="AT23" s="415"/>
      <c r="AU23" s="415"/>
      <c r="AV23" s="415"/>
      <c r="AW23" s="416"/>
      <c r="AX23" s="442"/>
      <c r="AY23" s="443"/>
      <c r="AZ23" s="443"/>
      <c r="BA23" s="443"/>
      <c r="BB23" s="443"/>
      <c r="BC23" s="443"/>
      <c r="BD23" s="444"/>
    </row>
    <row r="24" spans="2:56" ht="16.5" customHeight="1" x14ac:dyDescent="0.15">
      <c r="B24" s="457"/>
      <c r="C24" s="431"/>
      <c r="D24" s="431"/>
      <c r="E24" s="431"/>
      <c r="F24" s="431"/>
      <c r="G24" s="431"/>
      <c r="H24" s="431"/>
      <c r="I24" s="431"/>
      <c r="J24" s="431"/>
      <c r="K24" s="431"/>
      <c r="L24" s="431"/>
      <c r="M24" s="432"/>
      <c r="N24" s="432"/>
      <c r="O24" s="433"/>
      <c r="P24" s="433"/>
      <c r="Q24" s="433"/>
      <c r="R24" s="434"/>
      <c r="S24" s="435"/>
      <c r="T24" s="435"/>
      <c r="U24" s="435"/>
      <c r="V24" s="436"/>
      <c r="W24" s="437"/>
      <c r="X24" s="438"/>
      <c r="Y24" s="439"/>
      <c r="Z24" s="439"/>
      <c r="AA24" s="439"/>
      <c r="AB24" s="439"/>
      <c r="AC24" s="439"/>
      <c r="AD24" s="440"/>
      <c r="AE24" s="451"/>
      <c r="AF24" s="431"/>
      <c r="AG24" s="431"/>
      <c r="AH24" s="441"/>
      <c r="AI24" s="431"/>
      <c r="AJ24" s="431"/>
      <c r="AK24" s="453"/>
      <c r="AL24" s="454"/>
      <c r="AM24" s="455"/>
      <c r="AN24" s="414"/>
      <c r="AO24" s="415"/>
      <c r="AP24" s="415"/>
      <c r="AQ24" s="415"/>
      <c r="AR24" s="416"/>
      <c r="AS24" s="414"/>
      <c r="AT24" s="415"/>
      <c r="AU24" s="415"/>
      <c r="AV24" s="415"/>
      <c r="AW24" s="416"/>
      <c r="AX24" s="442"/>
      <c r="AY24" s="443"/>
      <c r="AZ24" s="443"/>
      <c r="BA24" s="443"/>
      <c r="BB24" s="443"/>
      <c r="BC24" s="443"/>
      <c r="BD24" s="444"/>
    </row>
    <row r="25" spans="2:56" ht="16.5" customHeight="1" x14ac:dyDescent="0.15">
      <c r="B25" s="457"/>
      <c r="C25" s="431"/>
      <c r="D25" s="431"/>
      <c r="E25" s="431"/>
      <c r="F25" s="431"/>
      <c r="G25" s="431"/>
      <c r="H25" s="431"/>
      <c r="I25" s="431"/>
      <c r="J25" s="431"/>
      <c r="K25" s="431"/>
      <c r="L25" s="431"/>
      <c r="M25" s="432"/>
      <c r="N25" s="432"/>
      <c r="O25" s="433"/>
      <c r="P25" s="433"/>
      <c r="Q25" s="433"/>
      <c r="R25" s="434"/>
      <c r="S25" s="435"/>
      <c r="T25" s="435"/>
      <c r="U25" s="435"/>
      <c r="V25" s="436"/>
      <c r="W25" s="437"/>
      <c r="X25" s="438"/>
      <c r="Y25" s="439"/>
      <c r="Z25" s="439"/>
      <c r="AA25" s="439"/>
      <c r="AB25" s="439"/>
      <c r="AC25" s="439"/>
      <c r="AD25" s="440"/>
      <c r="AE25" s="451"/>
      <c r="AF25" s="431"/>
      <c r="AG25" s="431"/>
      <c r="AH25" s="431"/>
      <c r="AI25" s="431"/>
      <c r="AJ25" s="431"/>
      <c r="AK25" s="448"/>
      <c r="AL25" s="449"/>
      <c r="AM25" s="450"/>
      <c r="AN25" s="414"/>
      <c r="AO25" s="415"/>
      <c r="AP25" s="415"/>
      <c r="AQ25" s="415"/>
      <c r="AR25" s="416"/>
      <c r="AS25" s="414"/>
      <c r="AT25" s="415"/>
      <c r="AU25" s="415"/>
      <c r="AV25" s="415"/>
      <c r="AW25" s="416"/>
      <c r="AX25" s="442"/>
      <c r="AY25" s="443"/>
      <c r="AZ25" s="443"/>
      <c r="BA25" s="443"/>
      <c r="BB25" s="443"/>
      <c r="BC25" s="443"/>
      <c r="BD25" s="444"/>
    </row>
    <row r="26" spans="2:56" ht="16.5" customHeight="1" x14ac:dyDescent="0.15">
      <c r="B26" s="457"/>
      <c r="C26" s="431"/>
      <c r="D26" s="431"/>
      <c r="E26" s="431"/>
      <c r="F26" s="431"/>
      <c r="G26" s="431"/>
      <c r="H26" s="431"/>
      <c r="I26" s="431"/>
      <c r="J26" s="431"/>
      <c r="K26" s="431"/>
      <c r="L26" s="431"/>
      <c r="M26" s="432"/>
      <c r="N26" s="432"/>
      <c r="O26" s="433"/>
      <c r="P26" s="433"/>
      <c r="Q26" s="433"/>
      <c r="R26" s="434"/>
      <c r="S26" s="435"/>
      <c r="T26" s="435"/>
      <c r="U26" s="435"/>
      <c r="V26" s="436"/>
      <c r="W26" s="437"/>
      <c r="X26" s="438"/>
      <c r="Y26" s="439"/>
      <c r="Z26" s="439"/>
      <c r="AA26" s="439"/>
      <c r="AB26" s="439"/>
      <c r="AC26" s="439"/>
      <c r="AD26" s="440"/>
      <c r="AE26" s="451"/>
      <c r="AF26" s="431"/>
      <c r="AG26" s="431"/>
      <c r="AH26" s="431"/>
      <c r="AI26" s="431"/>
      <c r="AJ26" s="431"/>
      <c r="AK26" s="448"/>
      <c r="AL26" s="449"/>
      <c r="AM26" s="450"/>
      <c r="AN26" s="414"/>
      <c r="AO26" s="415"/>
      <c r="AP26" s="415"/>
      <c r="AQ26" s="415"/>
      <c r="AR26" s="416"/>
      <c r="AS26" s="414"/>
      <c r="AT26" s="415"/>
      <c r="AU26" s="415"/>
      <c r="AV26" s="415"/>
      <c r="AW26" s="416"/>
      <c r="AX26" s="442"/>
      <c r="AY26" s="443"/>
      <c r="AZ26" s="443"/>
      <c r="BA26" s="443"/>
      <c r="BB26" s="443"/>
      <c r="BC26" s="443"/>
      <c r="BD26" s="444"/>
    </row>
    <row r="27" spans="2:56" ht="16.5" customHeight="1" x14ac:dyDescent="0.15">
      <c r="B27" s="457"/>
      <c r="C27" s="431"/>
      <c r="D27" s="431"/>
      <c r="E27" s="431"/>
      <c r="F27" s="441"/>
      <c r="G27" s="441"/>
      <c r="H27" s="441"/>
      <c r="I27" s="431"/>
      <c r="J27" s="431"/>
      <c r="K27" s="431"/>
      <c r="L27" s="431"/>
      <c r="M27" s="432"/>
      <c r="N27" s="432"/>
      <c r="O27" s="433"/>
      <c r="P27" s="433"/>
      <c r="Q27" s="433"/>
      <c r="R27" s="434"/>
      <c r="S27" s="435"/>
      <c r="T27" s="435"/>
      <c r="U27" s="435"/>
      <c r="V27" s="436"/>
      <c r="W27" s="437"/>
      <c r="X27" s="438"/>
      <c r="Y27" s="439"/>
      <c r="Z27" s="439"/>
      <c r="AA27" s="439"/>
      <c r="AB27" s="439"/>
      <c r="AC27" s="439"/>
      <c r="AD27" s="440"/>
      <c r="AE27" s="451"/>
      <c r="AF27" s="431"/>
      <c r="AG27" s="431"/>
      <c r="AH27" s="431"/>
      <c r="AI27" s="431"/>
      <c r="AJ27" s="431"/>
      <c r="AK27" s="448"/>
      <c r="AL27" s="449"/>
      <c r="AM27" s="450"/>
      <c r="AN27" s="414"/>
      <c r="AO27" s="415"/>
      <c r="AP27" s="415"/>
      <c r="AQ27" s="415"/>
      <c r="AR27" s="416"/>
      <c r="AS27" s="414"/>
      <c r="AT27" s="415"/>
      <c r="AU27" s="415"/>
      <c r="AV27" s="415"/>
      <c r="AW27" s="416"/>
      <c r="AX27" s="442"/>
      <c r="AY27" s="443"/>
      <c r="AZ27" s="443"/>
      <c r="BA27" s="443"/>
      <c r="BB27" s="443"/>
      <c r="BC27" s="443"/>
      <c r="BD27" s="444"/>
    </row>
    <row r="28" spans="2:56" ht="16.5" customHeight="1" x14ac:dyDescent="0.15">
      <c r="B28" s="457"/>
      <c r="C28" s="431"/>
      <c r="D28" s="431"/>
      <c r="E28" s="431"/>
      <c r="F28" s="431"/>
      <c r="G28" s="431"/>
      <c r="H28" s="431"/>
      <c r="I28" s="431"/>
      <c r="J28" s="431"/>
      <c r="K28" s="431"/>
      <c r="L28" s="431"/>
      <c r="M28" s="432"/>
      <c r="N28" s="432"/>
      <c r="O28" s="433"/>
      <c r="P28" s="433"/>
      <c r="Q28" s="433"/>
      <c r="R28" s="434"/>
      <c r="S28" s="435"/>
      <c r="T28" s="435"/>
      <c r="U28" s="435"/>
      <c r="V28" s="436"/>
      <c r="W28" s="437"/>
      <c r="X28" s="438"/>
      <c r="Y28" s="439"/>
      <c r="Z28" s="439"/>
      <c r="AA28" s="439"/>
      <c r="AB28" s="439"/>
      <c r="AC28" s="439"/>
      <c r="AD28" s="440"/>
      <c r="AE28" s="451"/>
      <c r="AF28" s="431"/>
      <c r="AG28" s="431"/>
      <c r="AH28" s="431"/>
      <c r="AI28" s="431"/>
      <c r="AJ28" s="431"/>
      <c r="AK28" s="448"/>
      <c r="AL28" s="449"/>
      <c r="AM28" s="450"/>
      <c r="AN28" s="414"/>
      <c r="AO28" s="415"/>
      <c r="AP28" s="415"/>
      <c r="AQ28" s="415"/>
      <c r="AR28" s="416"/>
      <c r="AS28" s="414"/>
      <c r="AT28" s="415"/>
      <c r="AU28" s="415"/>
      <c r="AV28" s="415"/>
      <c r="AW28" s="416"/>
      <c r="AX28" s="442"/>
      <c r="AY28" s="443"/>
      <c r="AZ28" s="443"/>
      <c r="BA28" s="443"/>
      <c r="BB28" s="443"/>
      <c r="BC28" s="443"/>
      <c r="BD28" s="444"/>
    </row>
    <row r="29" spans="2:56" ht="16.5" customHeight="1" x14ac:dyDescent="0.15">
      <c r="B29" s="457"/>
      <c r="C29" s="431"/>
      <c r="D29" s="431"/>
      <c r="E29" s="431"/>
      <c r="F29" s="431"/>
      <c r="G29" s="431"/>
      <c r="H29" s="431"/>
      <c r="I29" s="431"/>
      <c r="J29" s="431"/>
      <c r="K29" s="431"/>
      <c r="L29" s="431"/>
      <c r="M29" s="432"/>
      <c r="N29" s="432"/>
      <c r="O29" s="433"/>
      <c r="P29" s="433"/>
      <c r="Q29" s="433"/>
      <c r="R29" s="434"/>
      <c r="S29" s="435"/>
      <c r="T29" s="435"/>
      <c r="U29" s="435"/>
      <c r="V29" s="436"/>
      <c r="W29" s="437"/>
      <c r="X29" s="438"/>
      <c r="Y29" s="439"/>
      <c r="Z29" s="439"/>
      <c r="AA29" s="439"/>
      <c r="AB29" s="439"/>
      <c r="AC29" s="439"/>
      <c r="AD29" s="440"/>
      <c r="AE29" s="451"/>
      <c r="AF29" s="431"/>
      <c r="AG29" s="431"/>
      <c r="AH29" s="441"/>
      <c r="AI29" s="431"/>
      <c r="AJ29" s="431"/>
      <c r="AK29" s="453"/>
      <c r="AL29" s="454"/>
      <c r="AM29" s="455"/>
      <c r="AN29" s="414"/>
      <c r="AO29" s="415"/>
      <c r="AP29" s="415"/>
      <c r="AQ29" s="415"/>
      <c r="AR29" s="416"/>
      <c r="AS29" s="414"/>
      <c r="AT29" s="415"/>
      <c r="AU29" s="415"/>
      <c r="AV29" s="415"/>
      <c r="AW29" s="416"/>
      <c r="AX29" s="442"/>
      <c r="AY29" s="443"/>
      <c r="AZ29" s="443"/>
      <c r="BA29" s="443"/>
      <c r="BB29" s="443"/>
      <c r="BC29" s="443"/>
      <c r="BD29" s="444"/>
    </row>
    <row r="30" spans="2:56" ht="16.5" customHeight="1" x14ac:dyDescent="0.15">
      <c r="B30" s="457"/>
      <c r="C30" s="431"/>
      <c r="D30" s="431"/>
      <c r="E30" s="431"/>
      <c r="F30" s="431"/>
      <c r="G30" s="431"/>
      <c r="H30" s="431"/>
      <c r="I30" s="431"/>
      <c r="J30" s="431"/>
      <c r="K30" s="431"/>
      <c r="L30" s="431"/>
      <c r="M30" s="432"/>
      <c r="N30" s="432"/>
      <c r="O30" s="433"/>
      <c r="P30" s="433"/>
      <c r="Q30" s="433"/>
      <c r="R30" s="434"/>
      <c r="S30" s="435"/>
      <c r="T30" s="435"/>
      <c r="U30" s="435"/>
      <c r="V30" s="436"/>
      <c r="W30" s="437"/>
      <c r="X30" s="438"/>
      <c r="Y30" s="439"/>
      <c r="Z30" s="439"/>
      <c r="AA30" s="439"/>
      <c r="AB30" s="439"/>
      <c r="AC30" s="439"/>
      <c r="AD30" s="440"/>
      <c r="AE30" s="451"/>
      <c r="AF30" s="431"/>
      <c r="AG30" s="431"/>
      <c r="AH30" s="431"/>
      <c r="AI30" s="431"/>
      <c r="AJ30" s="431"/>
      <c r="AK30" s="448"/>
      <c r="AL30" s="449"/>
      <c r="AM30" s="450"/>
      <c r="AN30" s="414"/>
      <c r="AO30" s="415"/>
      <c r="AP30" s="415"/>
      <c r="AQ30" s="415"/>
      <c r="AR30" s="416"/>
      <c r="AS30" s="414"/>
      <c r="AT30" s="415"/>
      <c r="AU30" s="415"/>
      <c r="AV30" s="415"/>
      <c r="AW30" s="416"/>
      <c r="AX30" s="442"/>
      <c r="AY30" s="443"/>
      <c r="AZ30" s="443"/>
      <c r="BA30" s="443"/>
      <c r="BB30" s="443"/>
      <c r="BC30" s="443"/>
      <c r="BD30" s="444"/>
    </row>
    <row r="31" spans="2:56" ht="16.5" customHeight="1" x14ac:dyDescent="0.15">
      <c r="B31" s="456"/>
      <c r="C31" s="431"/>
      <c r="D31" s="431"/>
      <c r="E31" s="431"/>
      <c r="F31" s="441"/>
      <c r="G31" s="441"/>
      <c r="H31" s="441"/>
      <c r="I31" s="431"/>
      <c r="J31" s="431"/>
      <c r="K31" s="431"/>
      <c r="L31" s="431"/>
      <c r="M31" s="432"/>
      <c r="N31" s="432"/>
      <c r="O31" s="433"/>
      <c r="P31" s="433"/>
      <c r="Q31" s="433"/>
      <c r="R31" s="434"/>
      <c r="S31" s="435"/>
      <c r="T31" s="435"/>
      <c r="U31" s="435"/>
      <c r="V31" s="436"/>
      <c r="W31" s="437"/>
      <c r="X31" s="438"/>
      <c r="Y31" s="439"/>
      <c r="Z31" s="439"/>
      <c r="AA31" s="439"/>
      <c r="AB31" s="439"/>
      <c r="AC31" s="439"/>
      <c r="AD31" s="440"/>
      <c r="AE31" s="451"/>
      <c r="AF31" s="431"/>
      <c r="AG31" s="431"/>
      <c r="AH31" s="431"/>
      <c r="AI31" s="431"/>
      <c r="AJ31" s="431"/>
      <c r="AK31" s="448"/>
      <c r="AL31" s="449"/>
      <c r="AM31" s="450"/>
      <c r="AN31" s="414"/>
      <c r="AO31" s="415"/>
      <c r="AP31" s="415"/>
      <c r="AQ31" s="415"/>
      <c r="AR31" s="416"/>
      <c r="AS31" s="414"/>
      <c r="AT31" s="415"/>
      <c r="AU31" s="415"/>
      <c r="AV31" s="415"/>
      <c r="AW31" s="416"/>
      <c r="AX31" s="442"/>
      <c r="AY31" s="443"/>
      <c r="AZ31" s="443"/>
      <c r="BA31" s="443"/>
      <c r="BB31" s="443"/>
      <c r="BC31" s="443"/>
      <c r="BD31" s="444"/>
    </row>
    <row r="32" spans="2:56" ht="16.5" customHeight="1" x14ac:dyDescent="0.15">
      <c r="B32" s="457"/>
      <c r="C32" s="431"/>
      <c r="D32" s="431"/>
      <c r="E32" s="431"/>
      <c r="F32" s="431"/>
      <c r="G32" s="431"/>
      <c r="H32" s="431"/>
      <c r="I32" s="431"/>
      <c r="J32" s="431"/>
      <c r="K32" s="431"/>
      <c r="L32" s="431"/>
      <c r="M32" s="432"/>
      <c r="N32" s="432"/>
      <c r="O32" s="433"/>
      <c r="P32" s="433"/>
      <c r="Q32" s="433"/>
      <c r="R32" s="434"/>
      <c r="S32" s="435"/>
      <c r="T32" s="435"/>
      <c r="U32" s="435"/>
      <c r="V32" s="436"/>
      <c r="W32" s="437"/>
      <c r="X32" s="438"/>
      <c r="Y32" s="439"/>
      <c r="Z32" s="439"/>
      <c r="AA32" s="439"/>
      <c r="AB32" s="439"/>
      <c r="AC32" s="439"/>
      <c r="AD32" s="440"/>
      <c r="AE32" s="451"/>
      <c r="AF32" s="431"/>
      <c r="AG32" s="431"/>
      <c r="AH32" s="431"/>
      <c r="AI32" s="431"/>
      <c r="AJ32" s="431"/>
      <c r="AK32" s="448"/>
      <c r="AL32" s="449"/>
      <c r="AM32" s="450"/>
      <c r="AN32" s="414"/>
      <c r="AO32" s="415"/>
      <c r="AP32" s="415"/>
      <c r="AQ32" s="415"/>
      <c r="AR32" s="416"/>
      <c r="AS32" s="414"/>
      <c r="AT32" s="415"/>
      <c r="AU32" s="415"/>
      <c r="AV32" s="415"/>
      <c r="AW32" s="416"/>
      <c r="AX32" s="442"/>
      <c r="AY32" s="443"/>
      <c r="AZ32" s="443"/>
      <c r="BA32" s="443"/>
      <c r="BB32" s="443"/>
      <c r="BC32" s="443"/>
      <c r="BD32" s="444"/>
    </row>
    <row r="33" spans="2:56" ht="16.5" customHeight="1" x14ac:dyDescent="0.15">
      <c r="B33" s="457"/>
      <c r="C33" s="431"/>
      <c r="D33" s="431"/>
      <c r="E33" s="431"/>
      <c r="F33" s="431"/>
      <c r="G33" s="431"/>
      <c r="H33" s="431"/>
      <c r="I33" s="431"/>
      <c r="J33" s="431"/>
      <c r="K33" s="431"/>
      <c r="L33" s="431"/>
      <c r="M33" s="432"/>
      <c r="N33" s="432"/>
      <c r="O33" s="433"/>
      <c r="P33" s="433"/>
      <c r="Q33" s="433"/>
      <c r="R33" s="434"/>
      <c r="S33" s="435"/>
      <c r="T33" s="435"/>
      <c r="U33" s="435"/>
      <c r="V33" s="436"/>
      <c r="W33" s="437"/>
      <c r="X33" s="438"/>
      <c r="Y33" s="439"/>
      <c r="Z33" s="439"/>
      <c r="AA33" s="439"/>
      <c r="AB33" s="439"/>
      <c r="AC33" s="439"/>
      <c r="AD33" s="440"/>
      <c r="AE33" s="451"/>
      <c r="AF33" s="431"/>
      <c r="AG33" s="431"/>
      <c r="AH33" s="431"/>
      <c r="AI33" s="431"/>
      <c r="AJ33" s="431"/>
      <c r="AK33" s="448"/>
      <c r="AL33" s="449"/>
      <c r="AM33" s="450"/>
      <c r="AN33" s="414"/>
      <c r="AO33" s="415"/>
      <c r="AP33" s="415"/>
      <c r="AQ33" s="415"/>
      <c r="AR33" s="416"/>
      <c r="AS33" s="414"/>
      <c r="AT33" s="415"/>
      <c r="AU33" s="415"/>
      <c r="AV33" s="415"/>
      <c r="AW33" s="416"/>
      <c r="AX33" s="442"/>
      <c r="AY33" s="443"/>
      <c r="AZ33" s="443"/>
      <c r="BA33" s="443"/>
      <c r="BB33" s="443"/>
      <c r="BC33" s="443"/>
      <c r="BD33" s="444"/>
    </row>
    <row r="34" spans="2:56" ht="16.5" customHeight="1" x14ac:dyDescent="0.15">
      <c r="B34" s="457"/>
      <c r="C34" s="431"/>
      <c r="D34" s="431"/>
      <c r="E34" s="431"/>
      <c r="F34" s="431"/>
      <c r="G34" s="431"/>
      <c r="H34" s="431"/>
      <c r="I34" s="431"/>
      <c r="J34" s="431"/>
      <c r="K34" s="431"/>
      <c r="L34" s="431"/>
      <c r="M34" s="432"/>
      <c r="N34" s="432"/>
      <c r="O34" s="433"/>
      <c r="P34" s="433"/>
      <c r="Q34" s="433"/>
      <c r="R34" s="434"/>
      <c r="S34" s="435"/>
      <c r="T34" s="435"/>
      <c r="U34" s="435"/>
      <c r="V34" s="436"/>
      <c r="W34" s="437"/>
      <c r="X34" s="438"/>
      <c r="Y34" s="439"/>
      <c r="Z34" s="439"/>
      <c r="AA34" s="439"/>
      <c r="AB34" s="439"/>
      <c r="AC34" s="439"/>
      <c r="AD34" s="440"/>
      <c r="AE34" s="451"/>
      <c r="AF34" s="431"/>
      <c r="AG34" s="431"/>
      <c r="AH34" s="441"/>
      <c r="AI34" s="431"/>
      <c r="AJ34" s="431"/>
      <c r="AK34" s="453"/>
      <c r="AL34" s="454"/>
      <c r="AM34" s="455"/>
      <c r="AN34" s="414"/>
      <c r="AO34" s="415"/>
      <c r="AP34" s="415"/>
      <c r="AQ34" s="415"/>
      <c r="AR34" s="416"/>
      <c r="AS34" s="414"/>
      <c r="AT34" s="415"/>
      <c r="AU34" s="415"/>
      <c r="AV34" s="415"/>
      <c r="AW34" s="416"/>
      <c r="AX34" s="442"/>
      <c r="AY34" s="443"/>
      <c r="AZ34" s="443"/>
      <c r="BA34" s="443"/>
      <c r="BB34" s="443"/>
      <c r="BC34" s="443"/>
      <c r="BD34" s="444"/>
    </row>
    <row r="35" spans="2:56" ht="16.5" customHeight="1" x14ac:dyDescent="0.15">
      <c r="B35" s="457"/>
      <c r="C35" s="431"/>
      <c r="D35" s="431"/>
      <c r="E35" s="431"/>
      <c r="F35" s="431"/>
      <c r="G35" s="431"/>
      <c r="H35" s="431"/>
      <c r="I35" s="431"/>
      <c r="J35" s="431"/>
      <c r="K35" s="431"/>
      <c r="L35" s="431"/>
      <c r="M35" s="432"/>
      <c r="N35" s="432"/>
      <c r="O35" s="433"/>
      <c r="P35" s="433"/>
      <c r="Q35" s="433"/>
      <c r="R35" s="434"/>
      <c r="S35" s="435"/>
      <c r="T35" s="435"/>
      <c r="U35" s="435"/>
      <c r="V35" s="436"/>
      <c r="W35" s="437"/>
      <c r="X35" s="438"/>
      <c r="Y35" s="439"/>
      <c r="Z35" s="439"/>
      <c r="AA35" s="439"/>
      <c r="AB35" s="439"/>
      <c r="AC35" s="439"/>
      <c r="AD35" s="440"/>
      <c r="AE35" s="451"/>
      <c r="AF35" s="431"/>
      <c r="AG35" s="431"/>
      <c r="AH35" s="431"/>
      <c r="AI35" s="431"/>
      <c r="AJ35" s="431"/>
      <c r="AK35" s="448"/>
      <c r="AL35" s="449"/>
      <c r="AM35" s="450"/>
      <c r="AN35" s="414"/>
      <c r="AO35" s="415"/>
      <c r="AP35" s="415"/>
      <c r="AQ35" s="415"/>
      <c r="AR35" s="416"/>
      <c r="AS35" s="414"/>
      <c r="AT35" s="415"/>
      <c r="AU35" s="415"/>
      <c r="AV35" s="415"/>
      <c r="AW35" s="416"/>
      <c r="AX35" s="442"/>
      <c r="AY35" s="443"/>
      <c r="AZ35" s="443"/>
      <c r="BA35" s="443"/>
      <c r="BB35" s="443"/>
      <c r="BC35" s="443"/>
      <c r="BD35" s="444"/>
    </row>
    <row r="36" spans="2:56" ht="16.5" customHeight="1" x14ac:dyDescent="0.15">
      <c r="B36" s="457"/>
      <c r="C36" s="431"/>
      <c r="D36" s="431"/>
      <c r="E36" s="431"/>
      <c r="F36" s="431"/>
      <c r="G36" s="431"/>
      <c r="H36" s="431"/>
      <c r="I36" s="431"/>
      <c r="J36" s="431"/>
      <c r="K36" s="431"/>
      <c r="L36" s="431"/>
      <c r="M36" s="432"/>
      <c r="N36" s="432"/>
      <c r="O36" s="433"/>
      <c r="P36" s="433"/>
      <c r="Q36" s="433"/>
      <c r="R36" s="434"/>
      <c r="S36" s="435"/>
      <c r="T36" s="435"/>
      <c r="U36" s="435"/>
      <c r="V36" s="436"/>
      <c r="W36" s="437"/>
      <c r="X36" s="438"/>
      <c r="Y36" s="439"/>
      <c r="Z36" s="439"/>
      <c r="AA36" s="439"/>
      <c r="AB36" s="439"/>
      <c r="AC36" s="439"/>
      <c r="AD36" s="440"/>
      <c r="AE36" s="451"/>
      <c r="AF36" s="431"/>
      <c r="AG36" s="431"/>
      <c r="AH36" s="431"/>
      <c r="AI36" s="431"/>
      <c r="AJ36" s="431"/>
      <c r="AK36" s="448"/>
      <c r="AL36" s="449"/>
      <c r="AM36" s="450"/>
      <c r="AN36" s="414"/>
      <c r="AO36" s="415"/>
      <c r="AP36" s="415"/>
      <c r="AQ36" s="415"/>
      <c r="AR36" s="416"/>
      <c r="AS36" s="414"/>
      <c r="AT36" s="415"/>
      <c r="AU36" s="415"/>
      <c r="AV36" s="415"/>
      <c r="AW36" s="416"/>
      <c r="AX36" s="442"/>
      <c r="AY36" s="443"/>
      <c r="AZ36" s="443"/>
      <c r="BA36" s="443"/>
      <c r="BB36" s="443"/>
      <c r="BC36" s="443"/>
      <c r="BD36" s="444"/>
    </row>
    <row r="37" spans="2:56" ht="16.5" customHeight="1" x14ac:dyDescent="0.15">
      <c r="B37" s="457"/>
      <c r="C37" s="431"/>
      <c r="D37" s="431"/>
      <c r="E37" s="431"/>
      <c r="F37" s="441"/>
      <c r="G37" s="441"/>
      <c r="H37" s="441"/>
      <c r="I37" s="431"/>
      <c r="J37" s="431"/>
      <c r="K37" s="431"/>
      <c r="L37" s="431"/>
      <c r="M37" s="432"/>
      <c r="N37" s="432"/>
      <c r="O37" s="433"/>
      <c r="P37" s="433"/>
      <c r="Q37" s="433"/>
      <c r="R37" s="434"/>
      <c r="S37" s="435"/>
      <c r="T37" s="435"/>
      <c r="U37" s="435"/>
      <c r="V37" s="436"/>
      <c r="W37" s="437"/>
      <c r="X37" s="438"/>
      <c r="Y37" s="439"/>
      <c r="Z37" s="439"/>
      <c r="AA37" s="439"/>
      <c r="AB37" s="439"/>
      <c r="AC37" s="439"/>
      <c r="AD37" s="440"/>
      <c r="AE37" s="451"/>
      <c r="AF37" s="431"/>
      <c r="AG37" s="431"/>
      <c r="AH37" s="431"/>
      <c r="AI37" s="431"/>
      <c r="AJ37" s="431"/>
      <c r="AK37" s="448"/>
      <c r="AL37" s="449"/>
      <c r="AM37" s="450"/>
      <c r="AN37" s="414"/>
      <c r="AO37" s="415"/>
      <c r="AP37" s="415"/>
      <c r="AQ37" s="415"/>
      <c r="AR37" s="416"/>
      <c r="AS37" s="414"/>
      <c r="AT37" s="415"/>
      <c r="AU37" s="415"/>
      <c r="AV37" s="415"/>
      <c r="AW37" s="416"/>
      <c r="AX37" s="442"/>
      <c r="AY37" s="443"/>
      <c r="AZ37" s="443"/>
      <c r="BA37" s="443"/>
      <c r="BB37" s="443"/>
      <c r="BC37" s="443"/>
      <c r="BD37" s="444"/>
    </row>
    <row r="38" spans="2:56" ht="16.5" customHeight="1" x14ac:dyDescent="0.15">
      <c r="B38" s="457"/>
      <c r="C38" s="431"/>
      <c r="D38" s="431"/>
      <c r="E38" s="431"/>
      <c r="F38" s="431"/>
      <c r="G38" s="431"/>
      <c r="H38" s="431"/>
      <c r="I38" s="431"/>
      <c r="J38" s="431"/>
      <c r="K38" s="431"/>
      <c r="L38" s="431"/>
      <c r="M38" s="432"/>
      <c r="N38" s="432"/>
      <c r="O38" s="433"/>
      <c r="P38" s="433"/>
      <c r="Q38" s="433"/>
      <c r="R38" s="434"/>
      <c r="S38" s="435"/>
      <c r="T38" s="435"/>
      <c r="U38" s="435"/>
      <c r="V38" s="436"/>
      <c r="W38" s="437"/>
      <c r="X38" s="438"/>
      <c r="Y38" s="439"/>
      <c r="Z38" s="439"/>
      <c r="AA38" s="439"/>
      <c r="AB38" s="439"/>
      <c r="AC38" s="439"/>
      <c r="AD38" s="440"/>
      <c r="AE38" s="451"/>
      <c r="AF38" s="431"/>
      <c r="AG38" s="431"/>
      <c r="AH38" s="431"/>
      <c r="AI38" s="431"/>
      <c r="AJ38" s="431"/>
      <c r="AK38" s="448"/>
      <c r="AL38" s="449"/>
      <c r="AM38" s="450"/>
      <c r="AN38" s="414"/>
      <c r="AO38" s="415"/>
      <c r="AP38" s="415"/>
      <c r="AQ38" s="415"/>
      <c r="AR38" s="416"/>
      <c r="AS38" s="414"/>
      <c r="AT38" s="415"/>
      <c r="AU38" s="415"/>
      <c r="AV38" s="415"/>
      <c r="AW38" s="416"/>
      <c r="AX38" s="442"/>
      <c r="AY38" s="443"/>
      <c r="AZ38" s="443"/>
      <c r="BA38" s="443"/>
      <c r="BB38" s="443"/>
      <c r="BC38" s="443"/>
      <c r="BD38" s="444"/>
    </row>
    <row r="39" spans="2:56" ht="16.5" customHeight="1" x14ac:dyDescent="0.15">
      <c r="B39" s="457"/>
      <c r="C39" s="431"/>
      <c r="D39" s="431"/>
      <c r="E39" s="431"/>
      <c r="F39" s="431"/>
      <c r="G39" s="431"/>
      <c r="H39" s="431"/>
      <c r="I39" s="431"/>
      <c r="J39" s="431"/>
      <c r="K39" s="431"/>
      <c r="L39" s="431"/>
      <c r="M39" s="432"/>
      <c r="N39" s="432"/>
      <c r="O39" s="433"/>
      <c r="P39" s="433"/>
      <c r="Q39" s="433"/>
      <c r="R39" s="434"/>
      <c r="S39" s="435"/>
      <c r="T39" s="435"/>
      <c r="U39" s="435"/>
      <c r="V39" s="436"/>
      <c r="W39" s="437"/>
      <c r="X39" s="438"/>
      <c r="Y39" s="439"/>
      <c r="Z39" s="439"/>
      <c r="AA39" s="439"/>
      <c r="AB39" s="439"/>
      <c r="AC39" s="439"/>
      <c r="AD39" s="440"/>
      <c r="AE39" s="451"/>
      <c r="AF39" s="431"/>
      <c r="AG39" s="431"/>
      <c r="AH39" s="441"/>
      <c r="AI39" s="431"/>
      <c r="AJ39" s="431"/>
      <c r="AK39" s="453"/>
      <c r="AL39" s="454"/>
      <c r="AM39" s="455"/>
      <c r="AN39" s="414"/>
      <c r="AO39" s="415"/>
      <c r="AP39" s="415"/>
      <c r="AQ39" s="415"/>
      <c r="AR39" s="416"/>
      <c r="AS39" s="414"/>
      <c r="AT39" s="415"/>
      <c r="AU39" s="415"/>
      <c r="AV39" s="415"/>
      <c r="AW39" s="416"/>
      <c r="AX39" s="442"/>
      <c r="AY39" s="443"/>
      <c r="AZ39" s="443"/>
      <c r="BA39" s="443"/>
      <c r="BB39" s="443"/>
      <c r="BC39" s="443"/>
      <c r="BD39" s="444"/>
    </row>
    <row r="40" spans="2:56" ht="16.5" customHeight="1" x14ac:dyDescent="0.15">
      <c r="B40" s="457"/>
      <c r="C40" s="431"/>
      <c r="D40" s="431"/>
      <c r="E40" s="431"/>
      <c r="F40" s="431"/>
      <c r="G40" s="431"/>
      <c r="H40" s="431"/>
      <c r="I40" s="431"/>
      <c r="J40" s="431"/>
      <c r="K40" s="431"/>
      <c r="L40" s="431"/>
      <c r="M40" s="432"/>
      <c r="N40" s="432"/>
      <c r="O40" s="433"/>
      <c r="P40" s="433"/>
      <c r="Q40" s="433"/>
      <c r="R40" s="434"/>
      <c r="S40" s="435"/>
      <c r="T40" s="435"/>
      <c r="U40" s="435"/>
      <c r="V40" s="436"/>
      <c r="W40" s="437"/>
      <c r="X40" s="438"/>
      <c r="Y40" s="439"/>
      <c r="Z40" s="439"/>
      <c r="AA40" s="439"/>
      <c r="AB40" s="439"/>
      <c r="AC40" s="439"/>
      <c r="AD40" s="440"/>
      <c r="AE40" s="451"/>
      <c r="AF40" s="431"/>
      <c r="AG40" s="431"/>
      <c r="AH40" s="431"/>
      <c r="AI40" s="431"/>
      <c r="AJ40" s="431"/>
      <c r="AK40" s="448"/>
      <c r="AL40" s="449"/>
      <c r="AM40" s="450"/>
      <c r="AN40" s="414"/>
      <c r="AO40" s="415"/>
      <c r="AP40" s="415"/>
      <c r="AQ40" s="415"/>
      <c r="AR40" s="416"/>
      <c r="AS40" s="414"/>
      <c r="AT40" s="415"/>
      <c r="AU40" s="415"/>
      <c r="AV40" s="415"/>
      <c r="AW40" s="416"/>
      <c r="AX40" s="442"/>
      <c r="AY40" s="443"/>
      <c r="AZ40" s="443"/>
      <c r="BA40" s="443"/>
      <c r="BB40" s="443"/>
      <c r="BC40" s="443"/>
      <c r="BD40" s="444"/>
    </row>
    <row r="41" spans="2:56" ht="16.5" customHeight="1" x14ac:dyDescent="0.15">
      <c r="B41" s="457"/>
      <c r="C41" s="431"/>
      <c r="D41" s="431"/>
      <c r="E41" s="431"/>
      <c r="F41" s="441"/>
      <c r="G41" s="441"/>
      <c r="H41" s="441"/>
      <c r="I41" s="431"/>
      <c r="J41" s="431"/>
      <c r="K41" s="431"/>
      <c r="L41" s="431"/>
      <c r="M41" s="432"/>
      <c r="N41" s="432"/>
      <c r="O41" s="433"/>
      <c r="P41" s="433"/>
      <c r="Q41" s="433"/>
      <c r="R41" s="434"/>
      <c r="S41" s="435"/>
      <c r="T41" s="435"/>
      <c r="U41" s="435"/>
      <c r="V41" s="436"/>
      <c r="W41" s="437"/>
      <c r="X41" s="438"/>
      <c r="Y41" s="439"/>
      <c r="Z41" s="439"/>
      <c r="AA41" s="439"/>
      <c r="AB41" s="439"/>
      <c r="AC41" s="439"/>
      <c r="AD41" s="440"/>
      <c r="AE41" s="451"/>
      <c r="AF41" s="431"/>
      <c r="AG41" s="431"/>
      <c r="AH41" s="431"/>
      <c r="AI41" s="431"/>
      <c r="AJ41" s="431"/>
      <c r="AK41" s="448"/>
      <c r="AL41" s="449"/>
      <c r="AM41" s="450"/>
      <c r="AN41" s="414"/>
      <c r="AO41" s="415"/>
      <c r="AP41" s="415"/>
      <c r="AQ41" s="415"/>
      <c r="AR41" s="416"/>
      <c r="AS41" s="414"/>
      <c r="AT41" s="415"/>
      <c r="AU41" s="415"/>
      <c r="AV41" s="415"/>
      <c r="AW41" s="416"/>
      <c r="AX41" s="442"/>
      <c r="AY41" s="443"/>
      <c r="AZ41" s="443"/>
      <c r="BA41" s="443"/>
      <c r="BB41" s="443"/>
      <c r="BC41" s="443"/>
      <c r="BD41" s="444"/>
    </row>
    <row r="42" spans="2:56" ht="16.5" customHeight="1" x14ac:dyDescent="0.15">
      <c r="B42" s="457"/>
      <c r="C42" s="431"/>
      <c r="D42" s="431"/>
      <c r="E42" s="431"/>
      <c r="F42" s="431"/>
      <c r="G42" s="431"/>
      <c r="H42" s="431"/>
      <c r="I42" s="431"/>
      <c r="J42" s="431"/>
      <c r="K42" s="431"/>
      <c r="L42" s="431"/>
      <c r="M42" s="432"/>
      <c r="N42" s="432"/>
      <c r="O42" s="433"/>
      <c r="P42" s="433"/>
      <c r="Q42" s="433"/>
      <c r="R42" s="434"/>
      <c r="S42" s="435"/>
      <c r="T42" s="435"/>
      <c r="U42" s="435"/>
      <c r="V42" s="436"/>
      <c r="W42" s="437"/>
      <c r="X42" s="438"/>
      <c r="Y42" s="439"/>
      <c r="Z42" s="439"/>
      <c r="AA42" s="439"/>
      <c r="AB42" s="439"/>
      <c r="AC42" s="439"/>
      <c r="AD42" s="440"/>
      <c r="AE42" s="451"/>
      <c r="AF42" s="431"/>
      <c r="AG42" s="431"/>
      <c r="AH42" s="431"/>
      <c r="AI42" s="431"/>
      <c r="AJ42" s="431"/>
      <c r="AK42" s="448"/>
      <c r="AL42" s="449"/>
      <c r="AM42" s="450"/>
      <c r="AN42" s="414"/>
      <c r="AO42" s="415"/>
      <c r="AP42" s="415"/>
      <c r="AQ42" s="415"/>
      <c r="AR42" s="416"/>
      <c r="AS42" s="414"/>
      <c r="AT42" s="415"/>
      <c r="AU42" s="415"/>
      <c r="AV42" s="415"/>
      <c r="AW42" s="416"/>
      <c r="AX42" s="442"/>
      <c r="AY42" s="443"/>
      <c r="AZ42" s="443"/>
      <c r="BA42" s="443"/>
      <c r="BB42" s="443"/>
      <c r="BC42" s="443"/>
      <c r="BD42" s="444"/>
    </row>
    <row r="43" spans="2:56" ht="16.5" customHeight="1" x14ac:dyDescent="0.15">
      <c r="B43" s="457"/>
      <c r="C43" s="431"/>
      <c r="D43" s="431"/>
      <c r="E43" s="431"/>
      <c r="F43" s="431"/>
      <c r="G43" s="431"/>
      <c r="H43" s="431"/>
      <c r="I43" s="431"/>
      <c r="J43" s="431"/>
      <c r="K43" s="431"/>
      <c r="L43" s="431"/>
      <c r="M43" s="432"/>
      <c r="N43" s="432"/>
      <c r="O43" s="433"/>
      <c r="P43" s="433"/>
      <c r="Q43" s="433"/>
      <c r="R43" s="434"/>
      <c r="S43" s="435"/>
      <c r="T43" s="435"/>
      <c r="U43" s="435"/>
      <c r="V43" s="436"/>
      <c r="W43" s="437"/>
      <c r="X43" s="438"/>
      <c r="Y43" s="439"/>
      <c r="Z43" s="439"/>
      <c r="AA43" s="439"/>
      <c r="AB43" s="439"/>
      <c r="AC43" s="439"/>
      <c r="AD43" s="440"/>
      <c r="AE43" s="451"/>
      <c r="AF43" s="431"/>
      <c r="AG43" s="431"/>
      <c r="AH43" s="431"/>
      <c r="AI43" s="431"/>
      <c r="AJ43" s="431"/>
      <c r="AK43" s="448"/>
      <c r="AL43" s="449"/>
      <c r="AM43" s="450"/>
      <c r="AN43" s="414"/>
      <c r="AO43" s="415"/>
      <c r="AP43" s="415"/>
      <c r="AQ43" s="415"/>
      <c r="AR43" s="416"/>
      <c r="AS43" s="414"/>
      <c r="AT43" s="415"/>
      <c r="AU43" s="415"/>
      <c r="AV43" s="415"/>
      <c r="AW43" s="416"/>
      <c r="AX43" s="442"/>
      <c r="AY43" s="443"/>
      <c r="AZ43" s="443"/>
      <c r="BA43" s="443"/>
      <c r="BB43" s="443"/>
      <c r="BC43" s="443"/>
      <c r="BD43" s="444"/>
    </row>
    <row r="44" spans="2:56" ht="16.5" customHeight="1" x14ac:dyDescent="0.15">
      <c r="B44" s="457"/>
      <c r="C44" s="431"/>
      <c r="D44" s="431"/>
      <c r="E44" s="431"/>
      <c r="F44" s="431"/>
      <c r="G44" s="431"/>
      <c r="H44" s="431"/>
      <c r="I44" s="431"/>
      <c r="J44" s="431"/>
      <c r="K44" s="431"/>
      <c r="L44" s="431"/>
      <c r="M44" s="432"/>
      <c r="N44" s="432"/>
      <c r="O44" s="433"/>
      <c r="P44" s="433"/>
      <c r="Q44" s="433"/>
      <c r="R44" s="434"/>
      <c r="S44" s="435"/>
      <c r="T44" s="435"/>
      <c r="U44" s="435"/>
      <c r="V44" s="436"/>
      <c r="W44" s="437"/>
      <c r="X44" s="438"/>
      <c r="Y44" s="439"/>
      <c r="Z44" s="439"/>
      <c r="AA44" s="439"/>
      <c r="AB44" s="439"/>
      <c r="AC44" s="439"/>
      <c r="AD44" s="440"/>
      <c r="AE44" s="451"/>
      <c r="AF44" s="431"/>
      <c r="AG44" s="431"/>
      <c r="AH44" s="441"/>
      <c r="AI44" s="431"/>
      <c r="AJ44" s="431"/>
      <c r="AK44" s="453"/>
      <c r="AL44" s="454"/>
      <c r="AM44" s="455"/>
      <c r="AN44" s="414"/>
      <c r="AO44" s="415"/>
      <c r="AP44" s="415"/>
      <c r="AQ44" s="415"/>
      <c r="AR44" s="416"/>
      <c r="AS44" s="414"/>
      <c r="AT44" s="415"/>
      <c r="AU44" s="415"/>
      <c r="AV44" s="415"/>
      <c r="AW44" s="416"/>
      <c r="AX44" s="442"/>
      <c r="AY44" s="443"/>
      <c r="AZ44" s="443"/>
      <c r="BA44" s="443"/>
      <c r="BB44" s="443"/>
      <c r="BC44" s="443"/>
      <c r="BD44" s="444"/>
    </row>
    <row r="45" spans="2:56" ht="16.5" customHeight="1" x14ac:dyDescent="0.15">
      <c r="B45" s="457"/>
      <c r="C45" s="431"/>
      <c r="D45" s="431"/>
      <c r="E45" s="431"/>
      <c r="F45" s="441"/>
      <c r="G45" s="441"/>
      <c r="H45" s="441"/>
      <c r="I45" s="431"/>
      <c r="J45" s="431"/>
      <c r="K45" s="431"/>
      <c r="L45" s="431"/>
      <c r="M45" s="432"/>
      <c r="N45" s="432"/>
      <c r="O45" s="433"/>
      <c r="P45" s="433"/>
      <c r="Q45" s="433"/>
      <c r="R45" s="434"/>
      <c r="S45" s="435"/>
      <c r="T45" s="435"/>
      <c r="U45" s="435"/>
      <c r="V45" s="436"/>
      <c r="W45" s="437"/>
      <c r="X45" s="438"/>
      <c r="Y45" s="439"/>
      <c r="Z45" s="439"/>
      <c r="AA45" s="439"/>
      <c r="AB45" s="439"/>
      <c r="AC45" s="439"/>
      <c r="AD45" s="440"/>
      <c r="AE45" s="451"/>
      <c r="AF45" s="431"/>
      <c r="AG45" s="431"/>
      <c r="AH45" s="431"/>
      <c r="AI45" s="431"/>
      <c r="AJ45" s="431"/>
      <c r="AK45" s="448"/>
      <c r="AL45" s="449"/>
      <c r="AM45" s="450"/>
      <c r="AN45" s="414"/>
      <c r="AO45" s="415"/>
      <c r="AP45" s="415"/>
      <c r="AQ45" s="415"/>
      <c r="AR45" s="416"/>
      <c r="AS45" s="414"/>
      <c r="AT45" s="415"/>
      <c r="AU45" s="415"/>
      <c r="AV45" s="415"/>
      <c r="AW45" s="416"/>
      <c r="AX45" s="442"/>
      <c r="AY45" s="443"/>
      <c r="AZ45" s="443"/>
      <c r="BA45" s="443"/>
      <c r="BB45" s="443"/>
      <c r="BC45" s="443"/>
      <c r="BD45" s="444"/>
    </row>
    <row r="46" spans="2:56" ht="16.5" customHeight="1" x14ac:dyDescent="0.15">
      <c r="B46" s="457"/>
      <c r="C46" s="431"/>
      <c r="D46" s="431"/>
      <c r="E46" s="431"/>
      <c r="F46" s="431"/>
      <c r="G46" s="431"/>
      <c r="H46" s="431"/>
      <c r="I46" s="431"/>
      <c r="J46" s="431"/>
      <c r="K46" s="431"/>
      <c r="L46" s="431"/>
      <c r="M46" s="432"/>
      <c r="N46" s="432"/>
      <c r="O46" s="433"/>
      <c r="P46" s="433"/>
      <c r="Q46" s="433"/>
      <c r="R46" s="434"/>
      <c r="S46" s="435"/>
      <c r="T46" s="435"/>
      <c r="U46" s="435"/>
      <c r="V46" s="436"/>
      <c r="W46" s="437"/>
      <c r="X46" s="438"/>
      <c r="Y46" s="439"/>
      <c r="Z46" s="439"/>
      <c r="AA46" s="439"/>
      <c r="AB46" s="439"/>
      <c r="AC46" s="439"/>
      <c r="AD46" s="440"/>
      <c r="AE46" s="451"/>
      <c r="AF46" s="431"/>
      <c r="AG46" s="431"/>
      <c r="AH46" s="431"/>
      <c r="AI46" s="431"/>
      <c r="AJ46" s="431"/>
      <c r="AK46" s="448"/>
      <c r="AL46" s="449"/>
      <c r="AM46" s="450"/>
      <c r="AN46" s="414"/>
      <c r="AO46" s="415"/>
      <c r="AP46" s="415"/>
      <c r="AQ46" s="415"/>
      <c r="AR46" s="416"/>
      <c r="AS46" s="414"/>
      <c r="AT46" s="415"/>
      <c r="AU46" s="415"/>
      <c r="AV46" s="415"/>
      <c r="AW46" s="416"/>
      <c r="AX46" s="442"/>
      <c r="AY46" s="443"/>
      <c r="AZ46" s="443"/>
      <c r="BA46" s="443"/>
      <c r="BB46" s="443"/>
      <c r="BC46" s="443"/>
      <c r="BD46" s="444"/>
    </row>
    <row r="47" spans="2:56" ht="16.5" customHeight="1" x14ac:dyDescent="0.15">
      <c r="B47" s="457"/>
      <c r="C47" s="431"/>
      <c r="D47" s="431"/>
      <c r="E47" s="431"/>
      <c r="F47" s="431"/>
      <c r="G47" s="431"/>
      <c r="H47" s="431"/>
      <c r="I47" s="431"/>
      <c r="J47" s="431"/>
      <c r="K47" s="431"/>
      <c r="L47" s="431"/>
      <c r="M47" s="432"/>
      <c r="N47" s="432"/>
      <c r="O47" s="433"/>
      <c r="P47" s="433"/>
      <c r="Q47" s="433"/>
      <c r="R47" s="434"/>
      <c r="S47" s="435"/>
      <c r="T47" s="435"/>
      <c r="U47" s="435"/>
      <c r="V47" s="436"/>
      <c r="W47" s="437"/>
      <c r="X47" s="438"/>
      <c r="Y47" s="439"/>
      <c r="Z47" s="439"/>
      <c r="AA47" s="439"/>
      <c r="AB47" s="439"/>
      <c r="AC47" s="439"/>
      <c r="AD47" s="440"/>
      <c r="AE47" s="451"/>
      <c r="AF47" s="431"/>
      <c r="AG47" s="431"/>
      <c r="AH47" s="431"/>
      <c r="AI47" s="431"/>
      <c r="AJ47" s="431"/>
      <c r="AK47" s="448"/>
      <c r="AL47" s="449"/>
      <c r="AM47" s="450"/>
      <c r="AN47" s="414"/>
      <c r="AO47" s="415"/>
      <c r="AP47" s="415"/>
      <c r="AQ47" s="415"/>
      <c r="AR47" s="416"/>
      <c r="AS47" s="414"/>
      <c r="AT47" s="415"/>
      <c r="AU47" s="415"/>
      <c r="AV47" s="415"/>
      <c r="AW47" s="416"/>
      <c r="AX47" s="442"/>
      <c r="AY47" s="443"/>
      <c r="AZ47" s="443"/>
      <c r="BA47" s="443"/>
      <c r="BB47" s="443"/>
      <c r="BC47" s="443"/>
      <c r="BD47" s="444"/>
    </row>
    <row r="48" spans="2:56" ht="16.5" customHeight="1" x14ac:dyDescent="0.15">
      <c r="B48" s="457"/>
      <c r="C48" s="431"/>
      <c r="D48" s="431"/>
      <c r="E48" s="431"/>
      <c r="F48" s="431"/>
      <c r="G48" s="431"/>
      <c r="H48" s="431"/>
      <c r="I48" s="431"/>
      <c r="J48" s="431"/>
      <c r="K48" s="431"/>
      <c r="L48" s="431"/>
      <c r="M48" s="432"/>
      <c r="N48" s="432"/>
      <c r="O48" s="433"/>
      <c r="P48" s="433"/>
      <c r="Q48" s="433"/>
      <c r="R48" s="434"/>
      <c r="S48" s="435"/>
      <c r="T48" s="435"/>
      <c r="U48" s="435"/>
      <c r="V48" s="436"/>
      <c r="W48" s="437"/>
      <c r="X48" s="438"/>
      <c r="Y48" s="439"/>
      <c r="Z48" s="439"/>
      <c r="AA48" s="439"/>
      <c r="AB48" s="439"/>
      <c r="AC48" s="439"/>
      <c r="AD48" s="440"/>
      <c r="AE48" s="451"/>
      <c r="AF48" s="431"/>
      <c r="AG48" s="431"/>
      <c r="AH48" s="431"/>
      <c r="AI48" s="431"/>
      <c r="AJ48" s="431"/>
      <c r="AK48" s="448"/>
      <c r="AL48" s="449"/>
      <c r="AM48" s="450"/>
      <c r="AN48" s="414"/>
      <c r="AO48" s="415"/>
      <c r="AP48" s="415"/>
      <c r="AQ48" s="415"/>
      <c r="AR48" s="416"/>
      <c r="AS48" s="414"/>
      <c r="AT48" s="415"/>
      <c r="AU48" s="415"/>
      <c r="AV48" s="415"/>
      <c r="AW48" s="416"/>
      <c r="AX48" s="442"/>
      <c r="AY48" s="443"/>
      <c r="AZ48" s="443"/>
      <c r="BA48" s="443"/>
      <c r="BB48" s="443"/>
      <c r="BC48" s="443"/>
      <c r="BD48" s="444"/>
    </row>
    <row r="49" spans="2:56" ht="16.5" customHeight="1" x14ac:dyDescent="0.15">
      <c r="B49" s="457"/>
      <c r="C49" s="431"/>
      <c r="D49" s="431"/>
      <c r="E49" s="431"/>
      <c r="F49" s="441"/>
      <c r="G49" s="441"/>
      <c r="H49" s="441"/>
      <c r="I49" s="431"/>
      <c r="J49" s="431"/>
      <c r="K49" s="431"/>
      <c r="L49" s="431"/>
      <c r="M49" s="432"/>
      <c r="N49" s="432"/>
      <c r="O49" s="433"/>
      <c r="P49" s="433"/>
      <c r="Q49" s="433"/>
      <c r="R49" s="434"/>
      <c r="S49" s="435"/>
      <c r="T49" s="435"/>
      <c r="U49" s="435"/>
      <c r="V49" s="436"/>
      <c r="W49" s="437"/>
      <c r="X49" s="438"/>
      <c r="Y49" s="439"/>
      <c r="Z49" s="439"/>
      <c r="AA49" s="439"/>
      <c r="AB49" s="439"/>
      <c r="AC49" s="439"/>
      <c r="AD49" s="440"/>
      <c r="AE49" s="451"/>
      <c r="AF49" s="431"/>
      <c r="AG49" s="431"/>
      <c r="AH49" s="441"/>
      <c r="AI49" s="431"/>
      <c r="AJ49" s="431"/>
      <c r="AK49" s="441"/>
      <c r="AL49" s="441"/>
      <c r="AM49" s="431"/>
      <c r="AN49" s="414"/>
      <c r="AO49" s="415"/>
      <c r="AP49" s="415"/>
      <c r="AQ49" s="415"/>
      <c r="AR49" s="416"/>
      <c r="AS49" s="414"/>
      <c r="AT49" s="415"/>
      <c r="AU49" s="415"/>
      <c r="AV49" s="415"/>
      <c r="AW49" s="416"/>
      <c r="AX49" s="442"/>
      <c r="AY49" s="443"/>
      <c r="AZ49" s="443"/>
      <c r="BA49" s="443"/>
      <c r="BB49" s="443"/>
      <c r="BC49" s="443"/>
      <c r="BD49" s="444"/>
    </row>
    <row r="50" spans="2:56" ht="16.5" customHeight="1" x14ac:dyDescent="0.15">
      <c r="B50" s="457"/>
      <c r="C50" s="431"/>
      <c r="D50" s="431"/>
      <c r="E50" s="431"/>
      <c r="F50" s="431"/>
      <c r="G50" s="431"/>
      <c r="H50" s="431"/>
      <c r="I50" s="431"/>
      <c r="J50" s="431"/>
      <c r="K50" s="431"/>
      <c r="L50" s="431"/>
      <c r="M50" s="432"/>
      <c r="N50" s="432"/>
      <c r="O50" s="433"/>
      <c r="P50" s="433"/>
      <c r="Q50" s="433"/>
      <c r="R50" s="434"/>
      <c r="S50" s="435"/>
      <c r="T50" s="435"/>
      <c r="U50" s="435"/>
      <c r="V50" s="436"/>
      <c r="W50" s="437"/>
      <c r="X50" s="438"/>
      <c r="Y50" s="439"/>
      <c r="Z50" s="439"/>
      <c r="AA50" s="439"/>
      <c r="AB50" s="439"/>
      <c r="AC50" s="439"/>
      <c r="AD50" s="440"/>
      <c r="AE50" s="451"/>
      <c r="AF50" s="431"/>
      <c r="AG50" s="431"/>
      <c r="AH50" s="431"/>
      <c r="AI50" s="431"/>
      <c r="AJ50" s="431"/>
      <c r="AK50" s="431"/>
      <c r="AL50" s="431"/>
      <c r="AM50" s="431"/>
      <c r="AN50" s="414"/>
      <c r="AO50" s="415"/>
      <c r="AP50" s="415"/>
      <c r="AQ50" s="415"/>
      <c r="AR50" s="416"/>
      <c r="AS50" s="414"/>
      <c r="AT50" s="415"/>
      <c r="AU50" s="415"/>
      <c r="AV50" s="415"/>
      <c r="AW50" s="416"/>
      <c r="AX50" s="442"/>
      <c r="AY50" s="443"/>
      <c r="AZ50" s="443"/>
      <c r="BA50" s="443"/>
      <c r="BB50" s="443"/>
      <c r="BC50" s="443"/>
      <c r="BD50" s="444"/>
    </row>
    <row r="51" spans="2:56" ht="16.5" customHeight="1" x14ac:dyDescent="0.15">
      <c r="B51" s="457"/>
      <c r="C51" s="431"/>
      <c r="D51" s="431"/>
      <c r="E51" s="431"/>
      <c r="F51" s="431"/>
      <c r="G51" s="431"/>
      <c r="H51" s="431"/>
      <c r="I51" s="431"/>
      <c r="J51" s="431"/>
      <c r="K51" s="431"/>
      <c r="L51" s="431"/>
      <c r="M51" s="432"/>
      <c r="N51" s="432"/>
      <c r="O51" s="433"/>
      <c r="P51" s="433"/>
      <c r="Q51" s="433"/>
      <c r="R51" s="434"/>
      <c r="S51" s="435"/>
      <c r="T51" s="435"/>
      <c r="U51" s="435"/>
      <c r="V51" s="436"/>
      <c r="W51" s="437"/>
      <c r="X51" s="438"/>
      <c r="Y51" s="439"/>
      <c r="Z51" s="439"/>
      <c r="AA51" s="439"/>
      <c r="AB51" s="439"/>
      <c r="AC51" s="439"/>
      <c r="AD51" s="440"/>
      <c r="AE51" s="451"/>
      <c r="AF51" s="431"/>
      <c r="AG51" s="431"/>
      <c r="AH51" s="431"/>
      <c r="AI51" s="431"/>
      <c r="AJ51" s="431"/>
      <c r="AK51" s="441"/>
      <c r="AL51" s="441"/>
      <c r="AM51" s="431"/>
      <c r="AN51" s="414"/>
      <c r="AO51" s="415"/>
      <c r="AP51" s="415"/>
      <c r="AQ51" s="415"/>
      <c r="AR51" s="416"/>
      <c r="AS51" s="414"/>
      <c r="AT51" s="415"/>
      <c r="AU51" s="415"/>
      <c r="AV51" s="415"/>
      <c r="AW51" s="416"/>
      <c r="AX51" s="442"/>
      <c r="AY51" s="443"/>
      <c r="AZ51" s="443"/>
      <c r="BA51" s="443"/>
      <c r="BB51" s="443"/>
      <c r="BC51" s="443"/>
      <c r="BD51" s="444"/>
    </row>
    <row r="52" spans="2:56" ht="16.5" customHeight="1" thickBot="1" x14ac:dyDescent="0.2">
      <c r="B52" s="458"/>
      <c r="C52" s="420"/>
      <c r="D52" s="420"/>
      <c r="E52" s="420"/>
      <c r="F52" s="420"/>
      <c r="G52" s="420"/>
      <c r="H52" s="420"/>
      <c r="I52" s="420"/>
      <c r="J52" s="420"/>
      <c r="K52" s="420"/>
      <c r="L52" s="420"/>
      <c r="M52" s="421"/>
      <c r="N52" s="421"/>
      <c r="O52" s="422"/>
      <c r="P52" s="422"/>
      <c r="Q52" s="422"/>
      <c r="R52" s="423"/>
      <c r="S52" s="424"/>
      <c r="T52" s="424"/>
      <c r="U52" s="424"/>
      <c r="V52" s="425"/>
      <c r="W52" s="426"/>
      <c r="X52" s="427"/>
      <c r="Y52" s="428"/>
      <c r="Z52" s="428"/>
      <c r="AA52" s="428"/>
      <c r="AB52" s="428"/>
      <c r="AC52" s="428"/>
      <c r="AD52" s="429"/>
      <c r="AE52" s="452"/>
      <c r="AF52" s="430"/>
      <c r="AG52" s="430"/>
      <c r="AH52" s="430"/>
      <c r="AI52" s="430"/>
      <c r="AJ52" s="430"/>
      <c r="AK52" s="430"/>
      <c r="AL52" s="430"/>
      <c r="AM52" s="430"/>
      <c r="AN52" s="417"/>
      <c r="AO52" s="418"/>
      <c r="AP52" s="418"/>
      <c r="AQ52" s="418"/>
      <c r="AR52" s="419"/>
      <c r="AS52" s="417"/>
      <c r="AT52" s="418"/>
      <c r="AU52" s="418"/>
      <c r="AV52" s="418"/>
      <c r="AW52" s="419"/>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260</v>
      </c>
      <c r="AB54" s="403"/>
      <c r="AC54" s="403"/>
      <c r="AD54" s="403"/>
      <c r="AE54" s="403"/>
      <c r="AF54" s="403"/>
      <c r="AG54" s="404"/>
      <c r="AH54" s="66"/>
      <c r="AI54" s="66"/>
      <c r="AJ54" s="66"/>
      <c r="AK54" s="66"/>
      <c r="AL54" s="66"/>
      <c r="AM54" s="66"/>
      <c r="AN54" s="67"/>
      <c r="AO54" s="67"/>
      <c r="AP54" s="67"/>
      <c r="AQ54" s="67"/>
      <c r="AR54" s="67"/>
      <c r="AX54" s="405"/>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239</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mergeCells count="361">
    <mergeCell ref="AH7:AJ8"/>
    <mergeCell ref="AK7:AM8"/>
    <mergeCell ref="AN7:AR8"/>
    <mergeCell ref="AS7:AW8"/>
    <mergeCell ref="AX7:BD7"/>
    <mergeCell ref="R8:W8"/>
    <mergeCell ref="X8:AD8"/>
    <mergeCell ref="AX8:BD8"/>
    <mergeCell ref="B2:BD2"/>
    <mergeCell ref="B5:BD5"/>
    <mergeCell ref="B6:BD6"/>
    <mergeCell ref="B7:E8"/>
    <mergeCell ref="F7:I8"/>
    <mergeCell ref="J7:L8"/>
    <mergeCell ref="M7:Q8"/>
    <mergeCell ref="R7:W7"/>
    <mergeCell ref="X7:AD7"/>
    <mergeCell ref="AE7:AG8"/>
    <mergeCell ref="AS9:AW13"/>
    <mergeCell ref="AX9:BD18"/>
    <mergeCell ref="AN12:AR12"/>
    <mergeCell ref="AN13:AR13"/>
    <mergeCell ref="AK14:AM14"/>
    <mergeCell ref="AN14:AR14"/>
    <mergeCell ref="B9:E30"/>
    <mergeCell ref="F9:I9"/>
    <mergeCell ref="J9:L9"/>
    <mergeCell ref="M9:Q9"/>
    <mergeCell ref="R9:W9"/>
    <mergeCell ref="X9:AD9"/>
    <mergeCell ref="F10:I10"/>
    <mergeCell ref="J10:L10"/>
    <mergeCell ref="M10:Q10"/>
    <mergeCell ref="R10:W10"/>
    <mergeCell ref="X10:AD10"/>
    <mergeCell ref="AK10:AM10"/>
    <mergeCell ref="AN10:AR10"/>
    <mergeCell ref="F11:I11"/>
    <mergeCell ref="J11:L11"/>
    <mergeCell ref="M11:Q11"/>
    <mergeCell ref="R11:W11"/>
    <mergeCell ref="X11:AD11"/>
    <mergeCell ref="AK11:AM11"/>
    <mergeCell ref="AN11:AR11"/>
    <mergeCell ref="AE9:AG18"/>
    <mergeCell ref="AH9:AJ13"/>
    <mergeCell ref="AK9:AM9"/>
    <mergeCell ref="AN9:AR9"/>
    <mergeCell ref="F13:I13"/>
    <mergeCell ref="J13:L13"/>
    <mergeCell ref="M13:Q13"/>
    <mergeCell ref="R13:W13"/>
    <mergeCell ref="X13:AD13"/>
    <mergeCell ref="AK13:AM13"/>
    <mergeCell ref="F12:I12"/>
    <mergeCell ref="J12:L12"/>
    <mergeCell ref="M12:Q12"/>
    <mergeCell ref="R12:W12"/>
    <mergeCell ref="X12:AD12"/>
    <mergeCell ref="AK12:AM12"/>
    <mergeCell ref="AK18:AM18"/>
    <mergeCell ref="AN18:AR18"/>
    <mergeCell ref="AK16:AM16"/>
    <mergeCell ref="AN16:AR16"/>
    <mergeCell ref="F17:I17"/>
    <mergeCell ref="J17:L17"/>
    <mergeCell ref="AS14:AW18"/>
    <mergeCell ref="F15:I15"/>
    <mergeCell ref="J15:L15"/>
    <mergeCell ref="M15:Q15"/>
    <mergeCell ref="R15:W15"/>
    <mergeCell ref="X15:AD15"/>
    <mergeCell ref="AK15:AM15"/>
    <mergeCell ref="AN15:AR15"/>
    <mergeCell ref="F16:I16"/>
    <mergeCell ref="J16:L16"/>
    <mergeCell ref="F14:I14"/>
    <mergeCell ref="J14:L14"/>
    <mergeCell ref="M14:Q14"/>
    <mergeCell ref="R14:W14"/>
    <mergeCell ref="X14:AD14"/>
    <mergeCell ref="AH14:AJ18"/>
    <mergeCell ref="M16:Q16"/>
    <mergeCell ref="R16:W16"/>
    <mergeCell ref="X16:AD16"/>
    <mergeCell ref="F18:I18"/>
    <mergeCell ref="J18:L18"/>
    <mergeCell ref="M18:Q18"/>
    <mergeCell ref="R18:W18"/>
    <mergeCell ref="X18:AD18"/>
    <mergeCell ref="M17:Q17"/>
    <mergeCell ref="R17:W17"/>
    <mergeCell ref="X17:AD17"/>
    <mergeCell ref="AK17:AM17"/>
    <mergeCell ref="AN17:AR17"/>
    <mergeCell ref="AS19:AW23"/>
    <mergeCell ref="AX19:BD28"/>
    <mergeCell ref="F20:I20"/>
    <mergeCell ref="J20:L20"/>
    <mergeCell ref="M20:Q20"/>
    <mergeCell ref="R20:W20"/>
    <mergeCell ref="X20:AD20"/>
    <mergeCell ref="F19:I19"/>
    <mergeCell ref="J19:L19"/>
    <mergeCell ref="M19:Q19"/>
    <mergeCell ref="R19:W19"/>
    <mergeCell ref="X19:AD19"/>
    <mergeCell ref="AE19:AG28"/>
    <mergeCell ref="F22:I22"/>
    <mergeCell ref="J22:L22"/>
    <mergeCell ref="M22:Q22"/>
    <mergeCell ref="R22:W22"/>
    <mergeCell ref="AK20:AM20"/>
    <mergeCell ref="AN20:AR20"/>
    <mergeCell ref="F21:I21"/>
    <mergeCell ref="J21:L21"/>
    <mergeCell ref="M21:Q21"/>
    <mergeCell ref="R21:W21"/>
    <mergeCell ref="X21:AD21"/>
    <mergeCell ref="AK21:AM21"/>
    <mergeCell ref="AN21:AR21"/>
    <mergeCell ref="AH19:AJ23"/>
    <mergeCell ref="AK19:AM19"/>
    <mergeCell ref="AN19:AR19"/>
    <mergeCell ref="X22:AD22"/>
    <mergeCell ref="AK22:AM22"/>
    <mergeCell ref="AN22:AR22"/>
    <mergeCell ref="F23:I23"/>
    <mergeCell ref="J23:L23"/>
    <mergeCell ref="M23:Q23"/>
    <mergeCell ref="R23:W23"/>
    <mergeCell ref="X23:AD23"/>
    <mergeCell ref="AK23:AM23"/>
    <mergeCell ref="AN23:AR23"/>
    <mergeCell ref="AK24:AM24"/>
    <mergeCell ref="AN24:AR24"/>
    <mergeCell ref="AS24:AW28"/>
    <mergeCell ref="F25:I25"/>
    <mergeCell ref="J25:L25"/>
    <mergeCell ref="M25:Q25"/>
    <mergeCell ref="R25:W25"/>
    <mergeCell ref="X25:AD25"/>
    <mergeCell ref="AK25:AM25"/>
    <mergeCell ref="AN25:AR25"/>
    <mergeCell ref="F24:I24"/>
    <mergeCell ref="J24:L24"/>
    <mergeCell ref="M24:Q24"/>
    <mergeCell ref="R24:W24"/>
    <mergeCell ref="X24:AD24"/>
    <mergeCell ref="AH24:AJ28"/>
    <mergeCell ref="F26:I26"/>
    <mergeCell ref="J26:L26"/>
    <mergeCell ref="M26:Q26"/>
    <mergeCell ref="R26:W26"/>
    <mergeCell ref="X26:AD26"/>
    <mergeCell ref="AK26:AM26"/>
    <mergeCell ref="AN26:AR26"/>
    <mergeCell ref="F27:I27"/>
    <mergeCell ref="J27:L27"/>
    <mergeCell ref="M27:Q27"/>
    <mergeCell ref="R27:W27"/>
    <mergeCell ref="X27:AD27"/>
    <mergeCell ref="AK27:AM27"/>
    <mergeCell ref="AN27:AR27"/>
    <mergeCell ref="AN28:AR28"/>
    <mergeCell ref="F29:I29"/>
    <mergeCell ref="J29:L29"/>
    <mergeCell ref="M29:Q29"/>
    <mergeCell ref="R29:W29"/>
    <mergeCell ref="X29:AD29"/>
    <mergeCell ref="AE29:AG38"/>
    <mergeCell ref="AH29:AJ33"/>
    <mergeCell ref="AK29:AM29"/>
    <mergeCell ref="AN29:AR29"/>
    <mergeCell ref="F28:I28"/>
    <mergeCell ref="J28:L28"/>
    <mergeCell ref="M28:Q28"/>
    <mergeCell ref="R28:W28"/>
    <mergeCell ref="X28:AD28"/>
    <mergeCell ref="AK28:AM28"/>
    <mergeCell ref="AN34:AR34"/>
    <mergeCell ref="AS29:AW33"/>
    <mergeCell ref="AX29:BD38"/>
    <mergeCell ref="F30:I30"/>
    <mergeCell ref="J30:L30"/>
    <mergeCell ref="M30:Q30"/>
    <mergeCell ref="R30:W30"/>
    <mergeCell ref="X30:AD30"/>
    <mergeCell ref="AK30:AM30"/>
    <mergeCell ref="AN30:AR30"/>
    <mergeCell ref="AK31:AM31"/>
    <mergeCell ref="AN31:AR31"/>
    <mergeCell ref="F32:I32"/>
    <mergeCell ref="J32:L32"/>
    <mergeCell ref="M32:Q32"/>
    <mergeCell ref="R32:W32"/>
    <mergeCell ref="X32:AD32"/>
    <mergeCell ref="AK32:AM32"/>
    <mergeCell ref="AN32:AR32"/>
    <mergeCell ref="AK33:AM33"/>
    <mergeCell ref="AN33:AR33"/>
    <mergeCell ref="AH34:AJ38"/>
    <mergeCell ref="AK34:AM34"/>
    <mergeCell ref="AK36:AM36"/>
    <mergeCell ref="AN36:AR36"/>
    <mergeCell ref="B31:E52"/>
    <mergeCell ref="F31:I31"/>
    <mergeCell ref="J31:L31"/>
    <mergeCell ref="M31:Q31"/>
    <mergeCell ref="R31:W31"/>
    <mergeCell ref="X31:AD31"/>
    <mergeCell ref="F33:I33"/>
    <mergeCell ref="J33:L33"/>
    <mergeCell ref="M33:Q33"/>
    <mergeCell ref="R33:W33"/>
    <mergeCell ref="X33:AD33"/>
    <mergeCell ref="F34:I34"/>
    <mergeCell ref="J34:L34"/>
    <mergeCell ref="M34:Q34"/>
    <mergeCell ref="R34:W34"/>
    <mergeCell ref="X34:AD34"/>
    <mergeCell ref="J36:L36"/>
    <mergeCell ref="M36:Q36"/>
    <mergeCell ref="R36:W36"/>
    <mergeCell ref="X36:AD36"/>
    <mergeCell ref="J47:L47"/>
    <mergeCell ref="M47:Q47"/>
    <mergeCell ref="R47:W47"/>
    <mergeCell ref="X47:AD47"/>
    <mergeCell ref="AS34:AW38"/>
    <mergeCell ref="F35:I35"/>
    <mergeCell ref="J35:L35"/>
    <mergeCell ref="M35:Q35"/>
    <mergeCell ref="R35:W35"/>
    <mergeCell ref="X35:AD35"/>
    <mergeCell ref="AK35:AM35"/>
    <mergeCell ref="AN35:AR35"/>
    <mergeCell ref="F36:I36"/>
    <mergeCell ref="AN37:AR37"/>
    <mergeCell ref="F38:I38"/>
    <mergeCell ref="J38:L38"/>
    <mergeCell ref="M38:Q38"/>
    <mergeCell ref="R38:W38"/>
    <mergeCell ref="X38:AD38"/>
    <mergeCell ref="AK38:AM38"/>
    <mergeCell ref="AN38:AR38"/>
    <mergeCell ref="F37:I37"/>
    <mergeCell ref="J37:L37"/>
    <mergeCell ref="M37:Q37"/>
    <mergeCell ref="R37:W37"/>
    <mergeCell ref="X37:AD37"/>
    <mergeCell ref="AK37:AM37"/>
    <mergeCell ref="AS39:AW43"/>
    <mergeCell ref="AX39:BD48"/>
    <mergeCell ref="F40:I40"/>
    <mergeCell ref="J40:L40"/>
    <mergeCell ref="M40:Q40"/>
    <mergeCell ref="R40:W40"/>
    <mergeCell ref="X40:AD40"/>
    <mergeCell ref="F39:I39"/>
    <mergeCell ref="J39:L39"/>
    <mergeCell ref="M39:Q39"/>
    <mergeCell ref="R39:W39"/>
    <mergeCell ref="X39:AD39"/>
    <mergeCell ref="AE39:AG48"/>
    <mergeCell ref="F42:I42"/>
    <mergeCell ref="J42:L42"/>
    <mergeCell ref="M42:Q42"/>
    <mergeCell ref="R42:W42"/>
    <mergeCell ref="AK40:AM40"/>
    <mergeCell ref="AN40:AR40"/>
    <mergeCell ref="F41:I41"/>
    <mergeCell ref="J41:L41"/>
    <mergeCell ref="M41:Q41"/>
    <mergeCell ref="R41:W41"/>
    <mergeCell ref="X41:AD41"/>
    <mergeCell ref="AK41:AM41"/>
    <mergeCell ref="AN41:AR41"/>
    <mergeCell ref="AH39:AJ43"/>
    <mergeCell ref="AK39:AM39"/>
    <mergeCell ref="AN39:AR39"/>
    <mergeCell ref="X42:AD42"/>
    <mergeCell ref="AK42:AM42"/>
    <mergeCell ref="AN42:AR42"/>
    <mergeCell ref="F43:I43"/>
    <mergeCell ref="J43:L43"/>
    <mergeCell ref="M43:Q43"/>
    <mergeCell ref="R43:W43"/>
    <mergeCell ref="X43:AD43"/>
    <mergeCell ref="AK43:AM43"/>
    <mergeCell ref="AN43:AR43"/>
    <mergeCell ref="AK44:AM44"/>
    <mergeCell ref="AN44:AR44"/>
    <mergeCell ref="AS44:AW48"/>
    <mergeCell ref="F45:I45"/>
    <mergeCell ref="J45:L45"/>
    <mergeCell ref="M45:Q45"/>
    <mergeCell ref="R45:W45"/>
    <mergeCell ref="X45:AD45"/>
    <mergeCell ref="AK45:AM45"/>
    <mergeCell ref="AN45:AR45"/>
    <mergeCell ref="F44:I44"/>
    <mergeCell ref="J44:L44"/>
    <mergeCell ref="M44:Q44"/>
    <mergeCell ref="R44:W44"/>
    <mergeCell ref="X44:AD44"/>
    <mergeCell ref="AH44:AJ48"/>
    <mergeCell ref="F46:I46"/>
    <mergeCell ref="J46:L46"/>
    <mergeCell ref="M46:Q46"/>
    <mergeCell ref="R46:W46"/>
    <mergeCell ref="X46:AD46"/>
    <mergeCell ref="AK46:AM46"/>
    <mergeCell ref="AN46:AR46"/>
    <mergeCell ref="F47:I47"/>
    <mergeCell ref="AK47:AM47"/>
    <mergeCell ref="AN47:AR47"/>
    <mergeCell ref="AN48:AR48"/>
    <mergeCell ref="F49:I49"/>
    <mergeCell ref="J49:L49"/>
    <mergeCell ref="M49:Q49"/>
    <mergeCell ref="R49:W49"/>
    <mergeCell ref="X49:AD49"/>
    <mergeCell ref="AE49:AG52"/>
    <mergeCell ref="AH49:AJ50"/>
    <mergeCell ref="AK49:AM49"/>
    <mergeCell ref="AN49:AR49"/>
    <mergeCell ref="F48:I48"/>
    <mergeCell ref="J48:L48"/>
    <mergeCell ref="M48:Q48"/>
    <mergeCell ref="R48:W48"/>
    <mergeCell ref="X48:AD48"/>
    <mergeCell ref="AK48:AM48"/>
    <mergeCell ref="AS49:AW50"/>
    <mergeCell ref="AX49:BD52"/>
    <mergeCell ref="F50:I50"/>
    <mergeCell ref="J50:L50"/>
    <mergeCell ref="M50:Q50"/>
    <mergeCell ref="R50:W50"/>
    <mergeCell ref="X50:AD50"/>
    <mergeCell ref="AK50:AM50"/>
    <mergeCell ref="AN50:AR50"/>
    <mergeCell ref="F51:I51"/>
    <mergeCell ref="AA54:AG54"/>
    <mergeCell ref="AX54:BD55"/>
    <mergeCell ref="AA55:AG55"/>
    <mergeCell ref="AN51:AR51"/>
    <mergeCell ref="AS51:AW52"/>
    <mergeCell ref="F52:I52"/>
    <mergeCell ref="J52:L52"/>
    <mergeCell ref="M52:Q52"/>
    <mergeCell ref="R52:W52"/>
    <mergeCell ref="X52:AD52"/>
    <mergeCell ref="AK52:AM52"/>
    <mergeCell ref="AN52:AR52"/>
    <mergeCell ref="J51:L51"/>
    <mergeCell ref="M51:Q51"/>
    <mergeCell ref="R51:W51"/>
    <mergeCell ref="X51:AD51"/>
    <mergeCell ref="AH51:AJ52"/>
    <mergeCell ref="AK51:AM51"/>
  </mergeCells>
  <phoneticPr fontId="3"/>
  <pageMargins left="0.78740157480314965" right="0.59055118110236227" top="0.19685039370078741" bottom="0.19685039370078741"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184C5-D07F-4B94-B96E-8D6F1F0FAA6B}">
  <sheetPr codeName="Sheet4"/>
  <dimension ref="B2:BB56"/>
  <sheetViews>
    <sheetView zoomScale="85" zoomScaleNormal="85" zoomScaleSheetLayoutView="40" workbookViewId="0">
      <selection activeCell="B63" sqref="B63:AG63"/>
    </sheetView>
  </sheetViews>
  <sheetFormatPr defaultColWidth="2.25" defaultRowHeight="15" customHeight="1" x14ac:dyDescent="0.15"/>
  <cols>
    <col min="1" max="1" width="2.5" style="45" customWidth="1"/>
    <col min="2" max="17" width="2.25" style="45"/>
    <col min="18" max="21" width="3.5" style="45" customWidth="1"/>
    <col min="22" max="31" width="2.25" style="45"/>
    <col min="32" max="47" width="2.25" style="45" hidden="1" customWidth="1"/>
    <col min="48" max="16384" width="2.25" style="45"/>
  </cols>
  <sheetData>
    <row r="2" spans="2:54"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row>
    <row r="3" spans="2:54"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row>
    <row r="4" spans="2:54"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row>
    <row r="5" spans="2:54" ht="15" customHeight="1" x14ac:dyDescent="0.15">
      <c r="B5" s="233" t="s">
        <v>262</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row>
    <row r="6" spans="2:54" ht="15" customHeight="1" thickBot="1" x14ac:dyDescent="0.2">
      <c r="B6" s="176" t="s">
        <v>279</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row>
    <row r="7" spans="2:54" ht="16.5" customHeight="1" thickTop="1" x14ac:dyDescent="0.15">
      <c r="B7" s="496" t="s">
        <v>27</v>
      </c>
      <c r="C7" s="497"/>
      <c r="D7" s="497"/>
      <c r="E7" s="497"/>
      <c r="F7" s="497" t="s">
        <v>290</v>
      </c>
      <c r="G7" s="497"/>
      <c r="H7" s="497"/>
      <c r="I7" s="497"/>
      <c r="J7" s="331" t="s">
        <v>41</v>
      </c>
      <c r="K7" s="331"/>
      <c r="L7" s="331"/>
      <c r="M7" s="500" t="s">
        <v>238</v>
      </c>
      <c r="N7" s="500"/>
      <c r="O7" s="501"/>
      <c r="P7" s="501"/>
      <c r="Q7" s="501"/>
      <c r="R7" s="504" t="s">
        <v>259</v>
      </c>
      <c r="S7" s="505"/>
      <c r="T7" s="505"/>
      <c r="U7" s="506"/>
      <c r="V7" s="507" t="s">
        <v>260</v>
      </c>
      <c r="W7" s="508"/>
      <c r="X7" s="508"/>
      <c r="Y7" s="508"/>
      <c r="Z7" s="508"/>
      <c r="AA7" s="508"/>
      <c r="AB7" s="509"/>
      <c r="AC7" s="510" t="s">
        <v>41</v>
      </c>
      <c r="AD7" s="511"/>
      <c r="AE7" s="511"/>
      <c r="AF7" s="478" t="s">
        <v>43</v>
      </c>
      <c r="AG7" s="478"/>
      <c r="AH7" s="478"/>
      <c r="AI7" s="478" t="s">
        <v>42</v>
      </c>
      <c r="AJ7" s="478"/>
      <c r="AK7" s="478"/>
      <c r="AL7" s="480" t="s">
        <v>183</v>
      </c>
      <c r="AM7" s="403"/>
      <c r="AN7" s="403"/>
      <c r="AO7" s="403"/>
      <c r="AP7" s="404"/>
      <c r="AQ7" s="484" t="s">
        <v>184</v>
      </c>
      <c r="AR7" s="485"/>
      <c r="AS7" s="485"/>
      <c r="AT7" s="485"/>
      <c r="AU7" s="486"/>
      <c r="AV7" s="480" t="s">
        <v>260</v>
      </c>
      <c r="AW7" s="403"/>
      <c r="AX7" s="403"/>
      <c r="AY7" s="403"/>
      <c r="AZ7" s="403"/>
      <c r="BA7" s="403"/>
      <c r="BB7" s="489"/>
    </row>
    <row r="8" spans="2:54" ht="16.5" customHeight="1" x14ac:dyDescent="0.15">
      <c r="B8" s="498"/>
      <c r="C8" s="499"/>
      <c r="D8" s="499"/>
      <c r="E8" s="499"/>
      <c r="F8" s="499"/>
      <c r="G8" s="499"/>
      <c r="H8" s="499"/>
      <c r="I8" s="499"/>
      <c r="J8" s="328"/>
      <c r="K8" s="328"/>
      <c r="L8" s="328"/>
      <c r="M8" s="502"/>
      <c r="N8" s="502"/>
      <c r="O8" s="503"/>
      <c r="P8" s="503"/>
      <c r="Q8" s="503"/>
      <c r="R8" s="490" t="s">
        <v>329</v>
      </c>
      <c r="S8" s="491"/>
      <c r="T8" s="491"/>
      <c r="U8" s="492"/>
      <c r="V8" s="493" t="s">
        <v>329</v>
      </c>
      <c r="W8" s="494"/>
      <c r="X8" s="494"/>
      <c r="Y8" s="494"/>
      <c r="Z8" s="494"/>
      <c r="AA8" s="494"/>
      <c r="AB8" s="495"/>
      <c r="AC8" s="512"/>
      <c r="AD8" s="513"/>
      <c r="AE8" s="513"/>
      <c r="AF8" s="479"/>
      <c r="AG8" s="479"/>
      <c r="AH8" s="479"/>
      <c r="AI8" s="479"/>
      <c r="AJ8" s="479"/>
      <c r="AK8" s="479"/>
      <c r="AL8" s="481"/>
      <c r="AM8" s="482"/>
      <c r="AN8" s="482"/>
      <c r="AO8" s="482"/>
      <c r="AP8" s="483"/>
      <c r="AQ8" s="487"/>
      <c r="AR8" s="487"/>
      <c r="AS8" s="487"/>
      <c r="AT8" s="487"/>
      <c r="AU8" s="488"/>
      <c r="AV8" s="488" t="s">
        <v>240</v>
      </c>
      <c r="AW8" s="494"/>
      <c r="AX8" s="494"/>
      <c r="AY8" s="494"/>
      <c r="AZ8" s="494"/>
      <c r="BA8" s="494"/>
      <c r="BB8" s="495"/>
    </row>
    <row r="9" spans="2:54" ht="16.5" customHeight="1" x14ac:dyDescent="0.15">
      <c r="B9" s="548" t="s">
        <v>224</v>
      </c>
      <c r="C9" s="362"/>
      <c r="D9" s="362"/>
      <c r="E9" s="362"/>
      <c r="F9" s="529" t="s">
        <v>227</v>
      </c>
      <c r="G9" s="529"/>
      <c r="H9" s="529"/>
      <c r="I9" s="362"/>
      <c r="J9" s="362" t="s">
        <v>29</v>
      </c>
      <c r="K9" s="362"/>
      <c r="L9" s="362"/>
      <c r="M9" s="539">
        <f>IF('１'!$W$12="","",IF(OR(数量ＤＢ!$AD$7&lt;&gt;"",数量ＤＢ!$AD$7&lt;&gt;0),数量ＤＢ!$AT8,""))</f>
        <v>83</v>
      </c>
      <c r="N9" s="539"/>
      <c r="O9" s="540"/>
      <c r="P9" s="540"/>
      <c r="Q9" s="540"/>
      <c r="R9" s="544"/>
      <c r="S9" s="545"/>
      <c r="T9" s="546"/>
      <c r="U9" s="547"/>
      <c r="V9" s="559" t="str">
        <f>IF($R9="","",ROUND($M9*$R9,0))</f>
        <v/>
      </c>
      <c r="W9" s="560"/>
      <c r="X9" s="560"/>
      <c r="Y9" s="560"/>
      <c r="Z9" s="560"/>
      <c r="AA9" s="560"/>
      <c r="AB9" s="561"/>
      <c r="AC9" s="565" t="s">
        <v>33</v>
      </c>
      <c r="AD9" s="362"/>
      <c r="AE9" s="362"/>
      <c r="AF9" s="529" t="s">
        <v>224</v>
      </c>
      <c r="AG9" s="362"/>
      <c r="AH9" s="362"/>
      <c r="AI9" s="362" t="s">
        <v>32</v>
      </c>
      <c r="AJ9" s="362"/>
      <c r="AK9" s="362"/>
      <c r="AL9" s="519" t="str">
        <f>IF($V11="","",$V11)</f>
        <v/>
      </c>
      <c r="AM9" s="520"/>
      <c r="AN9" s="520"/>
      <c r="AO9" s="520"/>
      <c r="AP9" s="521"/>
      <c r="AQ9" s="462" t="str">
        <f>IF(OR($AL9="",$AL10="",$AL11="",$AL12="",$AL13=""),"",SUM($AL9:$AP13))</f>
        <v/>
      </c>
      <c r="AR9" s="463"/>
      <c r="AS9" s="463"/>
      <c r="AT9" s="463"/>
      <c r="AU9" s="464"/>
      <c r="AV9" s="465" t="str">
        <f>IF(OR($AL9="",$AL10="",$AL11="",$AL12="",$AL13="",$AL14="",$AL15="",$AL16="",$AL17="",$AL18=""),"",SUM($AL9:$AP18))</f>
        <v/>
      </c>
      <c r="AW9" s="466"/>
      <c r="AX9" s="466"/>
      <c r="AY9" s="466"/>
      <c r="AZ9" s="466"/>
      <c r="BA9" s="466"/>
      <c r="BB9" s="467"/>
    </row>
    <row r="10" spans="2:54" ht="16.5" customHeight="1" x14ac:dyDescent="0.15">
      <c r="B10" s="356"/>
      <c r="C10" s="357"/>
      <c r="D10" s="357"/>
      <c r="E10" s="357"/>
      <c r="F10" s="357">
        <v>13</v>
      </c>
      <c r="G10" s="357"/>
      <c r="H10" s="357"/>
      <c r="I10" s="357"/>
      <c r="J10" s="357" t="s">
        <v>29</v>
      </c>
      <c r="K10" s="357"/>
      <c r="L10" s="357"/>
      <c r="M10" s="527">
        <f>IF('１'!$W$12="","",IF(OR(数量ＤＢ!$AD$7&lt;&gt;"",数量ＤＢ!$AD$7&lt;&gt;0),数量ＤＢ!$AT9,""))</f>
        <v>63</v>
      </c>
      <c r="N10" s="527"/>
      <c r="O10" s="528"/>
      <c r="P10" s="528"/>
      <c r="Q10" s="528"/>
      <c r="R10" s="530"/>
      <c r="S10" s="531"/>
      <c r="T10" s="532"/>
      <c r="U10" s="533"/>
      <c r="V10" s="524" t="str">
        <f>IF($R10="","",ROUND($M10*$R10,0))</f>
        <v/>
      </c>
      <c r="W10" s="525"/>
      <c r="X10" s="525"/>
      <c r="Y10" s="525"/>
      <c r="Z10" s="525"/>
      <c r="AA10" s="525"/>
      <c r="AB10" s="526"/>
      <c r="AC10" s="566"/>
      <c r="AD10" s="357"/>
      <c r="AE10" s="357"/>
      <c r="AF10" s="357"/>
      <c r="AG10" s="357"/>
      <c r="AH10" s="357"/>
      <c r="AI10" s="538" t="s">
        <v>37</v>
      </c>
      <c r="AJ10" s="538"/>
      <c r="AK10" s="357"/>
      <c r="AL10" s="399" t="str">
        <f>IF($V15="","",$V15)</f>
        <v/>
      </c>
      <c r="AM10" s="517"/>
      <c r="AN10" s="517"/>
      <c r="AO10" s="517"/>
      <c r="AP10" s="518"/>
      <c r="AQ10" s="414"/>
      <c r="AR10" s="415"/>
      <c r="AS10" s="415"/>
      <c r="AT10" s="415"/>
      <c r="AU10" s="416"/>
      <c r="AV10" s="442"/>
      <c r="AW10" s="443"/>
      <c r="AX10" s="443"/>
      <c r="AY10" s="443"/>
      <c r="AZ10" s="443"/>
      <c r="BA10" s="443"/>
      <c r="BB10" s="444"/>
    </row>
    <row r="11" spans="2:54" ht="16.5" customHeight="1" x14ac:dyDescent="0.15">
      <c r="B11" s="356"/>
      <c r="C11" s="357"/>
      <c r="D11" s="357"/>
      <c r="E11" s="357"/>
      <c r="F11" s="380" t="s">
        <v>228</v>
      </c>
      <c r="G11" s="380"/>
      <c r="H11" s="380"/>
      <c r="I11" s="380"/>
      <c r="J11" s="357" t="s">
        <v>33</v>
      </c>
      <c r="K11" s="357"/>
      <c r="L11" s="357"/>
      <c r="M11" s="527">
        <f>IF('１'!$W$12="","",IF(OR(数量ＤＢ!$AD$7&lt;&gt;"",数量ＤＢ!$AD$7&lt;&gt;0),数量ＤＢ!$AT10,""))</f>
        <v>11</v>
      </c>
      <c r="N11" s="527"/>
      <c r="O11" s="528"/>
      <c r="P11" s="528"/>
      <c r="Q11" s="528"/>
      <c r="R11" s="530"/>
      <c r="S11" s="531"/>
      <c r="T11" s="532"/>
      <c r="U11" s="533"/>
      <c r="V11" s="524" t="str">
        <f t="shared" ref="V11:V52" si="0">IF($R11="","",ROUND($M11*$R11,0))</f>
        <v/>
      </c>
      <c r="W11" s="525"/>
      <c r="X11" s="525"/>
      <c r="Y11" s="525"/>
      <c r="Z11" s="525"/>
      <c r="AA11" s="525"/>
      <c r="AB11" s="526"/>
      <c r="AC11" s="566"/>
      <c r="AD11" s="357"/>
      <c r="AE11" s="357"/>
      <c r="AF11" s="357"/>
      <c r="AG11" s="357"/>
      <c r="AH11" s="357"/>
      <c r="AI11" s="538" t="s">
        <v>38</v>
      </c>
      <c r="AJ11" s="538"/>
      <c r="AK11" s="357"/>
      <c r="AL11" s="399" t="str">
        <f>IF($V19="","",$V19)</f>
        <v/>
      </c>
      <c r="AM11" s="517"/>
      <c r="AN11" s="517"/>
      <c r="AO11" s="517"/>
      <c r="AP11" s="518"/>
      <c r="AQ11" s="414"/>
      <c r="AR11" s="415"/>
      <c r="AS11" s="415"/>
      <c r="AT11" s="415"/>
      <c r="AU11" s="416"/>
      <c r="AV11" s="442"/>
      <c r="AW11" s="443"/>
      <c r="AX11" s="443"/>
      <c r="AY11" s="443"/>
      <c r="AZ11" s="443"/>
      <c r="BA11" s="443"/>
      <c r="BB11" s="444"/>
    </row>
    <row r="12" spans="2:54" ht="16.5" customHeight="1" x14ac:dyDescent="0.15">
      <c r="B12" s="356"/>
      <c r="C12" s="357"/>
      <c r="D12" s="357"/>
      <c r="E12" s="357"/>
      <c r="F12" s="431"/>
      <c r="G12" s="431"/>
      <c r="H12" s="431"/>
      <c r="I12" s="431"/>
      <c r="J12" s="357" t="s">
        <v>34</v>
      </c>
      <c r="K12" s="357"/>
      <c r="L12" s="357"/>
      <c r="M12" s="527">
        <f>IF('１'!$W$12="","",IF(OR(数量ＤＢ!$AD$7&lt;&gt;"",数量ＤＢ!$AD$7&lt;&gt;0),数量ＤＢ!$AT11,""))</f>
        <v>43</v>
      </c>
      <c r="N12" s="527"/>
      <c r="O12" s="528"/>
      <c r="P12" s="528"/>
      <c r="Q12" s="528"/>
      <c r="R12" s="530"/>
      <c r="S12" s="531"/>
      <c r="T12" s="532"/>
      <c r="U12" s="533"/>
      <c r="V12" s="524" t="str">
        <f t="shared" ref="V12:V19" si="1">IF($R12="","",ROUND($M12*$R12,0))</f>
        <v/>
      </c>
      <c r="W12" s="525"/>
      <c r="X12" s="525"/>
      <c r="Y12" s="525"/>
      <c r="Z12" s="525"/>
      <c r="AA12" s="525"/>
      <c r="AB12" s="526"/>
      <c r="AC12" s="566"/>
      <c r="AD12" s="357"/>
      <c r="AE12" s="357"/>
      <c r="AF12" s="357"/>
      <c r="AG12" s="357"/>
      <c r="AH12" s="357"/>
      <c r="AI12" s="538" t="s">
        <v>30</v>
      </c>
      <c r="AJ12" s="538"/>
      <c r="AK12" s="357"/>
      <c r="AL12" s="399" t="str">
        <f>IF($V23="","",$V23)</f>
        <v/>
      </c>
      <c r="AM12" s="517"/>
      <c r="AN12" s="517"/>
      <c r="AO12" s="517"/>
      <c r="AP12" s="518"/>
      <c r="AQ12" s="414"/>
      <c r="AR12" s="415"/>
      <c r="AS12" s="415"/>
      <c r="AT12" s="415"/>
      <c r="AU12" s="416"/>
      <c r="AV12" s="442"/>
      <c r="AW12" s="443"/>
      <c r="AX12" s="443"/>
      <c r="AY12" s="443"/>
      <c r="AZ12" s="443"/>
      <c r="BA12" s="443"/>
      <c r="BB12" s="444"/>
    </row>
    <row r="13" spans="2:54" ht="16.5" customHeight="1" x14ac:dyDescent="0.15">
      <c r="B13" s="356"/>
      <c r="C13" s="357"/>
      <c r="D13" s="357"/>
      <c r="E13" s="357"/>
      <c r="F13" s="431"/>
      <c r="G13" s="431"/>
      <c r="H13" s="431"/>
      <c r="I13" s="431"/>
      <c r="J13" s="357" t="s">
        <v>35</v>
      </c>
      <c r="K13" s="357"/>
      <c r="L13" s="357"/>
      <c r="M13" s="527">
        <f>IF('１'!$W$12="","",IF(OR(数量ＤＢ!$AD$7&lt;&gt;"",数量ＤＢ!$AD$7&lt;&gt;0),数量ＤＢ!$AT12,""))</f>
        <v>68</v>
      </c>
      <c r="N13" s="527"/>
      <c r="O13" s="528"/>
      <c r="P13" s="528"/>
      <c r="Q13" s="528"/>
      <c r="R13" s="530"/>
      <c r="S13" s="531"/>
      <c r="T13" s="532"/>
      <c r="U13" s="533"/>
      <c r="V13" s="524" t="str">
        <f t="shared" si="1"/>
        <v/>
      </c>
      <c r="W13" s="525"/>
      <c r="X13" s="525"/>
      <c r="Y13" s="525"/>
      <c r="Z13" s="525"/>
      <c r="AA13" s="525"/>
      <c r="AB13" s="526"/>
      <c r="AC13" s="566"/>
      <c r="AD13" s="357"/>
      <c r="AE13" s="357"/>
      <c r="AF13" s="357"/>
      <c r="AG13" s="357"/>
      <c r="AH13" s="357"/>
      <c r="AI13" s="538" t="s">
        <v>39</v>
      </c>
      <c r="AJ13" s="538"/>
      <c r="AK13" s="357"/>
      <c r="AL13" s="399" t="str">
        <f>IF($V27="","",$V27)</f>
        <v/>
      </c>
      <c r="AM13" s="517"/>
      <c r="AN13" s="517"/>
      <c r="AO13" s="517"/>
      <c r="AP13" s="518"/>
      <c r="AQ13" s="414"/>
      <c r="AR13" s="415"/>
      <c r="AS13" s="415"/>
      <c r="AT13" s="415"/>
      <c r="AU13" s="416"/>
      <c r="AV13" s="442"/>
      <c r="AW13" s="443"/>
      <c r="AX13" s="443"/>
      <c r="AY13" s="443"/>
      <c r="AZ13" s="443"/>
      <c r="BA13" s="443"/>
      <c r="BB13" s="444"/>
    </row>
    <row r="14" spans="2:54" ht="16.5" customHeight="1" x14ac:dyDescent="0.15">
      <c r="B14" s="356"/>
      <c r="C14" s="357"/>
      <c r="D14" s="357"/>
      <c r="E14" s="357"/>
      <c r="F14" s="365"/>
      <c r="G14" s="365"/>
      <c r="H14" s="365"/>
      <c r="I14" s="365"/>
      <c r="J14" s="357" t="s">
        <v>36</v>
      </c>
      <c r="K14" s="357"/>
      <c r="L14" s="357"/>
      <c r="M14" s="527">
        <f>IF('１'!$W$12="","",IF(OR(数量ＤＢ!$AD$7&lt;&gt;"",数量ＤＢ!$AD$7&lt;&gt;0),数量ＤＢ!$AT13,""))</f>
        <v>261</v>
      </c>
      <c r="N14" s="527"/>
      <c r="O14" s="528"/>
      <c r="P14" s="528"/>
      <c r="Q14" s="528"/>
      <c r="R14" s="530"/>
      <c r="S14" s="531"/>
      <c r="T14" s="532"/>
      <c r="U14" s="533"/>
      <c r="V14" s="524" t="str">
        <f t="shared" si="1"/>
        <v/>
      </c>
      <c r="W14" s="525"/>
      <c r="X14" s="525"/>
      <c r="Y14" s="525"/>
      <c r="Z14" s="525"/>
      <c r="AA14" s="525"/>
      <c r="AB14" s="526"/>
      <c r="AC14" s="566"/>
      <c r="AD14" s="357"/>
      <c r="AE14" s="357"/>
      <c r="AF14" s="538" t="s">
        <v>225</v>
      </c>
      <c r="AG14" s="357"/>
      <c r="AH14" s="357"/>
      <c r="AI14" s="358" t="s">
        <v>32</v>
      </c>
      <c r="AJ14" s="571"/>
      <c r="AK14" s="572"/>
      <c r="AL14" s="399" t="str">
        <f>IF($V33="","",$V33)</f>
        <v/>
      </c>
      <c r="AM14" s="517"/>
      <c r="AN14" s="517"/>
      <c r="AO14" s="517"/>
      <c r="AP14" s="518"/>
      <c r="AQ14" s="400" t="str">
        <f>IF(OR($AL14="",$AL15="",$AL16="",$AL17="",$AL18=""),"",SUM($AL14:$AP18))</f>
        <v/>
      </c>
      <c r="AR14" s="575"/>
      <c r="AS14" s="575"/>
      <c r="AT14" s="575"/>
      <c r="AU14" s="576"/>
      <c r="AV14" s="442"/>
      <c r="AW14" s="443"/>
      <c r="AX14" s="443"/>
      <c r="AY14" s="443"/>
      <c r="AZ14" s="443"/>
      <c r="BA14" s="443"/>
      <c r="BB14" s="444"/>
    </row>
    <row r="15" spans="2:54" ht="16.5" customHeight="1" x14ac:dyDescent="0.15">
      <c r="B15" s="356"/>
      <c r="C15" s="357"/>
      <c r="D15" s="357"/>
      <c r="E15" s="357"/>
      <c r="F15" s="534" t="s">
        <v>229</v>
      </c>
      <c r="G15" s="534"/>
      <c r="H15" s="534"/>
      <c r="I15" s="380"/>
      <c r="J15" s="357" t="s">
        <v>33</v>
      </c>
      <c r="K15" s="357"/>
      <c r="L15" s="357"/>
      <c r="M15" s="527">
        <f>IF('１'!$W$12="","",IF(OR(数量ＤＢ!$AD$7&lt;&gt;"",数量ＤＢ!$AD$7&lt;&gt;0),数量ＤＢ!$AT14,""))</f>
        <v>33</v>
      </c>
      <c r="N15" s="527"/>
      <c r="O15" s="528"/>
      <c r="P15" s="528"/>
      <c r="Q15" s="528"/>
      <c r="R15" s="530"/>
      <c r="S15" s="531"/>
      <c r="T15" s="532"/>
      <c r="U15" s="533"/>
      <c r="V15" s="524" t="str">
        <f t="shared" si="1"/>
        <v/>
      </c>
      <c r="W15" s="525"/>
      <c r="X15" s="525"/>
      <c r="Y15" s="525"/>
      <c r="Z15" s="525"/>
      <c r="AA15" s="525"/>
      <c r="AB15" s="526"/>
      <c r="AC15" s="566"/>
      <c r="AD15" s="357"/>
      <c r="AE15" s="357"/>
      <c r="AF15" s="357"/>
      <c r="AG15" s="357"/>
      <c r="AH15" s="357"/>
      <c r="AI15" s="568" t="s">
        <v>37</v>
      </c>
      <c r="AJ15" s="569"/>
      <c r="AK15" s="570"/>
      <c r="AL15" s="399" t="str">
        <f>IF($V37="","",$V37)</f>
        <v/>
      </c>
      <c r="AM15" s="517"/>
      <c r="AN15" s="517"/>
      <c r="AO15" s="517"/>
      <c r="AP15" s="518"/>
      <c r="AQ15" s="414"/>
      <c r="AR15" s="415"/>
      <c r="AS15" s="415"/>
      <c r="AT15" s="415"/>
      <c r="AU15" s="416"/>
      <c r="AV15" s="442"/>
      <c r="AW15" s="443"/>
      <c r="AX15" s="443"/>
      <c r="AY15" s="443"/>
      <c r="AZ15" s="443"/>
      <c r="BA15" s="443"/>
      <c r="BB15" s="444"/>
    </row>
    <row r="16" spans="2:54" ht="16.5" customHeight="1" x14ac:dyDescent="0.15">
      <c r="B16" s="356"/>
      <c r="C16" s="357"/>
      <c r="D16" s="357"/>
      <c r="E16" s="357"/>
      <c r="F16" s="431"/>
      <c r="G16" s="431"/>
      <c r="H16" s="431"/>
      <c r="I16" s="431"/>
      <c r="J16" s="357" t="s">
        <v>34</v>
      </c>
      <c r="K16" s="357"/>
      <c r="L16" s="357"/>
      <c r="M16" s="527">
        <f>IF('１'!$W$12="","",IF(OR(数量ＤＢ!$AD$7&lt;&gt;"",数量ＤＢ!$AD$7&lt;&gt;0),数量ＤＢ!$AT15,""))</f>
        <v>121</v>
      </c>
      <c r="N16" s="527"/>
      <c r="O16" s="528"/>
      <c r="P16" s="528"/>
      <c r="Q16" s="528"/>
      <c r="R16" s="530"/>
      <c r="S16" s="531"/>
      <c r="T16" s="532"/>
      <c r="U16" s="533"/>
      <c r="V16" s="524" t="str">
        <f t="shared" si="1"/>
        <v/>
      </c>
      <c r="W16" s="525"/>
      <c r="X16" s="525"/>
      <c r="Y16" s="525"/>
      <c r="Z16" s="525"/>
      <c r="AA16" s="525"/>
      <c r="AB16" s="526"/>
      <c r="AC16" s="566"/>
      <c r="AD16" s="357"/>
      <c r="AE16" s="357"/>
      <c r="AF16" s="357"/>
      <c r="AG16" s="357"/>
      <c r="AH16" s="357"/>
      <c r="AI16" s="568" t="s">
        <v>38</v>
      </c>
      <c r="AJ16" s="569"/>
      <c r="AK16" s="570"/>
      <c r="AL16" s="399" t="str">
        <f>IF($V41="","",$V41)</f>
        <v/>
      </c>
      <c r="AM16" s="517"/>
      <c r="AN16" s="517"/>
      <c r="AO16" s="517"/>
      <c r="AP16" s="518"/>
      <c r="AQ16" s="414"/>
      <c r="AR16" s="415"/>
      <c r="AS16" s="415"/>
      <c r="AT16" s="415"/>
      <c r="AU16" s="416"/>
      <c r="AV16" s="442"/>
      <c r="AW16" s="443"/>
      <c r="AX16" s="443"/>
      <c r="AY16" s="443"/>
      <c r="AZ16" s="443"/>
      <c r="BA16" s="443"/>
      <c r="BB16" s="444"/>
    </row>
    <row r="17" spans="2:54" ht="16.5" customHeight="1" x14ac:dyDescent="0.15">
      <c r="B17" s="356"/>
      <c r="C17" s="357"/>
      <c r="D17" s="357"/>
      <c r="E17" s="357"/>
      <c r="F17" s="431"/>
      <c r="G17" s="431"/>
      <c r="H17" s="431"/>
      <c r="I17" s="431"/>
      <c r="J17" s="357" t="s">
        <v>35</v>
      </c>
      <c r="K17" s="357"/>
      <c r="L17" s="357"/>
      <c r="M17" s="527">
        <f>IF('１'!$W$12="","",IF(OR(数量ＤＢ!$AD$7&lt;&gt;"",数量ＤＢ!$AD$7&lt;&gt;0),数量ＤＢ!$AT16,""))</f>
        <v>132</v>
      </c>
      <c r="N17" s="527"/>
      <c r="O17" s="528"/>
      <c r="P17" s="528"/>
      <c r="Q17" s="528"/>
      <c r="R17" s="530"/>
      <c r="S17" s="531"/>
      <c r="T17" s="532"/>
      <c r="U17" s="533"/>
      <c r="V17" s="524" t="str">
        <f t="shared" si="1"/>
        <v/>
      </c>
      <c r="W17" s="525"/>
      <c r="X17" s="525"/>
      <c r="Y17" s="525"/>
      <c r="Z17" s="525"/>
      <c r="AA17" s="525"/>
      <c r="AB17" s="526"/>
      <c r="AC17" s="566"/>
      <c r="AD17" s="357"/>
      <c r="AE17" s="357"/>
      <c r="AF17" s="357"/>
      <c r="AG17" s="357"/>
      <c r="AH17" s="357"/>
      <c r="AI17" s="568" t="s">
        <v>30</v>
      </c>
      <c r="AJ17" s="569"/>
      <c r="AK17" s="570"/>
      <c r="AL17" s="399" t="str">
        <f>IF($V45="","",$V45)</f>
        <v/>
      </c>
      <c r="AM17" s="517"/>
      <c r="AN17" s="517"/>
      <c r="AO17" s="517"/>
      <c r="AP17" s="518"/>
      <c r="AQ17" s="414"/>
      <c r="AR17" s="415"/>
      <c r="AS17" s="415"/>
      <c r="AT17" s="415"/>
      <c r="AU17" s="416"/>
      <c r="AV17" s="442"/>
      <c r="AW17" s="443"/>
      <c r="AX17" s="443"/>
      <c r="AY17" s="443"/>
      <c r="AZ17" s="443"/>
      <c r="BA17" s="443"/>
      <c r="BB17" s="444"/>
    </row>
    <row r="18" spans="2:54" ht="16.5" customHeight="1" x14ac:dyDescent="0.15">
      <c r="B18" s="356"/>
      <c r="C18" s="357"/>
      <c r="D18" s="357"/>
      <c r="E18" s="357"/>
      <c r="F18" s="365"/>
      <c r="G18" s="365"/>
      <c r="H18" s="365"/>
      <c r="I18" s="365"/>
      <c r="J18" s="357" t="s">
        <v>36</v>
      </c>
      <c r="K18" s="357"/>
      <c r="L18" s="357"/>
      <c r="M18" s="527">
        <f>IF('１'!$W$12="","",IF(OR(数量ＤＢ!$AD$7&lt;&gt;"",数量ＤＢ!$AD$7&lt;&gt;0),数量ＤＢ!$AT17,""))</f>
        <v>382</v>
      </c>
      <c r="N18" s="527"/>
      <c r="O18" s="528"/>
      <c r="P18" s="528"/>
      <c r="Q18" s="528"/>
      <c r="R18" s="530"/>
      <c r="S18" s="531"/>
      <c r="T18" s="532"/>
      <c r="U18" s="533"/>
      <c r="V18" s="524" t="str">
        <f t="shared" si="1"/>
        <v/>
      </c>
      <c r="W18" s="525"/>
      <c r="X18" s="525"/>
      <c r="Y18" s="525"/>
      <c r="Z18" s="525"/>
      <c r="AA18" s="525"/>
      <c r="AB18" s="526"/>
      <c r="AC18" s="567"/>
      <c r="AD18" s="383"/>
      <c r="AE18" s="383"/>
      <c r="AF18" s="383"/>
      <c r="AG18" s="383"/>
      <c r="AH18" s="383"/>
      <c r="AI18" s="535" t="s">
        <v>39</v>
      </c>
      <c r="AJ18" s="536"/>
      <c r="AK18" s="537"/>
      <c r="AL18" s="401" t="str">
        <f>IF($V49="","",$V49)</f>
        <v/>
      </c>
      <c r="AM18" s="522"/>
      <c r="AN18" s="522"/>
      <c r="AO18" s="522"/>
      <c r="AP18" s="523"/>
      <c r="AQ18" s="577"/>
      <c r="AR18" s="578"/>
      <c r="AS18" s="578"/>
      <c r="AT18" s="578"/>
      <c r="AU18" s="579"/>
      <c r="AV18" s="541"/>
      <c r="AW18" s="542"/>
      <c r="AX18" s="542"/>
      <c r="AY18" s="542"/>
      <c r="AZ18" s="542"/>
      <c r="BA18" s="542"/>
      <c r="BB18" s="543"/>
    </row>
    <row r="19" spans="2:54" ht="16.5" customHeight="1" x14ac:dyDescent="0.15">
      <c r="B19" s="356"/>
      <c r="C19" s="357"/>
      <c r="D19" s="357"/>
      <c r="E19" s="357"/>
      <c r="F19" s="534" t="s">
        <v>230</v>
      </c>
      <c r="G19" s="534"/>
      <c r="H19" s="534"/>
      <c r="I19" s="380"/>
      <c r="J19" s="357" t="s">
        <v>33</v>
      </c>
      <c r="K19" s="357"/>
      <c r="L19" s="357"/>
      <c r="M19" s="527">
        <f>IF('１'!$W$12="","",IF(OR(数量ＤＢ!$AD$7&lt;&gt;"",数量ＤＢ!$AD$7&lt;&gt;0),数量ＤＢ!$AT18,""))</f>
        <v>14</v>
      </c>
      <c r="N19" s="527"/>
      <c r="O19" s="528"/>
      <c r="P19" s="528"/>
      <c r="Q19" s="528"/>
      <c r="R19" s="530"/>
      <c r="S19" s="531"/>
      <c r="T19" s="532"/>
      <c r="U19" s="533"/>
      <c r="V19" s="524" t="str">
        <f t="shared" si="1"/>
        <v/>
      </c>
      <c r="W19" s="525"/>
      <c r="X19" s="525"/>
      <c r="Y19" s="525"/>
      <c r="Z19" s="525"/>
      <c r="AA19" s="525"/>
      <c r="AB19" s="526"/>
      <c r="AC19" s="565" t="s">
        <v>34</v>
      </c>
      <c r="AD19" s="362"/>
      <c r="AE19" s="362"/>
      <c r="AF19" s="529" t="s">
        <v>224</v>
      </c>
      <c r="AG19" s="362"/>
      <c r="AH19" s="362"/>
      <c r="AI19" s="363" t="s">
        <v>32</v>
      </c>
      <c r="AJ19" s="573"/>
      <c r="AK19" s="574"/>
      <c r="AL19" s="519" t="str">
        <f>IF($V12="","",$V12)</f>
        <v/>
      </c>
      <c r="AM19" s="520"/>
      <c r="AN19" s="520"/>
      <c r="AO19" s="520"/>
      <c r="AP19" s="521"/>
      <c r="AQ19" s="462" t="str">
        <f>IF(OR($AL19="",$AL20="",$AL21="",$AL22="",$AL23=""),"",SUM($AL19:$AP23))</f>
        <v/>
      </c>
      <c r="AR19" s="463"/>
      <c r="AS19" s="463"/>
      <c r="AT19" s="463"/>
      <c r="AU19" s="464"/>
      <c r="AV19" s="465" t="str">
        <f>IF(OR($AL19="",$AL20="",$AL21="",$AL22="",$AL23="",$AL24="",$AL25="",$AL26="",$AL27="",$AL28=""),"",SUM($AL19:$AP28))</f>
        <v/>
      </c>
      <c r="AW19" s="466"/>
      <c r="AX19" s="466"/>
      <c r="AY19" s="466"/>
      <c r="AZ19" s="466"/>
      <c r="BA19" s="466"/>
      <c r="BB19" s="467"/>
    </row>
    <row r="20" spans="2:54" ht="16.5" customHeight="1" x14ac:dyDescent="0.15">
      <c r="B20" s="356"/>
      <c r="C20" s="357"/>
      <c r="D20" s="357"/>
      <c r="E20" s="357"/>
      <c r="F20" s="431"/>
      <c r="G20" s="431"/>
      <c r="H20" s="431"/>
      <c r="I20" s="431"/>
      <c r="J20" s="357" t="s">
        <v>34</v>
      </c>
      <c r="K20" s="357"/>
      <c r="L20" s="357"/>
      <c r="M20" s="527">
        <f>IF('１'!$W$12="","",IF(OR(数量ＤＢ!$AD$7&lt;&gt;"",数量ＤＢ!$AD$7&lt;&gt;0),数量ＤＢ!$AT19,""))</f>
        <v>39</v>
      </c>
      <c r="N20" s="527"/>
      <c r="O20" s="528"/>
      <c r="P20" s="528"/>
      <c r="Q20" s="528"/>
      <c r="R20" s="530"/>
      <c r="S20" s="531"/>
      <c r="T20" s="532"/>
      <c r="U20" s="533"/>
      <c r="V20" s="524" t="str">
        <f t="shared" si="0"/>
        <v/>
      </c>
      <c r="W20" s="525"/>
      <c r="X20" s="525"/>
      <c r="Y20" s="525"/>
      <c r="Z20" s="525"/>
      <c r="AA20" s="525"/>
      <c r="AB20" s="526"/>
      <c r="AC20" s="566"/>
      <c r="AD20" s="357"/>
      <c r="AE20" s="357"/>
      <c r="AF20" s="357"/>
      <c r="AG20" s="357"/>
      <c r="AH20" s="357"/>
      <c r="AI20" s="568" t="s">
        <v>37</v>
      </c>
      <c r="AJ20" s="569"/>
      <c r="AK20" s="570"/>
      <c r="AL20" s="399" t="str">
        <f>IF($V16="","",$V16)</f>
        <v/>
      </c>
      <c r="AM20" s="517"/>
      <c r="AN20" s="517"/>
      <c r="AO20" s="517"/>
      <c r="AP20" s="518"/>
      <c r="AQ20" s="414"/>
      <c r="AR20" s="415"/>
      <c r="AS20" s="415"/>
      <c r="AT20" s="415"/>
      <c r="AU20" s="416"/>
      <c r="AV20" s="442"/>
      <c r="AW20" s="443"/>
      <c r="AX20" s="443"/>
      <c r="AY20" s="443"/>
      <c r="AZ20" s="443"/>
      <c r="BA20" s="443"/>
      <c r="BB20" s="444"/>
    </row>
    <row r="21" spans="2:54" ht="16.5" customHeight="1" x14ac:dyDescent="0.15">
      <c r="B21" s="356"/>
      <c r="C21" s="357"/>
      <c r="D21" s="357"/>
      <c r="E21" s="357"/>
      <c r="F21" s="431"/>
      <c r="G21" s="431"/>
      <c r="H21" s="431"/>
      <c r="I21" s="431"/>
      <c r="J21" s="357" t="s">
        <v>35</v>
      </c>
      <c r="K21" s="357"/>
      <c r="L21" s="357"/>
      <c r="M21" s="527">
        <f>IF('１'!$W$12="","",IF(OR(数量ＤＢ!$AD$7&lt;&gt;"",数量ＤＢ!$AD$7&lt;&gt;0),数量ＤＢ!$AT20,""))</f>
        <v>51</v>
      </c>
      <c r="N21" s="527"/>
      <c r="O21" s="528"/>
      <c r="P21" s="528"/>
      <c r="Q21" s="528"/>
      <c r="R21" s="530"/>
      <c r="S21" s="531"/>
      <c r="T21" s="532"/>
      <c r="U21" s="533"/>
      <c r="V21" s="524" t="str">
        <f t="shared" si="0"/>
        <v/>
      </c>
      <c r="W21" s="525"/>
      <c r="X21" s="525"/>
      <c r="Y21" s="525"/>
      <c r="Z21" s="525"/>
      <c r="AA21" s="525"/>
      <c r="AB21" s="526"/>
      <c r="AC21" s="566"/>
      <c r="AD21" s="357"/>
      <c r="AE21" s="357"/>
      <c r="AF21" s="357"/>
      <c r="AG21" s="357"/>
      <c r="AH21" s="357"/>
      <c r="AI21" s="568" t="s">
        <v>38</v>
      </c>
      <c r="AJ21" s="569"/>
      <c r="AK21" s="570"/>
      <c r="AL21" s="399" t="str">
        <f>IF($V20="","",$V20)</f>
        <v/>
      </c>
      <c r="AM21" s="517"/>
      <c r="AN21" s="517"/>
      <c r="AO21" s="517"/>
      <c r="AP21" s="518"/>
      <c r="AQ21" s="414"/>
      <c r="AR21" s="415"/>
      <c r="AS21" s="415"/>
      <c r="AT21" s="415"/>
      <c r="AU21" s="416"/>
      <c r="AV21" s="442"/>
      <c r="AW21" s="443"/>
      <c r="AX21" s="443"/>
      <c r="AY21" s="443"/>
      <c r="AZ21" s="443"/>
      <c r="BA21" s="443"/>
      <c r="BB21" s="444"/>
    </row>
    <row r="22" spans="2:54" ht="16.5" customHeight="1" x14ac:dyDescent="0.15">
      <c r="B22" s="356"/>
      <c r="C22" s="357"/>
      <c r="D22" s="357"/>
      <c r="E22" s="357"/>
      <c r="F22" s="365"/>
      <c r="G22" s="365"/>
      <c r="H22" s="365"/>
      <c r="I22" s="365"/>
      <c r="J22" s="357" t="s">
        <v>36</v>
      </c>
      <c r="K22" s="357"/>
      <c r="L22" s="357"/>
      <c r="M22" s="527">
        <f>IF('１'!$W$12="","",IF(OR(数量ＤＢ!$AD$7&lt;&gt;"",数量ＤＢ!$AD$7&lt;&gt;0),数量ＤＢ!$AT21,""))</f>
        <v>123</v>
      </c>
      <c r="N22" s="527"/>
      <c r="O22" s="528"/>
      <c r="P22" s="528"/>
      <c r="Q22" s="528"/>
      <c r="R22" s="530"/>
      <c r="S22" s="531"/>
      <c r="T22" s="532"/>
      <c r="U22" s="533"/>
      <c r="V22" s="524" t="str">
        <f t="shared" si="0"/>
        <v/>
      </c>
      <c r="W22" s="525"/>
      <c r="X22" s="525"/>
      <c r="Y22" s="525"/>
      <c r="Z22" s="525"/>
      <c r="AA22" s="525"/>
      <c r="AB22" s="526"/>
      <c r="AC22" s="566"/>
      <c r="AD22" s="357"/>
      <c r="AE22" s="357"/>
      <c r="AF22" s="357"/>
      <c r="AG22" s="357"/>
      <c r="AH22" s="357"/>
      <c r="AI22" s="568" t="s">
        <v>30</v>
      </c>
      <c r="AJ22" s="569"/>
      <c r="AK22" s="570"/>
      <c r="AL22" s="399" t="str">
        <f>IF($V24="","",$V24)</f>
        <v/>
      </c>
      <c r="AM22" s="517"/>
      <c r="AN22" s="517"/>
      <c r="AO22" s="517"/>
      <c r="AP22" s="518"/>
      <c r="AQ22" s="414"/>
      <c r="AR22" s="415"/>
      <c r="AS22" s="415"/>
      <c r="AT22" s="415"/>
      <c r="AU22" s="416"/>
      <c r="AV22" s="442"/>
      <c r="AW22" s="443"/>
      <c r="AX22" s="443"/>
      <c r="AY22" s="443"/>
      <c r="AZ22" s="443"/>
      <c r="BA22" s="443"/>
      <c r="BB22" s="444"/>
    </row>
    <row r="23" spans="2:54" ht="16.5" customHeight="1" x14ac:dyDescent="0.15">
      <c r="B23" s="356"/>
      <c r="C23" s="357"/>
      <c r="D23" s="357"/>
      <c r="E23" s="357"/>
      <c r="F23" s="534" t="s">
        <v>231</v>
      </c>
      <c r="G23" s="534"/>
      <c r="H23" s="534"/>
      <c r="I23" s="380"/>
      <c r="J23" s="357" t="s">
        <v>33</v>
      </c>
      <c r="K23" s="357"/>
      <c r="L23" s="357"/>
      <c r="M23" s="527">
        <f>IF('１'!$W$12="","",IF(OR(数量ＤＢ!$AD$7&lt;&gt;"",数量ＤＢ!$AD$7&lt;&gt;0),数量ＤＢ!$AT22,""))</f>
        <v>5</v>
      </c>
      <c r="N23" s="527"/>
      <c r="O23" s="528"/>
      <c r="P23" s="528"/>
      <c r="Q23" s="528"/>
      <c r="R23" s="530"/>
      <c r="S23" s="531"/>
      <c r="T23" s="532"/>
      <c r="U23" s="533"/>
      <c r="V23" s="524" t="str">
        <f t="shared" si="0"/>
        <v/>
      </c>
      <c r="W23" s="525"/>
      <c r="X23" s="525"/>
      <c r="Y23" s="525"/>
      <c r="Z23" s="525"/>
      <c r="AA23" s="525"/>
      <c r="AB23" s="526"/>
      <c r="AC23" s="566"/>
      <c r="AD23" s="357"/>
      <c r="AE23" s="357"/>
      <c r="AF23" s="357"/>
      <c r="AG23" s="357"/>
      <c r="AH23" s="357"/>
      <c r="AI23" s="568" t="s">
        <v>39</v>
      </c>
      <c r="AJ23" s="569"/>
      <c r="AK23" s="570"/>
      <c r="AL23" s="399" t="str">
        <f>IF($V28="","",$V28)</f>
        <v/>
      </c>
      <c r="AM23" s="517"/>
      <c r="AN23" s="517"/>
      <c r="AO23" s="517"/>
      <c r="AP23" s="518"/>
      <c r="AQ23" s="414"/>
      <c r="AR23" s="415"/>
      <c r="AS23" s="415"/>
      <c r="AT23" s="415"/>
      <c r="AU23" s="416"/>
      <c r="AV23" s="442"/>
      <c r="AW23" s="443"/>
      <c r="AX23" s="443"/>
      <c r="AY23" s="443"/>
      <c r="AZ23" s="443"/>
      <c r="BA23" s="443"/>
      <c r="BB23" s="444"/>
    </row>
    <row r="24" spans="2:54" ht="16.5" customHeight="1" x14ac:dyDescent="0.15">
      <c r="B24" s="356"/>
      <c r="C24" s="357"/>
      <c r="D24" s="357"/>
      <c r="E24" s="357"/>
      <c r="F24" s="431"/>
      <c r="G24" s="431"/>
      <c r="H24" s="431"/>
      <c r="I24" s="431"/>
      <c r="J24" s="357" t="s">
        <v>34</v>
      </c>
      <c r="K24" s="357"/>
      <c r="L24" s="357"/>
      <c r="M24" s="527">
        <f>IF('１'!$W$12="","",IF(OR(数量ＤＢ!$AD$7&lt;&gt;"",数量ＤＢ!$AD$7&lt;&gt;0),数量ＤＢ!$AT23,""))</f>
        <v>4</v>
      </c>
      <c r="N24" s="527"/>
      <c r="O24" s="528"/>
      <c r="P24" s="528"/>
      <c r="Q24" s="528"/>
      <c r="R24" s="530"/>
      <c r="S24" s="531"/>
      <c r="T24" s="532"/>
      <c r="U24" s="533"/>
      <c r="V24" s="524" t="str">
        <f t="shared" si="0"/>
        <v/>
      </c>
      <c r="W24" s="525"/>
      <c r="X24" s="525"/>
      <c r="Y24" s="525"/>
      <c r="Z24" s="525"/>
      <c r="AA24" s="525"/>
      <c r="AB24" s="526"/>
      <c r="AC24" s="566"/>
      <c r="AD24" s="357"/>
      <c r="AE24" s="357"/>
      <c r="AF24" s="538" t="s">
        <v>225</v>
      </c>
      <c r="AG24" s="357"/>
      <c r="AH24" s="357"/>
      <c r="AI24" s="358" t="s">
        <v>32</v>
      </c>
      <c r="AJ24" s="571"/>
      <c r="AK24" s="572"/>
      <c r="AL24" s="399" t="str">
        <f>IF($V34="","",$V34)</f>
        <v/>
      </c>
      <c r="AM24" s="517"/>
      <c r="AN24" s="517"/>
      <c r="AO24" s="517"/>
      <c r="AP24" s="518"/>
      <c r="AQ24" s="400" t="str">
        <f>IF(OR($AL24="",$AL25="",$AL26="",$AL27="",$AL28=""),"",SUM($AL24:$AP28))</f>
        <v/>
      </c>
      <c r="AR24" s="575"/>
      <c r="AS24" s="575"/>
      <c r="AT24" s="575"/>
      <c r="AU24" s="576"/>
      <c r="AV24" s="442"/>
      <c r="AW24" s="443"/>
      <c r="AX24" s="443"/>
      <c r="AY24" s="443"/>
      <c r="AZ24" s="443"/>
      <c r="BA24" s="443"/>
      <c r="BB24" s="444"/>
    </row>
    <row r="25" spans="2:54" ht="16.5" customHeight="1" x14ac:dyDescent="0.15">
      <c r="B25" s="356"/>
      <c r="C25" s="357"/>
      <c r="D25" s="357"/>
      <c r="E25" s="357"/>
      <c r="F25" s="431"/>
      <c r="G25" s="431"/>
      <c r="H25" s="431"/>
      <c r="I25" s="431"/>
      <c r="J25" s="357" t="s">
        <v>35</v>
      </c>
      <c r="K25" s="357"/>
      <c r="L25" s="357"/>
      <c r="M25" s="527">
        <f>IF('１'!$W$12="","",IF(OR(数量ＤＢ!$AD$7&lt;&gt;"",数量ＤＢ!$AD$7&lt;&gt;0),数量ＤＢ!$AT24,""))</f>
        <v>7</v>
      </c>
      <c r="N25" s="527"/>
      <c r="O25" s="528"/>
      <c r="P25" s="528"/>
      <c r="Q25" s="528"/>
      <c r="R25" s="530"/>
      <c r="S25" s="531"/>
      <c r="T25" s="532"/>
      <c r="U25" s="533"/>
      <c r="V25" s="524" t="str">
        <f t="shared" si="0"/>
        <v/>
      </c>
      <c r="W25" s="525"/>
      <c r="X25" s="525"/>
      <c r="Y25" s="525"/>
      <c r="Z25" s="525"/>
      <c r="AA25" s="525"/>
      <c r="AB25" s="526"/>
      <c r="AC25" s="566"/>
      <c r="AD25" s="357"/>
      <c r="AE25" s="357"/>
      <c r="AF25" s="357"/>
      <c r="AG25" s="357"/>
      <c r="AH25" s="357"/>
      <c r="AI25" s="568" t="s">
        <v>37</v>
      </c>
      <c r="AJ25" s="569"/>
      <c r="AK25" s="570"/>
      <c r="AL25" s="399" t="str">
        <f>IF($V38="","",$V38)</f>
        <v/>
      </c>
      <c r="AM25" s="517"/>
      <c r="AN25" s="517"/>
      <c r="AO25" s="517"/>
      <c r="AP25" s="518"/>
      <c r="AQ25" s="414"/>
      <c r="AR25" s="415"/>
      <c r="AS25" s="415"/>
      <c r="AT25" s="415"/>
      <c r="AU25" s="416"/>
      <c r="AV25" s="442"/>
      <c r="AW25" s="443"/>
      <c r="AX25" s="443"/>
      <c r="AY25" s="443"/>
      <c r="AZ25" s="443"/>
      <c r="BA25" s="443"/>
      <c r="BB25" s="444"/>
    </row>
    <row r="26" spans="2:54" ht="16.5" customHeight="1" x14ac:dyDescent="0.15">
      <c r="B26" s="356"/>
      <c r="C26" s="357"/>
      <c r="D26" s="357"/>
      <c r="E26" s="357"/>
      <c r="F26" s="365"/>
      <c r="G26" s="365"/>
      <c r="H26" s="365"/>
      <c r="I26" s="365"/>
      <c r="J26" s="357" t="s">
        <v>36</v>
      </c>
      <c r="K26" s="357"/>
      <c r="L26" s="357"/>
      <c r="M26" s="527">
        <f>IF('１'!$W$12="","",IF(OR(数量ＤＢ!$AD$7&lt;&gt;"",数量ＤＢ!$AD$7&lt;&gt;0),数量ＤＢ!$AT25,""))</f>
        <v>22</v>
      </c>
      <c r="N26" s="527"/>
      <c r="O26" s="528"/>
      <c r="P26" s="528"/>
      <c r="Q26" s="528"/>
      <c r="R26" s="530"/>
      <c r="S26" s="531"/>
      <c r="T26" s="532"/>
      <c r="U26" s="533"/>
      <c r="V26" s="524" t="str">
        <f t="shared" si="0"/>
        <v/>
      </c>
      <c r="W26" s="525"/>
      <c r="X26" s="525"/>
      <c r="Y26" s="525"/>
      <c r="Z26" s="525"/>
      <c r="AA26" s="525"/>
      <c r="AB26" s="526"/>
      <c r="AC26" s="566"/>
      <c r="AD26" s="357"/>
      <c r="AE26" s="357"/>
      <c r="AF26" s="357"/>
      <c r="AG26" s="357"/>
      <c r="AH26" s="357"/>
      <c r="AI26" s="568" t="s">
        <v>38</v>
      </c>
      <c r="AJ26" s="569"/>
      <c r="AK26" s="570"/>
      <c r="AL26" s="399" t="str">
        <f>IF($V42="","",$V42)</f>
        <v/>
      </c>
      <c r="AM26" s="517"/>
      <c r="AN26" s="517"/>
      <c r="AO26" s="517"/>
      <c r="AP26" s="518"/>
      <c r="AQ26" s="414"/>
      <c r="AR26" s="415"/>
      <c r="AS26" s="415"/>
      <c r="AT26" s="415"/>
      <c r="AU26" s="416"/>
      <c r="AV26" s="442"/>
      <c r="AW26" s="443"/>
      <c r="AX26" s="443"/>
      <c r="AY26" s="443"/>
      <c r="AZ26" s="443"/>
      <c r="BA26" s="443"/>
      <c r="BB26" s="444"/>
    </row>
    <row r="27" spans="2:54" ht="16.5" customHeight="1" x14ac:dyDescent="0.15">
      <c r="B27" s="356"/>
      <c r="C27" s="357"/>
      <c r="D27" s="357"/>
      <c r="E27" s="357"/>
      <c r="F27" s="534" t="s">
        <v>39</v>
      </c>
      <c r="G27" s="534"/>
      <c r="H27" s="534"/>
      <c r="I27" s="380"/>
      <c r="J27" s="357" t="s">
        <v>33</v>
      </c>
      <c r="K27" s="357"/>
      <c r="L27" s="357"/>
      <c r="M27" s="527">
        <f>IF('１'!$W$12="","",IF(OR(数量ＤＢ!$AD$7&lt;&gt;"",数量ＤＢ!$AD$7&lt;&gt;0),数量ＤＢ!$AT26,""))</f>
        <v>1</v>
      </c>
      <c r="N27" s="527"/>
      <c r="O27" s="528"/>
      <c r="P27" s="528"/>
      <c r="Q27" s="528"/>
      <c r="R27" s="530"/>
      <c r="S27" s="531"/>
      <c r="T27" s="532"/>
      <c r="U27" s="533"/>
      <c r="V27" s="524" t="str">
        <f t="shared" si="0"/>
        <v/>
      </c>
      <c r="W27" s="525"/>
      <c r="X27" s="525"/>
      <c r="Y27" s="525"/>
      <c r="Z27" s="525"/>
      <c r="AA27" s="525"/>
      <c r="AB27" s="526"/>
      <c r="AC27" s="566"/>
      <c r="AD27" s="357"/>
      <c r="AE27" s="357"/>
      <c r="AF27" s="357"/>
      <c r="AG27" s="357"/>
      <c r="AH27" s="357"/>
      <c r="AI27" s="568" t="s">
        <v>30</v>
      </c>
      <c r="AJ27" s="569"/>
      <c r="AK27" s="570"/>
      <c r="AL27" s="399" t="str">
        <f>IF($V46="","",$V46)</f>
        <v/>
      </c>
      <c r="AM27" s="517"/>
      <c r="AN27" s="517"/>
      <c r="AO27" s="517"/>
      <c r="AP27" s="518"/>
      <c r="AQ27" s="414"/>
      <c r="AR27" s="415"/>
      <c r="AS27" s="415"/>
      <c r="AT27" s="415"/>
      <c r="AU27" s="416"/>
      <c r="AV27" s="442"/>
      <c r="AW27" s="443"/>
      <c r="AX27" s="443"/>
      <c r="AY27" s="443"/>
      <c r="AZ27" s="443"/>
      <c r="BA27" s="443"/>
      <c r="BB27" s="444"/>
    </row>
    <row r="28" spans="2:54" ht="16.5" customHeight="1" x14ac:dyDescent="0.15">
      <c r="B28" s="356"/>
      <c r="C28" s="357"/>
      <c r="D28" s="357"/>
      <c r="E28" s="357"/>
      <c r="F28" s="431"/>
      <c r="G28" s="431"/>
      <c r="H28" s="431"/>
      <c r="I28" s="431"/>
      <c r="J28" s="357" t="s">
        <v>34</v>
      </c>
      <c r="K28" s="357"/>
      <c r="L28" s="357"/>
      <c r="M28" s="527">
        <f>IF('１'!$W$12="","",IF(OR(数量ＤＢ!$AD$7&lt;&gt;"",数量ＤＢ!$AD$7&lt;&gt;0),数量ＤＢ!$AT27,""))</f>
        <v>1</v>
      </c>
      <c r="N28" s="527"/>
      <c r="O28" s="528"/>
      <c r="P28" s="528"/>
      <c r="Q28" s="528"/>
      <c r="R28" s="530"/>
      <c r="S28" s="531"/>
      <c r="T28" s="532"/>
      <c r="U28" s="533"/>
      <c r="V28" s="524" t="str">
        <f t="shared" si="0"/>
        <v/>
      </c>
      <c r="W28" s="525"/>
      <c r="X28" s="525"/>
      <c r="Y28" s="525"/>
      <c r="Z28" s="525"/>
      <c r="AA28" s="525"/>
      <c r="AB28" s="526"/>
      <c r="AC28" s="567"/>
      <c r="AD28" s="383"/>
      <c r="AE28" s="383"/>
      <c r="AF28" s="383"/>
      <c r="AG28" s="383"/>
      <c r="AH28" s="383"/>
      <c r="AI28" s="535" t="s">
        <v>39</v>
      </c>
      <c r="AJ28" s="536"/>
      <c r="AK28" s="537"/>
      <c r="AL28" s="401" t="str">
        <f>IF($V50="","",$V50)</f>
        <v/>
      </c>
      <c r="AM28" s="522"/>
      <c r="AN28" s="522"/>
      <c r="AO28" s="522"/>
      <c r="AP28" s="523"/>
      <c r="AQ28" s="577"/>
      <c r="AR28" s="578"/>
      <c r="AS28" s="578"/>
      <c r="AT28" s="578"/>
      <c r="AU28" s="579"/>
      <c r="AV28" s="541"/>
      <c r="AW28" s="542"/>
      <c r="AX28" s="542"/>
      <c r="AY28" s="542"/>
      <c r="AZ28" s="542"/>
      <c r="BA28" s="542"/>
      <c r="BB28" s="543"/>
    </row>
    <row r="29" spans="2:54" ht="16.5" customHeight="1" x14ac:dyDescent="0.15">
      <c r="B29" s="356"/>
      <c r="C29" s="357"/>
      <c r="D29" s="357"/>
      <c r="E29" s="357"/>
      <c r="F29" s="431"/>
      <c r="G29" s="431"/>
      <c r="H29" s="431"/>
      <c r="I29" s="431"/>
      <c r="J29" s="357" t="s">
        <v>35</v>
      </c>
      <c r="K29" s="357"/>
      <c r="L29" s="357"/>
      <c r="M29" s="527">
        <f>IF('１'!$W$12="","",IF(OR(数量ＤＢ!$AD$7&lt;&gt;"",数量ＤＢ!$AD$7&lt;&gt;0),数量ＤＢ!$AT28,""))</f>
        <v>1</v>
      </c>
      <c r="N29" s="527"/>
      <c r="O29" s="528"/>
      <c r="P29" s="528"/>
      <c r="Q29" s="528"/>
      <c r="R29" s="530"/>
      <c r="S29" s="531"/>
      <c r="T29" s="532"/>
      <c r="U29" s="533"/>
      <c r="V29" s="524" t="str">
        <f t="shared" si="0"/>
        <v/>
      </c>
      <c r="W29" s="525"/>
      <c r="X29" s="525"/>
      <c r="Y29" s="525"/>
      <c r="Z29" s="525"/>
      <c r="AA29" s="525"/>
      <c r="AB29" s="526"/>
      <c r="AC29" s="565" t="s">
        <v>46</v>
      </c>
      <c r="AD29" s="362"/>
      <c r="AE29" s="362"/>
      <c r="AF29" s="529" t="s">
        <v>224</v>
      </c>
      <c r="AG29" s="362"/>
      <c r="AH29" s="362"/>
      <c r="AI29" s="363" t="s">
        <v>32</v>
      </c>
      <c r="AJ29" s="573"/>
      <c r="AK29" s="574"/>
      <c r="AL29" s="519" t="str">
        <f>IF($V13="","",$V13)</f>
        <v/>
      </c>
      <c r="AM29" s="520"/>
      <c r="AN29" s="520"/>
      <c r="AO29" s="520"/>
      <c r="AP29" s="521"/>
      <c r="AQ29" s="462" t="str">
        <f>IF(OR($AL29="",$AL30="",$AL31="",$AL32="",$AL33=""),"",SUM($AL29:$AP33))</f>
        <v/>
      </c>
      <c r="AR29" s="463"/>
      <c r="AS29" s="463"/>
      <c r="AT29" s="463"/>
      <c r="AU29" s="464"/>
      <c r="AV29" s="465" t="str">
        <f>IF(OR($AL29="",$AL30="",$AL31="",$AL32="",$AL33="",$AL34="",$AL35="",$AL36="",$AL37="",$AL38=""),"",SUM($AL29:$AP38))</f>
        <v/>
      </c>
      <c r="AW29" s="466"/>
      <c r="AX29" s="466"/>
      <c r="AY29" s="466"/>
      <c r="AZ29" s="466"/>
      <c r="BA29" s="466"/>
      <c r="BB29" s="467"/>
    </row>
    <row r="30" spans="2:54" ht="16.5" customHeight="1" x14ac:dyDescent="0.15">
      <c r="B30" s="382"/>
      <c r="C30" s="383"/>
      <c r="D30" s="383"/>
      <c r="E30" s="383"/>
      <c r="F30" s="420"/>
      <c r="G30" s="420"/>
      <c r="H30" s="420"/>
      <c r="I30" s="420"/>
      <c r="J30" s="383" t="s">
        <v>36</v>
      </c>
      <c r="K30" s="383"/>
      <c r="L30" s="383"/>
      <c r="M30" s="553">
        <f>IF('１'!$W$12="","",IF(OR(数量ＤＢ!$AD$7&lt;&gt;"",数量ＤＢ!$AD$7&lt;&gt;0),数量ＤＢ!$AT29,""))</f>
        <v>3</v>
      </c>
      <c r="N30" s="553"/>
      <c r="O30" s="554"/>
      <c r="P30" s="554"/>
      <c r="Q30" s="554"/>
      <c r="R30" s="549"/>
      <c r="S30" s="550"/>
      <c r="T30" s="551"/>
      <c r="U30" s="552"/>
      <c r="V30" s="562" t="str">
        <f t="shared" si="0"/>
        <v/>
      </c>
      <c r="W30" s="563"/>
      <c r="X30" s="563"/>
      <c r="Y30" s="563"/>
      <c r="Z30" s="563"/>
      <c r="AA30" s="563"/>
      <c r="AB30" s="564"/>
      <c r="AC30" s="566"/>
      <c r="AD30" s="357"/>
      <c r="AE30" s="357"/>
      <c r="AF30" s="357"/>
      <c r="AG30" s="357"/>
      <c r="AH30" s="357"/>
      <c r="AI30" s="568" t="s">
        <v>37</v>
      </c>
      <c r="AJ30" s="569"/>
      <c r="AK30" s="570"/>
      <c r="AL30" s="399" t="str">
        <f>IF($V17="","",$V17)</f>
        <v/>
      </c>
      <c r="AM30" s="517"/>
      <c r="AN30" s="517"/>
      <c r="AO30" s="517"/>
      <c r="AP30" s="518"/>
      <c r="AQ30" s="414"/>
      <c r="AR30" s="415"/>
      <c r="AS30" s="415"/>
      <c r="AT30" s="415"/>
      <c r="AU30" s="416"/>
      <c r="AV30" s="442"/>
      <c r="AW30" s="443"/>
      <c r="AX30" s="443"/>
      <c r="AY30" s="443"/>
      <c r="AZ30" s="443"/>
      <c r="BA30" s="443"/>
      <c r="BB30" s="444"/>
    </row>
    <row r="31" spans="2:54" ht="16.5" customHeight="1" x14ac:dyDescent="0.15">
      <c r="B31" s="548" t="s">
        <v>225</v>
      </c>
      <c r="C31" s="362"/>
      <c r="D31" s="362"/>
      <c r="E31" s="362"/>
      <c r="F31" s="529" t="s">
        <v>227</v>
      </c>
      <c r="G31" s="529"/>
      <c r="H31" s="529"/>
      <c r="I31" s="362"/>
      <c r="J31" s="362" t="s">
        <v>29</v>
      </c>
      <c r="K31" s="362"/>
      <c r="L31" s="362"/>
      <c r="M31" s="539">
        <f>IF('１'!$W$12="","",IF(OR(数量ＤＢ!$AD$7&lt;&gt;"",数量ＤＢ!$AD$7&lt;&gt;0),数量ＤＢ!$AT30,""))</f>
        <v>36</v>
      </c>
      <c r="N31" s="539"/>
      <c r="O31" s="540"/>
      <c r="P31" s="540"/>
      <c r="Q31" s="540"/>
      <c r="R31" s="544"/>
      <c r="S31" s="545"/>
      <c r="T31" s="546"/>
      <c r="U31" s="547"/>
      <c r="V31" s="559" t="str">
        <f t="shared" si="0"/>
        <v/>
      </c>
      <c r="W31" s="560"/>
      <c r="X31" s="560"/>
      <c r="Y31" s="560"/>
      <c r="Z31" s="560"/>
      <c r="AA31" s="560"/>
      <c r="AB31" s="561"/>
      <c r="AC31" s="566"/>
      <c r="AD31" s="357"/>
      <c r="AE31" s="357"/>
      <c r="AF31" s="357"/>
      <c r="AG31" s="357"/>
      <c r="AH31" s="357"/>
      <c r="AI31" s="568" t="s">
        <v>38</v>
      </c>
      <c r="AJ31" s="569"/>
      <c r="AK31" s="570"/>
      <c r="AL31" s="399" t="str">
        <f>IF($V21="","",$V21)</f>
        <v/>
      </c>
      <c r="AM31" s="517"/>
      <c r="AN31" s="517"/>
      <c r="AO31" s="517"/>
      <c r="AP31" s="518"/>
      <c r="AQ31" s="414"/>
      <c r="AR31" s="415"/>
      <c r="AS31" s="415"/>
      <c r="AT31" s="415"/>
      <c r="AU31" s="416"/>
      <c r="AV31" s="442"/>
      <c r="AW31" s="443"/>
      <c r="AX31" s="443"/>
      <c r="AY31" s="443"/>
      <c r="AZ31" s="443"/>
      <c r="BA31" s="443"/>
      <c r="BB31" s="444"/>
    </row>
    <row r="32" spans="2:54" ht="16.5" customHeight="1" x14ac:dyDescent="0.15">
      <c r="B32" s="356"/>
      <c r="C32" s="357"/>
      <c r="D32" s="357"/>
      <c r="E32" s="357"/>
      <c r="F32" s="357">
        <v>13</v>
      </c>
      <c r="G32" s="357"/>
      <c r="H32" s="357"/>
      <c r="I32" s="357"/>
      <c r="J32" s="357" t="s">
        <v>29</v>
      </c>
      <c r="K32" s="357"/>
      <c r="L32" s="357"/>
      <c r="M32" s="527">
        <f>IF('１'!$W$12="","",IF(OR(数量ＤＢ!$AD$7&lt;&gt;"",数量ＤＢ!$AD$7&lt;&gt;0),数量ＤＢ!$AT31,""))</f>
        <v>24</v>
      </c>
      <c r="N32" s="527"/>
      <c r="O32" s="528"/>
      <c r="P32" s="528"/>
      <c r="Q32" s="528"/>
      <c r="R32" s="530"/>
      <c r="S32" s="531"/>
      <c r="T32" s="532"/>
      <c r="U32" s="533"/>
      <c r="V32" s="524" t="str">
        <f t="shared" si="0"/>
        <v/>
      </c>
      <c r="W32" s="525"/>
      <c r="X32" s="525"/>
      <c r="Y32" s="525"/>
      <c r="Z32" s="525"/>
      <c r="AA32" s="525"/>
      <c r="AB32" s="526"/>
      <c r="AC32" s="566"/>
      <c r="AD32" s="357"/>
      <c r="AE32" s="357"/>
      <c r="AF32" s="357"/>
      <c r="AG32" s="357"/>
      <c r="AH32" s="357"/>
      <c r="AI32" s="568" t="s">
        <v>30</v>
      </c>
      <c r="AJ32" s="569"/>
      <c r="AK32" s="570"/>
      <c r="AL32" s="399" t="str">
        <f>IF($V25="","",$V25)</f>
        <v/>
      </c>
      <c r="AM32" s="517"/>
      <c r="AN32" s="517"/>
      <c r="AO32" s="517"/>
      <c r="AP32" s="518"/>
      <c r="AQ32" s="414"/>
      <c r="AR32" s="415"/>
      <c r="AS32" s="415"/>
      <c r="AT32" s="415"/>
      <c r="AU32" s="416"/>
      <c r="AV32" s="442"/>
      <c r="AW32" s="443"/>
      <c r="AX32" s="443"/>
      <c r="AY32" s="443"/>
      <c r="AZ32" s="443"/>
      <c r="BA32" s="443"/>
      <c r="BB32" s="444"/>
    </row>
    <row r="33" spans="2:54" ht="16.5" customHeight="1" x14ac:dyDescent="0.15">
      <c r="B33" s="356"/>
      <c r="C33" s="357"/>
      <c r="D33" s="357"/>
      <c r="E33" s="357"/>
      <c r="F33" s="380" t="s">
        <v>228</v>
      </c>
      <c r="G33" s="380"/>
      <c r="H33" s="380"/>
      <c r="I33" s="380"/>
      <c r="J33" s="357" t="s">
        <v>33</v>
      </c>
      <c r="K33" s="357"/>
      <c r="L33" s="357"/>
      <c r="M33" s="527">
        <f>IF('１'!$W$12="","",IF(OR(数量ＤＢ!$AD$7&lt;&gt;"",数量ＤＢ!$AD$7&lt;&gt;0),数量ＤＢ!$AT32,""))</f>
        <v>10</v>
      </c>
      <c r="N33" s="527"/>
      <c r="O33" s="528"/>
      <c r="P33" s="528"/>
      <c r="Q33" s="528"/>
      <c r="R33" s="530"/>
      <c r="S33" s="531"/>
      <c r="T33" s="532"/>
      <c r="U33" s="533"/>
      <c r="V33" s="524" t="str">
        <f t="shared" si="0"/>
        <v/>
      </c>
      <c r="W33" s="525"/>
      <c r="X33" s="525"/>
      <c r="Y33" s="525"/>
      <c r="Z33" s="525"/>
      <c r="AA33" s="525"/>
      <c r="AB33" s="526"/>
      <c r="AC33" s="566"/>
      <c r="AD33" s="357"/>
      <c r="AE33" s="357"/>
      <c r="AF33" s="357"/>
      <c r="AG33" s="357"/>
      <c r="AH33" s="357"/>
      <c r="AI33" s="568" t="s">
        <v>39</v>
      </c>
      <c r="AJ33" s="569"/>
      <c r="AK33" s="570"/>
      <c r="AL33" s="399" t="str">
        <f>IF($V29="","",$V29)</f>
        <v/>
      </c>
      <c r="AM33" s="517"/>
      <c r="AN33" s="517"/>
      <c r="AO33" s="517"/>
      <c r="AP33" s="518"/>
      <c r="AQ33" s="414"/>
      <c r="AR33" s="415"/>
      <c r="AS33" s="415"/>
      <c r="AT33" s="415"/>
      <c r="AU33" s="416"/>
      <c r="AV33" s="442"/>
      <c r="AW33" s="443"/>
      <c r="AX33" s="443"/>
      <c r="AY33" s="443"/>
      <c r="AZ33" s="443"/>
      <c r="BA33" s="443"/>
      <c r="BB33" s="444"/>
    </row>
    <row r="34" spans="2:54" ht="16.5" customHeight="1" x14ac:dyDescent="0.15">
      <c r="B34" s="356"/>
      <c r="C34" s="357"/>
      <c r="D34" s="357"/>
      <c r="E34" s="357"/>
      <c r="F34" s="431"/>
      <c r="G34" s="431"/>
      <c r="H34" s="431"/>
      <c r="I34" s="431"/>
      <c r="J34" s="357" t="s">
        <v>34</v>
      </c>
      <c r="K34" s="357"/>
      <c r="L34" s="357"/>
      <c r="M34" s="527">
        <f>IF('１'!$W$12="","",IF(OR(数量ＤＢ!$AD$7&lt;&gt;"",数量ＤＢ!$AD$7&lt;&gt;0),数量ＤＢ!$AT33,""))</f>
        <v>22</v>
      </c>
      <c r="N34" s="527"/>
      <c r="O34" s="528"/>
      <c r="P34" s="528"/>
      <c r="Q34" s="528"/>
      <c r="R34" s="530"/>
      <c r="S34" s="531"/>
      <c r="T34" s="532"/>
      <c r="U34" s="533"/>
      <c r="V34" s="524" t="str">
        <f t="shared" si="0"/>
        <v/>
      </c>
      <c r="W34" s="525"/>
      <c r="X34" s="525"/>
      <c r="Y34" s="525"/>
      <c r="Z34" s="525"/>
      <c r="AA34" s="525"/>
      <c r="AB34" s="526"/>
      <c r="AC34" s="566"/>
      <c r="AD34" s="357"/>
      <c r="AE34" s="357"/>
      <c r="AF34" s="538" t="s">
        <v>225</v>
      </c>
      <c r="AG34" s="357"/>
      <c r="AH34" s="357"/>
      <c r="AI34" s="358" t="s">
        <v>32</v>
      </c>
      <c r="AJ34" s="571"/>
      <c r="AK34" s="572"/>
      <c r="AL34" s="399" t="str">
        <f>IF($V35="","",$V35)</f>
        <v/>
      </c>
      <c r="AM34" s="517"/>
      <c r="AN34" s="517"/>
      <c r="AO34" s="517"/>
      <c r="AP34" s="518"/>
      <c r="AQ34" s="400" t="str">
        <f>IF(OR($AL34="",$AL35="",$AL36="",$AL37="",$AL38=""),"",SUM($AL34:$AP38))</f>
        <v/>
      </c>
      <c r="AR34" s="575"/>
      <c r="AS34" s="575"/>
      <c r="AT34" s="575"/>
      <c r="AU34" s="576"/>
      <c r="AV34" s="442"/>
      <c r="AW34" s="443"/>
      <c r="AX34" s="443"/>
      <c r="AY34" s="443"/>
      <c r="AZ34" s="443"/>
      <c r="BA34" s="443"/>
      <c r="BB34" s="444"/>
    </row>
    <row r="35" spans="2:54" ht="16.5" customHeight="1" x14ac:dyDescent="0.15">
      <c r="B35" s="356"/>
      <c r="C35" s="357"/>
      <c r="D35" s="357"/>
      <c r="E35" s="357"/>
      <c r="F35" s="431"/>
      <c r="G35" s="431"/>
      <c r="H35" s="431"/>
      <c r="I35" s="431"/>
      <c r="J35" s="357" t="s">
        <v>35</v>
      </c>
      <c r="K35" s="357"/>
      <c r="L35" s="357"/>
      <c r="M35" s="527">
        <f>IF('１'!$W$12="","",IF(OR(数量ＤＢ!$AD$7&lt;&gt;"",数量ＤＢ!$AD$7&lt;&gt;0),数量ＤＢ!$AT34,""))</f>
        <v>49</v>
      </c>
      <c r="N35" s="527"/>
      <c r="O35" s="528"/>
      <c r="P35" s="528"/>
      <c r="Q35" s="528"/>
      <c r="R35" s="530"/>
      <c r="S35" s="531"/>
      <c r="T35" s="532"/>
      <c r="U35" s="533"/>
      <c r="V35" s="524" t="str">
        <f t="shared" si="0"/>
        <v/>
      </c>
      <c r="W35" s="525"/>
      <c r="X35" s="525"/>
      <c r="Y35" s="525"/>
      <c r="Z35" s="525"/>
      <c r="AA35" s="525"/>
      <c r="AB35" s="526"/>
      <c r="AC35" s="566"/>
      <c r="AD35" s="357"/>
      <c r="AE35" s="357"/>
      <c r="AF35" s="357"/>
      <c r="AG35" s="357"/>
      <c r="AH35" s="357"/>
      <c r="AI35" s="568" t="s">
        <v>37</v>
      </c>
      <c r="AJ35" s="569"/>
      <c r="AK35" s="570"/>
      <c r="AL35" s="399" t="str">
        <f>IF($V39="","",$V39)</f>
        <v/>
      </c>
      <c r="AM35" s="517"/>
      <c r="AN35" s="517"/>
      <c r="AO35" s="517"/>
      <c r="AP35" s="518"/>
      <c r="AQ35" s="414"/>
      <c r="AR35" s="415"/>
      <c r="AS35" s="415"/>
      <c r="AT35" s="415"/>
      <c r="AU35" s="416"/>
      <c r="AV35" s="442"/>
      <c r="AW35" s="443"/>
      <c r="AX35" s="443"/>
      <c r="AY35" s="443"/>
      <c r="AZ35" s="443"/>
      <c r="BA35" s="443"/>
      <c r="BB35" s="444"/>
    </row>
    <row r="36" spans="2:54" ht="16.5" customHeight="1" x14ac:dyDescent="0.15">
      <c r="B36" s="356"/>
      <c r="C36" s="357"/>
      <c r="D36" s="357"/>
      <c r="E36" s="357"/>
      <c r="F36" s="365"/>
      <c r="G36" s="365"/>
      <c r="H36" s="365"/>
      <c r="I36" s="365"/>
      <c r="J36" s="357" t="s">
        <v>36</v>
      </c>
      <c r="K36" s="357"/>
      <c r="L36" s="357"/>
      <c r="M36" s="527">
        <f>IF('１'!$W$12="","",IF(OR(数量ＤＢ!$AD$7&lt;&gt;"",数量ＤＢ!$AD$7&lt;&gt;0),数量ＤＢ!$AT35,""))</f>
        <v>117</v>
      </c>
      <c r="N36" s="527"/>
      <c r="O36" s="528"/>
      <c r="P36" s="528"/>
      <c r="Q36" s="528"/>
      <c r="R36" s="530"/>
      <c r="S36" s="531"/>
      <c r="T36" s="532"/>
      <c r="U36" s="533"/>
      <c r="V36" s="524" t="str">
        <f t="shared" si="0"/>
        <v/>
      </c>
      <c r="W36" s="525"/>
      <c r="X36" s="525"/>
      <c r="Y36" s="525"/>
      <c r="Z36" s="525"/>
      <c r="AA36" s="525"/>
      <c r="AB36" s="526"/>
      <c r="AC36" s="566"/>
      <c r="AD36" s="357"/>
      <c r="AE36" s="357"/>
      <c r="AF36" s="357"/>
      <c r="AG36" s="357"/>
      <c r="AH36" s="357"/>
      <c r="AI36" s="568" t="s">
        <v>38</v>
      </c>
      <c r="AJ36" s="569"/>
      <c r="AK36" s="570"/>
      <c r="AL36" s="399" t="str">
        <f>IF($V43="","",$V43)</f>
        <v/>
      </c>
      <c r="AM36" s="517"/>
      <c r="AN36" s="517"/>
      <c r="AO36" s="517"/>
      <c r="AP36" s="518"/>
      <c r="AQ36" s="414"/>
      <c r="AR36" s="415"/>
      <c r="AS36" s="415"/>
      <c r="AT36" s="415"/>
      <c r="AU36" s="416"/>
      <c r="AV36" s="442"/>
      <c r="AW36" s="443"/>
      <c r="AX36" s="443"/>
      <c r="AY36" s="443"/>
      <c r="AZ36" s="443"/>
      <c r="BA36" s="443"/>
      <c r="BB36" s="444"/>
    </row>
    <row r="37" spans="2:54" ht="16.5" customHeight="1" x14ac:dyDescent="0.15">
      <c r="B37" s="356"/>
      <c r="C37" s="357"/>
      <c r="D37" s="357"/>
      <c r="E37" s="357"/>
      <c r="F37" s="534" t="s">
        <v>229</v>
      </c>
      <c r="G37" s="534"/>
      <c r="H37" s="534"/>
      <c r="I37" s="380"/>
      <c r="J37" s="357" t="s">
        <v>33</v>
      </c>
      <c r="K37" s="357"/>
      <c r="L37" s="357"/>
      <c r="M37" s="527">
        <f>IF('１'!$W$12="","",IF(OR(数量ＤＢ!$AD$7&lt;&gt;"",数量ＤＢ!$AD$7&lt;&gt;0),数量ＤＢ!$AT36,""))</f>
        <v>45</v>
      </c>
      <c r="N37" s="527"/>
      <c r="O37" s="528"/>
      <c r="P37" s="528"/>
      <c r="Q37" s="528"/>
      <c r="R37" s="530"/>
      <c r="S37" s="531"/>
      <c r="T37" s="532"/>
      <c r="U37" s="533"/>
      <c r="V37" s="524" t="str">
        <f t="shared" si="0"/>
        <v/>
      </c>
      <c r="W37" s="525"/>
      <c r="X37" s="525"/>
      <c r="Y37" s="525"/>
      <c r="Z37" s="525"/>
      <c r="AA37" s="525"/>
      <c r="AB37" s="526"/>
      <c r="AC37" s="566"/>
      <c r="AD37" s="357"/>
      <c r="AE37" s="357"/>
      <c r="AF37" s="357"/>
      <c r="AG37" s="357"/>
      <c r="AH37" s="357"/>
      <c r="AI37" s="568" t="s">
        <v>30</v>
      </c>
      <c r="AJ37" s="569"/>
      <c r="AK37" s="570"/>
      <c r="AL37" s="399" t="str">
        <f>IF($V47="","",$V47)</f>
        <v/>
      </c>
      <c r="AM37" s="517"/>
      <c r="AN37" s="517"/>
      <c r="AO37" s="517"/>
      <c r="AP37" s="518"/>
      <c r="AQ37" s="414"/>
      <c r="AR37" s="415"/>
      <c r="AS37" s="415"/>
      <c r="AT37" s="415"/>
      <c r="AU37" s="416"/>
      <c r="AV37" s="442"/>
      <c r="AW37" s="443"/>
      <c r="AX37" s="443"/>
      <c r="AY37" s="443"/>
      <c r="AZ37" s="443"/>
      <c r="BA37" s="443"/>
      <c r="BB37" s="444"/>
    </row>
    <row r="38" spans="2:54" ht="16.5" customHeight="1" x14ac:dyDescent="0.15">
      <c r="B38" s="356"/>
      <c r="C38" s="357"/>
      <c r="D38" s="357"/>
      <c r="E38" s="357"/>
      <c r="F38" s="431"/>
      <c r="G38" s="431"/>
      <c r="H38" s="431"/>
      <c r="I38" s="431"/>
      <c r="J38" s="357" t="s">
        <v>34</v>
      </c>
      <c r="K38" s="357"/>
      <c r="L38" s="357"/>
      <c r="M38" s="527">
        <f>IF('１'!$W$12="","",IF(OR(数量ＤＢ!$AD$7&lt;&gt;"",数量ＤＢ!$AD$7&lt;&gt;0),数量ＤＢ!$AT37,""))</f>
        <v>115</v>
      </c>
      <c r="N38" s="527"/>
      <c r="O38" s="528"/>
      <c r="P38" s="528"/>
      <c r="Q38" s="528"/>
      <c r="R38" s="530"/>
      <c r="S38" s="531"/>
      <c r="T38" s="532"/>
      <c r="U38" s="533"/>
      <c r="V38" s="524" t="str">
        <f t="shared" si="0"/>
        <v/>
      </c>
      <c r="W38" s="525"/>
      <c r="X38" s="525"/>
      <c r="Y38" s="525"/>
      <c r="Z38" s="525"/>
      <c r="AA38" s="525"/>
      <c r="AB38" s="526"/>
      <c r="AC38" s="567"/>
      <c r="AD38" s="383"/>
      <c r="AE38" s="383"/>
      <c r="AF38" s="383"/>
      <c r="AG38" s="383"/>
      <c r="AH38" s="383"/>
      <c r="AI38" s="535" t="s">
        <v>39</v>
      </c>
      <c r="AJ38" s="536"/>
      <c r="AK38" s="537"/>
      <c r="AL38" s="401" t="str">
        <f>IF($V51="","",$V51)</f>
        <v/>
      </c>
      <c r="AM38" s="522"/>
      <c r="AN38" s="522"/>
      <c r="AO38" s="522"/>
      <c r="AP38" s="523"/>
      <c r="AQ38" s="577"/>
      <c r="AR38" s="578"/>
      <c r="AS38" s="578"/>
      <c r="AT38" s="578"/>
      <c r="AU38" s="579"/>
      <c r="AV38" s="541"/>
      <c r="AW38" s="542"/>
      <c r="AX38" s="542"/>
      <c r="AY38" s="542"/>
      <c r="AZ38" s="542"/>
      <c r="BA38" s="542"/>
      <c r="BB38" s="543"/>
    </row>
    <row r="39" spans="2:54" ht="16.5" customHeight="1" x14ac:dyDescent="0.15">
      <c r="B39" s="356"/>
      <c r="C39" s="357"/>
      <c r="D39" s="357"/>
      <c r="E39" s="357"/>
      <c r="F39" s="431"/>
      <c r="G39" s="431"/>
      <c r="H39" s="431"/>
      <c r="I39" s="431"/>
      <c r="J39" s="357" t="s">
        <v>35</v>
      </c>
      <c r="K39" s="357"/>
      <c r="L39" s="357"/>
      <c r="M39" s="527">
        <f>IF('１'!$W$12="","",IF(OR(数量ＤＢ!$AD$7&lt;&gt;"",数量ＤＢ!$AD$7&lt;&gt;0),数量ＤＢ!$AT38,""))</f>
        <v>206</v>
      </c>
      <c r="N39" s="527"/>
      <c r="O39" s="528"/>
      <c r="P39" s="528"/>
      <c r="Q39" s="528"/>
      <c r="R39" s="530"/>
      <c r="S39" s="531"/>
      <c r="T39" s="532"/>
      <c r="U39" s="533"/>
      <c r="V39" s="524" t="str">
        <f t="shared" si="0"/>
        <v/>
      </c>
      <c r="W39" s="525"/>
      <c r="X39" s="525"/>
      <c r="Y39" s="525"/>
      <c r="Z39" s="525"/>
      <c r="AA39" s="525"/>
      <c r="AB39" s="526"/>
      <c r="AC39" s="565" t="s">
        <v>36</v>
      </c>
      <c r="AD39" s="362"/>
      <c r="AE39" s="362"/>
      <c r="AF39" s="529" t="s">
        <v>224</v>
      </c>
      <c r="AG39" s="362"/>
      <c r="AH39" s="362"/>
      <c r="AI39" s="363" t="s">
        <v>32</v>
      </c>
      <c r="AJ39" s="573"/>
      <c r="AK39" s="574"/>
      <c r="AL39" s="519" t="str">
        <f>IF($V14="","",$V14)</f>
        <v/>
      </c>
      <c r="AM39" s="520"/>
      <c r="AN39" s="520"/>
      <c r="AO39" s="520"/>
      <c r="AP39" s="521"/>
      <c r="AQ39" s="462" t="str">
        <f>IF(OR($AL39="",$AL40="",$AL41="",$AL42="",$AL43=""),"",SUM($AL39:$AP43))</f>
        <v/>
      </c>
      <c r="AR39" s="463"/>
      <c r="AS39" s="463"/>
      <c r="AT39" s="463"/>
      <c r="AU39" s="464"/>
      <c r="AV39" s="465" t="str">
        <f>IF(OR($AL39="",$AL40="",$AL41="",$AL42="",$AL43="",$AL44="",$AL45="",$AL46="",$AL47="",$AL48=""),"",SUM($AL39:$AP48))</f>
        <v/>
      </c>
      <c r="AW39" s="466"/>
      <c r="AX39" s="466"/>
      <c r="AY39" s="466"/>
      <c r="AZ39" s="466"/>
      <c r="BA39" s="466"/>
      <c r="BB39" s="467"/>
    </row>
    <row r="40" spans="2:54" ht="16.5" customHeight="1" x14ac:dyDescent="0.15">
      <c r="B40" s="356"/>
      <c r="C40" s="357"/>
      <c r="D40" s="357"/>
      <c r="E40" s="357"/>
      <c r="F40" s="365"/>
      <c r="G40" s="365"/>
      <c r="H40" s="365"/>
      <c r="I40" s="365"/>
      <c r="J40" s="357" t="s">
        <v>36</v>
      </c>
      <c r="K40" s="357"/>
      <c r="L40" s="357"/>
      <c r="M40" s="527">
        <f>IF('１'!$W$12="","",IF(OR(数量ＤＢ!$AD$7&lt;&gt;"",数量ＤＢ!$AD$7&lt;&gt;0),数量ＤＢ!$AT39,""))</f>
        <v>401</v>
      </c>
      <c r="N40" s="527"/>
      <c r="O40" s="528"/>
      <c r="P40" s="528"/>
      <c r="Q40" s="528"/>
      <c r="R40" s="530"/>
      <c r="S40" s="531"/>
      <c r="T40" s="532"/>
      <c r="U40" s="533"/>
      <c r="V40" s="524" t="str">
        <f t="shared" si="0"/>
        <v/>
      </c>
      <c r="W40" s="525"/>
      <c r="X40" s="525"/>
      <c r="Y40" s="525"/>
      <c r="Z40" s="525"/>
      <c r="AA40" s="525"/>
      <c r="AB40" s="526"/>
      <c r="AC40" s="566"/>
      <c r="AD40" s="357"/>
      <c r="AE40" s="357"/>
      <c r="AF40" s="357"/>
      <c r="AG40" s="357"/>
      <c r="AH40" s="357"/>
      <c r="AI40" s="568" t="s">
        <v>37</v>
      </c>
      <c r="AJ40" s="569"/>
      <c r="AK40" s="570"/>
      <c r="AL40" s="399" t="str">
        <f>IF($V18="","",$V18)</f>
        <v/>
      </c>
      <c r="AM40" s="517"/>
      <c r="AN40" s="517"/>
      <c r="AO40" s="517"/>
      <c r="AP40" s="518"/>
      <c r="AQ40" s="414"/>
      <c r="AR40" s="415"/>
      <c r="AS40" s="415"/>
      <c r="AT40" s="415"/>
      <c r="AU40" s="416"/>
      <c r="AV40" s="442"/>
      <c r="AW40" s="443"/>
      <c r="AX40" s="443"/>
      <c r="AY40" s="443"/>
      <c r="AZ40" s="443"/>
      <c r="BA40" s="443"/>
      <c r="BB40" s="444"/>
    </row>
    <row r="41" spans="2:54" ht="16.5" customHeight="1" x14ac:dyDescent="0.15">
      <c r="B41" s="356"/>
      <c r="C41" s="357"/>
      <c r="D41" s="357"/>
      <c r="E41" s="357"/>
      <c r="F41" s="534" t="s">
        <v>230</v>
      </c>
      <c r="G41" s="534"/>
      <c r="H41" s="534"/>
      <c r="I41" s="380"/>
      <c r="J41" s="357" t="s">
        <v>33</v>
      </c>
      <c r="K41" s="357"/>
      <c r="L41" s="357"/>
      <c r="M41" s="527">
        <f>IF('１'!$W$12="","",IF(OR(数量ＤＢ!$AD$7&lt;&gt;"",数量ＤＢ!$AD$7&lt;&gt;0),数量ＤＢ!$AT40,""))</f>
        <v>62</v>
      </c>
      <c r="N41" s="527"/>
      <c r="O41" s="528"/>
      <c r="P41" s="528"/>
      <c r="Q41" s="528"/>
      <c r="R41" s="530"/>
      <c r="S41" s="531"/>
      <c r="T41" s="532"/>
      <c r="U41" s="533"/>
      <c r="V41" s="524" t="str">
        <f t="shared" si="0"/>
        <v/>
      </c>
      <c r="W41" s="525"/>
      <c r="X41" s="525"/>
      <c r="Y41" s="525"/>
      <c r="Z41" s="525"/>
      <c r="AA41" s="525"/>
      <c r="AB41" s="526"/>
      <c r="AC41" s="566"/>
      <c r="AD41" s="357"/>
      <c r="AE41" s="357"/>
      <c r="AF41" s="357"/>
      <c r="AG41" s="357"/>
      <c r="AH41" s="357"/>
      <c r="AI41" s="568" t="s">
        <v>38</v>
      </c>
      <c r="AJ41" s="569"/>
      <c r="AK41" s="570"/>
      <c r="AL41" s="399" t="str">
        <f>IF($V22="","",$V22)</f>
        <v/>
      </c>
      <c r="AM41" s="517"/>
      <c r="AN41" s="517"/>
      <c r="AO41" s="517"/>
      <c r="AP41" s="518"/>
      <c r="AQ41" s="414"/>
      <c r="AR41" s="415"/>
      <c r="AS41" s="415"/>
      <c r="AT41" s="415"/>
      <c r="AU41" s="416"/>
      <c r="AV41" s="442"/>
      <c r="AW41" s="443"/>
      <c r="AX41" s="443"/>
      <c r="AY41" s="443"/>
      <c r="AZ41" s="443"/>
      <c r="BA41" s="443"/>
      <c r="BB41" s="444"/>
    </row>
    <row r="42" spans="2:54" ht="16.5" customHeight="1" x14ac:dyDescent="0.15">
      <c r="B42" s="356"/>
      <c r="C42" s="357"/>
      <c r="D42" s="357"/>
      <c r="E42" s="357"/>
      <c r="F42" s="431"/>
      <c r="G42" s="431"/>
      <c r="H42" s="431"/>
      <c r="I42" s="431"/>
      <c r="J42" s="357" t="s">
        <v>34</v>
      </c>
      <c r="K42" s="357"/>
      <c r="L42" s="357"/>
      <c r="M42" s="527">
        <f>IF('１'!$W$12="","",IF(OR(数量ＤＢ!$AD$7&lt;&gt;"",数量ＤＢ!$AD$7&lt;&gt;0),数量ＤＢ!$AT41,""))</f>
        <v>156</v>
      </c>
      <c r="N42" s="527"/>
      <c r="O42" s="528"/>
      <c r="P42" s="528"/>
      <c r="Q42" s="528"/>
      <c r="R42" s="530"/>
      <c r="S42" s="531"/>
      <c r="T42" s="532"/>
      <c r="U42" s="533"/>
      <c r="V42" s="524" t="str">
        <f t="shared" si="0"/>
        <v/>
      </c>
      <c r="W42" s="525"/>
      <c r="X42" s="525"/>
      <c r="Y42" s="525"/>
      <c r="Z42" s="525"/>
      <c r="AA42" s="525"/>
      <c r="AB42" s="526"/>
      <c r="AC42" s="566"/>
      <c r="AD42" s="357"/>
      <c r="AE42" s="357"/>
      <c r="AF42" s="357"/>
      <c r="AG42" s="357"/>
      <c r="AH42" s="357"/>
      <c r="AI42" s="568" t="s">
        <v>30</v>
      </c>
      <c r="AJ42" s="569"/>
      <c r="AK42" s="570"/>
      <c r="AL42" s="399" t="str">
        <f>IF($V26="","",$V26)</f>
        <v/>
      </c>
      <c r="AM42" s="517"/>
      <c r="AN42" s="517"/>
      <c r="AO42" s="517"/>
      <c r="AP42" s="518"/>
      <c r="AQ42" s="414"/>
      <c r="AR42" s="415"/>
      <c r="AS42" s="415"/>
      <c r="AT42" s="415"/>
      <c r="AU42" s="416"/>
      <c r="AV42" s="442"/>
      <c r="AW42" s="443"/>
      <c r="AX42" s="443"/>
      <c r="AY42" s="443"/>
      <c r="AZ42" s="443"/>
      <c r="BA42" s="443"/>
      <c r="BB42" s="444"/>
    </row>
    <row r="43" spans="2:54" ht="16.5" customHeight="1" x14ac:dyDescent="0.15">
      <c r="B43" s="356"/>
      <c r="C43" s="357"/>
      <c r="D43" s="357"/>
      <c r="E43" s="357"/>
      <c r="F43" s="431"/>
      <c r="G43" s="431"/>
      <c r="H43" s="431"/>
      <c r="I43" s="431"/>
      <c r="J43" s="357" t="s">
        <v>35</v>
      </c>
      <c r="K43" s="357"/>
      <c r="L43" s="357"/>
      <c r="M43" s="527">
        <f>IF('１'!$W$12="","",IF(OR(数量ＤＢ!$AD$7&lt;&gt;"",数量ＤＢ!$AD$7&lt;&gt;0),数量ＤＢ!$AT42,""))</f>
        <v>227</v>
      </c>
      <c r="N43" s="527"/>
      <c r="O43" s="528"/>
      <c r="P43" s="528"/>
      <c r="Q43" s="528"/>
      <c r="R43" s="530"/>
      <c r="S43" s="531"/>
      <c r="T43" s="532"/>
      <c r="U43" s="533"/>
      <c r="V43" s="524" t="str">
        <f t="shared" si="0"/>
        <v/>
      </c>
      <c r="W43" s="525"/>
      <c r="X43" s="525"/>
      <c r="Y43" s="525"/>
      <c r="Z43" s="525"/>
      <c r="AA43" s="525"/>
      <c r="AB43" s="526"/>
      <c r="AC43" s="566"/>
      <c r="AD43" s="357"/>
      <c r="AE43" s="357"/>
      <c r="AF43" s="357"/>
      <c r="AG43" s="357"/>
      <c r="AH43" s="357"/>
      <c r="AI43" s="568" t="s">
        <v>39</v>
      </c>
      <c r="AJ43" s="569"/>
      <c r="AK43" s="570"/>
      <c r="AL43" s="399" t="str">
        <f>IF($V30="","",$V30)</f>
        <v/>
      </c>
      <c r="AM43" s="517"/>
      <c r="AN43" s="517"/>
      <c r="AO43" s="517"/>
      <c r="AP43" s="518"/>
      <c r="AQ43" s="414"/>
      <c r="AR43" s="415"/>
      <c r="AS43" s="415"/>
      <c r="AT43" s="415"/>
      <c r="AU43" s="416"/>
      <c r="AV43" s="442"/>
      <c r="AW43" s="443"/>
      <c r="AX43" s="443"/>
      <c r="AY43" s="443"/>
      <c r="AZ43" s="443"/>
      <c r="BA43" s="443"/>
      <c r="BB43" s="444"/>
    </row>
    <row r="44" spans="2:54" ht="16.5" customHeight="1" x14ac:dyDescent="0.15">
      <c r="B44" s="356"/>
      <c r="C44" s="357"/>
      <c r="D44" s="357"/>
      <c r="E44" s="357"/>
      <c r="F44" s="365"/>
      <c r="G44" s="365"/>
      <c r="H44" s="365"/>
      <c r="I44" s="365"/>
      <c r="J44" s="357" t="s">
        <v>36</v>
      </c>
      <c r="K44" s="357"/>
      <c r="L44" s="357"/>
      <c r="M44" s="527">
        <f>IF('１'!$W$12="","",IF(OR(数量ＤＢ!$AD$7&lt;&gt;"",数量ＤＢ!$AD$7&lt;&gt;0),数量ＤＢ!$AT43,""))</f>
        <v>436</v>
      </c>
      <c r="N44" s="527"/>
      <c r="O44" s="528"/>
      <c r="P44" s="528"/>
      <c r="Q44" s="528"/>
      <c r="R44" s="530"/>
      <c r="S44" s="531"/>
      <c r="T44" s="532"/>
      <c r="U44" s="533"/>
      <c r="V44" s="524" t="str">
        <f t="shared" si="0"/>
        <v/>
      </c>
      <c r="W44" s="525"/>
      <c r="X44" s="525"/>
      <c r="Y44" s="525"/>
      <c r="Z44" s="525"/>
      <c r="AA44" s="525"/>
      <c r="AB44" s="526"/>
      <c r="AC44" s="566"/>
      <c r="AD44" s="357"/>
      <c r="AE44" s="357"/>
      <c r="AF44" s="538" t="s">
        <v>225</v>
      </c>
      <c r="AG44" s="357"/>
      <c r="AH44" s="357"/>
      <c r="AI44" s="358" t="s">
        <v>32</v>
      </c>
      <c r="AJ44" s="571"/>
      <c r="AK44" s="572"/>
      <c r="AL44" s="399" t="str">
        <f>IF($V36="","",$V36)</f>
        <v/>
      </c>
      <c r="AM44" s="517"/>
      <c r="AN44" s="517"/>
      <c r="AO44" s="517"/>
      <c r="AP44" s="518"/>
      <c r="AQ44" s="400" t="str">
        <f>IF(OR($AL44="",$AL45="",$AL46="",$AL47="",$AL48=""),"",SUM($AL44:$AP48))</f>
        <v/>
      </c>
      <c r="AR44" s="575"/>
      <c r="AS44" s="575"/>
      <c r="AT44" s="575"/>
      <c r="AU44" s="576"/>
      <c r="AV44" s="442"/>
      <c r="AW44" s="443"/>
      <c r="AX44" s="443"/>
      <c r="AY44" s="443"/>
      <c r="AZ44" s="443"/>
      <c r="BA44" s="443"/>
      <c r="BB44" s="444"/>
    </row>
    <row r="45" spans="2:54" ht="16.5" customHeight="1" x14ac:dyDescent="0.15">
      <c r="B45" s="356"/>
      <c r="C45" s="357"/>
      <c r="D45" s="357"/>
      <c r="E45" s="357"/>
      <c r="F45" s="534" t="s">
        <v>231</v>
      </c>
      <c r="G45" s="534"/>
      <c r="H45" s="534"/>
      <c r="I45" s="380"/>
      <c r="J45" s="357" t="s">
        <v>33</v>
      </c>
      <c r="K45" s="357"/>
      <c r="L45" s="357"/>
      <c r="M45" s="527">
        <f>IF('１'!$W$12="","",IF(OR(数量ＤＢ!$AD$7&lt;&gt;"",数量ＤＢ!$AD$7&lt;&gt;0),数量ＤＢ!$AT44,""))</f>
        <v>41</v>
      </c>
      <c r="N45" s="527"/>
      <c r="O45" s="528"/>
      <c r="P45" s="528"/>
      <c r="Q45" s="528"/>
      <c r="R45" s="530"/>
      <c r="S45" s="531"/>
      <c r="T45" s="532"/>
      <c r="U45" s="533"/>
      <c r="V45" s="524" t="str">
        <f t="shared" si="0"/>
        <v/>
      </c>
      <c r="W45" s="525"/>
      <c r="X45" s="525"/>
      <c r="Y45" s="525"/>
      <c r="Z45" s="525"/>
      <c r="AA45" s="525"/>
      <c r="AB45" s="526"/>
      <c r="AC45" s="566"/>
      <c r="AD45" s="357"/>
      <c r="AE45" s="357"/>
      <c r="AF45" s="357"/>
      <c r="AG45" s="357"/>
      <c r="AH45" s="357"/>
      <c r="AI45" s="568" t="s">
        <v>37</v>
      </c>
      <c r="AJ45" s="569"/>
      <c r="AK45" s="570"/>
      <c r="AL45" s="399" t="str">
        <f>IF($V40="","",$V40)</f>
        <v/>
      </c>
      <c r="AM45" s="517"/>
      <c r="AN45" s="517"/>
      <c r="AO45" s="517"/>
      <c r="AP45" s="518"/>
      <c r="AQ45" s="414"/>
      <c r="AR45" s="415"/>
      <c r="AS45" s="415"/>
      <c r="AT45" s="415"/>
      <c r="AU45" s="416"/>
      <c r="AV45" s="442"/>
      <c r="AW45" s="443"/>
      <c r="AX45" s="443"/>
      <c r="AY45" s="443"/>
      <c r="AZ45" s="443"/>
      <c r="BA45" s="443"/>
      <c r="BB45" s="444"/>
    </row>
    <row r="46" spans="2:54" ht="16.5" customHeight="1" x14ac:dyDescent="0.15">
      <c r="B46" s="356"/>
      <c r="C46" s="357"/>
      <c r="D46" s="357"/>
      <c r="E46" s="357"/>
      <c r="F46" s="431"/>
      <c r="G46" s="431"/>
      <c r="H46" s="431"/>
      <c r="I46" s="431"/>
      <c r="J46" s="357" t="s">
        <v>34</v>
      </c>
      <c r="K46" s="357"/>
      <c r="L46" s="357"/>
      <c r="M46" s="527">
        <f>IF('１'!$W$12="","",IF(OR(数量ＤＢ!$AD$7&lt;&gt;"",数量ＤＢ!$AD$7&lt;&gt;0),数量ＤＢ!$AT45,""))</f>
        <v>77</v>
      </c>
      <c r="N46" s="527"/>
      <c r="O46" s="528"/>
      <c r="P46" s="528"/>
      <c r="Q46" s="528"/>
      <c r="R46" s="530"/>
      <c r="S46" s="531"/>
      <c r="T46" s="532"/>
      <c r="U46" s="533"/>
      <c r="V46" s="524" t="str">
        <f t="shared" si="0"/>
        <v/>
      </c>
      <c r="W46" s="525"/>
      <c r="X46" s="525"/>
      <c r="Y46" s="525"/>
      <c r="Z46" s="525"/>
      <c r="AA46" s="525"/>
      <c r="AB46" s="526"/>
      <c r="AC46" s="566"/>
      <c r="AD46" s="357"/>
      <c r="AE46" s="357"/>
      <c r="AF46" s="357"/>
      <c r="AG46" s="357"/>
      <c r="AH46" s="357"/>
      <c r="AI46" s="568" t="s">
        <v>38</v>
      </c>
      <c r="AJ46" s="569"/>
      <c r="AK46" s="570"/>
      <c r="AL46" s="399" t="str">
        <f>IF($V44="","",$V44)</f>
        <v/>
      </c>
      <c r="AM46" s="517"/>
      <c r="AN46" s="517"/>
      <c r="AO46" s="517"/>
      <c r="AP46" s="518"/>
      <c r="AQ46" s="414"/>
      <c r="AR46" s="415"/>
      <c r="AS46" s="415"/>
      <c r="AT46" s="415"/>
      <c r="AU46" s="416"/>
      <c r="AV46" s="442"/>
      <c r="AW46" s="443"/>
      <c r="AX46" s="443"/>
      <c r="AY46" s="443"/>
      <c r="AZ46" s="443"/>
      <c r="BA46" s="443"/>
      <c r="BB46" s="444"/>
    </row>
    <row r="47" spans="2:54" ht="16.5" customHeight="1" x14ac:dyDescent="0.15">
      <c r="B47" s="356"/>
      <c r="C47" s="357"/>
      <c r="D47" s="357"/>
      <c r="E47" s="357"/>
      <c r="F47" s="431"/>
      <c r="G47" s="431"/>
      <c r="H47" s="431"/>
      <c r="I47" s="431"/>
      <c r="J47" s="357" t="s">
        <v>35</v>
      </c>
      <c r="K47" s="357"/>
      <c r="L47" s="357"/>
      <c r="M47" s="527">
        <f>IF('１'!$W$12="","",IF(OR(数量ＤＢ!$AD$7&lt;&gt;"",数量ＤＢ!$AD$7&lt;&gt;0),数量ＤＢ!$AT46,""))</f>
        <v>123</v>
      </c>
      <c r="N47" s="527"/>
      <c r="O47" s="528"/>
      <c r="P47" s="528"/>
      <c r="Q47" s="528"/>
      <c r="R47" s="530"/>
      <c r="S47" s="531"/>
      <c r="T47" s="532"/>
      <c r="U47" s="533"/>
      <c r="V47" s="524" t="str">
        <f t="shared" si="0"/>
        <v/>
      </c>
      <c r="W47" s="525"/>
      <c r="X47" s="525"/>
      <c r="Y47" s="525"/>
      <c r="Z47" s="525"/>
      <c r="AA47" s="525"/>
      <c r="AB47" s="526"/>
      <c r="AC47" s="566"/>
      <c r="AD47" s="357"/>
      <c r="AE47" s="357"/>
      <c r="AF47" s="357"/>
      <c r="AG47" s="357"/>
      <c r="AH47" s="357"/>
      <c r="AI47" s="568" t="s">
        <v>30</v>
      </c>
      <c r="AJ47" s="569"/>
      <c r="AK47" s="570"/>
      <c r="AL47" s="399" t="str">
        <f>IF($V48="","",$V48)</f>
        <v/>
      </c>
      <c r="AM47" s="517"/>
      <c r="AN47" s="517"/>
      <c r="AO47" s="517"/>
      <c r="AP47" s="518"/>
      <c r="AQ47" s="414"/>
      <c r="AR47" s="415"/>
      <c r="AS47" s="415"/>
      <c r="AT47" s="415"/>
      <c r="AU47" s="416"/>
      <c r="AV47" s="442"/>
      <c r="AW47" s="443"/>
      <c r="AX47" s="443"/>
      <c r="AY47" s="443"/>
      <c r="AZ47" s="443"/>
      <c r="BA47" s="443"/>
      <c r="BB47" s="444"/>
    </row>
    <row r="48" spans="2:54" ht="16.5" customHeight="1" x14ac:dyDescent="0.15">
      <c r="B48" s="356"/>
      <c r="C48" s="357"/>
      <c r="D48" s="357"/>
      <c r="E48" s="357"/>
      <c r="F48" s="365"/>
      <c r="G48" s="365"/>
      <c r="H48" s="365"/>
      <c r="I48" s="365"/>
      <c r="J48" s="357" t="s">
        <v>36</v>
      </c>
      <c r="K48" s="357"/>
      <c r="L48" s="357"/>
      <c r="M48" s="527">
        <f>IF('１'!$W$12="","",IF(OR(数量ＤＢ!$AD$7&lt;&gt;"",数量ＤＢ!$AD$7&lt;&gt;0),数量ＤＢ!$AT47,""))</f>
        <v>265</v>
      </c>
      <c r="N48" s="527"/>
      <c r="O48" s="528"/>
      <c r="P48" s="528"/>
      <c r="Q48" s="528"/>
      <c r="R48" s="530"/>
      <c r="S48" s="531"/>
      <c r="T48" s="532"/>
      <c r="U48" s="533"/>
      <c r="V48" s="524" t="str">
        <f t="shared" si="0"/>
        <v/>
      </c>
      <c r="W48" s="525"/>
      <c r="X48" s="525"/>
      <c r="Y48" s="525"/>
      <c r="Z48" s="525"/>
      <c r="AA48" s="525"/>
      <c r="AB48" s="526"/>
      <c r="AC48" s="567"/>
      <c r="AD48" s="383"/>
      <c r="AE48" s="383"/>
      <c r="AF48" s="383"/>
      <c r="AG48" s="383"/>
      <c r="AH48" s="383"/>
      <c r="AI48" s="535" t="s">
        <v>39</v>
      </c>
      <c r="AJ48" s="536"/>
      <c r="AK48" s="537"/>
      <c r="AL48" s="401" t="str">
        <f>IF($V52="","",$V52)</f>
        <v/>
      </c>
      <c r="AM48" s="522"/>
      <c r="AN48" s="522"/>
      <c r="AO48" s="522"/>
      <c r="AP48" s="523"/>
      <c r="AQ48" s="577"/>
      <c r="AR48" s="578"/>
      <c r="AS48" s="578"/>
      <c r="AT48" s="578"/>
      <c r="AU48" s="579"/>
      <c r="AV48" s="541"/>
      <c r="AW48" s="542"/>
      <c r="AX48" s="542"/>
      <c r="AY48" s="542"/>
      <c r="AZ48" s="542"/>
      <c r="BA48" s="542"/>
      <c r="BB48" s="543"/>
    </row>
    <row r="49" spans="2:54" ht="16.5" customHeight="1" x14ac:dyDescent="0.15">
      <c r="B49" s="356"/>
      <c r="C49" s="357"/>
      <c r="D49" s="357"/>
      <c r="E49" s="357"/>
      <c r="F49" s="534" t="s">
        <v>39</v>
      </c>
      <c r="G49" s="534"/>
      <c r="H49" s="534"/>
      <c r="I49" s="380"/>
      <c r="J49" s="357" t="s">
        <v>33</v>
      </c>
      <c r="K49" s="357"/>
      <c r="L49" s="357"/>
      <c r="M49" s="527">
        <f>IF('１'!$W$12="","",IF(OR(数量ＤＢ!$AD$7&lt;&gt;"",数量ＤＢ!$AD$7&lt;&gt;0),数量ＤＢ!$AT48,""))</f>
        <v>10</v>
      </c>
      <c r="N49" s="527"/>
      <c r="O49" s="528"/>
      <c r="P49" s="528"/>
      <c r="Q49" s="528"/>
      <c r="R49" s="530"/>
      <c r="S49" s="531"/>
      <c r="T49" s="532"/>
      <c r="U49" s="533"/>
      <c r="V49" s="524" t="str">
        <f t="shared" si="0"/>
        <v/>
      </c>
      <c r="W49" s="525"/>
      <c r="X49" s="525"/>
      <c r="Y49" s="525"/>
      <c r="Z49" s="525"/>
      <c r="AA49" s="525"/>
      <c r="AB49" s="526"/>
      <c r="AC49" s="565" t="s">
        <v>47</v>
      </c>
      <c r="AD49" s="362"/>
      <c r="AE49" s="362"/>
      <c r="AF49" s="538" t="s">
        <v>226</v>
      </c>
      <c r="AG49" s="357"/>
      <c r="AH49" s="357"/>
      <c r="AI49" s="538" t="s">
        <v>31</v>
      </c>
      <c r="AJ49" s="538"/>
      <c r="AK49" s="357"/>
      <c r="AL49" s="519" t="str">
        <f>IF($V9="","",$V9)</f>
        <v/>
      </c>
      <c r="AM49" s="520"/>
      <c r="AN49" s="520"/>
      <c r="AO49" s="520"/>
      <c r="AP49" s="521"/>
      <c r="AQ49" s="399" t="str">
        <f>IF(OR($AL49="",$AL50=""),"",SUM($AL49:$AP50))</f>
        <v/>
      </c>
      <c r="AR49" s="517"/>
      <c r="AS49" s="517"/>
      <c r="AT49" s="517"/>
      <c r="AU49" s="518"/>
      <c r="AV49" s="442" t="str">
        <f>IF(OR($AL49="",$AL50="",$AL51="",$AL52=""),"",SUM($AL49:$AP52))</f>
        <v/>
      </c>
      <c r="AW49" s="443"/>
      <c r="AX49" s="443"/>
      <c r="AY49" s="443"/>
      <c r="AZ49" s="443"/>
      <c r="BA49" s="443"/>
      <c r="BB49" s="444"/>
    </row>
    <row r="50" spans="2:54" ht="16.5" customHeight="1" x14ac:dyDescent="0.15">
      <c r="B50" s="356"/>
      <c r="C50" s="357"/>
      <c r="D50" s="357"/>
      <c r="E50" s="357"/>
      <c r="F50" s="431"/>
      <c r="G50" s="431"/>
      <c r="H50" s="431"/>
      <c r="I50" s="431"/>
      <c r="J50" s="357" t="s">
        <v>34</v>
      </c>
      <c r="K50" s="357"/>
      <c r="L50" s="357"/>
      <c r="M50" s="527">
        <f>IF('１'!$W$12="","",IF(OR(数量ＤＢ!$AD$7&lt;&gt;"",数量ＤＢ!$AD$7&lt;&gt;0),数量ＤＢ!$AT49,""))</f>
        <v>15</v>
      </c>
      <c r="N50" s="527"/>
      <c r="O50" s="528"/>
      <c r="P50" s="528"/>
      <c r="Q50" s="528"/>
      <c r="R50" s="530"/>
      <c r="S50" s="531"/>
      <c r="T50" s="532"/>
      <c r="U50" s="533"/>
      <c r="V50" s="524" t="str">
        <f t="shared" si="0"/>
        <v/>
      </c>
      <c r="W50" s="525"/>
      <c r="X50" s="525"/>
      <c r="Y50" s="525"/>
      <c r="Z50" s="525"/>
      <c r="AA50" s="525"/>
      <c r="AB50" s="526"/>
      <c r="AC50" s="566"/>
      <c r="AD50" s="357"/>
      <c r="AE50" s="357"/>
      <c r="AF50" s="357"/>
      <c r="AG50" s="357"/>
      <c r="AH50" s="357"/>
      <c r="AI50" s="357">
        <v>13</v>
      </c>
      <c r="AJ50" s="357"/>
      <c r="AK50" s="357"/>
      <c r="AL50" s="399" t="str">
        <f>IF($V10="","",$V10)</f>
        <v/>
      </c>
      <c r="AM50" s="517"/>
      <c r="AN50" s="517"/>
      <c r="AO50" s="517"/>
      <c r="AP50" s="518"/>
      <c r="AQ50" s="399"/>
      <c r="AR50" s="517"/>
      <c r="AS50" s="517"/>
      <c r="AT50" s="517"/>
      <c r="AU50" s="518"/>
      <c r="AV50" s="442"/>
      <c r="AW50" s="443"/>
      <c r="AX50" s="443"/>
      <c r="AY50" s="443"/>
      <c r="AZ50" s="443"/>
      <c r="BA50" s="443"/>
      <c r="BB50" s="444"/>
    </row>
    <row r="51" spans="2:54" ht="16.5" customHeight="1" x14ac:dyDescent="0.15">
      <c r="B51" s="356"/>
      <c r="C51" s="357"/>
      <c r="D51" s="357"/>
      <c r="E51" s="357"/>
      <c r="F51" s="431"/>
      <c r="G51" s="431"/>
      <c r="H51" s="431"/>
      <c r="I51" s="431"/>
      <c r="J51" s="357" t="s">
        <v>35</v>
      </c>
      <c r="K51" s="357"/>
      <c r="L51" s="357"/>
      <c r="M51" s="527">
        <f>IF('１'!$W$12="","",IF(OR(数量ＤＢ!$AD$7&lt;&gt;"",数量ＤＢ!$AD$7&lt;&gt;0),数量ＤＢ!$AT50,""))</f>
        <v>20</v>
      </c>
      <c r="N51" s="527"/>
      <c r="O51" s="528"/>
      <c r="P51" s="528"/>
      <c r="Q51" s="528"/>
      <c r="R51" s="530"/>
      <c r="S51" s="531"/>
      <c r="T51" s="532"/>
      <c r="U51" s="533"/>
      <c r="V51" s="524" t="str">
        <f t="shared" si="0"/>
        <v/>
      </c>
      <c r="W51" s="525"/>
      <c r="X51" s="525"/>
      <c r="Y51" s="525"/>
      <c r="Z51" s="525"/>
      <c r="AA51" s="525"/>
      <c r="AB51" s="526"/>
      <c r="AC51" s="566"/>
      <c r="AD51" s="357"/>
      <c r="AE51" s="357"/>
      <c r="AF51" s="357" t="s">
        <v>212</v>
      </c>
      <c r="AG51" s="357"/>
      <c r="AH51" s="357"/>
      <c r="AI51" s="538" t="s">
        <v>31</v>
      </c>
      <c r="AJ51" s="538"/>
      <c r="AK51" s="357"/>
      <c r="AL51" s="399" t="str">
        <f>IF($V31="","",$V31)</f>
        <v/>
      </c>
      <c r="AM51" s="517"/>
      <c r="AN51" s="517"/>
      <c r="AO51" s="517"/>
      <c r="AP51" s="518"/>
      <c r="AQ51" s="399" t="str">
        <f>IF(OR($AL51="",$AL52=""),"",SUM($AL51:$AP52))</f>
        <v/>
      </c>
      <c r="AR51" s="517"/>
      <c r="AS51" s="517"/>
      <c r="AT51" s="517"/>
      <c r="AU51" s="518"/>
      <c r="AV51" s="442"/>
      <c r="AW51" s="443"/>
      <c r="AX51" s="443"/>
      <c r="AY51" s="443"/>
      <c r="AZ51" s="443"/>
      <c r="BA51" s="443"/>
      <c r="BB51" s="444"/>
    </row>
    <row r="52" spans="2:54" ht="16.5" customHeight="1" thickBot="1" x14ac:dyDescent="0.2">
      <c r="B52" s="382"/>
      <c r="C52" s="383"/>
      <c r="D52" s="383"/>
      <c r="E52" s="383"/>
      <c r="F52" s="420"/>
      <c r="G52" s="420"/>
      <c r="H52" s="420"/>
      <c r="I52" s="420"/>
      <c r="J52" s="383" t="s">
        <v>36</v>
      </c>
      <c r="K52" s="383"/>
      <c r="L52" s="383"/>
      <c r="M52" s="553">
        <f>IF('１'!$W$12="","",IF(OR(数量ＤＢ!$AD$7&lt;&gt;"",数量ＤＢ!$AD$7&lt;&gt;0),数量ＤＢ!$AT51,""))</f>
        <v>75</v>
      </c>
      <c r="N52" s="553"/>
      <c r="O52" s="554"/>
      <c r="P52" s="554"/>
      <c r="Q52" s="554"/>
      <c r="R52" s="555"/>
      <c r="S52" s="556"/>
      <c r="T52" s="557"/>
      <c r="U52" s="558"/>
      <c r="V52" s="562" t="str">
        <f t="shared" si="0"/>
        <v/>
      </c>
      <c r="W52" s="563"/>
      <c r="X52" s="563"/>
      <c r="Y52" s="563"/>
      <c r="Z52" s="563"/>
      <c r="AA52" s="563"/>
      <c r="AB52" s="564"/>
      <c r="AC52" s="581"/>
      <c r="AD52" s="580"/>
      <c r="AE52" s="580"/>
      <c r="AF52" s="580"/>
      <c r="AG52" s="580"/>
      <c r="AH52" s="580"/>
      <c r="AI52" s="580">
        <v>13</v>
      </c>
      <c r="AJ52" s="580"/>
      <c r="AK52" s="580"/>
      <c r="AL52" s="514" t="str">
        <f>IF($V32="","",$V32)</f>
        <v/>
      </c>
      <c r="AM52" s="515"/>
      <c r="AN52" s="515"/>
      <c r="AO52" s="515"/>
      <c r="AP52" s="516"/>
      <c r="AQ52" s="514"/>
      <c r="AR52" s="515"/>
      <c r="AS52" s="515"/>
      <c r="AT52" s="515"/>
      <c r="AU52" s="516"/>
      <c r="AV52" s="445"/>
      <c r="AW52" s="446"/>
      <c r="AX52" s="446"/>
      <c r="AY52" s="446"/>
      <c r="AZ52" s="446"/>
      <c r="BA52" s="446"/>
      <c r="BB52" s="447"/>
    </row>
    <row r="53" spans="2:54" ht="16.5" customHeight="1" thickBot="1" x14ac:dyDescent="0.2">
      <c r="B53" s="66"/>
      <c r="C53" s="66"/>
      <c r="D53" s="66"/>
      <c r="E53" s="66"/>
      <c r="F53" s="66"/>
      <c r="G53" s="66"/>
      <c r="H53" s="66"/>
      <c r="I53" s="66"/>
      <c r="J53" s="66"/>
      <c r="K53" s="66"/>
      <c r="L53" s="66"/>
      <c r="M53" s="88"/>
      <c r="N53" s="88"/>
      <c r="O53" s="88"/>
      <c r="P53" s="88"/>
      <c r="Q53" s="88"/>
      <c r="R53" s="89"/>
      <c r="S53" s="89"/>
      <c r="T53" s="89"/>
      <c r="U53" s="89"/>
      <c r="V53" s="67"/>
      <c r="W53" s="67"/>
      <c r="X53" s="67"/>
      <c r="Y53" s="67"/>
      <c r="Z53" s="67"/>
      <c r="AA53" s="67"/>
      <c r="AB53" s="67"/>
      <c r="AC53" s="66"/>
      <c r="AD53" s="66"/>
      <c r="AE53" s="66"/>
      <c r="AF53" s="66"/>
      <c r="AG53" s="66"/>
      <c r="AH53" s="66"/>
      <c r="AI53" s="66"/>
      <c r="AJ53" s="66"/>
      <c r="AK53" s="66"/>
      <c r="AL53" s="67"/>
      <c r="AM53" s="67"/>
      <c r="AN53" s="67"/>
      <c r="AO53" s="67"/>
      <c r="AP53" s="67"/>
      <c r="AQ53" s="67"/>
      <c r="AR53" s="67"/>
      <c r="AS53" s="67"/>
      <c r="AT53" s="67"/>
      <c r="AU53" s="67"/>
      <c r="AV53" s="93"/>
      <c r="AW53" s="93"/>
      <c r="AX53" s="93"/>
      <c r="AY53" s="93"/>
      <c r="AZ53" s="93"/>
      <c r="BA53" s="93"/>
      <c r="BB53" s="93"/>
    </row>
    <row r="54" spans="2:54" ht="16.5" customHeight="1" thickTop="1" x14ac:dyDescent="0.15">
      <c r="B54" s="66"/>
      <c r="C54" s="66"/>
      <c r="D54" s="66"/>
      <c r="E54" s="66"/>
      <c r="F54" s="66"/>
      <c r="G54" s="66"/>
      <c r="H54" s="66"/>
      <c r="I54" s="66"/>
      <c r="J54" s="66"/>
      <c r="K54" s="66"/>
      <c r="L54" s="66"/>
      <c r="M54" s="88"/>
      <c r="N54" s="88"/>
      <c r="O54" s="88"/>
      <c r="P54" s="88"/>
      <c r="Q54" s="88"/>
      <c r="R54" s="89"/>
      <c r="S54" s="89"/>
      <c r="T54" s="89"/>
      <c r="U54" s="89"/>
      <c r="V54" s="67"/>
      <c r="W54" s="67"/>
      <c r="X54" s="67"/>
      <c r="Y54" s="402" t="s">
        <v>260</v>
      </c>
      <c r="Z54" s="403"/>
      <c r="AA54" s="403"/>
      <c r="AB54" s="403"/>
      <c r="AC54" s="403"/>
      <c r="AD54" s="403"/>
      <c r="AE54" s="404"/>
      <c r="AF54" s="66"/>
      <c r="AG54" s="66"/>
      <c r="AH54" s="66"/>
      <c r="AI54" s="66"/>
      <c r="AJ54" s="66"/>
      <c r="AK54" s="66"/>
      <c r="AL54" s="67"/>
      <c r="AM54" s="67"/>
      <c r="AN54" s="67"/>
      <c r="AO54" s="67"/>
      <c r="AP54" s="67"/>
      <c r="AV54" s="405" t="str">
        <f>IF(OR($AV$9="",$AV$19="",$AV$29="",$AV$39="",$AV$49=""),"",SUM($AV$9:$BB$52))</f>
        <v/>
      </c>
      <c r="AW54" s="406"/>
      <c r="AX54" s="406"/>
      <c r="AY54" s="406"/>
      <c r="AZ54" s="406"/>
      <c r="BA54" s="406"/>
      <c r="BB54" s="407"/>
    </row>
    <row r="55" spans="2:54" ht="16.5" customHeight="1" thickBot="1" x14ac:dyDescent="0.2">
      <c r="B55" s="66"/>
      <c r="C55" s="66"/>
      <c r="D55" s="66"/>
      <c r="E55" s="66"/>
      <c r="F55" s="66"/>
      <c r="G55" s="66"/>
      <c r="H55" s="66"/>
      <c r="I55" s="66"/>
      <c r="J55" s="66"/>
      <c r="K55" s="66"/>
      <c r="L55" s="66"/>
      <c r="M55" s="88"/>
      <c r="N55" s="88"/>
      <c r="O55" s="88"/>
      <c r="P55" s="88"/>
      <c r="Q55" s="88"/>
      <c r="R55" s="89"/>
      <c r="S55" s="89"/>
      <c r="T55" s="89"/>
      <c r="U55" s="89"/>
      <c r="V55" s="67"/>
      <c r="W55" s="67"/>
      <c r="X55" s="67"/>
      <c r="Y55" s="411" t="s">
        <v>239</v>
      </c>
      <c r="Z55" s="412"/>
      <c r="AA55" s="412"/>
      <c r="AB55" s="412"/>
      <c r="AC55" s="412"/>
      <c r="AD55" s="412"/>
      <c r="AE55" s="413"/>
      <c r="AF55" s="66"/>
      <c r="AG55" s="66"/>
      <c r="AH55" s="66"/>
      <c r="AI55" s="66"/>
      <c r="AJ55" s="66"/>
      <c r="AK55" s="66"/>
      <c r="AL55" s="67"/>
      <c r="AM55" s="67"/>
      <c r="AN55" s="67"/>
      <c r="AO55" s="67"/>
      <c r="AP55" s="67"/>
      <c r="AV55" s="408"/>
      <c r="AW55" s="409"/>
      <c r="AX55" s="409"/>
      <c r="AY55" s="409"/>
      <c r="AZ55" s="409"/>
      <c r="BA55" s="409"/>
      <c r="BB55" s="410"/>
    </row>
    <row r="56" spans="2:54" ht="16.5" customHeight="1" thickTop="1" x14ac:dyDescent="0.15">
      <c r="B56" s="66"/>
      <c r="C56" s="66"/>
      <c r="D56" s="66"/>
      <c r="E56" s="66"/>
      <c r="F56" s="66"/>
      <c r="G56" s="66"/>
      <c r="H56" s="66"/>
      <c r="I56" s="66"/>
      <c r="J56" s="66"/>
      <c r="K56" s="66"/>
      <c r="L56" s="66"/>
      <c r="M56" s="88"/>
      <c r="N56" s="88"/>
      <c r="O56" s="88"/>
      <c r="P56" s="88"/>
      <c r="Q56" s="88"/>
      <c r="R56" s="89"/>
      <c r="S56" s="89"/>
      <c r="T56" s="89"/>
      <c r="U56" s="89"/>
      <c r="V56" s="67"/>
      <c r="W56" s="67"/>
      <c r="X56" s="67"/>
      <c r="Y56" s="67"/>
      <c r="Z56" s="67"/>
      <c r="AA56" s="67"/>
      <c r="AB56" s="67"/>
      <c r="AC56" s="66"/>
      <c r="AD56" s="66"/>
      <c r="AE56" s="66"/>
      <c r="AF56" s="66"/>
      <c r="AG56" s="66"/>
      <c r="AH56" s="66"/>
      <c r="AI56" s="66"/>
      <c r="AJ56" s="66"/>
      <c r="AK56" s="66"/>
      <c r="AL56" s="67"/>
      <c r="AM56" s="67"/>
      <c r="AN56" s="67"/>
      <c r="AO56" s="67"/>
      <c r="AP56" s="67"/>
      <c r="AQ56" s="67"/>
      <c r="AR56" s="67"/>
      <c r="AS56" s="67"/>
      <c r="AT56" s="67"/>
      <c r="AU56" s="67"/>
      <c r="AV56" s="67"/>
      <c r="AW56" s="67"/>
      <c r="AX56" s="67"/>
      <c r="AY56" s="67"/>
      <c r="AZ56" s="67"/>
      <c r="BA56" s="67"/>
      <c r="BB56" s="67"/>
    </row>
  </sheetData>
  <sheetProtection algorithmName="SHA-512" hashValue="BK2yQuKY24xjZTnQbWOuJyYprQsapoaBXGQJ0aV4RjS7JHVXNICNqcX/aWB7s8yyHM5q5NVdxTRNCYTgjD6zkA==" saltValue="uauNTkvN0Axg+EeiWktvxg==" spinCount="100000" sheet="1" formatCells="0" formatColumns="0" formatRows="0"/>
  <mergeCells count="362">
    <mergeCell ref="AQ14:AU18"/>
    <mergeCell ref="AQ19:AU23"/>
    <mergeCell ref="AQ24:AU28"/>
    <mergeCell ref="AQ29:AU33"/>
    <mergeCell ref="AQ34:AU38"/>
    <mergeCell ref="AQ39:AU43"/>
    <mergeCell ref="AI31:AK31"/>
    <mergeCell ref="AI32:AK32"/>
    <mergeCell ref="AI36:AK36"/>
    <mergeCell ref="AI33:AK33"/>
    <mergeCell ref="AL33:AP33"/>
    <mergeCell ref="AI34:AK34"/>
    <mergeCell ref="AL34:AP34"/>
    <mergeCell ref="AI35:AK35"/>
    <mergeCell ref="AL35:AP35"/>
    <mergeCell ref="AL27:AP27"/>
    <mergeCell ref="AL39:AP39"/>
    <mergeCell ref="AL40:AP40"/>
    <mergeCell ref="AL41:AP41"/>
    <mergeCell ref="AL42:AP42"/>
    <mergeCell ref="AL43:AP43"/>
    <mergeCell ref="AL30:AP30"/>
    <mergeCell ref="AL37:AP37"/>
    <mergeCell ref="AL32:AP32"/>
    <mergeCell ref="AI15:AK15"/>
    <mergeCell ref="AI13:AK13"/>
    <mergeCell ref="AI16:AK16"/>
    <mergeCell ref="AI17:AK17"/>
    <mergeCell ref="AI18:AK18"/>
    <mergeCell ref="AI28:AK28"/>
    <mergeCell ref="AI29:AK29"/>
    <mergeCell ref="AI21:AK21"/>
    <mergeCell ref="AI22:AK22"/>
    <mergeCell ref="AI14:AK14"/>
    <mergeCell ref="AI20:AK20"/>
    <mergeCell ref="AI25:AK25"/>
    <mergeCell ref="AI19:AK19"/>
    <mergeCell ref="AI27:AK27"/>
    <mergeCell ref="AI24:AK24"/>
    <mergeCell ref="AI26:AK26"/>
    <mergeCell ref="AI23:AK23"/>
    <mergeCell ref="AV49:BB52"/>
    <mergeCell ref="AV29:BB38"/>
    <mergeCell ref="AQ49:AU50"/>
    <mergeCell ref="AQ51:AU52"/>
    <mergeCell ref="AQ44:AU48"/>
    <mergeCell ref="AF51:AH52"/>
    <mergeCell ref="AI51:AK51"/>
    <mergeCell ref="AI52:AK52"/>
    <mergeCell ref="AC49:AE52"/>
    <mergeCell ref="AF49:AH50"/>
    <mergeCell ref="AI49:AK49"/>
    <mergeCell ref="AI50:AK50"/>
    <mergeCell ref="AI46:AK46"/>
    <mergeCell ref="AI47:AK47"/>
    <mergeCell ref="AI48:AK48"/>
    <mergeCell ref="AL36:AP36"/>
    <mergeCell ref="AL31:AP31"/>
    <mergeCell ref="AF14:AH18"/>
    <mergeCell ref="AC19:AE28"/>
    <mergeCell ref="AF19:AH23"/>
    <mergeCell ref="AC9:AE18"/>
    <mergeCell ref="AC39:AE48"/>
    <mergeCell ref="AF24:AH28"/>
    <mergeCell ref="AV19:BB28"/>
    <mergeCell ref="AV39:BB48"/>
    <mergeCell ref="AL26:AP26"/>
    <mergeCell ref="AL23:AP23"/>
    <mergeCell ref="AL19:AP19"/>
    <mergeCell ref="AL20:AP20"/>
    <mergeCell ref="AL24:AP24"/>
    <mergeCell ref="AL25:AP25"/>
    <mergeCell ref="AI43:AK43"/>
    <mergeCell ref="AI44:AK44"/>
    <mergeCell ref="AI45:AK45"/>
    <mergeCell ref="AI39:AK39"/>
    <mergeCell ref="AI30:AK30"/>
    <mergeCell ref="AI40:AK40"/>
    <mergeCell ref="AI41:AK41"/>
    <mergeCell ref="AI37:AK37"/>
    <mergeCell ref="AI42:AK42"/>
    <mergeCell ref="AI12:AK12"/>
    <mergeCell ref="V38:AB38"/>
    <mergeCell ref="V50:AB50"/>
    <mergeCell ref="V51:AB51"/>
    <mergeCell ref="V20:AB20"/>
    <mergeCell ref="V21:AB21"/>
    <mergeCell ref="V22:AB22"/>
    <mergeCell ref="AF39:AH43"/>
    <mergeCell ref="AF44:AH48"/>
    <mergeCell ref="AC29:AE38"/>
    <mergeCell ref="AF29:AH33"/>
    <mergeCell ref="AF34:AH38"/>
    <mergeCell ref="V24:AB24"/>
    <mergeCell ref="V31:AB31"/>
    <mergeCell ref="V25:AB25"/>
    <mergeCell ref="V26:AB26"/>
    <mergeCell ref="V27:AB27"/>
    <mergeCell ref="V28:AB28"/>
    <mergeCell ref="V29:AB29"/>
    <mergeCell ref="V30:AB30"/>
    <mergeCell ref="J14:L14"/>
    <mergeCell ref="V9:AB9"/>
    <mergeCell ref="F14:I14"/>
    <mergeCell ref="V11:AB11"/>
    <mergeCell ref="V12:AB12"/>
    <mergeCell ref="V13:AB13"/>
    <mergeCell ref="V14:AB14"/>
    <mergeCell ref="V52:AB52"/>
    <mergeCell ref="V39:AB39"/>
    <mergeCell ref="V40:AB40"/>
    <mergeCell ref="V41:AB41"/>
    <mergeCell ref="V42:AB42"/>
    <mergeCell ref="V43:AB43"/>
    <mergeCell ref="V44:AB44"/>
    <mergeCell ref="V46:AB46"/>
    <mergeCell ref="V32:AB32"/>
    <mergeCell ref="V33:AB33"/>
    <mergeCell ref="V34:AB34"/>
    <mergeCell ref="V35:AB35"/>
    <mergeCell ref="V36:AB36"/>
    <mergeCell ref="V45:AB45"/>
    <mergeCell ref="V47:AB47"/>
    <mergeCell ref="V48:AB48"/>
    <mergeCell ref="V49:AB49"/>
    <mergeCell ref="F50:I50"/>
    <mergeCell ref="J50:L50"/>
    <mergeCell ref="R48:U48"/>
    <mergeCell ref="F49:I49"/>
    <mergeCell ref="J49:L49"/>
    <mergeCell ref="M48:Q48"/>
    <mergeCell ref="F48:I48"/>
    <mergeCell ref="J48:L48"/>
    <mergeCell ref="R52:U52"/>
    <mergeCell ref="M52:Q52"/>
    <mergeCell ref="M51:Q51"/>
    <mergeCell ref="R51:U51"/>
    <mergeCell ref="F52:I52"/>
    <mergeCell ref="J52:L52"/>
    <mergeCell ref="R50:U50"/>
    <mergeCell ref="F51:I51"/>
    <mergeCell ref="J51:L51"/>
    <mergeCell ref="M50:Q50"/>
    <mergeCell ref="F44:I44"/>
    <mergeCell ref="J44:L44"/>
    <mergeCell ref="R42:U42"/>
    <mergeCell ref="F43:I43"/>
    <mergeCell ref="J43:L43"/>
    <mergeCell ref="M42:Q42"/>
    <mergeCell ref="R46:U46"/>
    <mergeCell ref="F47:I47"/>
    <mergeCell ref="J47:L47"/>
    <mergeCell ref="M46:Q46"/>
    <mergeCell ref="M47:Q47"/>
    <mergeCell ref="R47:U47"/>
    <mergeCell ref="F46:I46"/>
    <mergeCell ref="J46:L46"/>
    <mergeCell ref="M45:Q45"/>
    <mergeCell ref="R45:U45"/>
    <mergeCell ref="F41:I41"/>
    <mergeCell ref="J41:L41"/>
    <mergeCell ref="M40:Q40"/>
    <mergeCell ref="M39:Q39"/>
    <mergeCell ref="R39:U39"/>
    <mergeCell ref="F40:I40"/>
    <mergeCell ref="J40:L40"/>
    <mergeCell ref="F39:I39"/>
    <mergeCell ref="J39:L39"/>
    <mergeCell ref="B31:E52"/>
    <mergeCell ref="F31:I31"/>
    <mergeCell ref="J31:L31"/>
    <mergeCell ref="M30:Q30"/>
    <mergeCell ref="F30:I30"/>
    <mergeCell ref="J30:L30"/>
    <mergeCell ref="M36:Q36"/>
    <mergeCell ref="R36:U36"/>
    <mergeCell ref="M38:Q38"/>
    <mergeCell ref="F42:I42"/>
    <mergeCell ref="J42:L42"/>
    <mergeCell ref="M44:Q44"/>
    <mergeCell ref="R44:U44"/>
    <mergeCell ref="F45:I45"/>
    <mergeCell ref="J45:L45"/>
    <mergeCell ref="M43:Q43"/>
    <mergeCell ref="F38:I38"/>
    <mergeCell ref="J38:L38"/>
    <mergeCell ref="M37:Q37"/>
    <mergeCell ref="R37:U37"/>
    <mergeCell ref="F37:I37"/>
    <mergeCell ref="J37:L37"/>
    <mergeCell ref="M41:Q41"/>
    <mergeCell ref="R41:U41"/>
    <mergeCell ref="R35:U35"/>
    <mergeCell ref="F36:I36"/>
    <mergeCell ref="J36:L36"/>
    <mergeCell ref="M35:Q35"/>
    <mergeCell ref="F35:I35"/>
    <mergeCell ref="J35:L35"/>
    <mergeCell ref="R30:U30"/>
    <mergeCell ref="F27:I27"/>
    <mergeCell ref="J27:L27"/>
    <mergeCell ref="F33:I33"/>
    <mergeCell ref="J33:L33"/>
    <mergeCell ref="R29:U29"/>
    <mergeCell ref="M34:Q34"/>
    <mergeCell ref="R34:U34"/>
    <mergeCell ref="M33:Q33"/>
    <mergeCell ref="R33:U33"/>
    <mergeCell ref="F34:I34"/>
    <mergeCell ref="J34:L34"/>
    <mergeCell ref="M32:Q32"/>
    <mergeCell ref="R32:U32"/>
    <mergeCell ref="M31:Q31"/>
    <mergeCell ref="R31:U31"/>
    <mergeCell ref="F32:I32"/>
    <mergeCell ref="J32:L32"/>
    <mergeCell ref="F26:I26"/>
    <mergeCell ref="J26:L26"/>
    <mergeCell ref="R24:U24"/>
    <mergeCell ref="F25:I25"/>
    <mergeCell ref="J25:L25"/>
    <mergeCell ref="M24:Q24"/>
    <mergeCell ref="F24:I24"/>
    <mergeCell ref="J24:L24"/>
    <mergeCell ref="B9:E30"/>
    <mergeCell ref="M28:Q28"/>
    <mergeCell ref="R28:U28"/>
    <mergeCell ref="F29:I29"/>
    <mergeCell ref="J29:L29"/>
    <mergeCell ref="M27:Q27"/>
    <mergeCell ref="R27:U27"/>
    <mergeCell ref="F28:I28"/>
    <mergeCell ref="J28:L28"/>
    <mergeCell ref="R26:U26"/>
    <mergeCell ref="M26:Q26"/>
    <mergeCell ref="F13:I13"/>
    <mergeCell ref="J13:L13"/>
    <mergeCell ref="M11:Q11"/>
    <mergeCell ref="F16:I16"/>
    <mergeCell ref="J16:L16"/>
    <mergeCell ref="M21:Q21"/>
    <mergeCell ref="F22:I22"/>
    <mergeCell ref="J22:L22"/>
    <mergeCell ref="M20:Q20"/>
    <mergeCell ref="R20:U20"/>
    <mergeCell ref="F21:I21"/>
    <mergeCell ref="J21:L21"/>
    <mergeCell ref="M25:Q25"/>
    <mergeCell ref="R25:U25"/>
    <mergeCell ref="J23:L23"/>
    <mergeCell ref="B2:BB2"/>
    <mergeCell ref="AI9:AK9"/>
    <mergeCell ref="AV9:BB18"/>
    <mergeCell ref="AL16:AP16"/>
    <mergeCell ref="AL17:AP17"/>
    <mergeCell ref="AL18:AP18"/>
    <mergeCell ref="AL10:AP10"/>
    <mergeCell ref="AL11:AP11"/>
    <mergeCell ref="AL12:AP12"/>
    <mergeCell ref="AL13:AP13"/>
    <mergeCell ref="R11:U11"/>
    <mergeCell ref="F12:I12"/>
    <mergeCell ref="J12:L12"/>
    <mergeCell ref="M18:Q18"/>
    <mergeCell ref="R18:U18"/>
    <mergeCell ref="J7:L8"/>
    <mergeCell ref="F7:I8"/>
    <mergeCell ref="R14:U14"/>
    <mergeCell ref="F15:I15"/>
    <mergeCell ref="R9:U9"/>
    <mergeCell ref="F10:I10"/>
    <mergeCell ref="J10:L10"/>
    <mergeCell ref="M15:Q15"/>
    <mergeCell ref="R15:U15"/>
    <mergeCell ref="AI10:AK10"/>
    <mergeCell ref="AI11:AK11"/>
    <mergeCell ref="AC7:AE8"/>
    <mergeCell ref="AI7:AK8"/>
    <mergeCell ref="AF7:AH8"/>
    <mergeCell ref="AQ7:AU8"/>
    <mergeCell ref="AQ9:AU13"/>
    <mergeCell ref="F11:I11"/>
    <mergeCell ref="J11:L11"/>
    <mergeCell ref="AF9:AH13"/>
    <mergeCell ref="AL7:AP8"/>
    <mergeCell ref="AL9:AP9"/>
    <mergeCell ref="R10:U10"/>
    <mergeCell ref="M13:Q13"/>
    <mergeCell ref="R13:U13"/>
    <mergeCell ref="M9:Q9"/>
    <mergeCell ref="AL22:AP22"/>
    <mergeCell ref="AV54:BB55"/>
    <mergeCell ref="V23:AB23"/>
    <mergeCell ref="AI38:AK38"/>
    <mergeCell ref="AL38:AP38"/>
    <mergeCell ref="V10:AB10"/>
    <mergeCell ref="R21:U21"/>
    <mergeCell ref="M23:Q23"/>
    <mergeCell ref="R23:U23"/>
    <mergeCell ref="R38:U38"/>
    <mergeCell ref="V37:AB37"/>
    <mergeCell ref="R40:U40"/>
    <mergeCell ref="R43:U43"/>
    <mergeCell ref="M49:Q49"/>
    <mergeCell ref="R49:U49"/>
    <mergeCell ref="M17:Q17"/>
    <mergeCell ref="R17:U17"/>
    <mergeCell ref="R16:U16"/>
    <mergeCell ref="M16:Q16"/>
    <mergeCell ref="M10:Q10"/>
    <mergeCell ref="V15:AB15"/>
    <mergeCell ref="V16:AB16"/>
    <mergeCell ref="M14:Q14"/>
    <mergeCell ref="AL46:AP46"/>
    <mergeCell ref="V17:AB17"/>
    <mergeCell ref="V18:AB18"/>
    <mergeCell ref="M29:Q29"/>
    <mergeCell ref="F18:I18"/>
    <mergeCell ref="J18:L18"/>
    <mergeCell ref="B7:E8"/>
    <mergeCell ref="M7:Q8"/>
    <mergeCell ref="F9:I9"/>
    <mergeCell ref="J9:L9"/>
    <mergeCell ref="V19:AB19"/>
    <mergeCell ref="F17:I17"/>
    <mergeCell ref="J17:L17"/>
    <mergeCell ref="J15:L15"/>
    <mergeCell ref="M19:Q19"/>
    <mergeCell ref="R19:U19"/>
    <mergeCell ref="F20:I20"/>
    <mergeCell ref="J20:L20"/>
    <mergeCell ref="M22:Q22"/>
    <mergeCell ref="R22:U22"/>
    <mergeCell ref="F19:I19"/>
    <mergeCell ref="J19:L19"/>
    <mergeCell ref="F23:I23"/>
    <mergeCell ref="M12:Q12"/>
    <mergeCell ref="R12:U12"/>
    <mergeCell ref="B4:BB4"/>
    <mergeCell ref="Y54:AE54"/>
    <mergeCell ref="Y55:AE55"/>
    <mergeCell ref="B5:BB5"/>
    <mergeCell ref="B6:BB6"/>
    <mergeCell ref="AL52:AP52"/>
    <mergeCell ref="AL51:AP51"/>
    <mergeCell ref="AL50:AP50"/>
    <mergeCell ref="AL49:AP49"/>
    <mergeCell ref="R7:U7"/>
    <mergeCell ref="R8:U8"/>
    <mergeCell ref="V7:AB7"/>
    <mergeCell ref="V8:AB8"/>
    <mergeCell ref="AV7:BB7"/>
    <mergeCell ref="AV8:BB8"/>
    <mergeCell ref="AL21:AP21"/>
    <mergeCell ref="AL15:AP15"/>
    <mergeCell ref="AL14:AP14"/>
    <mergeCell ref="AL29:AP29"/>
    <mergeCell ref="AL28:AP28"/>
    <mergeCell ref="AL45:AP45"/>
    <mergeCell ref="AL44:AP44"/>
    <mergeCell ref="AL48:AP48"/>
    <mergeCell ref="AL47:AP47"/>
  </mergeCells>
  <phoneticPr fontId="3"/>
  <pageMargins left="0.78740157480314965" right="0.59055118110236227" top="0.19685039370078741" bottom="0.19685039370078741"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75731-2D65-460F-81C3-95F88E0F0643}">
  <sheetPr codeName="Sheet5"/>
  <dimension ref="B2:BB56"/>
  <sheetViews>
    <sheetView zoomScale="85" zoomScaleNormal="85" zoomScaleSheetLayoutView="40" workbookViewId="0">
      <selection activeCell="B63" sqref="B63:AG63"/>
    </sheetView>
  </sheetViews>
  <sheetFormatPr defaultColWidth="2.25" defaultRowHeight="15" customHeight="1" x14ac:dyDescent="0.15"/>
  <cols>
    <col min="1" max="1" width="2.5" style="45" customWidth="1"/>
    <col min="2" max="17" width="2.25" style="45"/>
    <col min="18" max="21" width="3.5" style="45" customWidth="1"/>
    <col min="22" max="31" width="2.25" style="45"/>
    <col min="32" max="47" width="2.25" style="45" hidden="1" customWidth="1"/>
    <col min="48" max="16384" width="2.25" style="45"/>
  </cols>
  <sheetData>
    <row r="2" spans="2:54"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row>
    <row r="3" spans="2:54"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row>
    <row r="4" spans="2:54"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row>
    <row r="5" spans="2:54" ht="15" customHeight="1" x14ac:dyDescent="0.15">
      <c r="B5" s="233" t="s">
        <v>261</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row>
    <row r="6" spans="2:54" ht="15" customHeight="1" thickBot="1" x14ac:dyDescent="0.2">
      <c r="B6" s="176" t="s">
        <v>279</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row>
    <row r="7" spans="2:54" ht="16.5" customHeight="1" thickTop="1" x14ac:dyDescent="0.15">
      <c r="B7" s="496" t="s">
        <v>27</v>
      </c>
      <c r="C7" s="497"/>
      <c r="D7" s="497"/>
      <c r="E7" s="497"/>
      <c r="F7" s="497" t="s">
        <v>290</v>
      </c>
      <c r="G7" s="497"/>
      <c r="H7" s="497"/>
      <c r="I7" s="497"/>
      <c r="J7" s="331" t="s">
        <v>41</v>
      </c>
      <c r="K7" s="331"/>
      <c r="L7" s="331"/>
      <c r="M7" s="500" t="s">
        <v>238</v>
      </c>
      <c r="N7" s="500"/>
      <c r="O7" s="501"/>
      <c r="P7" s="501"/>
      <c r="Q7" s="501"/>
      <c r="R7" s="504" t="s">
        <v>259</v>
      </c>
      <c r="S7" s="505"/>
      <c r="T7" s="505"/>
      <c r="U7" s="506"/>
      <c r="V7" s="507" t="s">
        <v>260</v>
      </c>
      <c r="W7" s="508"/>
      <c r="X7" s="508"/>
      <c r="Y7" s="508"/>
      <c r="Z7" s="508"/>
      <c r="AA7" s="508"/>
      <c r="AB7" s="509"/>
      <c r="AC7" s="510" t="s">
        <v>41</v>
      </c>
      <c r="AD7" s="511"/>
      <c r="AE7" s="511"/>
      <c r="AF7" s="478" t="s">
        <v>43</v>
      </c>
      <c r="AG7" s="478"/>
      <c r="AH7" s="478"/>
      <c r="AI7" s="478" t="s">
        <v>42</v>
      </c>
      <c r="AJ7" s="478"/>
      <c r="AK7" s="478"/>
      <c r="AL7" s="484" t="s">
        <v>183</v>
      </c>
      <c r="AM7" s="485"/>
      <c r="AN7" s="485"/>
      <c r="AO7" s="485"/>
      <c r="AP7" s="485"/>
      <c r="AQ7" s="484" t="s">
        <v>184</v>
      </c>
      <c r="AR7" s="485"/>
      <c r="AS7" s="485"/>
      <c r="AT7" s="485"/>
      <c r="AU7" s="486"/>
      <c r="AV7" s="480" t="s">
        <v>260</v>
      </c>
      <c r="AW7" s="403"/>
      <c r="AX7" s="403"/>
      <c r="AY7" s="403"/>
      <c r="AZ7" s="403"/>
      <c r="BA7" s="403"/>
      <c r="BB7" s="489"/>
    </row>
    <row r="8" spans="2:54" ht="16.5" customHeight="1" x14ac:dyDescent="0.15">
      <c r="B8" s="498"/>
      <c r="C8" s="499"/>
      <c r="D8" s="499"/>
      <c r="E8" s="499"/>
      <c r="F8" s="499"/>
      <c r="G8" s="499"/>
      <c r="H8" s="499"/>
      <c r="I8" s="499"/>
      <c r="J8" s="328"/>
      <c r="K8" s="328"/>
      <c r="L8" s="328"/>
      <c r="M8" s="502"/>
      <c r="N8" s="502"/>
      <c r="O8" s="503"/>
      <c r="P8" s="503"/>
      <c r="Q8" s="503"/>
      <c r="R8" s="490" t="s">
        <v>329</v>
      </c>
      <c r="S8" s="491"/>
      <c r="T8" s="491"/>
      <c r="U8" s="492"/>
      <c r="V8" s="493" t="s">
        <v>329</v>
      </c>
      <c r="W8" s="494"/>
      <c r="X8" s="494"/>
      <c r="Y8" s="494"/>
      <c r="Z8" s="494"/>
      <c r="AA8" s="494"/>
      <c r="AB8" s="495"/>
      <c r="AC8" s="512"/>
      <c r="AD8" s="513"/>
      <c r="AE8" s="513"/>
      <c r="AF8" s="479"/>
      <c r="AG8" s="479"/>
      <c r="AH8" s="479"/>
      <c r="AI8" s="479"/>
      <c r="AJ8" s="479"/>
      <c r="AK8" s="479"/>
      <c r="AL8" s="582"/>
      <c r="AM8" s="582"/>
      <c r="AN8" s="582"/>
      <c r="AO8" s="582"/>
      <c r="AP8" s="582"/>
      <c r="AQ8" s="487"/>
      <c r="AR8" s="487"/>
      <c r="AS8" s="487"/>
      <c r="AT8" s="487"/>
      <c r="AU8" s="488"/>
      <c r="AV8" s="488" t="s">
        <v>240</v>
      </c>
      <c r="AW8" s="494"/>
      <c r="AX8" s="494"/>
      <c r="AY8" s="494"/>
      <c r="AZ8" s="494"/>
      <c r="BA8" s="494"/>
      <c r="BB8" s="495"/>
    </row>
    <row r="9" spans="2:54" ht="16.5" customHeight="1" x14ac:dyDescent="0.15">
      <c r="B9" s="548" t="s">
        <v>224</v>
      </c>
      <c r="C9" s="362"/>
      <c r="D9" s="362"/>
      <c r="E9" s="362"/>
      <c r="F9" s="529" t="s">
        <v>227</v>
      </c>
      <c r="G9" s="529"/>
      <c r="H9" s="529"/>
      <c r="I9" s="362"/>
      <c r="J9" s="362" t="s">
        <v>29</v>
      </c>
      <c r="K9" s="362"/>
      <c r="L9" s="362"/>
      <c r="M9" s="539">
        <f>IF('１'!$W$12="","",IF(OR(数量ＤＢ!$BZ$7&lt;&gt;"",数量ＤＢ!$BZ$7&lt;&gt;0),数量ＤＢ!$CP8,""))</f>
        <v>185</v>
      </c>
      <c r="N9" s="539"/>
      <c r="O9" s="540"/>
      <c r="P9" s="540"/>
      <c r="Q9" s="540"/>
      <c r="R9" s="544"/>
      <c r="S9" s="545"/>
      <c r="T9" s="546"/>
      <c r="U9" s="547"/>
      <c r="V9" s="559" t="str">
        <f>IF($R9="","",$M9*$R9)</f>
        <v/>
      </c>
      <c r="W9" s="560"/>
      <c r="X9" s="560"/>
      <c r="Y9" s="560"/>
      <c r="Z9" s="560"/>
      <c r="AA9" s="560"/>
      <c r="AB9" s="561"/>
      <c r="AC9" s="565" t="s">
        <v>33</v>
      </c>
      <c r="AD9" s="362"/>
      <c r="AE9" s="362"/>
      <c r="AF9" s="529" t="s">
        <v>211</v>
      </c>
      <c r="AG9" s="362"/>
      <c r="AH9" s="362"/>
      <c r="AI9" s="362" t="s">
        <v>32</v>
      </c>
      <c r="AJ9" s="362"/>
      <c r="AK9" s="362"/>
      <c r="AL9" s="344" t="str">
        <f>IF($V11="","",$V11)</f>
        <v/>
      </c>
      <c r="AM9" s="344"/>
      <c r="AN9" s="344"/>
      <c r="AO9" s="344"/>
      <c r="AP9" s="344"/>
      <c r="AQ9" s="462" t="str">
        <f>IF(OR($AL9="",$AL10="",$AL11="",$AL12="",$AL13=""),"",SUM($AL9:$AP13))</f>
        <v/>
      </c>
      <c r="AR9" s="463"/>
      <c r="AS9" s="463"/>
      <c r="AT9" s="463"/>
      <c r="AU9" s="464"/>
      <c r="AV9" s="465" t="str">
        <f>IF(OR($AL9="",$AL10="",$AL11="",$AL12="",$AL13="",$AL14="",$AL15="",$AL16="",$AL17="",$AL18=""),"",SUM($AL9:$AP18))</f>
        <v/>
      </c>
      <c r="AW9" s="466"/>
      <c r="AX9" s="466"/>
      <c r="AY9" s="466"/>
      <c r="AZ9" s="466"/>
      <c r="BA9" s="466"/>
      <c r="BB9" s="467"/>
    </row>
    <row r="10" spans="2:54" ht="16.5" customHeight="1" x14ac:dyDescent="0.15">
      <c r="B10" s="356"/>
      <c r="C10" s="357"/>
      <c r="D10" s="357"/>
      <c r="E10" s="357"/>
      <c r="F10" s="357">
        <v>13</v>
      </c>
      <c r="G10" s="357"/>
      <c r="H10" s="357"/>
      <c r="I10" s="357"/>
      <c r="J10" s="357" t="s">
        <v>29</v>
      </c>
      <c r="K10" s="357"/>
      <c r="L10" s="357"/>
      <c r="M10" s="527">
        <f>IF('１'!$W$12="","",IF(OR(数量ＤＢ!$BZ$7&lt;&gt;"",数量ＤＢ!$BZ$7&lt;&gt;0),数量ＤＢ!$CP9,""))</f>
        <v>104</v>
      </c>
      <c r="N10" s="527"/>
      <c r="O10" s="528"/>
      <c r="P10" s="528"/>
      <c r="Q10" s="528"/>
      <c r="R10" s="530"/>
      <c r="S10" s="531"/>
      <c r="T10" s="532"/>
      <c r="U10" s="533"/>
      <c r="V10" s="524" t="str">
        <f t="shared" ref="V10:V35" si="0">IF($R10="","",$M10*$R10)</f>
        <v/>
      </c>
      <c r="W10" s="525"/>
      <c r="X10" s="525"/>
      <c r="Y10" s="525"/>
      <c r="Z10" s="525"/>
      <c r="AA10" s="525"/>
      <c r="AB10" s="526"/>
      <c r="AC10" s="566"/>
      <c r="AD10" s="357"/>
      <c r="AE10" s="357"/>
      <c r="AF10" s="357"/>
      <c r="AG10" s="357"/>
      <c r="AH10" s="357"/>
      <c r="AI10" s="538" t="s">
        <v>37</v>
      </c>
      <c r="AJ10" s="538"/>
      <c r="AK10" s="357"/>
      <c r="AL10" s="348" t="str">
        <f>IF($V15="","",$V15)</f>
        <v/>
      </c>
      <c r="AM10" s="348"/>
      <c r="AN10" s="348"/>
      <c r="AO10" s="348"/>
      <c r="AP10" s="348"/>
      <c r="AQ10" s="414"/>
      <c r="AR10" s="415"/>
      <c r="AS10" s="415"/>
      <c r="AT10" s="415"/>
      <c r="AU10" s="416"/>
      <c r="AV10" s="442"/>
      <c r="AW10" s="443"/>
      <c r="AX10" s="443"/>
      <c r="AY10" s="443"/>
      <c r="AZ10" s="443"/>
      <c r="BA10" s="443"/>
      <c r="BB10" s="444"/>
    </row>
    <row r="11" spans="2:54" ht="16.5" customHeight="1" x14ac:dyDescent="0.15">
      <c r="B11" s="356"/>
      <c r="C11" s="357"/>
      <c r="D11" s="357"/>
      <c r="E11" s="357"/>
      <c r="F11" s="380" t="s">
        <v>228</v>
      </c>
      <c r="G11" s="380"/>
      <c r="H11" s="380"/>
      <c r="I11" s="380"/>
      <c r="J11" s="357" t="s">
        <v>33</v>
      </c>
      <c r="K11" s="357"/>
      <c r="L11" s="357"/>
      <c r="M11" s="527">
        <f>IF('１'!$W$12="","",IF(OR(数量ＤＢ!$BZ$7&lt;&gt;"",数量ＤＢ!$BZ$7&lt;&gt;0),数量ＤＢ!$CP10,""))</f>
        <v>60</v>
      </c>
      <c r="N11" s="527"/>
      <c r="O11" s="528"/>
      <c r="P11" s="528"/>
      <c r="Q11" s="528"/>
      <c r="R11" s="530"/>
      <c r="S11" s="531"/>
      <c r="T11" s="532"/>
      <c r="U11" s="533"/>
      <c r="V11" s="524" t="str">
        <f t="shared" si="0"/>
        <v/>
      </c>
      <c r="W11" s="525"/>
      <c r="X11" s="525"/>
      <c r="Y11" s="525"/>
      <c r="Z11" s="525"/>
      <c r="AA11" s="525"/>
      <c r="AB11" s="526"/>
      <c r="AC11" s="566"/>
      <c r="AD11" s="357"/>
      <c r="AE11" s="357"/>
      <c r="AF11" s="357"/>
      <c r="AG11" s="357"/>
      <c r="AH11" s="357"/>
      <c r="AI11" s="538" t="s">
        <v>38</v>
      </c>
      <c r="AJ11" s="538"/>
      <c r="AK11" s="357"/>
      <c r="AL11" s="348" t="str">
        <f>IF($V19="","",$V19)</f>
        <v/>
      </c>
      <c r="AM11" s="348"/>
      <c r="AN11" s="348"/>
      <c r="AO11" s="348"/>
      <c r="AP11" s="348"/>
      <c r="AQ11" s="414"/>
      <c r="AR11" s="415"/>
      <c r="AS11" s="415"/>
      <c r="AT11" s="415"/>
      <c r="AU11" s="416"/>
      <c r="AV11" s="442"/>
      <c r="AW11" s="443"/>
      <c r="AX11" s="443"/>
      <c r="AY11" s="443"/>
      <c r="AZ11" s="443"/>
      <c r="BA11" s="443"/>
      <c r="BB11" s="444"/>
    </row>
    <row r="12" spans="2:54" ht="16.5" customHeight="1" x14ac:dyDescent="0.15">
      <c r="B12" s="356"/>
      <c r="C12" s="357"/>
      <c r="D12" s="357"/>
      <c r="E12" s="357"/>
      <c r="F12" s="431"/>
      <c r="G12" s="431"/>
      <c r="H12" s="431"/>
      <c r="I12" s="431"/>
      <c r="J12" s="357" t="s">
        <v>34</v>
      </c>
      <c r="K12" s="357"/>
      <c r="L12" s="357"/>
      <c r="M12" s="527">
        <f>IF('１'!$W$12="","",IF(OR(数量ＤＢ!$BZ$7&lt;&gt;"",数量ＤＢ!$BZ$7&lt;&gt;0),数量ＤＢ!$CP11,""))</f>
        <v>97</v>
      </c>
      <c r="N12" s="527"/>
      <c r="O12" s="528"/>
      <c r="P12" s="528"/>
      <c r="Q12" s="528"/>
      <c r="R12" s="530"/>
      <c r="S12" s="531"/>
      <c r="T12" s="532"/>
      <c r="U12" s="533"/>
      <c r="V12" s="524" t="str">
        <f t="shared" si="0"/>
        <v/>
      </c>
      <c r="W12" s="525"/>
      <c r="X12" s="525"/>
      <c r="Y12" s="525"/>
      <c r="Z12" s="525"/>
      <c r="AA12" s="525"/>
      <c r="AB12" s="526"/>
      <c r="AC12" s="566"/>
      <c r="AD12" s="357"/>
      <c r="AE12" s="357"/>
      <c r="AF12" s="357"/>
      <c r="AG12" s="357"/>
      <c r="AH12" s="357"/>
      <c r="AI12" s="538" t="s">
        <v>30</v>
      </c>
      <c r="AJ12" s="538"/>
      <c r="AK12" s="357"/>
      <c r="AL12" s="348" t="str">
        <f>IF($V23="","",$V23)</f>
        <v/>
      </c>
      <c r="AM12" s="348"/>
      <c r="AN12" s="348"/>
      <c r="AO12" s="348"/>
      <c r="AP12" s="348"/>
      <c r="AQ12" s="414"/>
      <c r="AR12" s="415"/>
      <c r="AS12" s="415"/>
      <c r="AT12" s="415"/>
      <c r="AU12" s="416"/>
      <c r="AV12" s="442"/>
      <c r="AW12" s="443"/>
      <c r="AX12" s="443"/>
      <c r="AY12" s="443"/>
      <c r="AZ12" s="443"/>
      <c r="BA12" s="443"/>
      <c r="BB12" s="444"/>
    </row>
    <row r="13" spans="2:54" ht="16.5" customHeight="1" x14ac:dyDescent="0.15">
      <c r="B13" s="356"/>
      <c r="C13" s="357"/>
      <c r="D13" s="357"/>
      <c r="E13" s="357"/>
      <c r="F13" s="431"/>
      <c r="G13" s="431"/>
      <c r="H13" s="431"/>
      <c r="I13" s="431"/>
      <c r="J13" s="357" t="s">
        <v>35</v>
      </c>
      <c r="K13" s="357"/>
      <c r="L13" s="357"/>
      <c r="M13" s="527">
        <f>IF('１'!$W$12="","",IF(OR(数量ＤＢ!$BZ$7&lt;&gt;"",数量ＤＢ!$BZ$7&lt;&gt;0),数量ＤＢ!$CP12,""))</f>
        <v>160</v>
      </c>
      <c r="N13" s="527"/>
      <c r="O13" s="528"/>
      <c r="P13" s="528"/>
      <c r="Q13" s="528"/>
      <c r="R13" s="530"/>
      <c r="S13" s="531"/>
      <c r="T13" s="532"/>
      <c r="U13" s="533"/>
      <c r="V13" s="524" t="str">
        <f t="shared" si="0"/>
        <v/>
      </c>
      <c r="W13" s="525"/>
      <c r="X13" s="525"/>
      <c r="Y13" s="525"/>
      <c r="Z13" s="525"/>
      <c r="AA13" s="525"/>
      <c r="AB13" s="526"/>
      <c r="AC13" s="566"/>
      <c r="AD13" s="357"/>
      <c r="AE13" s="357"/>
      <c r="AF13" s="357"/>
      <c r="AG13" s="357"/>
      <c r="AH13" s="357"/>
      <c r="AI13" s="538" t="s">
        <v>39</v>
      </c>
      <c r="AJ13" s="538"/>
      <c r="AK13" s="357"/>
      <c r="AL13" s="348" t="str">
        <f>IF($V27="","",$V27)</f>
        <v/>
      </c>
      <c r="AM13" s="348"/>
      <c r="AN13" s="348"/>
      <c r="AO13" s="348"/>
      <c r="AP13" s="348"/>
      <c r="AQ13" s="414"/>
      <c r="AR13" s="415"/>
      <c r="AS13" s="415"/>
      <c r="AT13" s="415"/>
      <c r="AU13" s="416"/>
      <c r="AV13" s="442"/>
      <c r="AW13" s="443"/>
      <c r="AX13" s="443"/>
      <c r="AY13" s="443"/>
      <c r="AZ13" s="443"/>
      <c r="BA13" s="443"/>
      <c r="BB13" s="444"/>
    </row>
    <row r="14" spans="2:54" ht="16.5" customHeight="1" x14ac:dyDescent="0.15">
      <c r="B14" s="356"/>
      <c r="C14" s="357"/>
      <c r="D14" s="357"/>
      <c r="E14" s="357"/>
      <c r="F14" s="365"/>
      <c r="G14" s="365"/>
      <c r="H14" s="365"/>
      <c r="I14" s="365"/>
      <c r="J14" s="357" t="s">
        <v>36</v>
      </c>
      <c r="K14" s="357"/>
      <c r="L14" s="357"/>
      <c r="M14" s="527">
        <f>IF('１'!$W$12="","",IF(OR(数量ＤＢ!$BZ$7&lt;&gt;"",数量ＤＢ!$BZ$7&lt;&gt;0),数量ＤＢ!$CP13,""))</f>
        <v>188</v>
      </c>
      <c r="N14" s="527"/>
      <c r="O14" s="528"/>
      <c r="P14" s="528"/>
      <c r="Q14" s="528"/>
      <c r="R14" s="530"/>
      <c r="S14" s="531"/>
      <c r="T14" s="532"/>
      <c r="U14" s="533"/>
      <c r="V14" s="524" t="str">
        <f t="shared" si="0"/>
        <v/>
      </c>
      <c r="W14" s="525"/>
      <c r="X14" s="525"/>
      <c r="Y14" s="525"/>
      <c r="Z14" s="525"/>
      <c r="AA14" s="525"/>
      <c r="AB14" s="526"/>
      <c r="AC14" s="566"/>
      <c r="AD14" s="357"/>
      <c r="AE14" s="357"/>
      <c r="AF14" s="538" t="s">
        <v>213</v>
      </c>
      <c r="AG14" s="357"/>
      <c r="AH14" s="357"/>
      <c r="AI14" s="357" t="s">
        <v>32</v>
      </c>
      <c r="AJ14" s="357"/>
      <c r="AK14" s="357"/>
      <c r="AL14" s="348" t="str">
        <f>IF($V33="","",$V33)</f>
        <v/>
      </c>
      <c r="AM14" s="348"/>
      <c r="AN14" s="348"/>
      <c r="AO14" s="348"/>
      <c r="AP14" s="348"/>
      <c r="AQ14" s="400" t="str">
        <f>IF(OR($AL14="",$AL15="",$AL16="",$AL17="",$AL18=""),"",SUM($AL14:$AP18))</f>
        <v/>
      </c>
      <c r="AR14" s="575"/>
      <c r="AS14" s="575"/>
      <c r="AT14" s="575"/>
      <c r="AU14" s="576"/>
      <c r="AV14" s="442"/>
      <c r="AW14" s="443"/>
      <c r="AX14" s="443"/>
      <c r="AY14" s="443"/>
      <c r="AZ14" s="443"/>
      <c r="BA14" s="443"/>
      <c r="BB14" s="444"/>
    </row>
    <row r="15" spans="2:54" ht="16.5" customHeight="1" x14ac:dyDescent="0.15">
      <c r="B15" s="356"/>
      <c r="C15" s="357"/>
      <c r="D15" s="357"/>
      <c r="E15" s="357"/>
      <c r="F15" s="534" t="s">
        <v>229</v>
      </c>
      <c r="G15" s="534"/>
      <c r="H15" s="534"/>
      <c r="I15" s="380"/>
      <c r="J15" s="357" t="s">
        <v>33</v>
      </c>
      <c r="K15" s="357"/>
      <c r="L15" s="357"/>
      <c r="M15" s="527">
        <f>IF('１'!$W$12="","",IF(OR(数量ＤＢ!$BZ$7&lt;&gt;"",数量ＤＢ!$BZ$7&lt;&gt;0),数量ＤＢ!$CP14,""))</f>
        <v>78</v>
      </c>
      <c r="N15" s="527"/>
      <c r="O15" s="528"/>
      <c r="P15" s="528"/>
      <c r="Q15" s="528"/>
      <c r="R15" s="530"/>
      <c r="S15" s="531"/>
      <c r="T15" s="532"/>
      <c r="U15" s="533"/>
      <c r="V15" s="524" t="str">
        <f t="shared" si="0"/>
        <v/>
      </c>
      <c r="W15" s="525"/>
      <c r="X15" s="525"/>
      <c r="Y15" s="525"/>
      <c r="Z15" s="525"/>
      <c r="AA15" s="525"/>
      <c r="AB15" s="526"/>
      <c r="AC15" s="566"/>
      <c r="AD15" s="357"/>
      <c r="AE15" s="357"/>
      <c r="AF15" s="357"/>
      <c r="AG15" s="357"/>
      <c r="AH15" s="357"/>
      <c r="AI15" s="538" t="s">
        <v>37</v>
      </c>
      <c r="AJ15" s="538"/>
      <c r="AK15" s="357"/>
      <c r="AL15" s="348" t="str">
        <f>IF($V37="","",$V37)</f>
        <v/>
      </c>
      <c r="AM15" s="348"/>
      <c r="AN15" s="348"/>
      <c r="AO15" s="348"/>
      <c r="AP15" s="348"/>
      <c r="AQ15" s="414"/>
      <c r="AR15" s="415"/>
      <c r="AS15" s="415"/>
      <c r="AT15" s="415"/>
      <c r="AU15" s="416"/>
      <c r="AV15" s="442"/>
      <c r="AW15" s="443"/>
      <c r="AX15" s="443"/>
      <c r="AY15" s="443"/>
      <c r="AZ15" s="443"/>
      <c r="BA15" s="443"/>
      <c r="BB15" s="444"/>
    </row>
    <row r="16" spans="2:54" ht="16.5" customHeight="1" x14ac:dyDescent="0.15">
      <c r="B16" s="356"/>
      <c r="C16" s="357"/>
      <c r="D16" s="357"/>
      <c r="E16" s="357"/>
      <c r="F16" s="431"/>
      <c r="G16" s="431"/>
      <c r="H16" s="431"/>
      <c r="I16" s="431"/>
      <c r="J16" s="357" t="s">
        <v>34</v>
      </c>
      <c r="K16" s="357"/>
      <c r="L16" s="357"/>
      <c r="M16" s="527">
        <f>IF('１'!$W$12="","",IF(OR(数量ＤＢ!$BZ$7&lt;&gt;"",数量ＤＢ!$BZ$7&lt;&gt;0),数量ＤＢ!$CP15,""))</f>
        <v>102</v>
      </c>
      <c r="N16" s="527"/>
      <c r="O16" s="528"/>
      <c r="P16" s="528"/>
      <c r="Q16" s="528"/>
      <c r="R16" s="530"/>
      <c r="S16" s="531"/>
      <c r="T16" s="532"/>
      <c r="U16" s="533"/>
      <c r="V16" s="524" t="str">
        <f t="shared" si="0"/>
        <v/>
      </c>
      <c r="W16" s="525"/>
      <c r="X16" s="525"/>
      <c r="Y16" s="525"/>
      <c r="Z16" s="525"/>
      <c r="AA16" s="525"/>
      <c r="AB16" s="526"/>
      <c r="AC16" s="566"/>
      <c r="AD16" s="357"/>
      <c r="AE16" s="357"/>
      <c r="AF16" s="357"/>
      <c r="AG16" s="357"/>
      <c r="AH16" s="357"/>
      <c r="AI16" s="538" t="s">
        <v>38</v>
      </c>
      <c r="AJ16" s="538"/>
      <c r="AK16" s="357"/>
      <c r="AL16" s="348" t="str">
        <f>IF($V41="","",$V41)</f>
        <v/>
      </c>
      <c r="AM16" s="348"/>
      <c r="AN16" s="348"/>
      <c r="AO16" s="348"/>
      <c r="AP16" s="348"/>
      <c r="AQ16" s="414"/>
      <c r="AR16" s="415"/>
      <c r="AS16" s="415"/>
      <c r="AT16" s="415"/>
      <c r="AU16" s="416"/>
      <c r="AV16" s="442"/>
      <c r="AW16" s="443"/>
      <c r="AX16" s="443"/>
      <c r="AY16" s="443"/>
      <c r="AZ16" s="443"/>
      <c r="BA16" s="443"/>
      <c r="BB16" s="444"/>
    </row>
    <row r="17" spans="2:54" ht="16.5" customHeight="1" x14ac:dyDescent="0.15">
      <c r="B17" s="356"/>
      <c r="C17" s="357"/>
      <c r="D17" s="357"/>
      <c r="E17" s="357"/>
      <c r="F17" s="431"/>
      <c r="G17" s="431"/>
      <c r="H17" s="431"/>
      <c r="I17" s="431"/>
      <c r="J17" s="357" t="s">
        <v>35</v>
      </c>
      <c r="K17" s="357"/>
      <c r="L17" s="357"/>
      <c r="M17" s="527">
        <f>IF('１'!$W$12="","",IF(OR(数量ＤＢ!$BZ$7&lt;&gt;"",数量ＤＢ!$BZ$7&lt;&gt;0),数量ＤＢ!$CP16,""))</f>
        <v>145</v>
      </c>
      <c r="N17" s="527"/>
      <c r="O17" s="528"/>
      <c r="P17" s="528"/>
      <c r="Q17" s="528"/>
      <c r="R17" s="530"/>
      <c r="S17" s="531"/>
      <c r="T17" s="532"/>
      <c r="U17" s="533"/>
      <c r="V17" s="524" t="str">
        <f t="shared" si="0"/>
        <v/>
      </c>
      <c r="W17" s="525"/>
      <c r="X17" s="525"/>
      <c r="Y17" s="525"/>
      <c r="Z17" s="525"/>
      <c r="AA17" s="525"/>
      <c r="AB17" s="526"/>
      <c r="AC17" s="566"/>
      <c r="AD17" s="357"/>
      <c r="AE17" s="357"/>
      <c r="AF17" s="357"/>
      <c r="AG17" s="357"/>
      <c r="AH17" s="357"/>
      <c r="AI17" s="538" t="s">
        <v>30</v>
      </c>
      <c r="AJ17" s="538"/>
      <c r="AK17" s="357"/>
      <c r="AL17" s="348" t="str">
        <f>IF($V45="","",$V45)</f>
        <v/>
      </c>
      <c r="AM17" s="348"/>
      <c r="AN17" s="348"/>
      <c r="AO17" s="348"/>
      <c r="AP17" s="348"/>
      <c r="AQ17" s="414"/>
      <c r="AR17" s="415"/>
      <c r="AS17" s="415"/>
      <c r="AT17" s="415"/>
      <c r="AU17" s="416"/>
      <c r="AV17" s="442"/>
      <c r="AW17" s="443"/>
      <c r="AX17" s="443"/>
      <c r="AY17" s="443"/>
      <c r="AZ17" s="443"/>
      <c r="BA17" s="443"/>
      <c r="BB17" s="444"/>
    </row>
    <row r="18" spans="2:54" ht="16.5" customHeight="1" x14ac:dyDescent="0.15">
      <c r="B18" s="356"/>
      <c r="C18" s="357"/>
      <c r="D18" s="357"/>
      <c r="E18" s="357"/>
      <c r="F18" s="365"/>
      <c r="G18" s="365"/>
      <c r="H18" s="365"/>
      <c r="I18" s="365"/>
      <c r="J18" s="357" t="s">
        <v>36</v>
      </c>
      <c r="K18" s="357"/>
      <c r="L18" s="357"/>
      <c r="M18" s="527">
        <f>IF('１'!$W$12="","",IF(OR(数量ＤＢ!$BZ$7&lt;&gt;"",数量ＤＢ!$BZ$7&lt;&gt;0),数量ＤＢ!$CP17,""))</f>
        <v>171</v>
      </c>
      <c r="N18" s="527"/>
      <c r="O18" s="528"/>
      <c r="P18" s="528"/>
      <c r="Q18" s="528"/>
      <c r="R18" s="530"/>
      <c r="S18" s="531"/>
      <c r="T18" s="532"/>
      <c r="U18" s="533"/>
      <c r="V18" s="524" t="str">
        <f t="shared" si="0"/>
        <v/>
      </c>
      <c r="W18" s="525"/>
      <c r="X18" s="525"/>
      <c r="Y18" s="525"/>
      <c r="Z18" s="525"/>
      <c r="AA18" s="525"/>
      <c r="AB18" s="526"/>
      <c r="AC18" s="567"/>
      <c r="AD18" s="383"/>
      <c r="AE18" s="383"/>
      <c r="AF18" s="383"/>
      <c r="AG18" s="383"/>
      <c r="AH18" s="383"/>
      <c r="AI18" s="583" t="s">
        <v>39</v>
      </c>
      <c r="AJ18" s="583"/>
      <c r="AK18" s="383"/>
      <c r="AL18" s="377" t="str">
        <f>IF($V49="","",$V49)</f>
        <v/>
      </c>
      <c r="AM18" s="377"/>
      <c r="AN18" s="377"/>
      <c r="AO18" s="377"/>
      <c r="AP18" s="377"/>
      <c r="AQ18" s="577"/>
      <c r="AR18" s="578"/>
      <c r="AS18" s="578"/>
      <c r="AT18" s="578"/>
      <c r="AU18" s="579"/>
      <c r="AV18" s="541"/>
      <c r="AW18" s="542"/>
      <c r="AX18" s="542"/>
      <c r="AY18" s="542"/>
      <c r="AZ18" s="542"/>
      <c r="BA18" s="542"/>
      <c r="BB18" s="543"/>
    </row>
    <row r="19" spans="2:54" ht="16.5" customHeight="1" x14ac:dyDescent="0.15">
      <c r="B19" s="356"/>
      <c r="C19" s="357"/>
      <c r="D19" s="357"/>
      <c r="E19" s="357"/>
      <c r="F19" s="534" t="s">
        <v>230</v>
      </c>
      <c r="G19" s="534"/>
      <c r="H19" s="534"/>
      <c r="I19" s="380"/>
      <c r="J19" s="357" t="s">
        <v>33</v>
      </c>
      <c r="K19" s="357"/>
      <c r="L19" s="357"/>
      <c r="M19" s="527">
        <f>IF('１'!$W$12="","",IF(OR(数量ＤＢ!$BZ$7&lt;&gt;"",数量ＤＢ!$BZ$7&lt;&gt;0),数量ＤＢ!$CP18,""))</f>
        <v>7</v>
      </c>
      <c r="N19" s="527"/>
      <c r="O19" s="528"/>
      <c r="P19" s="528"/>
      <c r="Q19" s="528"/>
      <c r="R19" s="530"/>
      <c r="S19" s="531"/>
      <c r="T19" s="532"/>
      <c r="U19" s="533"/>
      <c r="V19" s="524" t="str">
        <f t="shared" si="0"/>
        <v/>
      </c>
      <c r="W19" s="525"/>
      <c r="X19" s="525"/>
      <c r="Y19" s="525"/>
      <c r="Z19" s="525"/>
      <c r="AA19" s="525"/>
      <c r="AB19" s="526"/>
      <c r="AC19" s="565" t="s">
        <v>34</v>
      </c>
      <c r="AD19" s="362"/>
      <c r="AE19" s="362"/>
      <c r="AF19" s="529" t="s">
        <v>211</v>
      </c>
      <c r="AG19" s="362"/>
      <c r="AH19" s="362"/>
      <c r="AI19" s="362" t="s">
        <v>32</v>
      </c>
      <c r="AJ19" s="362"/>
      <c r="AK19" s="362"/>
      <c r="AL19" s="344" t="str">
        <f>IF($V12="","",$V12)</f>
        <v/>
      </c>
      <c r="AM19" s="344"/>
      <c r="AN19" s="344"/>
      <c r="AO19" s="344"/>
      <c r="AP19" s="344"/>
      <c r="AQ19" s="462" t="str">
        <f>IF(OR($AL19="",$AL20="",$AL21="",$AL22="",$AL23=""),"",SUM($AL19:$AP23))</f>
        <v/>
      </c>
      <c r="AR19" s="463"/>
      <c r="AS19" s="463"/>
      <c r="AT19" s="463"/>
      <c r="AU19" s="464"/>
      <c r="AV19" s="465" t="str">
        <f>IF(OR($AL19="",$AL20="",$AL21="",$AL22="",$AL23="",$AL24="",$AL25="",$AL26="",$AL27="",$AL28=""),"",SUM($AL19:$AP28))</f>
        <v/>
      </c>
      <c r="AW19" s="466"/>
      <c r="AX19" s="466"/>
      <c r="AY19" s="466"/>
      <c r="AZ19" s="466"/>
      <c r="BA19" s="466"/>
      <c r="BB19" s="467"/>
    </row>
    <row r="20" spans="2:54" ht="16.5" customHeight="1" x14ac:dyDescent="0.15">
      <c r="B20" s="356"/>
      <c r="C20" s="357"/>
      <c r="D20" s="357"/>
      <c r="E20" s="357"/>
      <c r="F20" s="431"/>
      <c r="G20" s="431"/>
      <c r="H20" s="431"/>
      <c r="I20" s="431"/>
      <c r="J20" s="357" t="s">
        <v>34</v>
      </c>
      <c r="K20" s="357"/>
      <c r="L20" s="357"/>
      <c r="M20" s="527">
        <f>IF('１'!$W$12="","",IF(OR(数量ＤＢ!$BZ$7&lt;&gt;"",数量ＤＢ!$BZ$7&lt;&gt;0),数量ＤＢ!$CP19,""))</f>
        <v>12</v>
      </c>
      <c r="N20" s="527"/>
      <c r="O20" s="528"/>
      <c r="P20" s="528"/>
      <c r="Q20" s="528"/>
      <c r="R20" s="530"/>
      <c r="S20" s="531"/>
      <c r="T20" s="532"/>
      <c r="U20" s="533"/>
      <c r="V20" s="524" t="str">
        <f t="shared" si="0"/>
        <v/>
      </c>
      <c r="W20" s="525"/>
      <c r="X20" s="525"/>
      <c r="Y20" s="525"/>
      <c r="Z20" s="525"/>
      <c r="AA20" s="525"/>
      <c r="AB20" s="526"/>
      <c r="AC20" s="566"/>
      <c r="AD20" s="357"/>
      <c r="AE20" s="357"/>
      <c r="AF20" s="357"/>
      <c r="AG20" s="357"/>
      <c r="AH20" s="357"/>
      <c r="AI20" s="538" t="s">
        <v>37</v>
      </c>
      <c r="AJ20" s="538"/>
      <c r="AK20" s="357"/>
      <c r="AL20" s="348" t="str">
        <f>IF($V16="","",$V16)</f>
        <v/>
      </c>
      <c r="AM20" s="348"/>
      <c r="AN20" s="348"/>
      <c r="AO20" s="348"/>
      <c r="AP20" s="348"/>
      <c r="AQ20" s="414"/>
      <c r="AR20" s="415"/>
      <c r="AS20" s="415"/>
      <c r="AT20" s="415"/>
      <c r="AU20" s="416"/>
      <c r="AV20" s="442"/>
      <c r="AW20" s="443"/>
      <c r="AX20" s="443"/>
      <c r="AY20" s="443"/>
      <c r="AZ20" s="443"/>
      <c r="BA20" s="443"/>
      <c r="BB20" s="444"/>
    </row>
    <row r="21" spans="2:54" ht="16.5" customHeight="1" x14ac:dyDescent="0.15">
      <c r="B21" s="356"/>
      <c r="C21" s="357"/>
      <c r="D21" s="357"/>
      <c r="E21" s="357"/>
      <c r="F21" s="431"/>
      <c r="G21" s="431"/>
      <c r="H21" s="431"/>
      <c r="I21" s="431"/>
      <c r="J21" s="357" t="s">
        <v>35</v>
      </c>
      <c r="K21" s="357"/>
      <c r="L21" s="357"/>
      <c r="M21" s="527">
        <f>IF('１'!$W$12="","",IF(OR(数量ＤＢ!$BZ$7&lt;&gt;"",数量ＤＢ!$BZ$7&lt;&gt;0),数量ＤＢ!$CP20,""))</f>
        <v>18</v>
      </c>
      <c r="N21" s="527"/>
      <c r="O21" s="528"/>
      <c r="P21" s="528"/>
      <c r="Q21" s="528"/>
      <c r="R21" s="530"/>
      <c r="S21" s="531"/>
      <c r="T21" s="532"/>
      <c r="U21" s="533"/>
      <c r="V21" s="524" t="str">
        <f t="shared" si="0"/>
        <v/>
      </c>
      <c r="W21" s="525"/>
      <c r="X21" s="525"/>
      <c r="Y21" s="525"/>
      <c r="Z21" s="525"/>
      <c r="AA21" s="525"/>
      <c r="AB21" s="526"/>
      <c r="AC21" s="566"/>
      <c r="AD21" s="357"/>
      <c r="AE21" s="357"/>
      <c r="AF21" s="357"/>
      <c r="AG21" s="357"/>
      <c r="AH21" s="357"/>
      <c r="AI21" s="538" t="s">
        <v>38</v>
      </c>
      <c r="AJ21" s="538"/>
      <c r="AK21" s="357"/>
      <c r="AL21" s="348" t="str">
        <f>IF($V20="","",$V20)</f>
        <v/>
      </c>
      <c r="AM21" s="348"/>
      <c r="AN21" s="348"/>
      <c r="AO21" s="348"/>
      <c r="AP21" s="348"/>
      <c r="AQ21" s="414"/>
      <c r="AR21" s="415"/>
      <c r="AS21" s="415"/>
      <c r="AT21" s="415"/>
      <c r="AU21" s="416"/>
      <c r="AV21" s="442"/>
      <c r="AW21" s="443"/>
      <c r="AX21" s="443"/>
      <c r="AY21" s="443"/>
      <c r="AZ21" s="443"/>
      <c r="BA21" s="443"/>
      <c r="BB21" s="444"/>
    </row>
    <row r="22" spans="2:54" ht="16.5" customHeight="1" x14ac:dyDescent="0.15">
      <c r="B22" s="356"/>
      <c r="C22" s="357"/>
      <c r="D22" s="357"/>
      <c r="E22" s="357"/>
      <c r="F22" s="365"/>
      <c r="G22" s="365"/>
      <c r="H22" s="365"/>
      <c r="I22" s="365"/>
      <c r="J22" s="357" t="s">
        <v>36</v>
      </c>
      <c r="K22" s="357"/>
      <c r="L22" s="357"/>
      <c r="M22" s="527">
        <f>IF('１'!$W$12="","",IF(OR(数量ＤＢ!$BZ$7&lt;&gt;"",数量ＤＢ!$BZ$7&lt;&gt;0),数量ＤＢ!$CP21,""))</f>
        <v>28</v>
      </c>
      <c r="N22" s="527"/>
      <c r="O22" s="528"/>
      <c r="P22" s="528"/>
      <c r="Q22" s="528"/>
      <c r="R22" s="530"/>
      <c r="S22" s="531"/>
      <c r="T22" s="532"/>
      <c r="U22" s="533"/>
      <c r="V22" s="524" t="str">
        <f t="shared" si="0"/>
        <v/>
      </c>
      <c r="W22" s="525"/>
      <c r="X22" s="525"/>
      <c r="Y22" s="525"/>
      <c r="Z22" s="525"/>
      <c r="AA22" s="525"/>
      <c r="AB22" s="526"/>
      <c r="AC22" s="566"/>
      <c r="AD22" s="357"/>
      <c r="AE22" s="357"/>
      <c r="AF22" s="357"/>
      <c r="AG22" s="357"/>
      <c r="AH22" s="357"/>
      <c r="AI22" s="538" t="s">
        <v>30</v>
      </c>
      <c r="AJ22" s="538"/>
      <c r="AK22" s="357"/>
      <c r="AL22" s="348" t="str">
        <f>IF($V24="","",$V24)</f>
        <v/>
      </c>
      <c r="AM22" s="348"/>
      <c r="AN22" s="348"/>
      <c r="AO22" s="348"/>
      <c r="AP22" s="348"/>
      <c r="AQ22" s="414"/>
      <c r="AR22" s="415"/>
      <c r="AS22" s="415"/>
      <c r="AT22" s="415"/>
      <c r="AU22" s="416"/>
      <c r="AV22" s="442"/>
      <c r="AW22" s="443"/>
      <c r="AX22" s="443"/>
      <c r="AY22" s="443"/>
      <c r="AZ22" s="443"/>
      <c r="BA22" s="443"/>
      <c r="BB22" s="444"/>
    </row>
    <row r="23" spans="2:54" ht="16.5" customHeight="1" x14ac:dyDescent="0.15">
      <c r="B23" s="356"/>
      <c r="C23" s="357"/>
      <c r="D23" s="357"/>
      <c r="E23" s="357"/>
      <c r="F23" s="534" t="s">
        <v>231</v>
      </c>
      <c r="G23" s="534"/>
      <c r="H23" s="534"/>
      <c r="I23" s="380"/>
      <c r="J23" s="357" t="s">
        <v>33</v>
      </c>
      <c r="K23" s="357"/>
      <c r="L23" s="357"/>
      <c r="M23" s="527">
        <f>IF('１'!$W$12="","",IF(OR(数量ＤＢ!$BZ$7&lt;&gt;"",数量ＤＢ!$BZ$7&lt;&gt;0),数量ＤＢ!$CP22,""))</f>
        <v>1</v>
      </c>
      <c r="N23" s="527"/>
      <c r="O23" s="528"/>
      <c r="P23" s="528"/>
      <c r="Q23" s="528"/>
      <c r="R23" s="530"/>
      <c r="S23" s="531"/>
      <c r="T23" s="532"/>
      <c r="U23" s="533"/>
      <c r="V23" s="524" t="str">
        <f t="shared" si="0"/>
        <v/>
      </c>
      <c r="W23" s="525"/>
      <c r="X23" s="525"/>
      <c r="Y23" s="525"/>
      <c r="Z23" s="525"/>
      <c r="AA23" s="525"/>
      <c r="AB23" s="526"/>
      <c r="AC23" s="566"/>
      <c r="AD23" s="357"/>
      <c r="AE23" s="357"/>
      <c r="AF23" s="357"/>
      <c r="AG23" s="357"/>
      <c r="AH23" s="357"/>
      <c r="AI23" s="538" t="s">
        <v>39</v>
      </c>
      <c r="AJ23" s="538"/>
      <c r="AK23" s="357"/>
      <c r="AL23" s="348" t="str">
        <f>IF($V28="","",$V28)</f>
        <v/>
      </c>
      <c r="AM23" s="348"/>
      <c r="AN23" s="348"/>
      <c r="AO23" s="348"/>
      <c r="AP23" s="348"/>
      <c r="AQ23" s="414"/>
      <c r="AR23" s="415"/>
      <c r="AS23" s="415"/>
      <c r="AT23" s="415"/>
      <c r="AU23" s="416"/>
      <c r="AV23" s="442"/>
      <c r="AW23" s="443"/>
      <c r="AX23" s="443"/>
      <c r="AY23" s="443"/>
      <c r="AZ23" s="443"/>
      <c r="BA23" s="443"/>
      <c r="BB23" s="444"/>
    </row>
    <row r="24" spans="2:54" ht="16.5" customHeight="1" x14ac:dyDescent="0.15">
      <c r="B24" s="356"/>
      <c r="C24" s="357"/>
      <c r="D24" s="357"/>
      <c r="E24" s="357"/>
      <c r="F24" s="431"/>
      <c r="G24" s="431"/>
      <c r="H24" s="431"/>
      <c r="I24" s="431"/>
      <c r="J24" s="357" t="s">
        <v>34</v>
      </c>
      <c r="K24" s="357"/>
      <c r="L24" s="357"/>
      <c r="M24" s="527">
        <f>IF('１'!$W$12="","",IF(OR(数量ＤＢ!$BZ$7&lt;&gt;"",数量ＤＢ!$BZ$7&lt;&gt;0),数量ＤＢ!$CP23,""))</f>
        <v>1</v>
      </c>
      <c r="N24" s="527"/>
      <c r="O24" s="528"/>
      <c r="P24" s="528"/>
      <c r="Q24" s="528"/>
      <c r="R24" s="530"/>
      <c r="S24" s="531"/>
      <c r="T24" s="532"/>
      <c r="U24" s="533"/>
      <c r="V24" s="524" t="str">
        <f t="shared" si="0"/>
        <v/>
      </c>
      <c r="W24" s="525"/>
      <c r="X24" s="525"/>
      <c r="Y24" s="525"/>
      <c r="Z24" s="525"/>
      <c r="AA24" s="525"/>
      <c r="AB24" s="526"/>
      <c r="AC24" s="566"/>
      <c r="AD24" s="357"/>
      <c r="AE24" s="357"/>
      <c r="AF24" s="538" t="s">
        <v>213</v>
      </c>
      <c r="AG24" s="357"/>
      <c r="AH24" s="357"/>
      <c r="AI24" s="357" t="s">
        <v>32</v>
      </c>
      <c r="AJ24" s="357"/>
      <c r="AK24" s="357"/>
      <c r="AL24" s="348" t="str">
        <f>IF($V34="","",$V34)</f>
        <v/>
      </c>
      <c r="AM24" s="348"/>
      <c r="AN24" s="348"/>
      <c r="AO24" s="348"/>
      <c r="AP24" s="348"/>
      <c r="AQ24" s="400" t="str">
        <f>IF(OR($AL24="",$AL25="",$AL26="",$AL27="",$AL28=""),"",SUM($AL24:$AP28))</f>
        <v/>
      </c>
      <c r="AR24" s="575"/>
      <c r="AS24" s="575"/>
      <c r="AT24" s="575"/>
      <c r="AU24" s="576"/>
      <c r="AV24" s="442"/>
      <c r="AW24" s="443"/>
      <c r="AX24" s="443"/>
      <c r="AY24" s="443"/>
      <c r="AZ24" s="443"/>
      <c r="BA24" s="443"/>
      <c r="BB24" s="444"/>
    </row>
    <row r="25" spans="2:54" ht="16.5" customHeight="1" x14ac:dyDescent="0.15">
      <c r="B25" s="356"/>
      <c r="C25" s="357"/>
      <c r="D25" s="357"/>
      <c r="E25" s="357"/>
      <c r="F25" s="431"/>
      <c r="G25" s="431"/>
      <c r="H25" s="431"/>
      <c r="I25" s="431"/>
      <c r="J25" s="357" t="s">
        <v>35</v>
      </c>
      <c r="K25" s="357"/>
      <c r="L25" s="357"/>
      <c r="M25" s="527">
        <f>IF('１'!$W$12="","",IF(OR(数量ＤＢ!$BZ$7&lt;&gt;"",数量ＤＢ!$BZ$7&lt;&gt;0),数量ＤＢ!$CP24,""))</f>
        <v>1</v>
      </c>
      <c r="N25" s="527"/>
      <c r="O25" s="528"/>
      <c r="P25" s="528"/>
      <c r="Q25" s="528"/>
      <c r="R25" s="530"/>
      <c r="S25" s="531"/>
      <c r="T25" s="532"/>
      <c r="U25" s="533"/>
      <c r="V25" s="524" t="str">
        <f t="shared" si="0"/>
        <v/>
      </c>
      <c r="W25" s="525"/>
      <c r="X25" s="525"/>
      <c r="Y25" s="525"/>
      <c r="Z25" s="525"/>
      <c r="AA25" s="525"/>
      <c r="AB25" s="526"/>
      <c r="AC25" s="566"/>
      <c r="AD25" s="357"/>
      <c r="AE25" s="357"/>
      <c r="AF25" s="357"/>
      <c r="AG25" s="357"/>
      <c r="AH25" s="357"/>
      <c r="AI25" s="538" t="s">
        <v>37</v>
      </c>
      <c r="AJ25" s="538"/>
      <c r="AK25" s="357"/>
      <c r="AL25" s="348" t="str">
        <f>IF($V38="","",$V38)</f>
        <v/>
      </c>
      <c r="AM25" s="348"/>
      <c r="AN25" s="348"/>
      <c r="AO25" s="348"/>
      <c r="AP25" s="348"/>
      <c r="AQ25" s="414"/>
      <c r="AR25" s="415"/>
      <c r="AS25" s="415"/>
      <c r="AT25" s="415"/>
      <c r="AU25" s="416"/>
      <c r="AV25" s="442"/>
      <c r="AW25" s="443"/>
      <c r="AX25" s="443"/>
      <c r="AY25" s="443"/>
      <c r="AZ25" s="443"/>
      <c r="BA25" s="443"/>
      <c r="BB25" s="444"/>
    </row>
    <row r="26" spans="2:54" ht="16.5" customHeight="1" x14ac:dyDescent="0.15">
      <c r="B26" s="356"/>
      <c r="C26" s="357"/>
      <c r="D26" s="357"/>
      <c r="E26" s="357"/>
      <c r="F26" s="365"/>
      <c r="G26" s="365"/>
      <c r="H26" s="365"/>
      <c r="I26" s="365"/>
      <c r="J26" s="357" t="s">
        <v>36</v>
      </c>
      <c r="K26" s="357"/>
      <c r="L26" s="357"/>
      <c r="M26" s="527">
        <f>IF('１'!$W$12="","",IF(OR(数量ＤＢ!$BZ$7&lt;&gt;"",数量ＤＢ!$BZ$7&lt;&gt;0),数量ＤＢ!$CP25,""))</f>
        <v>2</v>
      </c>
      <c r="N26" s="527"/>
      <c r="O26" s="528"/>
      <c r="P26" s="528"/>
      <c r="Q26" s="528"/>
      <c r="R26" s="530"/>
      <c r="S26" s="531"/>
      <c r="T26" s="532"/>
      <c r="U26" s="533"/>
      <c r="V26" s="524" t="str">
        <f t="shared" si="0"/>
        <v/>
      </c>
      <c r="W26" s="525"/>
      <c r="X26" s="525"/>
      <c r="Y26" s="525"/>
      <c r="Z26" s="525"/>
      <c r="AA26" s="525"/>
      <c r="AB26" s="526"/>
      <c r="AC26" s="566"/>
      <c r="AD26" s="357"/>
      <c r="AE26" s="357"/>
      <c r="AF26" s="357"/>
      <c r="AG26" s="357"/>
      <c r="AH26" s="357"/>
      <c r="AI26" s="538" t="s">
        <v>38</v>
      </c>
      <c r="AJ26" s="538"/>
      <c r="AK26" s="357"/>
      <c r="AL26" s="348" t="str">
        <f>IF($V42="","",$V42)</f>
        <v/>
      </c>
      <c r="AM26" s="348"/>
      <c r="AN26" s="348"/>
      <c r="AO26" s="348"/>
      <c r="AP26" s="348"/>
      <c r="AQ26" s="414"/>
      <c r="AR26" s="415"/>
      <c r="AS26" s="415"/>
      <c r="AT26" s="415"/>
      <c r="AU26" s="416"/>
      <c r="AV26" s="442"/>
      <c r="AW26" s="443"/>
      <c r="AX26" s="443"/>
      <c r="AY26" s="443"/>
      <c r="AZ26" s="443"/>
      <c r="BA26" s="443"/>
      <c r="BB26" s="444"/>
    </row>
    <row r="27" spans="2:54" ht="16.5" customHeight="1" x14ac:dyDescent="0.15">
      <c r="B27" s="356"/>
      <c r="C27" s="357"/>
      <c r="D27" s="357"/>
      <c r="E27" s="357"/>
      <c r="F27" s="534" t="s">
        <v>39</v>
      </c>
      <c r="G27" s="534"/>
      <c r="H27" s="534"/>
      <c r="I27" s="380"/>
      <c r="J27" s="357" t="s">
        <v>33</v>
      </c>
      <c r="K27" s="357"/>
      <c r="L27" s="357"/>
      <c r="M27" s="527">
        <f>IF('１'!$W$12="","",IF(OR(数量ＤＢ!$BZ$7&lt;&gt;"",数量ＤＢ!$BZ$7&lt;&gt;0),数量ＤＢ!$CP26,""))</f>
        <v>1</v>
      </c>
      <c r="N27" s="527"/>
      <c r="O27" s="528"/>
      <c r="P27" s="528"/>
      <c r="Q27" s="528"/>
      <c r="R27" s="530"/>
      <c r="S27" s="531"/>
      <c r="T27" s="532"/>
      <c r="U27" s="533"/>
      <c r="V27" s="524" t="str">
        <f t="shared" si="0"/>
        <v/>
      </c>
      <c r="W27" s="525"/>
      <c r="X27" s="525"/>
      <c r="Y27" s="525"/>
      <c r="Z27" s="525"/>
      <c r="AA27" s="525"/>
      <c r="AB27" s="526"/>
      <c r="AC27" s="566"/>
      <c r="AD27" s="357"/>
      <c r="AE27" s="357"/>
      <c r="AF27" s="357"/>
      <c r="AG27" s="357"/>
      <c r="AH27" s="357"/>
      <c r="AI27" s="538" t="s">
        <v>30</v>
      </c>
      <c r="AJ27" s="538"/>
      <c r="AK27" s="357"/>
      <c r="AL27" s="348" t="str">
        <f>IF($V46="","",$V46)</f>
        <v/>
      </c>
      <c r="AM27" s="348"/>
      <c r="AN27" s="348"/>
      <c r="AO27" s="348"/>
      <c r="AP27" s="348"/>
      <c r="AQ27" s="414"/>
      <c r="AR27" s="415"/>
      <c r="AS27" s="415"/>
      <c r="AT27" s="415"/>
      <c r="AU27" s="416"/>
      <c r="AV27" s="442"/>
      <c r="AW27" s="443"/>
      <c r="AX27" s="443"/>
      <c r="AY27" s="443"/>
      <c r="AZ27" s="443"/>
      <c r="BA27" s="443"/>
      <c r="BB27" s="444"/>
    </row>
    <row r="28" spans="2:54" ht="16.5" customHeight="1" x14ac:dyDescent="0.15">
      <c r="B28" s="356"/>
      <c r="C28" s="357"/>
      <c r="D28" s="357"/>
      <c r="E28" s="357"/>
      <c r="F28" s="431"/>
      <c r="G28" s="431"/>
      <c r="H28" s="431"/>
      <c r="I28" s="431"/>
      <c r="J28" s="357" t="s">
        <v>34</v>
      </c>
      <c r="K28" s="357"/>
      <c r="L28" s="357"/>
      <c r="M28" s="527">
        <f>IF('１'!$W$12="","",IF(OR(数量ＤＢ!$BZ$7&lt;&gt;"",数量ＤＢ!$BZ$7&lt;&gt;0),数量ＤＢ!$CP27,""))</f>
        <v>1</v>
      </c>
      <c r="N28" s="527"/>
      <c r="O28" s="528"/>
      <c r="P28" s="528"/>
      <c r="Q28" s="528"/>
      <c r="R28" s="530"/>
      <c r="S28" s="531"/>
      <c r="T28" s="532"/>
      <c r="U28" s="533"/>
      <c r="V28" s="524" t="str">
        <f t="shared" si="0"/>
        <v/>
      </c>
      <c r="W28" s="525"/>
      <c r="X28" s="525"/>
      <c r="Y28" s="525"/>
      <c r="Z28" s="525"/>
      <c r="AA28" s="525"/>
      <c r="AB28" s="526"/>
      <c r="AC28" s="567"/>
      <c r="AD28" s="383"/>
      <c r="AE28" s="383"/>
      <c r="AF28" s="383"/>
      <c r="AG28" s="383"/>
      <c r="AH28" s="383"/>
      <c r="AI28" s="583" t="s">
        <v>39</v>
      </c>
      <c r="AJ28" s="583"/>
      <c r="AK28" s="383"/>
      <c r="AL28" s="377" t="str">
        <f>IF($V50="","",$V50)</f>
        <v/>
      </c>
      <c r="AM28" s="377"/>
      <c r="AN28" s="377"/>
      <c r="AO28" s="377"/>
      <c r="AP28" s="377"/>
      <c r="AQ28" s="577"/>
      <c r="AR28" s="578"/>
      <c r="AS28" s="578"/>
      <c r="AT28" s="578"/>
      <c r="AU28" s="579"/>
      <c r="AV28" s="541"/>
      <c r="AW28" s="542"/>
      <c r="AX28" s="542"/>
      <c r="AY28" s="542"/>
      <c r="AZ28" s="542"/>
      <c r="BA28" s="542"/>
      <c r="BB28" s="543"/>
    </row>
    <row r="29" spans="2:54" ht="16.5" customHeight="1" x14ac:dyDescent="0.15">
      <c r="B29" s="356"/>
      <c r="C29" s="357"/>
      <c r="D29" s="357"/>
      <c r="E29" s="357"/>
      <c r="F29" s="431"/>
      <c r="G29" s="431"/>
      <c r="H29" s="431"/>
      <c r="I29" s="431"/>
      <c r="J29" s="357" t="s">
        <v>35</v>
      </c>
      <c r="K29" s="357"/>
      <c r="L29" s="357"/>
      <c r="M29" s="527">
        <f>IF('１'!$W$12="","",IF(OR(数量ＤＢ!$BZ$7&lt;&gt;"",数量ＤＢ!$BZ$7&lt;&gt;0),数量ＤＢ!$CP28,""))</f>
        <v>1</v>
      </c>
      <c r="N29" s="527"/>
      <c r="O29" s="528"/>
      <c r="P29" s="528"/>
      <c r="Q29" s="528"/>
      <c r="R29" s="530"/>
      <c r="S29" s="531"/>
      <c r="T29" s="532"/>
      <c r="U29" s="533"/>
      <c r="V29" s="524" t="str">
        <f t="shared" si="0"/>
        <v/>
      </c>
      <c r="W29" s="525"/>
      <c r="X29" s="525"/>
      <c r="Y29" s="525"/>
      <c r="Z29" s="525"/>
      <c r="AA29" s="525"/>
      <c r="AB29" s="526"/>
      <c r="AC29" s="565" t="s">
        <v>46</v>
      </c>
      <c r="AD29" s="362"/>
      <c r="AE29" s="362"/>
      <c r="AF29" s="529" t="s">
        <v>211</v>
      </c>
      <c r="AG29" s="362"/>
      <c r="AH29" s="362"/>
      <c r="AI29" s="362" t="s">
        <v>32</v>
      </c>
      <c r="AJ29" s="362"/>
      <c r="AK29" s="362"/>
      <c r="AL29" s="344" t="str">
        <f>IF($V13="","",$V13)</f>
        <v/>
      </c>
      <c r="AM29" s="344"/>
      <c r="AN29" s="344"/>
      <c r="AO29" s="344"/>
      <c r="AP29" s="344"/>
      <c r="AQ29" s="462" t="str">
        <f>IF(OR($AL29="",$AL30="",$AL31="",$AL32="",$AL33=""),"",SUM($AL29:$AP33))</f>
        <v/>
      </c>
      <c r="AR29" s="463"/>
      <c r="AS29" s="463"/>
      <c r="AT29" s="463"/>
      <c r="AU29" s="464"/>
      <c r="AV29" s="465" t="str">
        <f>IF(OR($AL29="",$AL30="",$AL31="",$AL32="",$AL33="",$AL34="",$AL35="",$AL36="",$AL37="",$AL38=""),"",SUM($AL29:$AP38))</f>
        <v/>
      </c>
      <c r="AW29" s="466"/>
      <c r="AX29" s="466"/>
      <c r="AY29" s="466"/>
      <c r="AZ29" s="466"/>
      <c r="BA29" s="466"/>
      <c r="BB29" s="467"/>
    </row>
    <row r="30" spans="2:54" ht="16.5" customHeight="1" x14ac:dyDescent="0.15">
      <c r="B30" s="382"/>
      <c r="C30" s="383"/>
      <c r="D30" s="383"/>
      <c r="E30" s="383"/>
      <c r="F30" s="420"/>
      <c r="G30" s="420"/>
      <c r="H30" s="420"/>
      <c r="I30" s="420"/>
      <c r="J30" s="383" t="s">
        <v>36</v>
      </c>
      <c r="K30" s="383"/>
      <c r="L30" s="383"/>
      <c r="M30" s="553">
        <f>IF('１'!$W$12="","",IF(OR(数量ＤＢ!$BZ$7&lt;&gt;"",数量ＤＢ!$BZ$7&lt;&gt;0),数量ＤＢ!$CP29,""))</f>
        <v>1</v>
      </c>
      <c r="N30" s="553"/>
      <c r="O30" s="554"/>
      <c r="P30" s="554"/>
      <c r="Q30" s="554"/>
      <c r="R30" s="549"/>
      <c r="S30" s="550"/>
      <c r="T30" s="551"/>
      <c r="U30" s="552"/>
      <c r="V30" s="562" t="str">
        <f t="shared" si="0"/>
        <v/>
      </c>
      <c r="W30" s="563"/>
      <c r="X30" s="563"/>
      <c r="Y30" s="563"/>
      <c r="Z30" s="563"/>
      <c r="AA30" s="563"/>
      <c r="AB30" s="564"/>
      <c r="AC30" s="566"/>
      <c r="AD30" s="357"/>
      <c r="AE30" s="357"/>
      <c r="AF30" s="357"/>
      <c r="AG30" s="357"/>
      <c r="AH30" s="357"/>
      <c r="AI30" s="538" t="s">
        <v>37</v>
      </c>
      <c r="AJ30" s="538"/>
      <c r="AK30" s="357"/>
      <c r="AL30" s="348" t="str">
        <f>IF($V17="","",$V17)</f>
        <v/>
      </c>
      <c r="AM30" s="348"/>
      <c r="AN30" s="348"/>
      <c r="AO30" s="348"/>
      <c r="AP30" s="348"/>
      <c r="AQ30" s="414"/>
      <c r="AR30" s="415"/>
      <c r="AS30" s="415"/>
      <c r="AT30" s="415"/>
      <c r="AU30" s="416"/>
      <c r="AV30" s="442"/>
      <c r="AW30" s="443"/>
      <c r="AX30" s="443"/>
      <c r="AY30" s="443"/>
      <c r="AZ30" s="443"/>
      <c r="BA30" s="443"/>
      <c r="BB30" s="444"/>
    </row>
    <row r="31" spans="2:54" ht="16.5" customHeight="1" x14ac:dyDescent="0.15">
      <c r="B31" s="548" t="s">
        <v>225</v>
      </c>
      <c r="C31" s="362"/>
      <c r="D31" s="362"/>
      <c r="E31" s="362"/>
      <c r="F31" s="529" t="s">
        <v>227</v>
      </c>
      <c r="G31" s="529"/>
      <c r="H31" s="529"/>
      <c r="I31" s="362"/>
      <c r="J31" s="362" t="s">
        <v>29</v>
      </c>
      <c r="K31" s="362"/>
      <c r="L31" s="362"/>
      <c r="M31" s="539">
        <f>IF('１'!$W$12="","",IF(OR(数量ＤＢ!$BZ$7&lt;&gt;"",数量ＤＢ!$BZ$7&lt;&gt;0),数量ＤＢ!$CP30,""))</f>
        <v>130</v>
      </c>
      <c r="N31" s="539"/>
      <c r="O31" s="540"/>
      <c r="P31" s="540"/>
      <c r="Q31" s="540"/>
      <c r="R31" s="544"/>
      <c r="S31" s="545"/>
      <c r="T31" s="546"/>
      <c r="U31" s="547"/>
      <c r="V31" s="559" t="str">
        <f t="shared" si="0"/>
        <v/>
      </c>
      <c r="W31" s="560"/>
      <c r="X31" s="560"/>
      <c r="Y31" s="560"/>
      <c r="Z31" s="560"/>
      <c r="AA31" s="560"/>
      <c r="AB31" s="561"/>
      <c r="AC31" s="566"/>
      <c r="AD31" s="357"/>
      <c r="AE31" s="357"/>
      <c r="AF31" s="357"/>
      <c r="AG31" s="357"/>
      <c r="AH31" s="357"/>
      <c r="AI31" s="538" t="s">
        <v>38</v>
      </c>
      <c r="AJ31" s="538"/>
      <c r="AK31" s="357"/>
      <c r="AL31" s="348" t="str">
        <f>IF($V21="","",$V21)</f>
        <v/>
      </c>
      <c r="AM31" s="348"/>
      <c r="AN31" s="348"/>
      <c r="AO31" s="348"/>
      <c r="AP31" s="348"/>
      <c r="AQ31" s="414"/>
      <c r="AR31" s="415"/>
      <c r="AS31" s="415"/>
      <c r="AT31" s="415"/>
      <c r="AU31" s="416"/>
      <c r="AV31" s="442"/>
      <c r="AW31" s="443"/>
      <c r="AX31" s="443"/>
      <c r="AY31" s="443"/>
      <c r="AZ31" s="443"/>
      <c r="BA31" s="443"/>
      <c r="BB31" s="444"/>
    </row>
    <row r="32" spans="2:54" ht="16.5" customHeight="1" x14ac:dyDescent="0.15">
      <c r="B32" s="356"/>
      <c r="C32" s="357"/>
      <c r="D32" s="357"/>
      <c r="E32" s="357"/>
      <c r="F32" s="357">
        <v>13</v>
      </c>
      <c r="G32" s="357"/>
      <c r="H32" s="357"/>
      <c r="I32" s="357"/>
      <c r="J32" s="357" t="s">
        <v>29</v>
      </c>
      <c r="K32" s="357"/>
      <c r="L32" s="357"/>
      <c r="M32" s="527">
        <f>IF('１'!$W$12="","",IF(OR(数量ＤＢ!$BZ$7&lt;&gt;"",数量ＤＢ!$BZ$7&lt;&gt;0),数量ＤＢ!$CP31,""))</f>
        <v>58</v>
      </c>
      <c r="N32" s="527"/>
      <c r="O32" s="528"/>
      <c r="P32" s="528"/>
      <c r="Q32" s="528"/>
      <c r="R32" s="530"/>
      <c r="S32" s="531"/>
      <c r="T32" s="532"/>
      <c r="U32" s="533"/>
      <c r="V32" s="524" t="str">
        <f t="shared" si="0"/>
        <v/>
      </c>
      <c r="W32" s="525"/>
      <c r="X32" s="525"/>
      <c r="Y32" s="525"/>
      <c r="Z32" s="525"/>
      <c r="AA32" s="525"/>
      <c r="AB32" s="526"/>
      <c r="AC32" s="566"/>
      <c r="AD32" s="357"/>
      <c r="AE32" s="357"/>
      <c r="AF32" s="357"/>
      <c r="AG32" s="357"/>
      <c r="AH32" s="357"/>
      <c r="AI32" s="538" t="s">
        <v>30</v>
      </c>
      <c r="AJ32" s="538"/>
      <c r="AK32" s="357"/>
      <c r="AL32" s="348" t="str">
        <f>IF($V25="","",$V25)</f>
        <v/>
      </c>
      <c r="AM32" s="348"/>
      <c r="AN32" s="348"/>
      <c r="AO32" s="348"/>
      <c r="AP32" s="348"/>
      <c r="AQ32" s="414"/>
      <c r="AR32" s="415"/>
      <c r="AS32" s="415"/>
      <c r="AT32" s="415"/>
      <c r="AU32" s="416"/>
      <c r="AV32" s="442"/>
      <c r="AW32" s="443"/>
      <c r="AX32" s="443"/>
      <c r="AY32" s="443"/>
      <c r="AZ32" s="443"/>
      <c r="BA32" s="443"/>
      <c r="BB32" s="444"/>
    </row>
    <row r="33" spans="2:54" ht="16.5" customHeight="1" x14ac:dyDescent="0.15">
      <c r="B33" s="356"/>
      <c r="C33" s="357"/>
      <c r="D33" s="357"/>
      <c r="E33" s="357"/>
      <c r="F33" s="380" t="s">
        <v>228</v>
      </c>
      <c r="G33" s="380"/>
      <c r="H33" s="380"/>
      <c r="I33" s="380"/>
      <c r="J33" s="357" t="s">
        <v>33</v>
      </c>
      <c r="K33" s="357"/>
      <c r="L33" s="357"/>
      <c r="M33" s="527">
        <f>IF('１'!$W$12="","",IF(OR(数量ＤＢ!$BZ$7&lt;&gt;"",数量ＤＢ!$BZ$7&lt;&gt;0),数量ＤＢ!$CP32,""))</f>
        <v>46</v>
      </c>
      <c r="N33" s="527"/>
      <c r="O33" s="528"/>
      <c r="P33" s="528"/>
      <c r="Q33" s="528"/>
      <c r="R33" s="530"/>
      <c r="S33" s="531"/>
      <c r="T33" s="532"/>
      <c r="U33" s="533"/>
      <c r="V33" s="524" t="str">
        <f t="shared" si="0"/>
        <v/>
      </c>
      <c r="W33" s="525"/>
      <c r="X33" s="525"/>
      <c r="Y33" s="525"/>
      <c r="Z33" s="525"/>
      <c r="AA33" s="525"/>
      <c r="AB33" s="526"/>
      <c r="AC33" s="566"/>
      <c r="AD33" s="357"/>
      <c r="AE33" s="357"/>
      <c r="AF33" s="357"/>
      <c r="AG33" s="357"/>
      <c r="AH33" s="357"/>
      <c r="AI33" s="538" t="s">
        <v>39</v>
      </c>
      <c r="AJ33" s="538"/>
      <c r="AK33" s="357"/>
      <c r="AL33" s="348" t="str">
        <f>IF($V29="","",$V29)</f>
        <v/>
      </c>
      <c r="AM33" s="348"/>
      <c r="AN33" s="348"/>
      <c r="AO33" s="348"/>
      <c r="AP33" s="348"/>
      <c r="AQ33" s="414"/>
      <c r="AR33" s="415"/>
      <c r="AS33" s="415"/>
      <c r="AT33" s="415"/>
      <c r="AU33" s="416"/>
      <c r="AV33" s="442"/>
      <c r="AW33" s="443"/>
      <c r="AX33" s="443"/>
      <c r="AY33" s="443"/>
      <c r="AZ33" s="443"/>
      <c r="BA33" s="443"/>
      <c r="BB33" s="444"/>
    </row>
    <row r="34" spans="2:54" ht="16.5" customHeight="1" x14ac:dyDescent="0.15">
      <c r="B34" s="356"/>
      <c r="C34" s="357"/>
      <c r="D34" s="357"/>
      <c r="E34" s="357"/>
      <c r="F34" s="431"/>
      <c r="G34" s="431"/>
      <c r="H34" s="431"/>
      <c r="I34" s="431"/>
      <c r="J34" s="357" t="s">
        <v>34</v>
      </c>
      <c r="K34" s="357"/>
      <c r="L34" s="357"/>
      <c r="M34" s="527">
        <f>IF('１'!$W$12="","",IF(OR(数量ＤＢ!$BZ$7&lt;&gt;"",数量ＤＢ!$BZ$7&lt;&gt;0),数量ＤＢ!$CP33,""))</f>
        <v>79</v>
      </c>
      <c r="N34" s="527"/>
      <c r="O34" s="528"/>
      <c r="P34" s="528"/>
      <c r="Q34" s="528"/>
      <c r="R34" s="530"/>
      <c r="S34" s="531"/>
      <c r="T34" s="532"/>
      <c r="U34" s="533"/>
      <c r="V34" s="524" t="str">
        <f t="shared" si="0"/>
        <v/>
      </c>
      <c r="W34" s="525"/>
      <c r="X34" s="525"/>
      <c r="Y34" s="525"/>
      <c r="Z34" s="525"/>
      <c r="AA34" s="525"/>
      <c r="AB34" s="526"/>
      <c r="AC34" s="566"/>
      <c r="AD34" s="357"/>
      <c r="AE34" s="357"/>
      <c r="AF34" s="538" t="s">
        <v>213</v>
      </c>
      <c r="AG34" s="357"/>
      <c r="AH34" s="357"/>
      <c r="AI34" s="357" t="s">
        <v>32</v>
      </c>
      <c r="AJ34" s="357"/>
      <c r="AK34" s="357"/>
      <c r="AL34" s="348" t="str">
        <f>IF($V35="","",$V35)</f>
        <v/>
      </c>
      <c r="AM34" s="348"/>
      <c r="AN34" s="348"/>
      <c r="AO34" s="348"/>
      <c r="AP34" s="348"/>
      <c r="AQ34" s="400" t="str">
        <f>IF(OR($AL34="",$AL35="",$AL36="",$AL37="",$AL38=""),"",SUM($AL34:$AP38))</f>
        <v/>
      </c>
      <c r="AR34" s="575"/>
      <c r="AS34" s="575"/>
      <c r="AT34" s="575"/>
      <c r="AU34" s="576"/>
      <c r="AV34" s="442"/>
      <c r="AW34" s="443"/>
      <c r="AX34" s="443"/>
      <c r="AY34" s="443"/>
      <c r="AZ34" s="443"/>
      <c r="BA34" s="443"/>
      <c r="BB34" s="444"/>
    </row>
    <row r="35" spans="2:54" ht="16.5" customHeight="1" x14ac:dyDescent="0.15">
      <c r="B35" s="356"/>
      <c r="C35" s="357"/>
      <c r="D35" s="357"/>
      <c r="E35" s="357"/>
      <c r="F35" s="431"/>
      <c r="G35" s="431"/>
      <c r="H35" s="431"/>
      <c r="I35" s="431"/>
      <c r="J35" s="357" t="s">
        <v>35</v>
      </c>
      <c r="K35" s="357"/>
      <c r="L35" s="357"/>
      <c r="M35" s="527">
        <f>IF('１'!$W$12="","",IF(OR(数量ＤＢ!$BZ$7&lt;&gt;"",数量ＤＢ!$BZ$7&lt;&gt;0),数量ＤＢ!$CP34,""))</f>
        <v>117</v>
      </c>
      <c r="N35" s="527"/>
      <c r="O35" s="528"/>
      <c r="P35" s="528"/>
      <c r="Q35" s="528"/>
      <c r="R35" s="530"/>
      <c r="S35" s="531"/>
      <c r="T35" s="532"/>
      <c r="U35" s="533"/>
      <c r="V35" s="524" t="str">
        <f t="shared" si="0"/>
        <v/>
      </c>
      <c r="W35" s="525"/>
      <c r="X35" s="525"/>
      <c r="Y35" s="525"/>
      <c r="Z35" s="525"/>
      <c r="AA35" s="525"/>
      <c r="AB35" s="526"/>
      <c r="AC35" s="566"/>
      <c r="AD35" s="357"/>
      <c r="AE35" s="357"/>
      <c r="AF35" s="357"/>
      <c r="AG35" s="357"/>
      <c r="AH35" s="357"/>
      <c r="AI35" s="538" t="s">
        <v>37</v>
      </c>
      <c r="AJ35" s="538"/>
      <c r="AK35" s="357"/>
      <c r="AL35" s="348" t="str">
        <f>IF($V39="","",$V39)</f>
        <v/>
      </c>
      <c r="AM35" s="348"/>
      <c r="AN35" s="348"/>
      <c r="AO35" s="348"/>
      <c r="AP35" s="348"/>
      <c r="AQ35" s="414"/>
      <c r="AR35" s="415"/>
      <c r="AS35" s="415"/>
      <c r="AT35" s="415"/>
      <c r="AU35" s="416"/>
      <c r="AV35" s="442"/>
      <c r="AW35" s="443"/>
      <c r="AX35" s="443"/>
      <c r="AY35" s="443"/>
      <c r="AZ35" s="443"/>
      <c r="BA35" s="443"/>
      <c r="BB35" s="444"/>
    </row>
    <row r="36" spans="2:54" ht="16.5" customHeight="1" x14ac:dyDescent="0.15">
      <c r="B36" s="356"/>
      <c r="C36" s="357"/>
      <c r="D36" s="357"/>
      <c r="E36" s="357"/>
      <c r="F36" s="365"/>
      <c r="G36" s="365"/>
      <c r="H36" s="365"/>
      <c r="I36" s="365"/>
      <c r="J36" s="357" t="s">
        <v>36</v>
      </c>
      <c r="K36" s="357"/>
      <c r="L36" s="357"/>
      <c r="M36" s="527">
        <f>IF('１'!$W$12="","",IF(OR(数量ＤＢ!$BZ$7&lt;&gt;"",数量ＤＢ!$BZ$7&lt;&gt;0),数量ＤＢ!$CP35,""))</f>
        <v>138</v>
      </c>
      <c r="N36" s="527"/>
      <c r="O36" s="528"/>
      <c r="P36" s="528"/>
      <c r="Q36" s="528"/>
      <c r="R36" s="530"/>
      <c r="S36" s="531"/>
      <c r="T36" s="532"/>
      <c r="U36" s="533"/>
      <c r="V36" s="524" t="str">
        <f t="shared" ref="V36:V52" si="1">IF($R36="","",$M36*$R36)</f>
        <v/>
      </c>
      <c r="W36" s="525"/>
      <c r="X36" s="525"/>
      <c r="Y36" s="525"/>
      <c r="Z36" s="525"/>
      <c r="AA36" s="525"/>
      <c r="AB36" s="526"/>
      <c r="AC36" s="566"/>
      <c r="AD36" s="357"/>
      <c r="AE36" s="357"/>
      <c r="AF36" s="357"/>
      <c r="AG36" s="357"/>
      <c r="AH36" s="357"/>
      <c r="AI36" s="538" t="s">
        <v>38</v>
      </c>
      <c r="AJ36" s="538"/>
      <c r="AK36" s="357"/>
      <c r="AL36" s="348" t="str">
        <f>IF($V43="","",$V43)</f>
        <v/>
      </c>
      <c r="AM36" s="348"/>
      <c r="AN36" s="348"/>
      <c r="AO36" s="348"/>
      <c r="AP36" s="348"/>
      <c r="AQ36" s="414"/>
      <c r="AR36" s="415"/>
      <c r="AS36" s="415"/>
      <c r="AT36" s="415"/>
      <c r="AU36" s="416"/>
      <c r="AV36" s="442"/>
      <c r="AW36" s="443"/>
      <c r="AX36" s="443"/>
      <c r="AY36" s="443"/>
      <c r="AZ36" s="443"/>
      <c r="BA36" s="443"/>
      <c r="BB36" s="444"/>
    </row>
    <row r="37" spans="2:54" ht="16.5" customHeight="1" x14ac:dyDescent="0.15">
      <c r="B37" s="356"/>
      <c r="C37" s="357"/>
      <c r="D37" s="357"/>
      <c r="E37" s="357"/>
      <c r="F37" s="534" t="s">
        <v>229</v>
      </c>
      <c r="G37" s="534"/>
      <c r="H37" s="534"/>
      <c r="I37" s="380"/>
      <c r="J37" s="357" t="s">
        <v>33</v>
      </c>
      <c r="K37" s="357"/>
      <c r="L37" s="357"/>
      <c r="M37" s="527">
        <f>IF('１'!$W$12="","",IF(OR(数量ＤＢ!$BZ$7&lt;&gt;"",数量ＤＢ!$BZ$7&lt;&gt;0),数量ＤＢ!$CP36,""))</f>
        <v>82</v>
      </c>
      <c r="N37" s="527"/>
      <c r="O37" s="528"/>
      <c r="P37" s="528"/>
      <c r="Q37" s="528"/>
      <c r="R37" s="530"/>
      <c r="S37" s="531"/>
      <c r="T37" s="532"/>
      <c r="U37" s="533"/>
      <c r="V37" s="524" t="str">
        <f t="shared" si="1"/>
        <v/>
      </c>
      <c r="W37" s="525"/>
      <c r="X37" s="525"/>
      <c r="Y37" s="525"/>
      <c r="Z37" s="525"/>
      <c r="AA37" s="525"/>
      <c r="AB37" s="526"/>
      <c r="AC37" s="566"/>
      <c r="AD37" s="357"/>
      <c r="AE37" s="357"/>
      <c r="AF37" s="357"/>
      <c r="AG37" s="357"/>
      <c r="AH37" s="357"/>
      <c r="AI37" s="538" t="s">
        <v>30</v>
      </c>
      <c r="AJ37" s="538"/>
      <c r="AK37" s="357"/>
      <c r="AL37" s="348" t="str">
        <f>IF($V47="","",$V47)</f>
        <v/>
      </c>
      <c r="AM37" s="348"/>
      <c r="AN37" s="348"/>
      <c r="AO37" s="348"/>
      <c r="AP37" s="348"/>
      <c r="AQ37" s="414"/>
      <c r="AR37" s="415"/>
      <c r="AS37" s="415"/>
      <c r="AT37" s="415"/>
      <c r="AU37" s="416"/>
      <c r="AV37" s="442"/>
      <c r="AW37" s="443"/>
      <c r="AX37" s="443"/>
      <c r="AY37" s="443"/>
      <c r="AZ37" s="443"/>
      <c r="BA37" s="443"/>
      <c r="BB37" s="444"/>
    </row>
    <row r="38" spans="2:54" ht="16.5" customHeight="1" x14ac:dyDescent="0.15">
      <c r="B38" s="356"/>
      <c r="C38" s="357"/>
      <c r="D38" s="357"/>
      <c r="E38" s="357"/>
      <c r="F38" s="431"/>
      <c r="G38" s="431"/>
      <c r="H38" s="431"/>
      <c r="I38" s="431"/>
      <c r="J38" s="357" t="s">
        <v>34</v>
      </c>
      <c r="K38" s="357"/>
      <c r="L38" s="357"/>
      <c r="M38" s="527">
        <f>IF('１'!$W$12="","",IF(OR(数量ＤＢ!$BZ$7&lt;&gt;"",数量ＤＢ!$BZ$7&lt;&gt;0),数量ＤＢ!$CP37,""))</f>
        <v>116</v>
      </c>
      <c r="N38" s="527"/>
      <c r="O38" s="528"/>
      <c r="P38" s="528"/>
      <c r="Q38" s="528"/>
      <c r="R38" s="530"/>
      <c r="S38" s="531"/>
      <c r="T38" s="532"/>
      <c r="U38" s="533"/>
      <c r="V38" s="524" t="str">
        <f t="shared" si="1"/>
        <v/>
      </c>
      <c r="W38" s="525"/>
      <c r="X38" s="525"/>
      <c r="Y38" s="525"/>
      <c r="Z38" s="525"/>
      <c r="AA38" s="525"/>
      <c r="AB38" s="526"/>
      <c r="AC38" s="567"/>
      <c r="AD38" s="383"/>
      <c r="AE38" s="383"/>
      <c r="AF38" s="383"/>
      <c r="AG38" s="383"/>
      <c r="AH38" s="383"/>
      <c r="AI38" s="583" t="s">
        <v>39</v>
      </c>
      <c r="AJ38" s="583"/>
      <c r="AK38" s="383"/>
      <c r="AL38" s="377" t="str">
        <f>IF($V51="","",$V51)</f>
        <v/>
      </c>
      <c r="AM38" s="377"/>
      <c r="AN38" s="377"/>
      <c r="AO38" s="377"/>
      <c r="AP38" s="377"/>
      <c r="AQ38" s="577"/>
      <c r="AR38" s="578"/>
      <c r="AS38" s="578"/>
      <c r="AT38" s="578"/>
      <c r="AU38" s="579"/>
      <c r="AV38" s="541"/>
      <c r="AW38" s="542"/>
      <c r="AX38" s="542"/>
      <c r="AY38" s="542"/>
      <c r="AZ38" s="542"/>
      <c r="BA38" s="542"/>
      <c r="BB38" s="543"/>
    </row>
    <row r="39" spans="2:54" ht="16.5" customHeight="1" x14ac:dyDescent="0.15">
      <c r="B39" s="356"/>
      <c r="C39" s="357"/>
      <c r="D39" s="357"/>
      <c r="E39" s="357"/>
      <c r="F39" s="431"/>
      <c r="G39" s="431"/>
      <c r="H39" s="431"/>
      <c r="I39" s="431"/>
      <c r="J39" s="357" t="s">
        <v>35</v>
      </c>
      <c r="K39" s="357"/>
      <c r="L39" s="357"/>
      <c r="M39" s="527">
        <f>IF('１'!$W$12="","",IF(OR(数量ＤＢ!$BZ$7&lt;&gt;"",数量ＤＢ!$BZ$7&lt;&gt;0),数量ＤＢ!$CP38,""))</f>
        <v>204</v>
      </c>
      <c r="N39" s="527"/>
      <c r="O39" s="528"/>
      <c r="P39" s="528"/>
      <c r="Q39" s="528"/>
      <c r="R39" s="530"/>
      <c r="S39" s="531"/>
      <c r="T39" s="532"/>
      <c r="U39" s="533"/>
      <c r="V39" s="524" t="str">
        <f t="shared" si="1"/>
        <v/>
      </c>
      <c r="W39" s="525"/>
      <c r="X39" s="525"/>
      <c r="Y39" s="525"/>
      <c r="Z39" s="525"/>
      <c r="AA39" s="525"/>
      <c r="AB39" s="526"/>
      <c r="AC39" s="565" t="s">
        <v>36</v>
      </c>
      <c r="AD39" s="362"/>
      <c r="AE39" s="362"/>
      <c r="AF39" s="529" t="s">
        <v>211</v>
      </c>
      <c r="AG39" s="362"/>
      <c r="AH39" s="362"/>
      <c r="AI39" s="362" t="s">
        <v>32</v>
      </c>
      <c r="AJ39" s="362"/>
      <c r="AK39" s="362"/>
      <c r="AL39" s="344" t="str">
        <f>IF($V14="","",$V14)</f>
        <v/>
      </c>
      <c r="AM39" s="344"/>
      <c r="AN39" s="344"/>
      <c r="AO39" s="344"/>
      <c r="AP39" s="344"/>
      <c r="AQ39" s="462" t="str">
        <f>IF(OR($AL39="",$AL40="",$AL41="",$AL42="",$AL43=""),"",SUM($AL39:$AP43))</f>
        <v/>
      </c>
      <c r="AR39" s="463"/>
      <c r="AS39" s="463"/>
      <c r="AT39" s="463"/>
      <c r="AU39" s="464"/>
      <c r="AV39" s="465" t="str">
        <f>IF(OR($AL39="",$AL40="",$AL41="",$AL42="",$AL43="",$AL44="",$AL45="",$AL46="",$AL47="",$AL48=""),"",SUM($AL39:$AP48))</f>
        <v/>
      </c>
      <c r="AW39" s="466"/>
      <c r="AX39" s="466"/>
      <c r="AY39" s="466"/>
      <c r="AZ39" s="466"/>
      <c r="BA39" s="466"/>
      <c r="BB39" s="467"/>
    </row>
    <row r="40" spans="2:54" ht="16.5" customHeight="1" x14ac:dyDescent="0.15">
      <c r="B40" s="356"/>
      <c r="C40" s="357"/>
      <c r="D40" s="357"/>
      <c r="E40" s="357"/>
      <c r="F40" s="365"/>
      <c r="G40" s="365"/>
      <c r="H40" s="365"/>
      <c r="I40" s="365"/>
      <c r="J40" s="357" t="s">
        <v>36</v>
      </c>
      <c r="K40" s="357"/>
      <c r="L40" s="357"/>
      <c r="M40" s="527">
        <f>IF('１'!$W$12="","",IF(OR(数量ＤＢ!$BZ$7&lt;&gt;"",数量ＤＢ!$BZ$7&lt;&gt;0),数量ＤＢ!$CP39,""))</f>
        <v>221</v>
      </c>
      <c r="N40" s="527"/>
      <c r="O40" s="528"/>
      <c r="P40" s="528"/>
      <c r="Q40" s="528"/>
      <c r="R40" s="530"/>
      <c r="S40" s="531"/>
      <c r="T40" s="532"/>
      <c r="U40" s="533"/>
      <c r="V40" s="524" t="str">
        <f t="shared" si="1"/>
        <v/>
      </c>
      <c r="W40" s="525"/>
      <c r="X40" s="525"/>
      <c r="Y40" s="525"/>
      <c r="Z40" s="525"/>
      <c r="AA40" s="525"/>
      <c r="AB40" s="526"/>
      <c r="AC40" s="566"/>
      <c r="AD40" s="357"/>
      <c r="AE40" s="357"/>
      <c r="AF40" s="357"/>
      <c r="AG40" s="357"/>
      <c r="AH40" s="357"/>
      <c r="AI40" s="538" t="s">
        <v>37</v>
      </c>
      <c r="AJ40" s="538"/>
      <c r="AK40" s="357"/>
      <c r="AL40" s="348" t="str">
        <f>IF($V18="","",$V18)</f>
        <v/>
      </c>
      <c r="AM40" s="348"/>
      <c r="AN40" s="348"/>
      <c r="AO40" s="348"/>
      <c r="AP40" s="348"/>
      <c r="AQ40" s="414"/>
      <c r="AR40" s="415"/>
      <c r="AS40" s="415"/>
      <c r="AT40" s="415"/>
      <c r="AU40" s="416"/>
      <c r="AV40" s="442"/>
      <c r="AW40" s="443"/>
      <c r="AX40" s="443"/>
      <c r="AY40" s="443"/>
      <c r="AZ40" s="443"/>
      <c r="BA40" s="443"/>
      <c r="BB40" s="444"/>
    </row>
    <row r="41" spans="2:54" ht="16.5" customHeight="1" x14ac:dyDescent="0.15">
      <c r="B41" s="356"/>
      <c r="C41" s="357"/>
      <c r="D41" s="357"/>
      <c r="E41" s="357"/>
      <c r="F41" s="534" t="s">
        <v>230</v>
      </c>
      <c r="G41" s="534"/>
      <c r="H41" s="534"/>
      <c r="I41" s="380"/>
      <c r="J41" s="357" t="s">
        <v>33</v>
      </c>
      <c r="K41" s="357"/>
      <c r="L41" s="357"/>
      <c r="M41" s="527">
        <f>IF('１'!$W$12="","",IF(OR(数量ＤＢ!$BZ$7&lt;&gt;"",数量ＤＢ!$BZ$7&lt;&gt;0),数量ＤＢ!$CP40,""))</f>
        <v>26</v>
      </c>
      <c r="N41" s="527"/>
      <c r="O41" s="528"/>
      <c r="P41" s="528"/>
      <c r="Q41" s="528"/>
      <c r="R41" s="530"/>
      <c r="S41" s="531"/>
      <c r="T41" s="532"/>
      <c r="U41" s="533"/>
      <c r="V41" s="524" t="str">
        <f t="shared" si="1"/>
        <v/>
      </c>
      <c r="W41" s="525"/>
      <c r="X41" s="525"/>
      <c r="Y41" s="525"/>
      <c r="Z41" s="525"/>
      <c r="AA41" s="525"/>
      <c r="AB41" s="526"/>
      <c r="AC41" s="566"/>
      <c r="AD41" s="357"/>
      <c r="AE41" s="357"/>
      <c r="AF41" s="357"/>
      <c r="AG41" s="357"/>
      <c r="AH41" s="357"/>
      <c r="AI41" s="538" t="s">
        <v>38</v>
      </c>
      <c r="AJ41" s="538"/>
      <c r="AK41" s="357"/>
      <c r="AL41" s="348" t="str">
        <f>IF($V22="","",$V22)</f>
        <v/>
      </c>
      <c r="AM41" s="348"/>
      <c r="AN41" s="348"/>
      <c r="AO41" s="348"/>
      <c r="AP41" s="348"/>
      <c r="AQ41" s="414"/>
      <c r="AR41" s="415"/>
      <c r="AS41" s="415"/>
      <c r="AT41" s="415"/>
      <c r="AU41" s="416"/>
      <c r="AV41" s="442"/>
      <c r="AW41" s="443"/>
      <c r="AX41" s="443"/>
      <c r="AY41" s="443"/>
      <c r="AZ41" s="443"/>
      <c r="BA41" s="443"/>
      <c r="BB41" s="444"/>
    </row>
    <row r="42" spans="2:54" ht="16.5" customHeight="1" x14ac:dyDescent="0.15">
      <c r="B42" s="356"/>
      <c r="C42" s="357"/>
      <c r="D42" s="357"/>
      <c r="E42" s="357"/>
      <c r="F42" s="431"/>
      <c r="G42" s="431"/>
      <c r="H42" s="431"/>
      <c r="I42" s="431"/>
      <c r="J42" s="357" t="s">
        <v>34</v>
      </c>
      <c r="K42" s="357"/>
      <c r="L42" s="357"/>
      <c r="M42" s="527">
        <f>IF('１'!$W$12="","",IF(OR(数量ＤＢ!$BZ$7&lt;&gt;"",数量ＤＢ!$BZ$7&lt;&gt;0),数量ＤＢ!$CP41,""))</f>
        <v>37</v>
      </c>
      <c r="N42" s="527"/>
      <c r="O42" s="528"/>
      <c r="P42" s="528"/>
      <c r="Q42" s="528"/>
      <c r="R42" s="530"/>
      <c r="S42" s="531"/>
      <c r="T42" s="532"/>
      <c r="U42" s="533"/>
      <c r="V42" s="524" t="str">
        <f>IF($R42="","",$M42*$R42)</f>
        <v/>
      </c>
      <c r="W42" s="525"/>
      <c r="X42" s="525"/>
      <c r="Y42" s="525"/>
      <c r="Z42" s="525"/>
      <c r="AA42" s="525"/>
      <c r="AB42" s="526"/>
      <c r="AC42" s="566"/>
      <c r="AD42" s="357"/>
      <c r="AE42" s="357"/>
      <c r="AF42" s="357"/>
      <c r="AG42" s="357"/>
      <c r="AH42" s="357"/>
      <c r="AI42" s="538" t="s">
        <v>30</v>
      </c>
      <c r="AJ42" s="538"/>
      <c r="AK42" s="357"/>
      <c r="AL42" s="348" t="str">
        <f>IF($V26="","",$V26)</f>
        <v/>
      </c>
      <c r="AM42" s="348"/>
      <c r="AN42" s="348"/>
      <c r="AO42" s="348"/>
      <c r="AP42" s="348"/>
      <c r="AQ42" s="414"/>
      <c r="AR42" s="415"/>
      <c r="AS42" s="415"/>
      <c r="AT42" s="415"/>
      <c r="AU42" s="416"/>
      <c r="AV42" s="442"/>
      <c r="AW42" s="443"/>
      <c r="AX42" s="443"/>
      <c r="AY42" s="443"/>
      <c r="AZ42" s="443"/>
      <c r="BA42" s="443"/>
      <c r="BB42" s="444"/>
    </row>
    <row r="43" spans="2:54" ht="16.5" customHeight="1" x14ac:dyDescent="0.15">
      <c r="B43" s="356"/>
      <c r="C43" s="357"/>
      <c r="D43" s="357"/>
      <c r="E43" s="357"/>
      <c r="F43" s="431"/>
      <c r="G43" s="431"/>
      <c r="H43" s="431"/>
      <c r="I43" s="431"/>
      <c r="J43" s="357" t="s">
        <v>35</v>
      </c>
      <c r="K43" s="357"/>
      <c r="L43" s="357"/>
      <c r="M43" s="527">
        <f>IF('１'!$W$12="","",IF(OR(数量ＤＢ!$BZ$7&lt;&gt;"",数量ＤＢ!$BZ$7&lt;&gt;0),数量ＤＢ!$CP42,""))</f>
        <v>71</v>
      </c>
      <c r="N43" s="527"/>
      <c r="O43" s="528"/>
      <c r="P43" s="528"/>
      <c r="Q43" s="528"/>
      <c r="R43" s="530"/>
      <c r="S43" s="531"/>
      <c r="T43" s="532"/>
      <c r="U43" s="533"/>
      <c r="V43" s="524" t="str">
        <f t="shared" si="1"/>
        <v/>
      </c>
      <c r="W43" s="525"/>
      <c r="X43" s="525"/>
      <c r="Y43" s="525"/>
      <c r="Z43" s="525"/>
      <c r="AA43" s="525"/>
      <c r="AB43" s="526"/>
      <c r="AC43" s="566"/>
      <c r="AD43" s="357"/>
      <c r="AE43" s="357"/>
      <c r="AF43" s="357"/>
      <c r="AG43" s="357"/>
      <c r="AH43" s="357"/>
      <c r="AI43" s="538" t="s">
        <v>39</v>
      </c>
      <c r="AJ43" s="538"/>
      <c r="AK43" s="357"/>
      <c r="AL43" s="348" t="str">
        <f>IF($V30="","",$V30)</f>
        <v/>
      </c>
      <c r="AM43" s="348"/>
      <c r="AN43" s="348"/>
      <c r="AO43" s="348"/>
      <c r="AP43" s="348"/>
      <c r="AQ43" s="414"/>
      <c r="AR43" s="415"/>
      <c r="AS43" s="415"/>
      <c r="AT43" s="415"/>
      <c r="AU43" s="416"/>
      <c r="AV43" s="442"/>
      <c r="AW43" s="443"/>
      <c r="AX43" s="443"/>
      <c r="AY43" s="443"/>
      <c r="AZ43" s="443"/>
      <c r="BA43" s="443"/>
      <c r="BB43" s="444"/>
    </row>
    <row r="44" spans="2:54" ht="16.5" customHeight="1" x14ac:dyDescent="0.15">
      <c r="B44" s="356"/>
      <c r="C44" s="357"/>
      <c r="D44" s="357"/>
      <c r="E44" s="357"/>
      <c r="F44" s="365"/>
      <c r="G44" s="365"/>
      <c r="H44" s="365"/>
      <c r="I44" s="365"/>
      <c r="J44" s="357" t="s">
        <v>36</v>
      </c>
      <c r="K44" s="357"/>
      <c r="L44" s="357"/>
      <c r="M44" s="527">
        <f>IF('１'!$W$12="","",IF(OR(数量ＤＢ!$BZ$7&lt;&gt;"",数量ＤＢ!$BZ$7&lt;&gt;0),数量ＤＢ!$CP43,""))</f>
        <v>73</v>
      </c>
      <c r="N44" s="527"/>
      <c r="O44" s="528"/>
      <c r="P44" s="528"/>
      <c r="Q44" s="528"/>
      <c r="R44" s="530"/>
      <c r="S44" s="531"/>
      <c r="T44" s="532"/>
      <c r="U44" s="533"/>
      <c r="V44" s="524" t="str">
        <f t="shared" si="1"/>
        <v/>
      </c>
      <c r="W44" s="525"/>
      <c r="X44" s="525"/>
      <c r="Y44" s="525"/>
      <c r="Z44" s="525"/>
      <c r="AA44" s="525"/>
      <c r="AB44" s="526"/>
      <c r="AC44" s="566"/>
      <c r="AD44" s="357"/>
      <c r="AE44" s="357"/>
      <c r="AF44" s="538" t="s">
        <v>213</v>
      </c>
      <c r="AG44" s="357"/>
      <c r="AH44" s="357"/>
      <c r="AI44" s="357" t="s">
        <v>32</v>
      </c>
      <c r="AJ44" s="357"/>
      <c r="AK44" s="357"/>
      <c r="AL44" s="348" t="str">
        <f>IF($V36="","",$V36)</f>
        <v/>
      </c>
      <c r="AM44" s="348"/>
      <c r="AN44" s="348"/>
      <c r="AO44" s="348"/>
      <c r="AP44" s="348"/>
      <c r="AQ44" s="400" t="str">
        <f>IF(OR($AL44="",$AL45="",$AL46="",$AL47="",$AL48=""),"",SUM($AL44:$AP48))</f>
        <v/>
      </c>
      <c r="AR44" s="575"/>
      <c r="AS44" s="575"/>
      <c r="AT44" s="575"/>
      <c r="AU44" s="576"/>
      <c r="AV44" s="442"/>
      <c r="AW44" s="443"/>
      <c r="AX44" s="443"/>
      <c r="AY44" s="443"/>
      <c r="AZ44" s="443"/>
      <c r="BA44" s="443"/>
      <c r="BB44" s="444"/>
    </row>
    <row r="45" spans="2:54" ht="16.5" customHeight="1" x14ac:dyDescent="0.15">
      <c r="B45" s="356"/>
      <c r="C45" s="357"/>
      <c r="D45" s="357"/>
      <c r="E45" s="357"/>
      <c r="F45" s="534" t="s">
        <v>231</v>
      </c>
      <c r="G45" s="534"/>
      <c r="H45" s="534"/>
      <c r="I45" s="380"/>
      <c r="J45" s="357" t="s">
        <v>33</v>
      </c>
      <c r="K45" s="357"/>
      <c r="L45" s="357"/>
      <c r="M45" s="527">
        <f>IF('１'!$W$12="","",IF(OR(数量ＤＢ!$BZ$7&lt;&gt;"",数量ＤＢ!$BZ$7&lt;&gt;0),数量ＤＢ!$CP44,""))</f>
        <v>6</v>
      </c>
      <c r="N45" s="527"/>
      <c r="O45" s="528"/>
      <c r="P45" s="528"/>
      <c r="Q45" s="528"/>
      <c r="R45" s="530"/>
      <c r="S45" s="531"/>
      <c r="T45" s="532"/>
      <c r="U45" s="533"/>
      <c r="V45" s="524" t="str">
        <f t="shared" si="1"/>
        <v/>
      </c>
      <c r="W45" s="525"/>
      <c r="X45" s="525"/>
      <c r="Y45" s="525"/>
      <c r="Z45" s="525"/>
      <c r="AA45" s="525"/>
      <c r="AB45" s="526"/>
      <c r="AC45" s="566"/>
      <c r="AD45" s="357"/>
      <c r="AE45" s="357"/>
      <c r="AF45" s="357"/>
      <c r="AG45" s="357"/>
      <c r="AH45" s="357"/>
      <c r="AI45" s="538" t="s">
        <v>37</v>
      </c>
      <c r="AJ45" s="538"/>
      <c r="AK45" s="357"/>
      <c r="AL45" s="348" t="str">
        <f>IF($V40="","",$V40)</f>
        <v/>
      </c>
      <c r="AM45" s="348"/>
      <c r="AN45" s="348"/>
      <c r="AO45" s="348"/>
      <c r="AP45" s="348"/>
      <c r="AQ45" s="414"/>
      <c r="AR45" s="415"/>
      <c r="AS45" s="415"/>
      <c r="AT45" s="415"/>
      <c r="AU45" s="416"/>
      <c r="AV45" s="442"/>
      <c r="AW45" s="443"/>
      <c r="AX45" s="443"/>
      <c r="AY45" s="443"/>
      <c r="AZ45" s="443"/>
      <c r="BA45" s="443"/>
      <c r="BB45" s="444"/>
    </row>
    <row r="46" spans="2:54" ht="16.5" customHeight="1" x14ac:dyDescent="0.15">
      <c r="B46" s="356"/>
      <c r="C46" s="357"/>
      <c r="D46" s="357"/>
      <c r="E46" s="357"/>
      <c r="F46" s="431"/>
      <c r="G46" s="431"/>
      <c r="H46" s="431"/>
      <c r="I46" s="431"/>
      <c r="J46" s="357" t="s">
        <v>34</v>
      </c>
      <c r="K46" s="357"/>
      <c r="L46" s="357"/>
      <c r="M46" s="527">
        <f>IF('１'!$W$12="","",IF(OR(数量ＤＢ!$BZ$7&lt;&gt;"",数量ＤＢ!$BZ$7&lt;&gt;0),数量ＤＢ!$CP45,""))</f>
        <v>5</v>
      </c>
      <c r="N46" s="527"/>
      <c r="O46" s="528"/>
      <c r="P46" s="528"/>
      <c r="Q46" s="528"/>
      <c r="R46" s="530"/>
      <c r="S46" s="531"/>
      <c r="T46" s="532"/>
      <c r="U46" s="533"/>
      <c r="V46" s="524" t="str">
        <f t="shared" si="1"/>
        <v/>
      </c>
      <c r="W46" s="525"/>
      <c r="X46" s="525"/>
      <c r="Y46" s="525"/>
      <c r="Z46" s="525"/>
      <c r="AA46" s="525"/>
      <c r="AB46" s="526"/>
      <c r="AC46" s="566"/>
      <c r="AD46" s="357"/>
      <c r="AE46" s="357"/>
      <c r="AF46" s="357"/>
      <c r="AG46" s="357"/>
      <c r="AH46" s="357"/>
      <c r="AI46" s="538" t="s">
        <v>38</v>
      </c>
      <c r="AJ46" s="538"/>
      <c r="AK46" s="357"/>
      <c r="AL46" s="348" t="str">
        <f>IF($V44="","",$V44)</f>
        <v/>
      </c>
      <c r="AM46" s="348"/>
      <c r="AN46" s="348"/>
      <c r="AO46" s="348"/>
      <c r="AP46" s="348"/>
      <c r="AQ46" s="414"/>
      <c r="AR46" s="415"/>
      <c r="AS46" s="415"/>
      <c r="AT46" s="415"/>
      <c r="AU46" s="416"/>
      <c r="AV46" s="442"/>
      <c r="AW46" s="443"/>
      <c r="AX46" s="443"/>
      <c r="AY46" s="443"/>
      <c r="AZ46" s="443"/>
      <c r="BA46" s="443"/>
      <c r="BB46" s="444"/>
    </row>
    <row r="47" spans="2:54" ht="16.5" customHeight="1" x14ac:dyDescent="0.15">
      <c r="B47" s="356"/>
      <c r="C47" s="357"/>
      <c r="D47" s="357"/>
      <c r="E47" s="357"/>
      <c r="F47" s="431"/>
      <c r="G47" s="431"/>
      <c r="H47" s="431"/>
      <c r="I47" s="431"/>
      <c r="J47" s="357" t="s">
        <v>35</v>
      </c>
      <c r="K47" s="357"/>
      <c r="L47" s="357"/>
      <c r="M47" s="527">
        <f>IF('１'!$W$12="","",IF(OR(数量ＤＢ!$BZ$7&lt;&gt;"",数量ＤＢ!$BZ$7&lt;&gt;0),数量ＤＢ!$CP46,""))</f>
        <v>12</v>
      </c>
      <c r="N47" s="527"/>
      <c r="O47" s="528"/>
      <c r="P47" s="528"/>
      <c r="Q47" s="528"/>
      <c r="R47" s="530"/>
      <c r="S47" s="531"/>
      <c r="T47" s="532"/>
      <c r="U47" s="533"/>
      <c r="V47" s="524" t="str">
        <f t="shared" si="1"/>
        <v/>
      </c>
      <c r="W47" s="525"/>
      <c r="X47" s="525"/>
      <c r="Y47" s="525"/>
      <c r="Z47" s="525"/>
      <c r="AA47" s="525"/>
      <c r="AB47" s="526"/>
      <c r="AC47" s="566"/>
      <c r="AD47" s="357"/>
      <c r="AE47" s="357"/>
      <c r="AF47" s="357"/>
      <c r="AG47" s="357"/>
      <c r="AH47" s="357"/>
      <c r="AI47" s="538" t="s">
        <v>30</v>
      </c>
      <c r="AJ47" s="538"/>
      <c r="AK47" s="357"/>
      <c r="AL47" s="348" t="str">
        <f>IF($V48="","",$V48)</f>
        <v/>
      </c>
      <c r="AM47" s="348"/>
      <c r="AN47" s="348"/>
      <c r="AO47" s="348"/>
      <c r="AP47" s="348"/>
      <c r="AQ47" s="414"/>
      <c r="AR47" s="415"/>
      <c r="AS47" s="415"/>
      <c r="AT47" s="415"/>
      <c r="AU47" s="416"/>
      <c r="AV47" s="442"/>
      <c r="AW47" s="443"/>
      <c r="AX47" s="443"/>
      <c r="AY47" s="443"/>
      <c r="AZ47" s="443"/>
      <c r="BA47" s="443"/>
      <c r="BB47" s="444"/>
    </row>
    <row r="48" spans="2:54" ht="16.5" customHeight="1" x14ac:dyDescent="0.15">
      <c r="B48" s="356"/>
      <c r="C48" s="357"/>
      <c r="D48" s="357"/>
      <c r="E48" s="357"/>
      <c r="F48" s="365"/>
      <c r="G48" s="365"/>
      <c r="H48" s="365"/>
      <c r="I48" s="365"/>
      <c r="J48" s="357" t="s">
        <v>36</v>
      </c>
      <c r="K48" s="357"/>
      <c r="L48" s="357"/>
      <c r="M48" s="527">
        <f>IF('１'!$W$12="","",IF(OR(数量ＤＢ!$BZ$7&lt;&gt;"",数量ＤＢ!$BZ$7&lt;&gt;0),数量ＤＢ!$CP47,""))</f>
        <v>11</v>
      </c>
      <c r="N48" s="527"/>
      <c r="O48" s="528"/>
      <c r="P48" s="528"/>
      <c r="Q48" s="528"/>
      <c r="R48" s="530"/>
      <c r="S48" s="531"/>
      <c r="T48" s="532"/>
      <c r="U48" s="533"/>
      <c r="V48" s="524" t="str">
        <f t="shared" si="1"/>
        <v/>
      </c>
      <c r="W48" s="525"/>
      <c r="X48" s="525"/>
      <c r="Y48" s="525"/>
      <c r="Z48" s="525"/>
      <c r="AA48" s="525"/>
      <c r="AB48" s="526"/>
      <c r="AC48" s="567"/>
      <c r="AD48" s="383"/>
      <c r="AE48" s="383"/>
      <c r="AF48" s="383"/>
      <c r="AG48" s="383"/>
      <c r="AH48" s="383"/>
      <c r="AI48" s="583" t="s">
        <v>39</v>
      </c>
      <c r="AJ48" s="583"/>
      <c r="AK48" s="383"/>
      <c r="AL48" s="377" t="str">
        <f>IF($V52="","",$V52)</f>
        <v/>
      </c>
      <c r="AM48" s="377"/>
      <c r="AN48" s="377"/>
      <c r="AO48" s="377"/>
      <c r="AP48" s="377"/>
      <c r="AQ48" s="577"/>
      <c r="AR48" s="578"/>
      <c r="AS48" s="578"/>
      <c r="AT48" s="578"/>
      <c r="AU48" s="579"/>
      <c r="AV48" s="541"/>
      <c r="AW48" s="542"/>
      <c r="AX48" s="542"/>
      <c r="AY48" s="542"/>
      <c r="AZ48" s="542"/>
      <c r="BA48" s="542"/>
      <c r="BB48" s="543"/>
    </row>
    <row r="49" spans="2:54" ht="16.5" customHeight="1" x14ac:dyDescent="0.15">
      <c r="B49" s="356"/>
      <c r="C49" s="357"/>
      <c r="D49" s="357"/>
      <c r="E49" s="357"/>
      <c r="F49" s="534" t="s">
        <v>39</v>
      </c>
      <c r="G49" s="534"/>
      <c r="H49" s="534"/>
      <c r="I49" s="380"/>
      <c r="J49" s="357" t="s">
        <v>33</v>
      </c>
      <c r="K49" s="357"/>
      <c r="L49" s="357"/>
      <c r="M49" s="527">
        <f>IF('１'!$W$12="","",IF(OR(数量ＤＢ!$BZ$7&lt;&gt;"",数量ＤＢ!$BZ$7&lt;&gt;0),数量ＤＢ!$CP48,""))</f>
        <v>1</v>
      </c>
      <c r="N49" s="527"/>
      <c r="O49" s="528"/>
      <c r="P49" s="528"/>
      <c r="Q49" s="528"/>
      <c r="R49" s="530"/>
      <c r="S49" s="531"/>
      <c r="T49" s="532"/>
      <c r="U49" s="533"/>
      <c r="V49" s="524" t="str">
        <f t="shared" si="1"/>
        <v/>
      </c>
      <c r="W49" s="525"/>
      <c r="X49" s="525"/>
      <c r="Y49" s="525"/>
      <c r="Z49" s="525"/>
      <c r="AA49" s="525"/>
      <c r="AB49" s="526"/>
      <c r="AC49" s="565" t="s">
        <v>47</v>
      </c>
      <c r="AD49" s="362"/>
      <c r="AE49" s="362"/>
      <c r="AF49" s="357" t="s">
        <v>210</v>
      </c>
      <c r="AG49" s="357"/>
      <c r="AH49" s="357"/>
      <c r="AI49" s="538" t="s">
        <v>31</v>
      </c>
      <c r="AJ49" s="538"/>
      <c r="AK49" s="357"/>
      <c r="AL49" s="346" t="str">
        <f>IF($V9="","",$V9)</f>
        <v/>
      </c>
      <c r="AM49" s="346"/>
      <c r="AN49" s="346"/>
      <c r="AO49" s="346"/>
      <c r="AP49" s="346"/>
      <c r="AQ49" s="399" t="str">
        <f>IF(OR($AL49="",$AL50=""),"",SUM($AL49:$AP50))</f>
        <v/>
      </c>
      <c r="AR49" s="517"/>
      <c r="AS49" s="517"/>
      <c r="AT49" s="517"/>
      <c r="AU49" s="518"/>
      <c r="AV49" s="442" t="str">
        <f>IF(OR($AL49="",$AL50="",$AL51="",$AL52=""),"",SUM($AL49:$AP52))</f>
        <v/>
      </c>
      <c r="AW49" s="443"/>
      <c r="AX49" s="443"/>
      <c r="AY49" s="443"/>
      <c r="AZ49" s="443"/>
      <c r="BA49" s="443"/>
      <c r="BB49" s="444"/>
    </row>
    <row r="50" spans="2:54" ht="16.5" customHeight="1" x14ac:dyDescent="0.15">
      <c r="B50" s="356"/>
      <c r="C50" s="357"/>
      <c r="D50" s="357"/>
      <c r="E50" s="357"/>
      <c r="F50" s="431"/>
      <c r="G50" s="431"/>
      <c r="H50" s="431"/>
      <c r="I50" s="431"/>
      <c r="J50" s="357" t="s">
        <v>34</v>
      </c>
      <c r="K50" s="357"/>
      <c r="L50" s="357"/>
      <c r="M50" s="527">
        <f>IF('１'!$W$12="","",IF(OR(数量ＤＢ!$BZ$7&lt;&gt;"",数量ＤＢ!$BZ$7&lt;&gt;0),数量ＤＢ!$CP49,""))</f>
        <v>1</v>
      </c>
      <c r="N50" s="527"/>
      <c r="O50" s="528"/>
      <c r="P50" s="528"/>
      <c r="Q50" s="528"/>
      <c r="R50" s="530"/>
      <c r="S50" s="531"/>
      <c r="T50" s="532"/>
      <c r="U50" s="533"/>
      <c r="V50" s="524" t="str">
        <f t="shared" si="1"/>
        <v/>
      </c>
      <c r="W50" s="525"/>
      <c r="X50" s="525"/>
      <c r="Y50" s="525"/>
      <c r="Z50" s="525"/>
      <c r="AA50" s="525"/>
      <c r="AB50" s="526"/>
      <c r="AC50" s="566"/>
      <c r="AD50" s="357"/>
      <c r="AE50" s="357"/>
      <c r="AF50" s="357"/>
      <c r="AG50" s="357"/>
      <c r="AH50" s="357"/>
      <c r="AI50" s="357">
        <v>13</v>
      </c>
      <c r="AJ50" s="357"/>
      <c r="AK50" s="357"/>
      <c r="AL50" s="346" t="str">
        <f>IF($V10="","",$V10)</f>
        <v/>
      </c>
      <c r="AM50" s="346"/>
      <c r="AN50" s="346"/>
      <c r="AO50" s="346"/>
      <c r="AP50" s="346"/>
      <c r="AQ50" s="399"/>
      <c r="AR50" s="517"/>
      <c r="AS50" s="517"/>
      <c r="AT50" s="517"/>
      <c r="AU50" s="518"/>
      <c r="AV50" s="442"/>
      <c r="AW50" s="443"/>
      <c r="AX50" s="443"/>
      <c r="AY50" s="443"/>
      <c r="AZ50" s="443"/>
      <c r="BA50" s="443"/>
      <c r="BB50" s="444"/>
    </row>
    <row r="51" spans="2:54" ht="16.5" customHeight="1" x14ac:dyDescent="0.15">
      <c r="B51" s="356"/>
      <c r="C51" s="357"/>
      <c r="D51" s="357"/>
      <c r="E51" s="357"/>
      <c r="F51" s="431"/>
      <c r="G51" s="431"/>
      <c r="H51" s="431"/>
      <c r="I51" s="431"/>
      <c r="J51" s="357" t="s">
        <v>35</v>
      </c>
      <c r="K51" s="357"/>
      <c r="L51" s="357"/>
      <c r="M51" s="527">
        <f>IF('１'!$W$12="","",IF(OR(数量ＤＢ!$BZ$7&lt;&gt;"",数量ＤＢ!$BZ$7&lt;&gt;0),数量ＤＢ!$CP50,""))</f>
        <v>1</v>
      </c>
      <c r="N51" s="527"/>
      <c r="O51" s="528"/>
      <c r="P51" s="528"/>
      <c r="Q51" s="528"/>
      <c r="R51" s="530"/>
      <c r="S51" s="531"/>
      <c r="T51" s="532"/>
      <c r="U51" s="533"/>
      <c r="V51" s="524" t="str">
        <f t="shared" si="1"/>
        <v/>
      </c>
      <c r="W51" s="525"/>
      <c r="X51" s="525"/>
      <c r="Y51" s="525"/>
      <c r="Z51" s="525"/>
      <c r="AA51" s="525"/>
      <c r="AB51" s="526"/>
      <c r="AC51" s="566"/>
      <c r="AD51" s="357"/>
      <c r="AE51" s="357"/>
      <c r="AF51" s="357" t="s">
        <v>212</v>
      </c>
      <c r="AG51" s="357"/>
      <c r="AH51" s="357"/>
      <c r="AI51" s="538" t="s">
        <v>31</v>
      </c>
      <c r="AJ51" s="538"/>
      <c r="AK51" s="357"/>
      <c r="AL51" s="348" t="str">
        <f>IF($V31="","",$V31)</f>
        <v/>
      </c>
      <c r="AM51" s="348"/>
      <c r="AN51" s="348"/>
      <c r="AO51" s="348"/>
      <c r="AP51" s="348"/>
      <c r="AQ51" s="399" t="str">
        <f>IF(OR($AL51="",$AL52=""),"",SUM($AL51:$AP52))</f>
        <v/>
      </c>
      <c r="AR51" s="517"/>
      <c r="AS51" s="517"/>
      <c r="AT51" s="517"/>
      <c r="AU51" s="518"/>
      <c r="AV51" s="442"/>
      <c r="AW51" s="443"/>
      <c r="AX51" s="443"/>
      <c r="AY51" s="443"/>
      <c r="AZ51" s="443"/>
      <c r="BA51" s="443"/>
      <c r="BB51" s="444"/>
    </row>
    <row r="52" spans="2:54" ht="16.5" customHeight="1" thickBot="1" x14ac:dyDescent="0.2">
      <c r="B52" s="382"/>
      <c r="C52" s="383"/>
      <c r="D52" s="383"/>
      <c r="E52" s="383"/>
      <c r="F52" s="420"/>
      <c r="G52" s="420"/>
      <c r="H52" s="420"/>
      <c r="I52" s="420"/>
      <c r="J52" s="383" t="s">
        <v>36</v>
      </c>
      <c r="K52" s="383"/>
      <c r="L52" s="383"/>
      <c r="M52" s="553">
        <f>IF('１'!$W$12="","",IF(OR(数量ＤＢ!$BZ$7&lt;&gt;"",数量ＤＢ!$BZ$7&lt;&gt;0),数量ＤＢ!$CP51,""))</f>
        <v>1</v>
      </c>
      <c r="N52" s="553"/>
      <c r="O52" s="554"/>
      <c r="P52" s="554"/>
      <c r="Q52" s="554"/>
      <c r="R52" s="555"/>
      <c r="S52" s="556"/>
      <c r="T52" s="557"/>
      <c r="U52" s="558"/>
      <c r="V52" s="562" t="str">
        <f t="shared" si="1"/>
        <v/>
      </c>
      <c r="W52" s="563"/>
      <c r="X52" s="563"/>
      <c r="Y52" s="563"/>
      <c r="Z52" s="563"/>
      <c r="AA52" s="563"/>
      <c r="AB52" s="564"/>
      <c r="AC52" s="581"/>
      <c r="AD52" s="580"/>
      <c r="AE52" s="580"/>
      <c r="AF52" s="580"/>
      <c r="AG52" s="580"/>
      <c r="AH52" s="580"/>
      <c r="AI52" s="580">
        <v>13</v>
      </c>
      <c r="AJ52" s="580"/>
      <c r="AK52" s="580"/>
      <c r="AL52" s="584" t="str">
        <f>IF($V32="","",$V32)</f>
        <v/>
      </c>
      <c r="AM52" s="584"/>
      <c r="AN52" s="584"/>
      <c r="AO52" s="584"/>
      <c r="AP52" s="584"/>
      <c r="AQ52" s="514"/>
      <c r="AR52" s="515"/>
      <c r="AS52" s="515"/>
      <c r="AT52" s="515"/>
      <c r="AU52" s="516"/>
      <c r="AV52" s="445"/>
      <c r="AW52" s="446"/>
      <c r="AX52" s="446"/>
      <c r="AY52" s="446"/>
      <c r="AZ52" s="446"/>
      <c r="BA52" s="446"/>
      <c r="BB52" s="447"/>
    </row>
    <row r="53" spans="2:54" ht="16.5" customHeight="1" thickBot="1" x14ac:dyDescent="0.2">
      <c r="B53" s="66"/>
      <c r="C53" s="66"/>
      <c r="D53" s="66"/>
      <c r="E53" s="66"/>
      <c r="F53" s="66"/>
      <c r="G53" s="66"/>
      <c r="H53" s="66"/>
      <c r="I53" s="66"/>
      <c r="J53" s="66"/>
      <c r="K53" s="66"/>
      <c r="L53" s="66"/>
      <c r="M53" s="88"/>
      <c r="N53" s="88"/>
      <c r="O53" s="88"/>
      <c r="P53" s="88"/>
      <c r="Q53" s="88"/>
      <c r="R53" s="89"/>
      <c r="S53" s="89"/>
      <c r="T53" s="89"/>
      <c r="U53" s="89"/>
      <c r="V53" s="67"/>
      <c r="W53" s="67"/>
      <c r="X53" s="67"/>
      <c r="Y53" s="67"/>
      <c r="Z53" s="67"/>
      <c r="AA53" s="67"/>
      <c r="AB53" s="67"/>
      <c r="AC53" s="66"/>
      <c r="AD53" s="66"/>
      <c r="AE53" s="66"/>
      <c r="AF53" s="66"/>
      <c r="AG53" s="66"/>
      <c r="AH53" s="66"/>
      <c r="AI53" s="66"/>
      <c r="AJ53" s="66"/>
      <c r="AK53" s="66"/>
      <c r="AL53" s="67"/>
      <c r="AM53" s="67"/>
      <c r="AN53" s="67"/>
      <c r="AO53" s="67"/>
      <c r="AP53" s="67"/>
      <c r="AQ53" s="67"/>
      <c r="AR53" s="67"/>
      <c r="AS53" s="67"/>
      <c r="AT53" s="67"/>
      <c r="AU53" s="67"/>
      <c r="AV53" s="93"/>
      <c r="AW53" s="93"/>
      <c r="AX53" s="93"/>
      <c r="AY53" s="93"/>
      <c r="AZ53" s="93"/>
      <c r="BA53" s="93"/>
      <c r="BB53" s="93"/>
    </row>
    <row r="54" spans="2:54" ht="16.5" customHeight="1" thickTop="1" x14ac:dyDescent="0.15">
      <c r="B54" s="66"/>
      <c r="C54" s="66"/>
      <c r="D54" s="66"/>
      <c r="E54" s="66"/>
      <c r="F54" s="66"/>
      <c r="G54" s="66"/>
      <c r="H54" s="66"/>
      <c r="I54" s="66"/>
      <c r="J54" s="66"/>
      <c r="K54" s="66"/>
      <c r="L54" s="66"/>
      <c r="M54" s="88"/>
      <c r="N54" s="88"/>
      <c r="O54" s="88"/>
      <c r="P54" s="88"/>
      <c r="Q54" s="88"/>
      <c r="R54" s="89"/>
      <c r="S54" s="89"/>
      <c r="T54" s="89"/>
      <c r="U54" s="89"/>
      <c r="V54" s="67"/>
      <c r="W54" s="67"/>
      <c r="X54" s="67"/>
      <c r="Y54" s="402" t="s">
        <v>260</v>
      </c>
      <c r="Z54" s="403"/>
      <c r="AA54" s="403"/>
      <c r="AB54" s="403"/>
      <c r="AC54" s="403"/>
      <c r="AD54" s="403"/>
      <c r="AE54" s="404"/>
      <c r="AF54" s="66"/>
      <c r="AG54" s="66"/>
      <c r="AH54" s="66"/>
      <c r="AI54" s="66"/>
      <c r="AJ54" s="66"/>
      <c r="AK54" s="66"/>
      <c r="AL54" s="67"/>
      <c r="AM54" s="67"/>
      <c r="AN54" s="67"/>
      <c r="AO54" s="67"/>
      <c r="AP54" s="67"/>
      <c r="AV54" s="405" t="str">
        <f>IF(OR($AV$9="",$AV$19="",$AV$29="",$AV$39="",$AV$49=""),"",SUM($AV$9:$BB$52))</f>
        <v/>
      </c>
      <c r="AW54" s="406"/>
      <c r="AX54" s="406"/>
      <c r="AY54" s="406"/>
      <c r="AZ54" s="406"/>
      <c r="BA54" s="406"/>
      <c r="BB54" s="407"/>
    </row>
    <row r="55" spans="2:54" ht="16.5" customHeight="1" thickBot="1" x14ac:dyDescent="0.2">
      <c r="B55" s="66"/>
      <c r="C55" s="66"/>
      <c r="D55" s="66"/>
      <c r="E55" s="66"/>
      <c r="F55" s="66"/>
      <c r="G55" s="66"/>
      <c r="H55" s="66"/>
      <c r="I55" s="66"/>
      <c r="J55" s="66"/>
      <c r="K55" s="66"/>
      <c r="L55" s="66"/>
      <c r="M55" s="88"/>
      <c r="N55" s="88"/>
      <c r="O55" s="88"/>
      <c r="P55" s="88"/>
      <c r="Q55" s="88"/>
      <c r="R55" s="89"/>
      <c r="S55" s="89"/>
      <c r="T55" s="89"/>
      <c r="U55" s="89"/>
      <c r="V55" s="67"/>
      <c r="W55" s="67"/>
      <c r="X55" s="67"/>
      <c r="Y55" s="411" t="s">
        <v>239</v>
      </c>
      <c r="Z55" s="412"/>
      <c r="AA55" s="412"/>
      <c r="AB55" s="412"/>
      <c r="AC55" s="412"/>
      <c r="AD55" s="412"/>
      <c r="AE55" s="413"/>
      <c r="AF55" s="66"/>
      <c r="AG55" s="66"/>
      <c r="AH55" s="66"/>
      <c r="AI55" s="66"/>
      <c r="AJ55" s="66"/>
      <c r="AK55" s="66"/>
      <c r="AL55" s="67"/>
      <c r="AM55" s="67"/>
      <c r="AN55" s="67"/>
      <c r="AO55" s="67"/>
      <c r="AP55" s="67"/>
      <c r="AV55" s="408"/>
      <c r="AW55" s="409"/>
      <c r="AX55" s="409"/>
      <c r="AY55" s="409"/>
      <c r="AZ55" s="409"/>
      <c r="BA55" s="409"/>
      <c r="BB55" s="410"/>
    </row>
    <row r="56" spans="2:54" ht="16.5" customHeight="1" thickTop="1" x14ac:dyDescent="0.15">
      <c r="B56" s="66"/>
      <c r="C56" s="66"/>
      <c r="D56" s="66"/>
      <c r="E56" s="66"/>
      <c r="F56" s="66"/>
      <c r="G56" s="66"/>
      <c r="H56" s="66"/>
      <c r="I56" s="66"/>
      <c r="J56" s="66"/>
      <c r="K56" s="66"/>
      <c r="L56" s="66"/>
      <c r="M56" s="88"/>
      <c r="N56" s="88"/>
      <c r="O56" s="88"/>
      <c r="P56" s="88"/>
      <c r="Q56" s="88"/>
      <c r="R56" s="89"/>
      <c r="S56" s="89"/>
      <c r="T56" s="89"/>
      <c r="U56" s="89"/>
      <c r="V56" s="67"/>
      <c r="W56" s="67"/>
      <c r="X56" s="67"/>
      <c r="Y56" s="67"/>
      <c r="Z56" s="67"/>
      <c r="AA56" s="67"/>
      <c r="AB56" s="67"/>
      <c r="AC56" s="66"/>
      <c r="AD56" s="66"/>
      <c r="AE56" s="66"/>
      <c r="AF56" s="66"/>
      <c r="AG56" s="66"/>
      <c r="AH56" s="66"/>
      <c r="AI56" s="66"/>
      <c r="AJ56" s="66"/>
      <c r="AK56" s="66"/>
      <c r="AL56" s="67"/>
      <c r="AM56" s="67"/>
      <c r="AN56" s="67"/>
      <c r="AO56" s="67"/>
      <c r="AP56" s="67"/>
      <c r="AQ56" s="67"/>
      <c r="AR56" s="67"/>
      <c r="AS56" s="67"/>
      <c r="AT56" s="67"/>
      <c r="AU56" s="67"/>
      <c r="AV56" s="67"/>
      <c r="AW56" s="67"/>
      <c r="AX56" s="67"/>
      <c r="AY56" s="67"/>
      <c r="AZ56" s="67"/>
      <c r="BA56" s="67"/>
      <c r="BB56" s="67"/>
    </row>
  </sheetData>
  <sheetProtection algorithmName="SHA-512" hashValue="zxd0bHGu+gngs+IKMQt8M8Iw9fB1SaXOcfr6FVmkZLWrC2rTG7KQnPAI4SowvNszQ1XoaSV9Jzgszt3v/JhEJA==" saltValue="sFCu8jEKU3kFLvv+1YBtQQ==" spinCount="100000" sheet="1" formatCells="0" formatColumns="0" formatRows="0"/>
  <mergeCells count="362">
    <mergeCell ref="AI51:AK51"/>
    <mergeCell ref="AL51:AP51"/>
    <mergeCell ref="AQ51:AU52"/>
    <mergeCell ref="F52:I52"/>
    <mergeCell ref="J52:L52"/>
    <mergeCell ref="M52:Q52"/>
    <mergeCell ref="R52:U52"/>
    <mergeCell ref="V52:AB52"/>
    <mergeCell ref="AI52:AK52"/>
    <mergeCell ref="AL52:AP52"/>
    <mergeCell ref="F51:I51"/>
    <mergeCell ref="J51:L51"/>
    <mergeCell ref="M51:Q51"/>
    <mergeCell ref="R51:U51"/>
    <mergeCell ref="V51:AB51"/>
    <mergeCell ref="AF51:AH52"/>
    <mergeCell ref="AI49:AK49"/>
    <mergeCell ref="AL49:AP49"/>
    <mergeCell ref="AQ49:AU50"/>
    <mergeCell ref="F50:I50"/>
    <mergeCell ref="J50:L50"/>
    <mergeCell ref="M50:Q50"/>
    <mergeCell ref="R50:U50"/>
    <mergeCell ref="V50:AB50"/>
    <mergeCell ref="AI50:AK50"/>
    <mergeCell ref="AL50:AP50"/>
    <mergeCell ref="F49:I49"/>
    <mergeCell ref="J49:L49"/>
    <mergeCell ref="M49:Q49"/>
    <mergeCell ref="R49:U49"/>
    <mergeCell ref="V49:AB49"/>
    <mergeCell ref="AF49:AH50"/>
    <mergeCell ref="AV49:BB52"/>
    <mergeCell ref="F45:I45"/>
    <mergeCell ref="J45:L45"/>
    <mergeCell ref="M45:Q45"/>
    <mergeCell ref="R45:U45"/>
    <mergeCell ref="V45:AB45"/>
    <mergeCell ref="F44:I44"/>
    <mergeCell ref="J44:L44"/>
    <mergeCell ref="M44:Q44"/>
    <mergeCell ref="R44:U44"/>
    <mergeCell ref="V44:AB44"/>
    <mergeCell ref="AC49:AE52"/>
    <mergeCell ref="F47:I47"/>
    <mergeCell ref="J47:L47"/>
    <mergeCell ref="M47:Q47"/>
    <mergeCell ref="R47:U47"/>
    <mergeCell ref="F46:I46"/>
    <mergeCell ref="J46:L46"/>
    <mergeCell ref="M46:Q46"/>
    <mergeCell ref="R46:U46"/>
    <mergeCell ref="V46:AB46"/>
    <mergeCell ref="V47:AB47"/>
    <mergeCell ref="F48:I48"/>
    <mergeCell ref="J48:L48"/>
    <mergeCell ref="AQ44:AU48"/>
    <mergeCell ref="F40:I40"/>
    <mergeCell ref="J40:L40"/>
    <mergeCell ref="M40:Q40"/>
    <mergeCell ref="R40:U40"/>
    <mergeCell ref="V40:AB40"/>
    <mergeCell ref="AI45:AK45"/>
    <mergeCell ref="AL45:AP45"/>
    <mergeCell ref="F41:I41"/>
    <mergeCell ref="J41:L41"/>
    <mergeCell ref="AL47:AP47"/>
    <mergeCell ref="F43:I43"/>
    <mergeCell ref="J43:L43"/>
    <mergeCell ref="M43:Q43"/>
    <mergeCell ref="R43:U43"/>
    <mergeCell ref="V43:AB43"/>
    <mergeCell ref="AI48:AK48"/>
    <mergeCell ref="AL48:AP48"/>
    <mergeCell ref="R41:U41"/>
    <mergeCell ref="V41:AB41"/>
    <mergeCell ref="AI46:AK46"/>
    <mergeCell ref="AL46:AP46"/>
    <mergeCell ref="F42:I42"/>
    <mergeCell ref="J42:L42"/>
    <mergeCell ref="V39:AB39"/>
    <mergeCell ref="AF44:AH48"/>
    <mergeCell ref="AI44:AK44"/>
    <mergeCell ref="AL44:AP44"/>
    <mergeCell ref="M41:Q41"/>
    <mergeCell ref="F38:I38"/>
    <mergeCell ref="J38:L38"/>
    <mergeCell ref="M38:Q38"/>
    <mergeCell ref="R38:U38"/>
    <mergeCell ref="V38:AB38"/>
    <mergeCell ref="AI43:AK43"/>
    <mergeCell ref="M42:Q42"/>
    <mergeCell ref="R42:U42"/>
    <mergeCell ref="V42:AB42"/>
    <mergeCell ref="AI47:AK47"/>
    <mergeCell ref="AC39:AE48"/>
    <mergeCell ref="AF39:AH43"/>
    <mergeCell ref="AI39:AK39"/>
    <mergeCell ref="AL39:AP39"/>
    <mergeCell ref="M48:Q48"/>
    <mergeCell ref="R48:U48"/>
    <mergeCell ref="V48:AB48"/>
    <mergeCell ref="M39:Q39"/>
    <mergeCell ref="AQ39:AU43"/>
    <mergeCell ref="AV39:BB48"/>
    <mergeCell ref="F35:I35"/>
    <mergeCell ref="J35:L35"/>
    <mergeCell ref="M35:Q35"/>
    <mergeCell ref="R35:U35"/>
    <mergeCell ref="V35:AB35"/>
    <mergeCell ref="AI40:AK40"/>
    <mergeCell ref="AL40:AP40"/>
    <mergeCell ref="AL41:AP41"/>
    <mergeCell ref="F37:I37"/>
    <mergeCell ref="J37:L37"/>
    <mergeCell ref="M37:Q37"/>
    <mergeCell ref="R37:U37"/>
    <mergeCell ref="V37:AB37"/>
    <mergeCell ref="AI42:AK42"/>
    <mergeCell ref="AL42:AP42"/>
    <mergeCell ref="F36:I36"/>
    <mergeCell ref="J36:L36"/>
    <mergeCell ref="M36:Q36"/>
    <mergeCell ref="AI41:AK41"/>
    <mergeCell ref="AL43:AP43"/>
    <mergeCell ref="F39:I39"/>
    <mergeCell ref="R39:U39"/>
    <mergeCell ref="AL31:AP31"/>
    <mergeCell ref="B31:E52"/>
    <mergeCell ref="F31:I31"/>
    <mergeCell ref="J31:L31"/>
    <mergeCell ref="M31:Q31"/>
    <mergeCell ref="R31:U31"/>
    <mergeCell ref="V31:AB31"/>
    <mergeCell ref="F33:I33"/>
    <mergeCell ref="J33:L33"/>
    <mergeCell ref="M33:Q33"/>
    <mergeCell ref="R33:U33"/>
    <mergeCell ref="F32:I32"/>
    <mergeCell ref="J32:L32"/>
    <mergeCell ref="M32:Q32"/>
    <mergeCell ref="R32:U32"/>
    <mergeCell ref="V32:AB32"/>
    <mergeCell ref="F34:I34"/>
    <mergeCell ref="J34:L34"/>
    <mergeCell ref="M34:Q34"/>
    <mergeCell ref="R34:U34"/>
    <mergeCell ref="V34:AB34"/>
    <mergeCell ref="R36:U36"/>
    <mergeCell ref="V36:AB36"/>
    <mergeCell ref="J39:L39"/>
    <mergeCell ref="J26:L26"/>
    <mergeCell ref="AQ34:AU38"/>
    <mergeCell ref="F30:I30"/>
    <mergeCell ref="J30:L30"/>
    <mergeCell ref="M30:Q30"/>
    <mergeCell ref="R30:U30"/>
    <mergeCell ref="V30:AB30"/>
    <mergeCell ref="AI35:AK35"/>
    <mergeCell ref="AL35:AP35"/>
    <mergeCell ref="F29:I29"/>
    <mergeCell ref="J29:L29"/>
    <mergeCell ref="M29:Q29"/>
    <mergeCell ref="R29:U29"/>
    <mergeCell ref="V29:AB29"/>
    <mergeCell ref="AF34:AH38"/>
    <mergeCell ref="V33:AB33"/>
    <mergeCell ref="AI36:AK36"/>
    <mergeCell ref="AL36:AP36"/>
    <mergeCell ref="AI37:AK37"/>
    <mergeCell ref="AL37:AP37"/>
    <mergeCell ref="AI38:AK38"/>
    <mergeCell ref="AL38:AP38"/>
    <mergeCell ref="AC29:AE38"/>
    <mergeCell ref="AQ29:AU33"/>
    <mergeCell ref="AI21:AK21"/>
    <mergeCell ref="AV29:BB38"/>
    <mergeCell ref="F25:I25"/>
    <mergeCell ref="J25:L25"/>
    <mergeCell ref="M25:Q25"/>
    <mergeCell ref="R25:U25"/>
    <mergeCell ref="V25:AB25"/>
    <mergeCell ref="AI30:AK30"/>
    <mergeCell ref="AL30:AP30"/>
    <mergeCell ref="F26:I26"/>
    <mergeCell ref="AL32:AP32"/>
    <mergeCell ref="F28:I28"/>
    <mergeCell ref="J28:L28"/>
    <mergeCell ref="M28:Q28"/>
    <mergeCell ref="R28:U28"/>
    <mergeCell ref="V28:AB28"/>
    <mergeCell ref="AI33:AK33"/>
    <mergeCell ref="AL33:AP33"/>
    <mergeCell ref="F27:I27"/>
    <mergeCell ref="J27:L27"/>
    <mergeCell ref="M27:Q27"/>
    <mergeCell ref="R27:U27"/>
    <mergeCell ref="V27:AB27"/>
    <mergeCell ref="AI32:AK32"/>
    <mergeCell ref="AL26:AP26"/>
    <mergeCell ref="AL29:AP29"/>
    <mergeCell ref="R23:U23"/>
    <mergeCell ref="V23:AB23"/>
    <mergeCell ref="F22:I22"/>
    <mergeCell ref="F23:I23"/>
    <mergeCell ref="J23:L23"/>
    <mergeCell ref="M26:Q26"/>
    <mergeCell ref="AL21:AP21"/>
    <mergeCell ref="AC19:AE28"/>
    <mergeCell ref="AF19:AH23"/>
    <mergeCell ref="AL19:AP19"/>
    <mergeCell ref="AI28:AK28"/>
    <mergeCell ref="AL28:AP28"/>
    <mergeCell ref="AI22:AK22"/>
    <mergeCell ref="AI27:AK27"/>
    <mergeCell ref="AL27:AP27"/>
    <mergeCell ref="AI24:AK24"/>
    <mergeCell ref="V24:AB24"/>
    <mergeCell ref="AI19:AK19"/>
    <mergeCell ref="R19:U19"/>
    <mergeCell ref="V19:AB19"/>
    <mergeCell ref="R26:U26"/>
    <mergeCell ref="V26:AB26"/>
    <mergeCell ref="F19:I19"/>
    <mergeCell ref="AI34:AK34"/>
    <mergeCell ref="AL34:AP34"/>
    <mergeCell ref="AQ24:AU28"/>
    <mergeCell ref="F20:I20"/>
    <mergeCell ref="J20:L20"/>
    <mergeCell ref="M20:Q20"/>
    <mergeCell ref="R20:U20"/>
    <mergeCell ref="V20:AB20"/>
    <mergeCell ref="AI25:AK25"/>
    <mergeCell ref="AL25:AP25"/>
    <mergeCell ref="AF24:AH28"/>
    <mergeCell ref="F21:I21"/>
    <mergeCell ref="J21:L21"/>
    <mergeCell ref="M21:Q21"/>
    <mergeCell ref="R21:U21"/>
    <mergeCell ref="V21:AB21"/>
    <mergeCell ref="AL24:AP24"/>
    <mergeCell ref="R22:U22"/>
    <mergeCell ref="V22:AB22"/>
    <mergeCell ref="AI31:AK31"/>
    <mergeCell ref="AF29:AH33"/>
    <mergeCell ref="AI29:AK29"/>
    <mergeCell ref="AI26:AK26"/>
    <mergeCell ref="F10:I10"/>
    <mergeCell ref="J10:L10"/>
    <mergeCell ref="M10:Q10"/>
    <mergeCell ref="R10:U10"/>
    <mergeCell ref="V11:AB11"/>
    <mergeCell ref="V10:AB10"/>
    <mergeCell ref="AQ19:AU23"/>
    <mergeCell ref="AV19:BB28"/>
    <mergeCell ref="F15:I15"/>
    <mergeCell ref="J15:L15"/>
    <mergeCell ref="M15:Q15"/>
    <mergeCell ref="R15:U15"/>
    <mergeCell ref="V15:AB15"/>
    <mergeCell ref="AI20:AK20"/>
    <mergeCell ref="AL20:AP20"/>
    <mergeCell ref="F16:I16"/>
    <mergeCell ref="AL22:AP22"/>
    <mergeCell ref="F18:I18"/>
    <mergeCell ref="J18:L18"/>
    <mergeCell ref="M18:Q18"/>
    <mergeCell ref="R18:U18"/>
    <mergeCell ref="V18:AB18"/>
    <mergeCell ref="AI23:AK23"/>
    <mergeCell ref="F17:I17"/>
    <mergeCell ref="AV54:BB55"/>
    <mergeCell ref="B2:BB2"/>
    <mergeCell ref="B7:E8"/>
    <mergeCell ref="F7:I8"/>
    <mergeCell ref="J7:L8"/>
    <mergeCell ref="M7:Q8"/>
    <mergeCell ref="AC7:AE8"/>
    <mergeCell ref="AL13:AP13"/>
    <mergeCell ref="AF14:AH18"/>
    <mergeCell ref="AF7:AH8"/>
    <mergeCell ref="AI7:AK8"/>
    <mergeCell ref="AL7:AP8"/>
    <mergeCell ref="AQ7:AU8"/>
    <mergeCell ref="M22:Q22"/>
    <mergeCell ref="AL15:AP15"/>
    <mergeCell ref="AI17:AK17"/>
    <mergeCell ref="AL23:AP23"/>
    <mergeCell ref="AI18:AK18"/>
    <mergeCell ref="F12:I12"/>
    <mergeCell ref="J12:L12"/>
    <mergeCell ref="M12:Q12"/>
    <mergeCell ref="R12:U12"/>
    <mergeCell ref="F13:I13"/>
    <mergeCell ref="J13:L13"/>
    <mergeCell ref="AL9:AP9"/>
    <mergeCell ref="AI14:AK14"/>
    <mergeCell ref="AL14:AP14"/>
    <mergeCell ref="AL17:AP17"/>
    <mergeCell ref="AL11:AP11"/>
    <mergeCell ref="J16:L16"/>
    <mergeCell ref="AL18:AP18"/>
    <mergeCell ref="AI10:AK10"/>
    <mergeCell ref="AI15:AK15"/>
    <mergeCell ref="M13:Q13"/>
    <mergeCell ref="R13:U13"/>
    <mergeCell ref="V13:AB13"/>
    <mergeCell ref="AC9:AE18"/>
    <mergeCell ref="M17:Q17"/>
    <mergeCell ref="R17:U17"/>
    <mergeCell ref="V12:AB12"/>
    <mergeCell ref="J14:L14"/>
    <mergeCell ref="J17:L17"/>
    <mergeCell ref="AI9:AK9"/>
    <mergeCell ref="B9:E30"/>
    <mergeCell ref="M14:Q14"/>
    <mergeCell ref="R14:U14"/>
    <mergeCell ref="V14:AB14"/>
    <mergeCell ref="J22:L22"/>
    <mergeCell ref="M23:Q23"/>
    <mergeCell ref="AI13:AK13"/>
    <mergeCell ref="F9:I9"/>
    <mergeCell ref="J9:L9"/>
    <mergeCell ref="M9:Q9"/>
    <mergeCell ref="R9:U9"/>
    <mergeCell ref="V9:AB9"/>
    <mergeCell ref="F11:I11"/>
    <mergeCell ref="J11:L11"/>
    <mergeCell ref="M11:Q11"/>
    <mergeCell ref="R11:U11"/>
    <mergeCell ref="F14:I14"/>
    <mergeCell ref="F24:I24"/>
    <mergeCell ref="J24:L24"/>
    <mergeCell ref="M24:Q24"/>
    <mergeCell ref="R24:U24"/>
    <mergeCell ref="M16:Q16"/>
    <mergeCell ref="J19:L19"/>
    <mergeCell ref="M19:Q19"/>
    <mergeCell ref="B4:BB4"/>
    <mergeCell ref="R7:U7"/>
    <mergeCell ref="R8:U8"/>
    <mergeCell ref="V7:AB7"/>
    <mergeCell ref="V8:AB8"/>
    <mergeCell ref="AV7:BB7"/>
    <mergeCell ref="AV8:BB8"/>
    <mergeCell ref="Y54:AE54"/>
    <mergeCell ref="Y55:AE55"/>
    <mergeCell ref="B5:BB5"/>
    <mergeCell ref="B6:BB6"/>
    <mergeCell ref="AL10:AP10"/>
    <mergeCell ref="AV9:BB18"/>
    <mergeCell ref="AQ9:AU13"/>
    <mergeCell ref="AI12:AK12"/>
    <mergeCell ref="AL12:AP12"/>
    <mergeCell ref="AI11:AK11"/>
    <mergeCell ref="AQ14:AU18"/>
    <mergeCell ref="AI16:AK16"/>
    <mergeCell ref="AL16:AP16"/>
    <mergeCell ref="R16:U16"/>
    <mergeCell ref="V16:AB16"/>
    <mergeCell ref="V17:AB17"/>
    <mergeCell ref="AF9:AH13"/>
  </mergeCells>
  <phoneticPr fontId="3"/>
  <pageMargins left="0.78740157480314965" right="0.59055118110236227" top="0.19685039370078741" bottom="0.19685039370078741"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E3A7F-FCF5-4BD1-8FB2-31BA0DC44E1D}">
  <sheetPr codeName="Sheet6"/>
  <dimension ref="B2:BB56"/>
  <sheetViews>
    <sheetView zoomScale="85" zoomScaleNormal="85" zoomScaleSheetLayoutView="40" workbookViewId="0">
      <selection activeCell="B63" sqref="B63:AG63"/>
    </sheetView>
  </sheetViews>
  <sheetFormatPr defaultColWidth="2.25" defaultRowHeight="15" customHeight="1" x14ac:dyDescent="0.15"/>
  <cols>
    <col min="1" max="1" width="2.5" style="45" customWidth="1"/>
    <col min="2" max="17" width="2.25" style="45"/>
    <col min="18" max="21" width="3.5" style="45" customWidth="1"/>
    <col min="22" max="31" width="2.25" style="45"/>
    <col min="32" max="47" width="2.25" style="45" hidden="1" customWidth="1"/>
    <col min="48" max="16384" width="2.25" style="45"/>
  </cols>
  <sheetData>
    <row r="2" spans="2:54"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row>
    <row r="3" spans="2:54"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row>
    <row r="4" spans="2:54"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row>
    <row r="5" spans="2:54" ht="15" customHeight="1" x14ac:dyDescent="0.15">
      <c r="B5" s="233" t="s">
        <v>263</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row>
    <row r="6" spans="2:54" ht="15" customHeight="1" thickBot="1" x14ac:dyDescent="0.2">
      <c r="B6" s="176" t="s">
        <v>279</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row>
    <row r="7" spans="2:54" ht="16.5" customHeight="1" thickTop="1" x14ac:dyDescent="0.15">
      <c r="B7" s="496" t="s">
        <v>27</v>
      </c>
      <c r="C7" s="497"/>
      <c r="D7" s="497"/>
      <c r="E7" s="497"/>
      <c r="F7" s="497" t="s">
        <v>290</v>
      </c>
      <c r="G7" s="497"/>
      <c r="H7" s="497"/>
      <c r="I7" s="497"/>
      <c r="J7" s="331" t="s">
        <v>41</v>
      </c>
      <c r="K7" s="331"/>
      <c r="L7" s="331"/>
      <c r="M7" s="500" t="s">
        <v>238</v>
      </c>
      <c r="N7" s="500"/>
      <c r="O7" s="501"/>
      <c r="P7" s="501"/>
      <c r="Q7" s="501"/>
      <c r="R7" s="504" t="s">
        <v>259</v>
      </c>
      <c r="S7" s="505"/>
      <c r="T7" s="505"/>
      <c r="U7" s="506"/>
      <c r="V7" s="507" t="s">
        <v>260</v>
      </c>
      <c r="W7" s="508"/>
      <c r="X7" s="508"/>
      <c r="Y7" s="508"/>
      <c r="Z7" s="508"/>
      <c r="AA7" s="508"/>
      <c r="AB7" s="509"/>
      <c r="AC7" s="510" t="s">
        <v>41</v>
      </c>
      <c r="AD7" s="511"/>
      <c r="AE7" s="511"/>
      <c r="AF7" s="478" t="s">
        <v>43</v>
      </c>
      <c r="AG7" s="478"/>
      <c r="AH7" s="478"/>
      <c r="AI7" s="478" t="s">
        <v>42</v>
      </c>
      <c r="AJ7" s="478"/>
      <c r="AK7" s="478"/>
      <c r="AL7" s="484" t="s">
        <v>183</v>
      </c>
      <c r="AM7" s="485"/>
      <c r="AN7" s="485"/>
      <c r="AO7" s="485"/>
      <c r="AP7" s="485"/>
      <c r="AQ7" s="484" t="s">
        <v>184</v>
      </c>
      <c r="AR7" s="485"/>
      <c r="AS7" s="485"/>
      <c r="AT7" s="485"/>
      <c r="AU7" s="486"/>
      <c r="AV7" s="480" t="s">
        <v>260</v>
      </c>
      <c r="AW7" s="403"/>
      <c r="AX7" s="403"/>
      <c r="AY7" s="403"/>
      <c r="AZ7" s="403"/>
      <c r="BA7" s="403"/>
      <c r="BB7" s="489"/>
    </row>
    <row r="8" spans="2:54" ht="16.5" customHeight="1" x14ac:dyDescent="0.15">
      <c r="B8" s="498"/>
      <c r="C8" s="499"/>
      <c r="D8" s="499"/>
      <c r="E8" s="499"/>
      <c r="F8" s="499"/>
      <c r="G8" s="499"/>
      <c r="H8" s="499"/>
      <c r="I8" s="499"/>
      <c r="J8" s="328"/>
      <c r="K8" s="328"/>
      <c r="L8" s="328"/>
      <c r="M8" s="502"/>
      <c r="N8" s="502"/>
      <c r="O8" s="503"/>
      <c r="P8" s="503"/>
      <c r="Q8" s="503"/>
      <c r="R8" s="490" t="s">
        <v>329</v>
      </c>
      <c r="S8" s="491"/>
      <c r="T8" s="491"/>
      <c r="U8" s="492"/>
      <c r="V8" s="493" t="s">
        <v>329</v>
      </c>
      <c r="W8" s="494"/>
      <c r="X8" s="494"/>
      <c r="Y8" s="494"/>
      <c r="Z8" s="494"/>
      <c r="AA8" s="494"/>
      <c r="AB8" s="495"/>
      <c r="AC8" s="512"/>
      <c r="AD8" s="513"/>
      <c r="AE8" s="513"/>
      <c r="AF8" s="479"/>
      <c r="AG8" s="479"/>
      <c r="AH8" s="479"/>
      <c r="AI8" s="479"/>
      <c r="AJ8" s="479"/>
      <c r="AK8" s="479"/>
      <c r="AL8" s="582"/>
      <c r="AM8" s="582"/>
      <c r="AN8" s="582"/>
      <c r="AO8" s="582"/>
      <c r="AP8" s="582"/>
      <c r="AQ8" s="487"/>
      <c r="AR8" s="487"/>
      <c r="AS8" s="487"/>
      <c r="AT8" s="487"/>
      <c r="AU8" s="488"/>
      <c r="AV8" s="488" t="s">
        <v>240</v>
      </c>
      <c r="AW8" s="494"/>
      <c r="AX8" s="494"/>
      <c r="AY8" s="494"/>
      <c r="AZ8" s="494"/>
      <c r="BA8" s="494"/>
      <c r="BB8" s="495"/>
    </row>
    <row r="9" spans="2:54" ht="16.5" customHeight="1" x14ac:dyDescent="0.15">
      <c r="B9" s="593" t="s">
        <v>241</v>
      </c>
      <c r="C9" s="594"/>
      <c r="D9" s="594"/>
      <c r="E9" s="595"/>
      <c r="F9" s="587" t="s">
        <v>59</v>
      </c>
      <c r="G9" s="588"/>
      <c r="H9" s="588"/>
      <c r="I9" s="589"/>
      <c r="J9" s="615" t="s">
        <v>60</v>
      </c>
      <c r="K9" s="394"/>
      <c r="L9" s="616"/>
      <c r="M9" s="602">
        <f>IF('１'!$W$12="","",IF(OR(数量ＤＢ!$DV$7&lt;&gt;"",数量ＤＢ!$DV$7&lt;&gt;0),数量ＤＢ!$ED$8,""))</f>
        <v>2600</v>
      </c>
      <c r="N9" s="603"/>
      <c r="O9" s="603"/>
      <c r="P9" s="603"/>
      <c r="Q9" s="621"/>
      <c r="R9" s="626"/>
      <c r="S9" s="627"/>
      <c r="T9" s="627"/>
      <c r="U9" s="628"/>
      <c r="V9" s="635" t="str">
        <f>IF($R9="","",$M9*$R9)</f>
        <v/>
      </c>
      <c r="W9" s="603"/>
      <c r="X9" s="603"/>
      <c r="Y9" s="603"/>
      <c r="Z9" s="603"/>
      <c r="AA9" s="603"/>
      <c r="AB9" s="603"/>
      <c r="AC9" s="565" t="s">
        <v>60</v>
      </c>
      <c r="AD9" s="362"/>
      <c r="AE9" s="363"/>
      <c r="AF9" s="638" t="s">
        <v>209</v>
      </c>
      <c r="AG9" s="594"/>
      <c r="AH9" s="595"/>
      <c r="AI9" s="587" t="s">
        <v>59</v>
      </c>
      <c r="AJ9" s="588"/>
      <c r="AK9" s="589"/>
      <c r="AL9" s="462" t="str">
        <f>IF($V9="","",$V9)</f>
        <v/>
      </c>
      <c r="AM9" s="463"/>
      <c r="AN9" s="463"/>
      <c r="AO9" s="463"/>
      <c r="AP9" s="464"/>
      <c r="AQ9" s="462" t="str">
        <f>IF($AL9="","",SUM($AL9))</f>
        <v/>
      </c>
      <c r="AR9" s="463"/>
      <c r="AS9" s="463"/>
      <c r="AT9" s="463"/>
      <c r="AU9" s="464"/>
      <c r="AV9" s="602" t="str">
        <f>IF($AL9="","",SUM($AL9))</f>
        <v/>
      </c>
      <c r="AW9" s="603"/>
      <c r="AX9" s="603"/>
      <c r="AY9" s="603"/>
      <c r="AZ9" s="603"/>
      <c r="BA9" s="603"/>
      <c r="BB9" s="604"/>
    </row>
    <row r="10" spans="2:54" ht="16.5" customHeight="1" x14ac:dyDescent="0.15">
      <c r="B10" s="596"/>
      <c r="C10" s="597"/>
      <c r="D10" s="597"/>
      <c r="E10" s="598"/>
      <c r="F10" s="448"/>
      <c r="G10" s="449"/>
      <c r="H10" s="449"/>
      <c r="I10" s="450"/>
      <c r="J10" s="617"/>
      <c r="K10" s="396"/>
      <c r="L10" s="618"/>
      <c r="M10" s="605"/>
      <c r="N10" s="606"/>
      <c r="O10" s="606"/>
      <c r="P10" s="606"/>
      <c r="Q10" s="622"/>
      <c r="R10" s="629"/>
      <c r="S10" s="630"/>
      <c r="T10" s="630"/>
      <c r="U10" s="631"/>
      <c r="V10" s="636"/>
      <c r="W10" s="606"/>
      <c r="X10" s="606"/>
      <c r="Y10" s="606"/>
      <c r="Z10" s="606"/>
      <c r="AA10" s="606"/>
      <c r="AB10" s="606"/>
      <c r="AC10" s="566"/>
      <c r="AD10" s="357"/>
      <c r="AE10" s="358"/>
      <c r="AF10" s="639"/>
      <c r="AG10" s="597"/>
      <c r="AH10" s="598"/>
      <c r="AI10" s="448"/>
      <c r="AJ10" s="449"/>
      <c r="AK10" s="450"/>
      <c r="AL10" s="414"/>
      <c r="AM10" s="415"/>
      <c r="AN10" s="415"/>
      <c r="AO10" s="415"/>
      <c r="AP10" s="416"/>
      <c r="AQ10" s="414"/>
      <c r="AR10" s="415"/>
      <c r="AS10" s="415"/>
      <c r="AT10" s="415"/>
      <c r="AU10" s="416"/>
      <c r="AV10" s="605"/>
      <c r="AW10" s="606"/>
      <c r="AX10" s="606"/>
      <c r="AY10" s="606"/>
      <c r="AZ10" s="606"/>
      <c r="BA10" s="606"/>
      <c r="BB10" s="607"/>
    </row>
    <row r="11" spans="2:54" ht="16.5" customHeight="1" x14ac:dyDescent="0.15">
      <c r="B11" s="596"/>
      <c r="C11" s="597"/>
      <c r="D11" s="597"/>
      <c r="E11" s="598"/>
      <c r="F11" s="448"/>
      <c r="G11" s="449"/>
      <c r="H11" s="449"/>
      <c r="I11" s="450"/>
      <c r="J11" s="617"/>
      <c r="K11" s="396"/>
      <c r="L11" s="618"/>
      <c r="M11" s="605"/>
      <c r="N11" s="606"/>
      <c r="O11" s="606"/>
      <c r="P11" s="606"/>
      <c r="Q11" s="622"/>
      <c r="R11" s="629"/>
      <c r="S11" s="630"/>
      <c r="T11" s="630"/>
      <c r="U11" s="631"/>
      <c r="V11" s="636"/>
      <c r="W11" s="606"/>
      <c r="X11" s="606"/>
      <c r="Y11" s="606"/>
      <c r="Z11" s="606"/>
      <c r="AA11" s="606"/>
      <c r="AB11" s="606"/>
      <c r="AC11" s="566"/>
      <c r="AD11" s="357"/>
      <c r="AE11" s="358"/>
      <c r="AF11" s="639"/>
      <c r="AG11" s="597"/>
      <c r="AH11" s="598"/>
      <c r="AI11" s="448"/>
      <c r="AJ11" s="449"/>
      <c r="AK11" s="450"/>
      <c r="AL11" s="414"/>
      <c r="AM11" s="415"/>
      <c r="AN11" s="415"/>
      <c r="AO11" s="415"/>
      <c r="AP11" s="416"/>
      <c r="AQ11" s="414"/>
      <c r="AR11" s="415"/>
      <c r="AS11" s="415"/>
      <c r="AT11" s="415"/>
      <c r="AU11" s="416"/>
      <c r="AV11" s="605"/>
      <c r="AW11" s="606"/>
      <c r="AX11" s="606"/>
      <c r="AY11" s="606"/>
      <c r="AZ11" s="606"/>
      <c r="BA11" s="606"/>
      <c r="BB11" s="607"/>
    </row>
    <row r="12" spans="2:54" ht="16.5" customHeight="1" x14ac:dyDescent="0.15">
      <c r="B12" s="596"/>
      <c r="C12" s="597"/>
      <c r="D12" s="597"/>
      <c r="E12" s="598"/>
      <c r="F12" s="448"/>
      <c r="G12" s="449"/>
      <c r="H12" s="449"/>
      <c r="I12" s="450"/>
      <c r="J12" s="617"/>
      <c r="K12" s="396"/>
      <c r="L12" s="618"/>
      <c r="M12" s="605"/>
      <c r="N12" s="606"/>
      <c r="O12" s="606"/>
      <c r="P12" s="606"/>
      <c r="Q12" s="622"/>
      <c r="R12" s="629"/>
      <c r="S12" s="630"/>
      <c r="T12" s="630"/>
      <c r="U12" s="631"/>
      <c r="V12" s="636"/>
      <c r="W12" s="606"/>
      <c r="X12" s="606"/>
      <c r="Y12" s="606"/>
      <c r="Z12" s="606"/>
      <c r="AA12" s="606"/>
      <c r="AB12" s="606"/>
      <c r="AC12" s="566"/>
      <c r="AD12" s="357"/>
      <c r="AE12" s="358"/>
      <c r="AF12" s="639"/>
      <c r="AG12" s="597"/>
      <c r="AH12" s="598"/>
      <c r="AI12" s="448"/>
      <c r="AJ12" s="449"/>
      <c r="AK12" s="450"/>
      <c r="AL12" s="414"/>
      <c r="AM12" s="415"/>
      <c r="AN12" s="415"/>
      <c r="AO12" s="415"/>
      <c r="AP12" s="416"/>
      <c r="AQ12" s="414"/>
      <c r="AR12" s="415"/>
      <c r="AS12" s="415"/>
      <c r="AT12" s="415"/>
      <c r="AU12" s="416"/>
      <c r="AV12" s="605"/>
      <c r="AW12" s="606"/>
      <c r="AX12" s="606"/>
      <c r="AY12" s="606"/>
      <c r="AZ12" s="606"/>
      <c r="BA12" s="606"/>
      <c r="BB12" s="607"/>
    </row>
    <row r="13" spans="2:54" ht="16.5" customHeight="1" x14ac:dyDescent="0.15">
      <c r="B13" s="596"/>
      <c r="C13" s="597"/>
      <c r="D13" s="597"/>
      <c r="E13" s="598"/>
      <c r="F13" s="448"/>
      <c r="G13" s="449"/>
      <c r="H13" s="449"/>
      <c r="I13" s="450"/>
      <c r="J13" s="617"/>
      <c r="K13" s="396"/>
      <c r="L13" s="618"/>
      <c r="M13" s="605"/>
      <c r="N13" s="606"/>
      <c r="O13" s="606"/>
      <c r="P13" s="606"/>
      <c r="Q13" s="622"/>
      <c r="R13" s="629"/>
      <c r="S13" s="630"/>
      <c r="T13" s="630"/>
      <c r="U13" s="631"/>
      <c r="V13" s="636"/>
      <c r="W13" s="606"/>
      <c r="X13" s="606"/>
      <c r="Y13" s="606"/>
      <c r="Z13" s="606"/>
      <c r="AA13" s="606"/>
      <c r="AB13" s="606"/>
      <c r="AC13" s="566"/>
      <c r="AD13" s="357"/>
      <c r="AE13" s="358"/>
      <c r="AF13" s="639"/>
      <c r="AG13" s="597"/>
      <c r="AH13" s="598"/>
      <c r="AI13" s="448"/>
      <c r="AJ13" s="449"/>
      <c r="AK13" s="450"/>
      <c r="AL13" s="414"/>
      <c r="AM13" s="415"/>
      <c r="AN13" s="415"/>
      <c r="AO13" s="415"/>
      <c r="AP13" s="416"/>
      <c r="AQ13" s="414"/>
      <c r="AR13" s="415"/>
      <c r="AS13" s="415"/>
      <c r="AT13" s="415"/>
      <c r="AU13" s="416"/>
      <c r="AV13" s="605"/>
      <c r="AW13" s="606"/>
      <c r="AX13" s="606"/>
      <c r="AY13" s="606"/>
      <c r="AZ13" s="606"/>
      <c r="BA13" s="606"/>
      <c r="BB13" s="607"/>
    </row>
    <row r="14" spans="2:54" ht="16.5" customHeight="1" x14ac:dyDescent="0.15">
      <c r="B14" s="596"/>
      <c r="C14" s="597"/>
      <c r="D14" s="597"/>
      <c r="E14" s="598"/>
      <c r="F14" s="448"/>
      <c r="G14" s="449"/>
      <c r="H14" s="449"/>
      <c r="I14" s="450"/>
      <c r="J14" s="617"/>
      <c r="K14" s="396"/>
      <c r="L14" s="618"/>
      <c r="M14" s="605"/>
      <c r="N14" s="606"/>
      <c r="O14" s="606"/>
      <c r="P14" s="606"/>
      <c r="Q14" s="622"/>
      <c r="R14" s="629"/>
      <c r="S14" s="630"/>
      <c r="T14" s="630"/>
      <c r="U14" s="631"/>
      <c r="V14" s="636"/>
      <c r="W14" s="606"/>
      <c r="X14" s="606"/>
      <c r="Y14" s="606"/>
      <c r="Z14" s="606"/>
      <c r="AA14" s="606"/>
      <c r="AB14" s="606"/>
      <c r="AC14" s="566"/>
      <c r="AD14" s="357"/>
      <c r="AE14" s="358"/>
      <c r="AF14" s="639"/>
      <c r="AG14" s="597"/>
      <c r="AH14" s="598"/>
      <c r="AI14" s="448"/>
      <c r="AJ14" s="449"/>
      <c r="AK14" s="450"/>
      <c r="AL14" s="414"/>
      <c r="AM14" s="415"/>
      <c r="AN14" s="415"/>
      <c r="AO14" s="415"/>
      <c r="AP14" s="416"/>
      <c r="AQ14" s="414"/>
      <c r="AR14" s="415"/>
      <c r="AS14" s="415"/>
      <c r="AT14" s="415"/>
      <c r="AU14" s="416"/>
      <c r="AV14" s="605"/>
      <c r="AW14" s="606"/>
      <c r="AX14" s="606"/>
      <c r="AY14" s="606"/>
      <c r="AZ14" s="606"/>
      <c r="BA14" s="606"/>
      <c r="BB14" s="607"/>
    </row>
    <row r="15" spans="2:54" ht="16.5" customHeight="1" x14ac:dyDescent="0.15">
      <c r="B15" s="596"/>
      <c r="C15" s="597"/>
      <c r="D15" s="597"/>
      <c r="E15" s="598"/>
      <c r="F15" s="448"/>
      <c r="G15" s="449"/>
      <c r="H15" s="449"/>
      <c r="I15" s="450"/>
      <c r="J15" s="617"/>
      <c r="K15" s="396"/>
      <c r="L15" s="618"/>
      <c r="M15" s="605"/>
      <c r="N15" s="606"/>
      <c r="O15" s="606"/>
      <c r="P15" s="606"/>
      <c r="Q15" s="622"/>
      <c r="R15" s="629"/>
      <c r="S15" s="630"/>
      <c r="T15" s="630"/>
      <c r="U15" s="631"/>
      <c r="V15" s="636"/>
      <c r="W15" s="606"/>
      <c r="X15" s="606"/>
      <c r="Y15" s="606"/>
      <c r="Z15" s="606"/>
      <c r="AA15" s="606"/>
      <c r="AB15" s="606"/>
      <c r="AC15" s="566"/>
      <c r="AD15" s="357"/>
      <c r="AE15" s="358"/>
      <c r="AF15" s="639"/>
      <c r="AG15" s="597"/>
      <c r="AH15" s="598"/>
      <c r="AI15" s="448"/>
      <c r="AJ15" s="449"/>
      <c r="AK15" s="450"/>
      <c r="AL15" s="414"/>
      <c r="AM15" s="415"/>
      <c r="AN15" s="415"/>
      <c r="AO15" s="415"/>
      <c r="AP15" s="416"/>
      <c r="AQ15" s="414"/>
      <c r="AR15" s="415"/>
      <c r="AS15" s="415"/>
      <c r="AT15" s="415"/>
      <c r="AU15" s="416"/>
      <c r="AV15" s="605"/>
      <c r="AW15" s="606"/>
      <c r="AX15" s="606"/>
      <c r="AY15" s="606"/>
      <c r="AZ15" s="606"/>
      <c r="BA15" s="606"/>
      <c r="BB15" s="607"/>
    </row>
    <row r="16" spans="2:54" ht="16.5" customHeight="1" x14ac:dyDescent="0.15">
      <c r="B16" s="596"/>
      <c r="C16" s="597"/>
      <c r="D16" s="597"/>
      <c r="E16" s="598"/>
      <c r="F16" s="448"/>
      <c r="G16" s="449"/>
      <c r="H16" s="449"/>
      <c r="I16" s="450"/>
      <c r="J16" s="617"/>
      <c r="K16" s="396"/>
      <c r="L16" s="618"/>
      <c r="M16" s="605"/>
      <c r="N16" s="606"/>
      <c r="O16" s="606"/>
      <c r="P16" s="606"/>
      <c r="Q16" s="622"/>
      <c r="R16" s="629"/>
      <c r="S16" s="630"/>
      <c r="T16" s="630"/>
      <c r="U16" s="631"/>
      <c r="V16" s="636"/>
      <c r="W16" s="606"/>
      <c r="X16" s="606"/>
      <c r="Y16" s="606"/>
      <c r="Z16" s="606"/>
      <c r="AA16" s="606"/>
      <c r="AB16" s="606"/>
      <c r="AC16" s="566"/>
      <c r="AD16" s="357"/>
      <c r="AE16" s="358"/>
      <c r="AF16" s="639"/>
      <c r="AG16" s="597"/>
      <c r="AH16" s="598"/>
      <c r="AI16" s="448"/>
      <c r="AJ16" s="449"/>
      <c r="AK16" s="450"/>
      <c r="AL16" s="414"/>
      <c r="AM16" s="415"/>
      <c r="AN16" s="415"/>
      <c r="AO16" s="415"/>
      <c r="AP16" s="416"/>
      <c r="AQ16" s="414"/>
      <c r="AR16" s="415"/>
      <c r="AS16" s="415"/>
      <c r="AT16" s="415"/>
      <c r="AU16" s="416"/>
      <c r="AV16" s="605"/>
      <c r="AW16" s="606"/>
      <c r="AX16" s="606"/>
      <c r="AY16" s="606"/>
      <c r="AZ16" s="606"/>
      <c r="BA16" s="606"/>
      <c r="BB16" s="607"/>
    </row>
    <row r="17" spans="2:54" ht="16.5" customHeight="1" x14ac:dyDescent="0.15">
      <c r="B17" s="596"/>
      <c r="C17" s="597"/>
      <c r="D17" s="597"/>
      <c r="E17" s="598"/>
      <c r="F17" s="448"/>
      <c r="G17" s="449"/>
      <c r="H17" s="449"/>
      <c r="I17" s="450"/>
      <c r="J17" s="617"/>
      <c r="K17" s="396"/>
      <c r="L17" s="618"/>
      <c r="M17" s="605"/>
      <c r="N17" s="606"/>
      <c r="O17" s="606"/>
      <c r="P17" s="606"/>
      <c r="Q17" s="622"/>
      <c r="R17" s="629"/>
      <c r="S17" s="630"/>
      <c r="T17" s="630"/>
      <c r="U17" s="631"/>
      <c r="V17" s="636"/>
      <c r="W17" s="606"/>
      <c r="X17" s="606"/>
      <c r="Y17" s="606"/>
      <c r="Z17" s="606"/>
      <c r="AA17" s="606"/>
      <c r="AB17" s="606"/>
      <c r="AC17" s="566"/>
      <c r="AD17" s="357"/>
      <c r="AE17" s="358"/>
      <c r="AF17" s="639"/>
      <c r="AG17" s="597"/>
      <c r="AH17" s="598"/>
      <c r="AI17" s="448"/>
      <c r="AJ17" s="449"/>
      <c r="AK17" s="450"/>
      <c r="AL17" s="414"/>
      <c r="AM17" s="415"/>
      <c r="AN17" s="415"/>
      <c r="AO17" s="415"/>
      <c r="AP17" s="416"/>
      <c r="AQ17" s="414"/>
      <c r="AR17" s="415"/>
      <c r="AS17" s="415"/>
      <c r="AT17" s="415"/>
      <c r="AU17" s="416"/>
      <c r="AV17" s="605"/>
      <c r="AW17" s="606"/>
      <c r="AX17" s="606"/>
      <c r="AY17" s="606"/>
      <c r="AZ17" s="606"/>
      <c r="BA17" s="606"/>
      <c r="BB17" s="607"/>
    </row>
    <row r="18" spans="2:54" ht="16.5" customHeight="1" thickBot="1" x14ac:dyDescent="0.2">
      <c r="B18" s="599"/>
      <c r="C18" s="600"/>
      <c r="D18" s="600"/>
      <c r="E18" s="601"/>
      <c r="F18" s="590"/>
      <c r="G18" s="591"/>
      <c r="H18" s="591"/>
      <c r="I18" s="592"/>
      <c r="J18" s="619"/>
      <c r="K18" s="398"/>
      <c r="L18" s="620"/>
      <c r="M18" s="623"/>
      <c r="N18" s="624"/>
      <c r="O18" s="624"/>
      <c r="P18" s="624"/>
      <c r="Q18" s="625"/>
      <c r="R18" s="632"/>
      <c r="S18" s="633"/>
      <c r="T18" s="633"/>
      <c r="U18" s="634"/>
      <c r="V18" s="637"/>
      <c r="W18" s="624"/>
      <c r="X18" s="624"/>
      <c r="Y18" s="624"/>
      <c r="Z18" s="624"/>
      <c r="AA18" s="624"/>
      <c r="AB18" s="624"/>
      <c r="AC18" s="581"/>
      <c r="AD18" s="580"/>
      <c r="AE18" s="611"/>
      <c r="AF18" s="640"/>
      <c r="AG18" s="641"/>
      <c r="AH18" s="642"/>
      <c r="AI18" s="612"/>
      <c r="AJ18" s="613"/>
      <c r="AK18" s="614"/>
      <c r="AL18" s="417"/>
      <c r="AM18" s="418"/>
      <c r="AN18" s="418"/>
      <c r="AO18" s="418"/>
      <c r="AP18" s="419"/>
      <c r="AQ18" s="417"/>
      <c r="AR18" s="418"/>
      <c r="AS18" s="418"/>
      <c r="AT18" s="418"/>
      <c r="AU18" s="419"/>
      <c r="AV18" s="608"/>
      <c r="AW18" s="609"/>
      <c r="AX18" s="609"/>
      <c r="AY18" s="609"/>
      <c r="AZ18" s="609"/>
      <c r="BA18" s="609"/>
      <c r="BB18" s="610"/>
    </row>
    <row r="19" spans="2:54" ht="16.5" customHeight="1" thickBot="1" x14ac:dyDescent="0.2">
      <c r="B19" s="66"/>
      <c r="C19" s="585"/>
      <c r="D19" s="585"/>
      <c r="E19" s="585"/>
      <c r="F19" s="585"/>
      <c r="G19" s="585"/>
      <c r="H19" s="585"/>
      <c r="I19" s="585"/>
      <c r="J19" s="585"/>
      <c r="K19" s="585"/>
      <c r="L19" s="585"/>
      <c r="M19" s="586"/>
      <c r="N19" s="586"/>
      <c r="O19" s="586"/>
      <c r="P19" s="586"/>
      <c r="Q19" s="586"/>
      <c r="R19" s="585"/>
      <c r="S19" s="585"/>
      <c r="T19" s="585"/>
      <c r="U19" s="585"/>
      <c r="V19" s="585"/>
      <c r="W19" s="585"/>
      <c r="X19" s="585"/>
      <c r="Y19" s="585"/>
      <c r="Z19" s="585"/>
      <c r="AA19" s="585"/>
      <c r="AB19" s="585"/>
      <c r="AC19" s="585"/>
      <c r="AD19" s="585"/>
      <c r="AE19" s="585"/>
      <c r="AF19" s="585"/>
      <c r="AG19" s="585"/>
      <c r="AH19" s="585"/>
      <c r="AI19" s="585"/>
      <c r="AJ19" s="585"/>
      <c r="AK19" s="585"/>
      <c r="AL19" s="585"/>
      <c r="AM19" s="585"/>
      <c r="AN19" s="585"/>
      <c r="AO19" s="585"/>
      <c r="AP19" s="585"/>
      <c r="AQ19" s="585"/>
      <c r="AR19" s="585"/>
      <c r="AS19" s="585"/>
      <c r="AT19" s="585"/>
      <c r="AU19" s="585"/>
      <c r="AV19" s="585"/>
      <c r="AW19" s="585"/>
      <c r="AX19" s="585"/>
      <c r="AY19" s="86"/>
      <c r="AZ19" s="86"/>
      <c r="BA19" s="67"/>
      <c r="BB19" s="67"/>
    </row>
    <row r="20" spans="2:54" ht="16.5" customHeight="1" thickTop="1" x14ac:dyDescent="0.15">
      <c r="B20" s="68"/>
      <c r="C20" s="68"/>
      <c r="D20" s="68"/>
      <c r="E20" s="68"/>
      <c r="F20" s="68"/>
      <c r="G20" s="68"/>
      <c r="H20" s="68"/>
      <c r="I20" s="68"/>
      <c r="J20" s="68"/>
      <c r="K20" s="69"/>
      <c r="L20" s="69"/>
      <c r="M20" s="87"/>
      <c r="N20" s="87"/>
      <c r="O20" s="87"/>
      <c r="P20" s="87"/>
      <c r="Q20" s="87"/>
      <c r="R20" s="69"/>
      <c r="S20" s="69"/>
      <c r="T20" s="46"/>
      <c r="U20" s="68"/>
      <c r="V20" s="68"/>
      <c r="W20" s="68"/>
      <c r="X20" s="68"/>
      <c r="Y20" s="402" t="s">
        <v>260</v>
      </c>
      <c r="Z20" s="403"/>
      <c r="AA20" s="403"/>
      <c r="AB20" s="403"/>
      <c r="AC20" s="403"/>
      <c r="AD20" s="403"/>
      <c r="AE20" s="404"/>
      <c r="AF20" s="69"/>
      <c r="AG20" s="69"/>
      <c r="AH20" s="69"/>
      <c r="AI20" s="69"/>
      <c r="AJ20" s="69"/>
      <c r="AK20" s="69"/>
      <c r="AL20" s="46"/>
      <c r="AM20" s="68"/>
      <c r="AN20" s="68"/>
      <c r="AO20" s="68"/>
      <c r="AP20" s="69"/>
      <c r="AQ20" s="69"/>
      <c r="AR20" s="46"/>
      <c r="AS20" s="68"/>
      <c r="AT20" s="68"/>
      <c r="AU20" s="68"/>
      <c r="AV20" s="406" t="str">
        <f>IF($AV$9="","",SUM($AV$9))</f>
        <v/>
      </c>
      <c r="AW20" s="406"/>
      <c r="AX20" s="406"/>
      <c r="AY20" s="406"/>
      <c r="AZ20" s="406"/>
      <c r="BA20" s="406"/>
      <c r="BB20" s="407"/>
    </row>
    <row r="21" spans="2:54" ht="16.5" customHeight="1" thickBot="1" x14ac:dyDescent="0.2">
      <c r="B21" s="68"/>
      <c r="C21" s="68"/>
      <c r="D21" s="68"/>
      <c r="E21" s="68"/>
      <c r="F21" s="68"/>
      <c r="G21" s="68"/>
      <c r="H21" s="68"/>
      <c r="I21" s="68"/>
      <c r="J21" s="68"/>
      <c r="K21" s="69"/>
      <c r="L21" s="69"/>
      <c r="M21" s="87"/>
      <c r="N21" s="87"/>
      <c r="O21" s="87"/>
      <c r="P21" s="87"/>
      <c r="Q21" s="87"/>
      <c r="R21" s="69"/>
      <c r="S21" s="69"/>
      <c r="T21" s="46"/>
      <c r="U21" s="68"/>
      <c r="V21" s="68"/>
      <c r="W21" s="68"/>
      <c r="X21" s="68"/>
      <c r="Y21" s="411" t="s">
        <v>239</v>
      </c>
      <c r="Z21" s="412"/>
      <c r="AA21" s="412"/>
      <c r="AB21" s="412"/>
      <c r="AC21" s="412"/>
      <c r="AD21" s="412"/>
      <c r="AE21" s="413"/>
      <c r="AF21" s="69"/>
      <c r="AG21" s="69"/>
      <c r="AH21" s="69"/>
      <c r="AI21" s="69"/>
      <c r="AJ21" s="69"/>
      <c r="AK21" s="69"/>
      <c r="AL21" s="46"/>
      <c r="AM21" s="68"/>
      <c r="AN21" s="68"/>
      <c r="AO21" s="68"/>
      <c r="AP21" s="69"/>
      <c r="AQ21" s="69"/>
      <c r="AR21" s="46"/>
      <c r="AS21" s="68"/>
      <c r="AT21" s="68"/>
      <c r="AU21" s="68"/>
      <c r="AV21" s="409"/>
      <c r="AW21" s="409"/>
      <c r="AX21" s="409"/>
      <c r="AY21" s="409"/>
      <c r="AZ21" s="409"/>
      <c r="BA21" s="409"/>
      <c r="BB21" s="410"/>
    </row>
    <row r="22" spans="2:54" ht="16.5" customHeight="1" thickTop="1" x14ac:dyDescent="0.15">
      <c r="B22" s="68"/>
      <c r="C22" s="68"/>
      <c r="D22" s="68"/>
      <c r="E22" s="68"/>
      <c r="F22" s="68"/>
      <c r="G22" s="68"/>
      <c r="H22" s="68"/>
      <c r="I22" s="68"/>
      <c r="J22" s="68"/>
      <c r="K22" s="69"/>
      <c r="L22" s="69"/>
      <c r="M22" s="87"/>
      <c r="N22" s="87"/>
      <c r="O22" s="87"/>
      <c r="P22" s="87"/>
      <c r="Q22" s="87"/>
      <c r="R22" s="69"/>
      <c r="S22" s="69"/>
      <c r="T22" s="46"/>
      <c r="U22" s="68"/>
      <c r="V22" s="68"/>
      <c r="W22" s="68"/>
      <c r="X22" s="68"/>
      <c r="Y22" s="68"/>
      <c r="Z22" s="68"/>
      <c r="AA22" s="68"/>
      <c r="AB22" s="68"/>
      <c r="AC22" s="68"/>
      <c r="AD22" s="68"/>
      <c r="AE22" s="69"/>
      <c r="AF22" s="69"/>
      <c r="AG22" s="69"/>
      <c r="AH22" s="69"/>
      <c r="AI22" s="69"/>
      <c r="AJ22" s="69"/>
      <c r="AK22" s="69"/>
      <c r="AL22" s="46"/>
      <c r="AM22" s="68"/>
      <c r="AN22" s="68"/>
      <c r="AO22" s="68"/>
      <c r="AP22" s="68"/>
      <c r="AQ22" s="70"/>
      <c r="AR22" s="70"/>
      <c r="AS22" s="70"/>
      <c r="AT22" s="71"/>
      <c r="AU22" s="71"/>
      <c r="AV22" s="71"/>
      <c r="AW22" s="71"/>
      <c r="AX22" s="71"/>
      <c r="AY22" s="71"/>
      <c r="AZ22" s="71"/>
      <c r="BA22" s="71"/>
      <c r="BB22" s="71"/>
    </row>
    <row r="23" spans="2:54" ht="16.5" customHeight="1" x14ac:dyDescent="0.15">
      <c r="B23" s="68"/>
      <c r="C23" s="68"/>
      <c r="D23" s="68"/>
      <c r="E23" s="68"/>
      <c r="F23" s="68"/>
      <c r="G23" s="68"/>
      <c r="H23" s="68"/>
      <c r="I23" s="68"/>
      <c r="J23" s="68"/>
      <c r="K23" s="69"/>
      <c r="L23" s="69"/>
      <c r="M23" s="87"/>
      <c r="N23" s="87"/>
      <c r="O23" s="87"/>
      <c r="P23" s="87"/>
      <c r="Q23" s="87"/>
      <c r="R23" s="69"/>
      <c r="S23" s="69"/>
      <c r="T23" s="46"/>
      <c r="U23" s="68"/>
      <c r="V23" s="68"/>
      <c r="W23" s="68"/>
      <c r="X23" s="68"/>
      <c r="Y23" s="68"/>
      <c r="Z23" s="68"/>
      <c r="AA23" s="68"/>
      <c r="AB23" s="68"/>
      <c r="AC23" s="68"/>
      <c r="AD23" s="68"/>
      <c r="AE23" s="69"/>
      <c r="AF23" s="69"/>
      <c r="AG23" s="69"/>
      <c r="AH23" s="69"/>
      <c r="AI23" s="69"/>
      <c r="AJ23" s="69"/>
      <c r="AK23" s="69"/>
      <c r="AL23" s="46"/>
      <c r="AM23" s="68"/>
      <c r="AN23" s="68"/>
      <c r="AO23" s="68"/>
      <c r="AP23" s="68"/>
      <c r="AQ23" s="70"/>
      <c r="AR23" s="70"/>
      <c r="AS23" s="70"/>
      <c r="AT23" s="71"/>
      <c r="AU23" s="71"/>
      <c r="AV23" s="71"/>
      <c r="AW23" s="71"/>
      <c r="AX23" s="71"/>
      <c r="AY23" s="71"/>
      <c r="AZ23" s="71"/>
      <c r="BA23" s="71"/>
      <c r="BB23" s="71"/>
    </row>
    <row r="24" spans="2:54" ht="16.5" customHeight="1" x14ac:dyDescent="0.15">
      <c r="B24" s="68"/>
      <c r="C24" s="68"/>
      <c r="D24" s="68"/>
      <c r="E24" s="68"/>
      <c r="F24" s="68"/>
      <c r="G24" s="68"/>
      <c r="H24" s="68"/>
      <c r="I24" s="68"/>
      <c r="J24" s="68"/>
      <c r="K24" s="69"/>
      <c r="L24" s="69"/>
      <c r="M24" s="87"/>
      <c r="N24" s="87"/>
      <c r="O24" s="87"/>
      <c r="P24" s="87"/>
      <c r="Q24" s="87"/>
      <c r="R24" s="69"/>
      <c r="S24" s="69"/>
      <c r="T24" s="46"/>
      <c r="U24" s="68"/>
      <c r="V24" s="68"/>
      <c r="W24" s="68"/>
      <c r="X24" s="68"/>
      <c r="Y24" s="68"/>
      <c r="Z24" s="68"/>
      <c r="AA24" s="68"/>
      <c r="AB24" s="68"/>
      <c r="AC24" s="68"/>
      <c r="AD24" s="68"/>
      <c r="AE24" s="69"/>
      <c r="AF24" s="69"/>
      <c r="AG24" s="69"/>
      <c r="AH24" s="69"/>
      <c r="AI24" s="69"/>
      <c r="AJ24" s="69"/>
      <c r="AK24" s="69"/>
      <c r="AL24" s="46"/>
      <c r="AM24" s="68"/>
      <c r="AN24" s="68"/>
      <c r="AO24" s="68"/>
      <c r="AP24" s="68"/>
      <c r="AQ24" s="70"/>
      <c r="AR24" s="70"/>
      <c r="AS24" s="70"/>
      <c r="AT24" s="71"/>
      <c r="AU24" s="71"/>
      <c r="AV24" s="71"/>
      <c r="AW24" s="71"/>
      <c r="AX24" s="71"/>
      <c r="AY24" s="71"/>
      <c r="AZ24" s="71"/>
      <c r="BA24" s="71"/>
      <c r="BB24" s="71"/>
    </row>
    <row r="25" spans="2:54" ht="16.5" customHeight="1" x14ac:dyDescent="0.15">
      <c r="B25" s="68"/>
      <c r="C25" s="68"/>
      <c r="D25" s="68"/>
      <c r="E25" s="68"/>
      <c r="F25" s="68"/>
      <c r="G25" s="68"/>
      <c r="H25" s="68"/>
      <c r="I25" s="68"/>
      <c r="J25" s="68"/>
      <c r="K25" s="69"/>
      <c r="L25" s="69"/>
      <c r="M25" s="87"/>
      <c r="N25" s="87"/>
      <c r="O25" s="87"/>
      <c r="P25" s="87"/>
      <c r="Q25" s="87"/>
      <c r="R25" s="69"/>
      <c r="S25" s="69"/>
      <c r="T25" s="46"/>
      <c r="U25" s="68"/>
      <c r="V25" s="68"/>
      <c r="W25" s="68"/>
      <c r="X25" s="68"/>
      <c r="Y25" s="68"/>
      <c r="Z25" s="68"/>
      <c r="AA25" s="68"/>
      <c r="AB25" s="68"/>
      <c r="AC25" s="68"/>
      <c r="AD25" s="68"/>
      <c r="AE25" s="69"/>
      <c r="AF25" s="69"/>
      <c r="AG25" s="69"/>
      <c r="AH25" s="69"/>
      <c r="AI25" s="69"/>
      <c r="AJ25" s="69"/>
      <c r="AK25" s="69"/>
      <c r="AL25" s="46"/>
      <c r="AM25" s="68"/>
      <c r="AN25" s="68"/>
      <c r="AO25" s="68"/>
      <c r="AP25" s="68"/>
      <c r="AQ25" s="70"/>
      <c r="AR25" s="70"/>
      <c r="AS25" s="70"/>
      <c r="AT25" s="71"/>
      <c r="AU25" s="71"/>
      <c r="AV25" s="71"/>
      <c r="AW25" s="71"/>
      <c r="AX25" s="71"/>
      <c r="AY25" s="71"/>
      <c r="AZ25" s="71"/>
      <c r="BA25" s="71"/>
      <c r="BB25" s="71"/>
    </row>
    <row r="26" spans="2:54" ht="16.5" customHeight="1" x14ac:dyDescent="0.15">
      <c r="B26" s="68"/>
      <c r="C26" s="68"/>
      <c r="D26" s="68"/>
      <c r="E26" s="68"/>
      <c r="F26" s="68"/>
      <c r="G26" s="68"/>
      <c r="H26" s="68"/>
      <c r="I26" s="68"/>
      <c r="J26" s="68"/>
      <c r="K26" s="69"/>
      <c r="L26" s="69"/>
      <c r="M26" s="87"/>
      <c r="N26" s="87"/>
      <c r="O26" s="87"/>
      <c r="P26" s="87"/>
      <c r="Q26" s="87"/>
      <c r="R26" s="69"/>
      <c r="S26" s="69"/>
      <c r="T26" s="46"/>
      <c r="U26" s="68"/>
      <c r="V26" s="68"/>
      <c r="W26" s="68"/>
      <c r="X26" s="68"/>
      <c r="Y26" s="68"/>
      <c r="Z26" s="68"/>
      <c r="AA26" s="68"/>
      <c r="AB26" s="68"/>
      <c r="AC26" s="68"/>
      <c r="AD26" s="68"/>
      <c r="AE26" s="69"/>
      <c r="AF26" s="69"/>
      <c r="AG26" s="69"/>
      <c r="AH26" s="69"/>
      <c r="AI26" s="69"/>
      <c r="AJ26" s="69"/>
      <c r="AK26" s="69"/>
      <c r="AL26" s="46"/>
      <c r="AM26" s="68"/>
      <c r="AN26" s="68"/>
      <c r="AO26" s="68"/>
      <c r="AP26" s="68"/>
      <c r="AQ26" s="70"/>
      <c r="AR26" s="70"/>
      <c r="AS26" s="70"/>
      <c r="AT26" s="71"/>
      <c r="AU26" s="71"/>
      <c r="AV26" s="71"/>
      <c r="AW26" s="71"/>
      <c r="AX26" s="71"/>
      <c r="AY26" s="71"/>
      <c r="AZ26" s="71"/>
      <c r="BA26" s="71"/>
      <c r="BB26" s="71"/>
    </row>
    <row r="27" spans="2:54" ht="16.5" customHeight="1" x14ac:dyDescent="0.15">
      <c r="B27" s="68"/>
      <c r="C27" s="68"/>
      <c r="D27" s="68"/>
      <c r="E27" s="68"/>
      <c r="F27" s="68"/>
      <c r="G27" s="68"/>
      <c r="H27" s="68"/>
      <c r="I27" s="68"/>
      <c r="J27" s="68"/>
      <c r="K27" s="69"/>
      <c r="L27" s="69"/>
      <c r="M27" s="87"/>
      <c r="N27" s="87"/>
      <c r="O27" s="87"/>
      <c r="P27" s="87"/>
      <c r="Q27" s="87"/>
      <c r="R27" s="69"/>
      <c r="S27" s="69"/>
      <c r="T27" s="46"/>
      <c r="U27" s="68"/>
      <c r="V27" s="68"/>
      <c r="W27" s="68"/>
      <c r="X27" s="68"/>
      <c r="Y27" s="68"/>
      <c r="Z27" s="68"/>
      <c r="AA27" s="68"/>
      <c r="AB27" s="68"/>
      <c r="AC27" s="68"/>
      <c r="AD27" s="68"/>
      <c r="AE27" s="69"/>
      <c r="AF27" s="69"/>
      <c r="AG27" s="69"/>
      <c r="AH27" s="69"/>
      <c r="AI27" s="69"/>
      <c r="AJ27" s="69"/>
      <c r="AK27" s="69"/>
      <c r="AL27" s="46"/>
      <c r="AM27" s="68"/>
      <c r="AN27" s="68"/>
      <c r="AO27" s="68"/>
      <c r="AP27" s="68"/>
      <c r="AQ27" s="70"/>
      <c r="AR27" s="70"/>
      <c r="AS27" s="70"/>
      <c r="AT27" s="71"/>
      <c r="AU27" s="71"/>
      <c r="AV27" s="71"/>
      <c r="AW27" s="71"/>
      <c r="AX27" s="71"/>
      <c r="AY27" s="71"/>
      <c r="AZ27" s="71"/>
      <c r="BA27" s="71"/>
      <c r="BB27" s="71"/>
    </row>
    <row r="28" spans="2:54" ht="16.5" customHeight="1" x14ac:dyDescent="0.15">
      <c r="B28" s="68"/>
      <c r="C28" s="68"/>
      <c r="D28" s="68"/>
      <c r="E28" s="68"/>
      <c r="F28" s="68"/>
      <c r="G28" s="68"/>
      <c r="H28" s="68"/>
      <c r="I28" s="68"/>
      <c r="J28" s="68"/>
      <c r="K28" s="69"/>
      <c r="L28" s="69"/>
      <c r="M28" s="87"/>
      <c r="N28" s="87"/>
      <c r="O28" s="87"/>
      <c r="P28" s="87"/>
      <c r="Q28" s="87"/>
      <c r="R28" s="69"/>
      <c r="S28" s="69"/>
      <c r="T28" s="46"/>
      <c r="U28" s="68"/>
      <c r="V28" s="68"/>
      <c r="W28" s="68"/>
      <c r="X28" s="68"/>
      <c r="Y28" s="68"/>
      <c r="Z28" s="68"/>
      <c r="AA28" s="68"/>
      <c r="AB28" s="68"/>
      <c r="AC28" s="68"/>
      <c r="AD28" s="68"/>
      <c r="AE28" s="69"/>
      <c r="AF28" s="69"/>
      <c r="AG28" s="69"/>
      <c r="AH28" s="69"/>
      <c r="AI28" s="69"/>
      <c r="AJ28" s="69"/>
      <c r="AK28" s="69"/>
      <c r="AL28" s="46"/>
      <c r="AM28" s="68"/>
      <c r="AN28" s="68"/>
      <c r="AO28" s="68"/>
      <c r="AP28" s="68"/>
      <c r="AQ28" s="70"/>
      <c r="AR28" s="70"/>
      <c r="AS28" s="70"/>
      <c r="AT28" s="71"/>
      <c r="AU28" s="71"/>
      <c r="AV28" s="71"/>
      <c r="AW28" s="71"/>
      <c r="AX28" s="71"/>
      <c r="AY28" s="71"/>
      <c r="AZ28" s="71"/>
      <c r="BA28" s="71"/>
      <c r="BB28" s="71"/>
    </row>
    <row r="29" spans="2:54" ht="16.5" customHeight="1" x14ac:dyDescent="0.15">
      <c r="B29" s="68"/>
      <c r="C29" s="68"/>
      <c r="D29" s="68"/>
      <c r="E29" s="68"/>
      <c r="F29" s="68"/>
      <c r="G29" s="68"/>
      <c r="H29" s="68"/>
      <c r="I29" s="68"/>
      <c r="J29" s="68"/>
      <c r="K29" s="69"/>
      <c r="L29" s="69"/>
      <c r="M29" s="87"/>
      <c r="N29" s="87"/>
      <c r="O29" s="87"/>
      <c r="P29" s="87"/>
      <c r="Q29" s="87"/>
      <c r="R29" s="69"/>
      <c r="S29" s="69"/>
      <c r="T29" s="46"/>
      <c r="U29" s="68"/>
      <c r="V29" s="68"/>
      <c r="W29" s="68"/>
      <c r="X29" s="68"/>
      <c r="Y29" s="68"/>
      <c r="Z29" s="68"/>
      <c r="AA29" s="68"/>
      <c r="AB29" s="68"/>
      <c r="AC29" s="68"/>
      <c r="AD29" s="68"/>
      <c r="AE29" s="69"/>
      <c r="AF29" s="69"/>
      <c r="AG29" s="69"/>
      <c r="AH29" s="69"/>
      <c r="AI29" s="69"/>
      <c r="AJ29" s="69"/>
      <c r="AK29" s="69"/>
      <c r="AL29" s="46"/>
      <c r="AM29" s="68"/>
      <c r="AN29" s="68"/>
      <c r="AO29" s="68"/>
      <c r="AP29" s="68"/>
      <c r="AQ29" s="70"/>
      <c r="AR29" s="70"/>
      <c r="AS29" s="70"/>
      <c r="AT29" s="71"/>
      <c r="AU29" s="71"/>
      <c r="AV29" s="71"/>
      <c r="AW29" s="71"/>
      <c r="AX29" s="71"/>
      <c r="AY29" s="71"/>
      <c r="AZ29" s="71"/>
      <c r="BA29" s="71"/>
      <c r="BB29" s="71"/>
    </row>
    <row r="30" spans="2:54" ht="16.5" customHeight="1" x14ac:dyDescent="0.15">
      <c r="B30" s="68"/>
      <c r="C30" s="68"/>
      <c r="D30" s="68"/>
      <c r="E30" s="68"/>
      <c r="F30" s="68"/>
      <c r="G30" s="68"/>
      <c r="H30" s="68"/>
      <c r="I30" s="68"/>
      <c r="J30" s="68"/>
      <c r="K30" s="69"/>
      <c r="L30" s="69"/>
      <c r="M30" s="87"/>
      <c r="N30" s="87"/>
      <c r="O30" s="87"/>
      <c r="P30" s="87"/>
      <c r="Q30" s="87"/>
      <c r="R30" s="69"/>
      <c r="S30" s="69"/>
      <c r="T30" s="46"/>
      <c r="U30" s="68"/>
      <c r="V30" s="68"/>
      <c r="W30" s="68"/>
      <c r="X30" s="68"/>
      <c r="Y30" s="68"/>
      <c r="Z30" s="68"/>
      <c r="AA30" s="68"/>
      <c r="AB30" s="68"/>
      <c r="AC30" s="68"/>
      <c r="AD30" s="68"/>
      <c r="AE30" s="69"/>
      <c r="AF30" s="69"/>
      <c r="AG30" s="69"/>
      <c r="AH30" s="69"/>
      <c r="AI30" s="69"/>
      <c r="AJ30" s="69"/>
      <c r="AK30" s="69"/>
      <c r="AL30" s="46"/>
      <c r="AM30" s="68"/>
      <c r="AN30" s="68"/>
      <c r="AO30" s="68"/>
      <c r="AP30" s="68"/>
      <c r="AQ30" s="70"/>
      <c r="AR30" s="70"/>
      <c r="AS30" s="70"/>
      <c r="AT30" s="71"/>
      <c r="AU30" s="71"/>
      <c r="AV30" s="71"/>
      <c r="AW30" s="71"/>
      <c r="AX30" s="71"/>
      <c r="AY30" s="71"/>
      <c r="AZ30" s="71"/>
      <c r="BA30" s="71"/>
      <c r="BB30" s="71"/>
    </row>
    <row r="31" spans="2:54" ht="16.5" customHeight="1" x14ac:dyDescent="0.15">
      <c r="B31" s="68"/>
      <c r="C31" s="68"/>
      <c r="D31" s="68"/>
      <c r="E31" s="68"/>
      <c r="F31" s="68"/>
      <c r="G31" s="68"/>
      <c r="H31" s="68"/>
      <c r="I31" s="68"/>
      <c r="J31" s="68"/>
      <c r="K31" s="69"/>
      <c r="L31" s="69"/>
      <c r="M31" s="87"/>
      <c r="N31" s="87"/>
      <c r="O31" s="87"/>
      <c r="P31" s="87"/>
      <c r="Q31" s="87"/>
      <c r="R31" s="69"/>
      <c r="S31" s="69"/>
      <c r="T31" s="46"/>
      <c r="U31" s="68"/>
      <c r="V31" s="68"/>
      <c r="W31" s="68"/>
      <c r="X31" s="68"/>
      <c r="Y31" s="68"/>
      <c r="Z31" s="68"/>
      <c r="AA31" s="68"/>
      <c r="AB31" s="68"/>
      <c r="AC31" s="68"/>
      <c r="AD31" s="68"/>
      <c r="AE31" s="69"/>
      <c r="AF31" s="69"/>
      <c r="AG31" s="69"/>
      <c r="AH31" s="69"/>
      <c r="AI31" s="69"/>
      <c r="AJ31" s="69"/>
      <c r="AK31" s="69"/>
      <c r="AL31" s="46"/>
      <c r="AM31" s="68"/>
      <c r="AN31" s="68"/>
      <c r="AO31" s="68"/>
      <c r="AP31" s="68"/>
      <c r="AQ31" s="70"/>
      <c r="AR31" s="70"/>
      <c r="AS31" s="70"/>
      <c r="AT31" s="71"/>
      <c r="AU31" s="71"/>
      <c r="AV31" s="71"/>
      <c r="AW31" s="71"/>
      <c r="AX31" s="71"/>
      <c r="AY31" s="71"/>
      <c r="AZ31" s="71"/>
      <c r="BA31" s="71"/>
      <c r="BB31" s="71"/>
    </row>
    <row r="32" spans="2:54" ht="16.5" customHeight="1" x14ac:dyDescent="0.15">
      <c r="B32" s="68"/>
      <c r="C32" s="68"/>
      <c r="D32" s="68"/>
      <c r="E32" s="68"/>
      <c r="F32" s="68"/>
      <c r="G32" s="68"/>
      <c r="H32" s="68"/>
      <c r="I32" s="68"/>
      <c r="J32" s="68"/>
      <c r="K32" s="69"/>
      <c r="L32" s="69"/>
      <c r="M32" s="87"/>
      <c r="N32" s="87"/>
      <c r="O32" s="87"/>
      <c r="P32" s="87"/>
      <c r="Q32" s="87"/>
      <c r="R32" s="69"/>
      <c r="S32" s="69"/>
      <c r="T32" s="46"/>
      <c r="U32" s="68"/>
      <c r="V32" s="68"/>
      <c r="W32" s="68"/>
      <c r="X32" s="68"/>
      <c r="Y32" s="68"/>
      <c r="Z32" s="68"/>
      <c r="AA32" s="68"/>
      <c r="AB32" s="68"/>
      <c r="AC32" s="68"/>
      <c r="AD32" s="68"/>
      <c r="AE32" s="69"/>
      <c r="AF32" s="69"/>
      <c r="AG32" s="69"/>
      <c r="AH32" s="69"/>
      <c r="AI32" s="69"/>
      <c r="AJ32" s="69"/>
      <c r="AK32" s="69"/>
      <c r="AL32" s="46"/>
      <c r="AM32" s="68"/>
      <c r="AN32" s="68"/>
      <c r="AO32" s="68"/>
      <c r="AP32" s="68"/>
      <c r="AQ32" s="70"/>
      <c r="AR32" s="70"/>
      <c r="AS32" s="70"/>
      <c r="AT32" s="71"/>
      <c r="AU32" s="71"/>
      <c r="AV32" s="71"/>
      <c r="AW32" s="71"/>
      <c r="AX32" s="71"/>
      <c r="AY32" s="71"/>
      <c r="AZ32" s="71"/>
      <c r="BA32" s="71"/>
      <c r="BB32" s="71"/>
    </row>
    <row r="33" spans="2:54" ht="16.5" customHeight="1" x14ac:dyDescent="0.15">
      <c r="B33" s="68"/>
      <c r="C33" s="68"/>
      <c r="D33" s="68"/>
      <c r="E33" s="68"/>
      <c r="F33" s="68"/>
      <c r="G33" s="68"/>
      <c r="H33" s="68"/>
      <c r="I33" s="68"/>
      <c r="J33" s="68"/>
      <c r="K33" s="69"/>
      <c r="L33" s="69"/>
      <c r="M33" s="87"/>
      <c r="N33" s="87"/>
      <c r="O33" s="87"/>
      <c r="P33" s="87"/>
      <c r="Q33" s="87"/>
      <c r="R33" s="69"/>
      <c r="S33" s="69"/>
      <c r="T33" s="46"/>
      <c r="U33" s="68"/>
      <c r="V33" s="68"/>
      <c r="W33" s="68"/>
      <c r="X33" s="68"/>
      <c r="Y33" s="68"/>
      <c r="Z33" s="68"/>
      <c r="AA33" s="68"/>
      <c r="AB33" s="68"/>
      <c r="AC33" s="68"/>
      <c r="AD33" s="68"/>
      <c r="AE33" s="69"/>
      <c r="AF33" s="69"/>
      <c r="AG33" s="69"/>
      <c r="AH33" s="69"/>
      <c r="AI33" s="69"/>
      <c r="AJ33" s="69"/>
      <c r="AK33" s="69"/>
      <c r="AL33" s="46"/>
      <c r="AM33" s="68"/>
      <c r="AN33" s="68"/>
      <c r="AO33" s="68"/>
      <c r="AP33" s="68"/>
      <c r="AQ33" s="70"/>
      <c r="AR33" s="70"/>
      <c r="AS33" s="70"/>
      <c r="AT33" s="71"/>
      <c r="AU33" s="71"/>
      <c r="AV33" s="71"/>
      <c r="AW33" s="71"/>
      <c r="AX33" s="71"/>
      <c r="AY33" s="71"/>
      <c r="AZ33" s="71"/>
      <c r="BA33" s="71"/>
      <c r="BB33" s="71"/>
    </row>
    <row r="34" spans="2:54" ht="16.5" customHeight="1" x14ac:dyDescent="0.15">
      <c r="B34" s="68"/>
      <c r="C34" s="68"/>
      <c r="D34" s="68"/>
      <c r="E34" s="68"/>
      <c r="F34" s="68"/>
      <c r="G34" s="68"/>
      <c r="H34" s="68"/>
      <c r="I34" s="68"/>
      <c r="J34" s="68"/>
      <c r="K34" s="69"/>
      <c r="L34" s="69"/>
      <c r="M34" s="87"/>
      <c r="N34" s="87"/>
      <c r="O34" s="87"/>
      <c r="P34" s="87"/>
      <c r="Q34" s="87"/>
      <c r="R34" s="69"/>
      <c r="S34" s="69"/>
      <c r="T34" s="46"/>
      <c r="U34" s="68"/>
      <c r="V34" s="68"/>
      <c r="W34" s="68"/>
      <c r="X34" s="68"/>
      <c r="Y34" s="68"/>
      <c r="Z34" s="68"/>
      <c r="AA34" s="68"/>
      <c r="AB34" s="68"/>
      <c r="AC34" s="68"/>
      <c r="AD34" s="68"/>
      <c r="AE34" s="69"/>
      <c r="AF34" s="69"/>
      <c r="AG34" s="69"/>
      <c r="AH34" s="69"/>
      <c r="AI34" s="69"/>
      <c r="AJ34" s="69"/>
      <c r="AK34" s="69"/>
      <c r="AL34" s="46"/>
      <c r="AM34" s="68"/>
      <c r="AN34" s="68"/>
      <c r="AO34" s="68"/>
      <c r="AP34" s="68"/>
      <c r="AQ34" s="70"/>
      <c r="AR34" s="70"/>
      <c r="AS34" s="70"/>
      <c r="AT34" s="71"/>
      <c r="AU34" s="71"/>
      <c r="AV34" s="71"/>
      <c r="AW34" s="71"/>
      <c r="AX34" s="71"/>
      <c r="AY34" s="71"/>
      <c r="AZ34" s="71"/>
      <c r="BA34" s="71"/>
      <c r="BB34" s="71"/>
    </row>
    <row r="35" spans="2:54" ht="16.5" customHeight="1" x14ac:dyDescent="0.15">
      <c r="B35" s="68"/>
      <c r="C35" s="68"/>
      <c r="D35" s="68"/>
      <c r="E35" s="68"/>
      <c r="F35" s="68"/>
      <c r="G35" s="68"/>
      <c r="H35" s="68"/>
      <c r="I35" s="68"/>
      <c r="J35" s="68"/>
      <c r="K35" s="69"/>
      <c r="L35" s="69"/>
      <c r="M35" s="87"/>
      <c r="N35" s="87"/>
      <c r="O35" s="87"/>
      <c r="P35" s="87"/>
      <c r="Q35" s="87"/>
      <c r="R35" s="69"/>
      <c r="S35" s="69"/>
      <c r="T35" s="46"/>
      <c r="U35" s="68"/>
      <c r="V35" s="68"/>
      <c r="W35" s="68"/>
      <c r="X35" s="68"/>
      <c r="Y35" s="68"/>
      <c r="Z35" s="68"/>
      <c r="AA35" s="68"/>
      <c r="AB35" s="68"/>
      <c r="AC35" s="68"/>
      <c r="AD35" s="68"/>
      <c r="AE35" s="69"/>
      <c r="AF35" s="69"/>
      <c r="AG35" s="69"/>
      <c r="AH35" s="69"/>
      <c r="AI35" s="69"/>
      <c r="AJ35" s="69"/>
      <c r="AK35" s="69"/>
      <c r="AL35" s="46"/>
      <c r="AM35" s="68"/>
      <c r="AN35" s="68"/>
      <c r="AO35" s="68"/>
      <c r="AP35" s="68"/>
      <c r="AQ35" s="70"/>
      <c r="AR35" s="70"/>
      <c r="AS35" s="70"/>
      <c r="AT35" s="71"/>
      <c r="AU35" s="71"/>
      <c r="AV35" s="71"/>
      <c r="AW35" s="71"/>
      <c r="AX35" s="71"/>
      <c r="AY35" s="71"/>
      <c r="AZ35" s="71"/>
      <c r="BA35" s="71"/>
      <c r="BB35" s="71"/>
    </row>
    <row r="36" spans="2:54" ht="16.5" customHeight="1" x14ac:dyDescent="0.15">
      <c r="B36" s="68"/>
      <c r="C36" s="68"/>
      <c r="D36" s="68"/>
      <c r="E36" s="68"/>
      <c r="F36" s="68"/>
      <c r="G36" s="68"/>
      <c r="H36" s="68"/>
      <c r="I36" s="68"/>
      <c r="J36" s="68"/>
      <c r="K36" s="69"/>
      <c r="L36" s="69"/>
      <c r="M36" s="87"/>
      <c r="N36" s="87"/>
      <c r="O36" s="87"/>
      <c r="P36" s="87"/>
      <c r="Q36" s="87"/>
      <c r="R36" s="69"/>
      <c r="S36" s="69"/>
      <c r="T36" s="46"/>
      <c r="U36" s="68"/>
      <c r="V36" s="68"/>
      <c r="W36" s="68"/>
      <c r="X36" s="68"/>
      <c r="Y36" s="68"/>
      <c r="Z36" s="68"/>
      <c r="AA36" s="68"/>
      <c r="AB36" s="68"/>
      <c r="AC36" s="68"/>
      <c r="AD36" s="68"/>
      <c r="AE36" s="69"/>
      <c r="AF36" s="69"/>
      <c r="AG36" s="69"/>
      <c r="AH36" s="69"/>
      <c r="AI36" s="69"/>
      <c r="AJ36" s="69"/>
      <c r="AK36" s="69"/>
      <c r="AL36" s="46"/>
      <c r="AM36" s="68"/>
      <c r="AN36" s="68"/>
      <c r="AO36" s="68"/>
      <c r="AP36" s="68"/>
      <c r="AQ36" s="70"/>
      <c r="AR36" s="70"/>
      <c r="AS36" s="70"/>
      <c r="AT36" s="71"/>
      <c r="AU36" s="71"/>
      <c r="AV36" s="71"/>
      <c r="AW36" s="71"/>
      <c r="AX36" s="71"/>
      <c r="AY36" s="71"/>
      <c r="AZ36" s="71"/>
      <c r="BA36" s="71"/>
      <c r="BB36" s="71"/>
    </row>
    <row r="37" spans="2:54" ht="16.5" customHeight="1" x14ac:dyDescent="0.15">
      <c r="B37" s="68"/>
      <c r="C37" s="68"/>
      <c r="D37" s="68"/>
      <c r="E37" s="68"/>
      <c r="F37" s="68"/>
      <c r="G37" s="68"/>
      <c r="H37" s="68"/>
      <c r="I37" s="68"/>
      <c r="J37" s="68"/>
      <c r="K37" s="69"/>
      <c r="L37" s="69"/>
      <c r="M37" s="87"/>
      <c r="N37" s="87"/>
      <c r="O37" s="87"/>
      <c r="P37" s="87"/>
      <c r="Q37" s="87"/>
      <c r="R37" s="69"/>
      <c r="S37" s="69"/>
      <c r="T37" s="46"/>
      <c r="U37" s="68"/>
      <c r="V37" s="68"/>
      <c r="W37" s="68"/>
      <c r="X37" s="68"/>
      <c r="Y37" s="68"/>
      <c r="Z37" s="68"/>
      <c r="AA37" s="68"/>
      <c r="AB37" s="68"/>
      <c r="AC37" s="68"/>
      <c r="AD37" s="68"/>
      <c r="AE37" s="69"/>
      <c r="AF37" s="69"/>
      <c r="AG37" s="69"/>
      <c r="AH37" s="69"/>
      <c r="AI37" s="69"/>
      <c r="AJ37" s="69"/>
      <c r="AK37" s="69"/>
      <c r="AL37" s="46"/>
      <c r="AM37" s="68"/>
      <c r="AN37" s="68"/>
      <c r="AO37" s="68"/>
      <c r="AP37" s="68"/>
      <c r="AQ37" s="70"/>
      <c r="AR37" s="70"/>
      <c r="AS37" s="70"/>
      <c r="AT37" s="71"/>
      <c r="AU37" s="71"/>
      <c r="AV37" s="71"/>
      <c r="AW37" s="71"/>
      <c r="AX37" s="71"/>
      <c r="AY37" s="71"/>
      <c r="AZ37" s="71"/>
      <c r="BA37" s="71"/>
      <c r="BB37" s="71"/>
    </row>
    <row r="38" spans="2:54" ht="16.5" customHeight="1" x14ac:dyDescent="0.15">
      <c r="B38" s="68"/>
      <c r="C38" s="68"/>
      <c r="D38" s="68"/>
      <c r="E38" s="68"/>
      <c r="F38" s="68"/>
      <c r="G38" s="68"/>
      <c r="H38" s="68"/>
      <c r="I38" s="68"/>
      <c r="J38" s="68"/>
      <c r="K38" s="69"/>
      <c r="L38" s="69"/>
      <c r="M38" s="87"/>
      <c r="N38" s="87"/>
      <c r="O38" s="87"/>
      <c r="P38" s="87"/>
      <c r="Q38" s="87"/>
      <c r="R38" s="69"/>
      <c r="S38" s="69"/>
      <c r="T38" s="46"/>
      <c r="U38" s="68"/>
      <c r="V38" s="68"/>
      <c r="W38" s="68"/>
      <c r="X38" s="68"/>
      <c r="Y38" s="68"/>
      <c r="Z38" s="68"/>
      <c r="AA38" s="68"/>
      <c r="AB38" s="68"/>
      <c r="AC38" s="68"/>
      <c r="AD38" s="68"/>
      <c r="AE38" s="69"/>
      <c r="AF38" s="69"/>
      <c r="AG38" s="69"/>
      <c r="AH38" s="69"/>
      <c r="AI38" s="69"/>
      <c r="AJ38" s="69"/>
      <c r="AK38" s="69"/>
      <c r="AL38" s="46"/>
      <c r="AM38" s="68"/>
      <c r="AN38" s="68"/>
      <c r="AO38" s="68"/>
      <c r="AP38" s="68"/>
      <c r="AQ38" s="70"/>
      <c r="AR38" s="70"/>
      <c r="AS38" s="70"/>
      <c r="AT38" s="71"/>
      <c r="AU38" s="71"/>
      <c r="AV38" s="71"/>
      <c r="AW38" s="71"/>
      <c r="AX38" s="71"/>
      <c r="AY38" s="71"/>
      <c r="AZ38" s="71"/>
      <c r="BA38" s="71"/>
      <c r="BB38" s="71"/>
    </row>
    <row r="39" spans="2:54" ht="16.5" customHeight="1" x14ac:dyDescent="0.15">
      <c r="B39" s="68"/>
      <c r="C39" s="68"/>
      <c r="D39" s="68"/>
      <c r="E39" s="68"/>
      <c r="F39" s="68"/>
      <c r="G39" s="68"/>
      <c r="H39" s="68"/>
      <c r="I39" s="68"/>
      <c r="J39" s="68"/>
      <c r="K39" s="69"/>
      <c r="L39" s="69"/>
      <c r="M39" s="87"/>
      <c r="N39" s="87"/>
      <c r="O39" s="87"/>
      <c r="P39" s="87"/>
      <c r="Q39" s="87"/>
      <c r="R39" s="69"/>
      <c r="S39" s="69"/>
      <c r="T39" s="46"/>
      <c r="U39" s="68"/>
      <c r="V39" s="68"/>
      <c r="W39" s="68"/>
      <c r="X39" s="68"/>
      <c r="Y39" s="68"/>
      <c r="Z39" s="68"/>
      <c r="AA39" s="68"/>
      <c r="AB39" s="68"/>
      <c r="AC39" s="68"/>
      <c r="AD39" s="68"/>
      <c r="AE39" s="69"/>
      <c r="AF39" s="69"/>
      <c r="AG39" s="69"/>
      <c r="AH39" s="69"/>
      <c r="AI39" s="69"/>
      <c r="AJ39" s="69"/>
      <c r="AK39" s="69"/>
      <c r="AL39" s="46"/>
      <c r="AM39" s="68"/>
      <c r="AN39" s="68"/>
      <c r="AO39" s="68"/>
      <c r="AP39" s="68"/>
      <c r="AQ39" s="70"/>
      <c r="AR39" s="70"/>
      <c r="AS39" s="70"/>
      <c r="AT39" s="71"/>
      <c r="AU39" s="71"/>
      <c r="AV39" s="71"/>
      <c r="AW39" s="71"/>
      <c r="AX39" s="71"/>
      <c r="AY39" s="71"/>
      <c r="AZ39" s="71"/>
      <c r="BA39" s="71"/>
      <c r="BB39" s="71"/>
    </row>
    <row r="40" spans="2:54" ht="16.5" customHeight="1" x14ac:dyDescent="0.15">
      <c r="B40" s="68"/>
      <c r="C40" s="68"/>
      <c r="D40" s="68"/>
      <c r="E40" s="68"/>
      <c r="F40" s="68"/>
      <c r="G40" s="68"/>
      <c r="H40" s="68"/>
      <c r="I40" s="68"/>
      <c r="J40" s="68"/>
      <c r="K40" s="69"/>
      <c r="L40" s="69"/>
      <c r="M40" s="87"/>
      <c r="N40" s="87"/>
      <c r="O40" s="87"/>
      <c r="P40" s="87"/>
      <c r="Q40" s="87"/>
      <c r="R40" s="69"/>
      <c r="S40" s="69"/>
      <c r="T40" s="46"/>
      <c r="U40" s="68"/>
      <c r="V40" s="68"/>
      <c r="W40" s="68"/>
      <c r="X40" s="68"/>
      <c r="Y40" s="68"/>
      <c r="Z40" s="68"/>
      <c r="AA40" s="68"/>
      <c r="AB40" s="68"/>
      <c r="AC40" s="68"/>
      <c r="AD40" s="68"/>
      <c r="AE40" s="69"/>
      <c r="AF40" s="69"/>
      <c r="AG40" s="69"/>
      <c r="AH40" s="69"/>
      <c r="AI40" s="69"/>
      <c r="AJ40" s="69"/>
      <c r="AK40" s="69"/>
      <c r="AL40" s="46"/>
      <c r="AM40" s="68"/>
      <c r="AN40" s="68"/>
      <c r="AO40" s="68"/>
      <c r="AP40" s="68"/>
      <c r="AQ40" s="70"/>
      <c r="AR40" s="70"/>
      <c r="AS40" s="70"/>
      <c r="AT40" s="71"/>
      <c r="AU40" s="71"/>
      <c r="AV40" s="71"/>
      <c r="AW40" s="71"/>
      <c r="AX40" s="71"/>
      <c r="AY40" s="71"/>
      <c r="AZ40" s="71"/>
      <c r="BA40" s="71"/>
      <c r="BB40" s="71"/>
    </row>
    <row r="41" spans="2:54" ht="16.5" customHeight="1" x14ac:dyDescent="0.15">
      <c r="B41" s="68"/>
      <c r="C41" s="68"/>
      <c r="D41" s="68"/>
      <c r="E41" s="68"/>
      <c r="F41" s="68"/>
      <c r="G41" s="68"/>
      <c r="H41" s="68"/>
      <c r="I41" s="68"/>
      <c r="J41" s="68"/>
      <c r="K41" s="69"/>
      <c r="L41" s="69"/>
      <c r="M41" s="87"/>
      <c r="N41" s="87"/>
      <c r="O41" s="87"/>
      <c r="P41" s="87"/>
      <c r="Q41" s="87"/>
      <c r="R41" s="69"/>
      <c r="S41" s="69"/>
      <c r="T41" s="46"/>
      <c r="U41" s="68"/>
      <c r="V41" s="68"/>
      <c r="W41" s="68"/>
      <c r="X41" s="68"/>
      <c r="Y41" s="68"/>
      <c r="Z41" s="68"/>
      <c r="AA41" s="68"/>
      <c r="AB41" s="68"/>
      <c r="AC41" s="68"/>
      <c r="AD41" s="68"/>
      <c r="AE41" s="69"/>
      <c r="AF41" s="69"/>
      <c r="AG41" s="69"/>
      <c r="AH41" s="69"/>
      <c r="AI41" s="69"/>
      <c r="AJ41" s="69"/>
      <c r="AK41" s="69"/>
      <c r="AL41" s="46"/>
      <c r="AM41" s="68"/>
      <c r="AN41" s="68"/>
      <c r="AO41" s="68"/>
      <c r="AP41" s="68"/>
      <c r="AQ41" s="70"/>
      <c r="AR41" s="70"/>
      <c r="AS41" s="70"/>
      <c r="AT41" s="71"/>
      <c r="AU41" s="71"/>
      <c r="AV41" s="71"/>
      <c r="AW41" s="71"/>
      <c r="AX41" s="71"/>
      <c r="AY41" s="71"/>
      <c r="AZ41" s="71"/>
      <c r="BA41" s="71"/>
      <c r="BB41" s="71"/>
    </row>
    <row r="42" spans="2:54" ht="16.5" customHeight="1" x14ac:dyDescent="0.15">
      <c r="B42" s="68"/>
      <c r="C42" s="68"/>
      <c r="D42" s="68"/>
      <c r="E42" s="68"/>
      <c r="F42" s="68"/>
      <c r="G42" s="68"/>
      <c r="H42" s="68"/>
      <c r="I42" s="68"/>
      <c r="J42" s="68"/>
      <c r="K42" s="69"/>
      <c r="L42" s="69"/>
      <c r="M42" s="87"/>
      <c r="N42" s="87"/>
      <c r="O42" s="87"/>
      <c r="P42" s="87"/>
      <c r="Q42" s="87"/>
      <c r="R42" s="69"/>
      <c r="S42" s="69"/>
      <c r="T42" s="46"/>
      <c r="U42" s="68"/>
      <c r="V42" s="68"/>
      <c r="W42" s="68"/>
      <c r="X42" s="68"/>
      <c r="Y42" s="68"/>
      <c r="Z42" s="68"/>
      <c r="AA42" s="68"/>
      <c r="AB42" s="68"/>
      <c r="AC42" s="68"/>
      <c r="AD42" s="68"/>
      <c r="AE42" s="69"/>
      <c r="AF42" s="69"/>
      <c r="AG42" s="69"/>
      <c r="AH42" s="69"/>
      <c r="AI42" s="69"/>
      <c r="AJ42" s="69"/>
      <c r="AK42" s="69"/>
      <c r="AL42" s="46"/>
      <c r="AM42" s="68"/>
      <c r="AN42" s="68"/>
      <c r="AO42" s="68"/>
      <c r="AP42" s="68"/>
      <c r="AQ42" s="70"/>
      <c r="AR42" s="70"/>
      <c r="AS42" s="70"/>
      <c r="AT42" s="71"/>
      <c r="AU42" s="71"/>
      <c r="AV42" s="71"/>
      <c r="AW42" s="71"/>
      <c r="AX42" s="71"/>
      <c r="AY42" s="71"/>
      <c r="AZ42" s="71"/>
      <c r="BA42" s="71"/>
      <c r="BB42" s="71"/>
    </row>
    <row r="43" spans="2:54" ht="16.5" customHeight="1" x14ac:dyDescent="0.15">
      <c r="B43" s="68"/>
      <c r="C43" s="68"/>
      <c r="D43" s="68"/>
      <c r="E43" s="68"/>
      <c r="F43" s="68"/>
      <c r="G43" s="68"/>
      <c r="H43" s="68"/>
      <c r="I43" s="68"/>
      <c r="J43" s="68"/>
      <c r="K43" s="69"/>
      <c r="L43" s="69"/>
      <c r="M43" s="87"/>
      <c r="N43" s="87"/>
      <c r="O43" s="87"/>
      <c r="P43" s="87"/>
      <c r="Q43" s="87"/>
      <c r="R43" s="69"/>
      <c r="S43" s="69"/>
      <c r="T43" s="46"/>
      <c r="U43" s="68"/>
      <c r="V43" s="68"/>
      <c r="W43" s="68"/>
      <c r="X43" s="68"/>
      <c r="Y43" s="68"/>
      <c r="Z43" s="68"/>
      <c r="AA43" s="68"/>
      <c r="AB43" s="68"/>
      <c r="AC43" s="68"/>
      <c r="AD43" s="68"/>
      <c r="AE43" s="69"/>
      <c r="AF43" s="69"/>
      <c r="AG43" s="69"/>
      <c r="AH43" s="69"/>
      <c r="AI43" s="69"/>
      <c r="AJ43" s="69"/>
      <c r="AK43" s="69"/>
      <c r="AL43" s="46"/>
      <c r="AM43" s="68"/>
      <c r="AN43" s="68"/>
      <c r="AO43" s="68"/>
      <c r="AP43" s="68"/>
      <c r="AQ43" s="70"/>
      <c r="AR43" s="70"/>
      <c r="AS43" s="70"/>
      <c r="AT43" s="71"/>
      <c r="AU43" s="71"/>
      <c r="AV43" s="71"/>
      <c r="AW43" s="71"/>
      <c r="AX43" s="71"/>
      <c r="AY43" s="71"/>
      <c r="AZ43" s="71"/>
      <c r="BA43" s="71"/>
      <c r="BB43" s="71"/>
    </row>
    <row r="44" spans="2:54" ht="16.5" customHeight="1" x14ac:dyDescent="0.15">
      <c r="B44" s="68"/>
      <c r="C44" s="68"/>
      <c r="D44" s="68"/>
      <c r="E44" s="68"/>
      <c r="F44" s="68"/>
      <c r="G44" s="68"/>
      <c r="H44" s="68"/>
      <c r="I44" s="68"/>
      <c r="J44" s="68"/>
      <c r="K44" s="69"/>
      <c r="L44" s="69"/>
      <c r="M44" s="87"/>
      <c r="N44" s="87"/>
      <c r="O44" s="87"/>
      <c r="P44" s="87"/>
      <c r="Q44" s="87"/>
      <c r="R44" s="69"/>
      <c r="S44" s="69"/>
      <c r="T44" s="46"/>
      <c r="U44" s="68"/>
      <c r="V44" s="68"/>
      <c r="W44" s="68"/>
      <c r="X44" s="68"/>
      <c r="Y44" s="68"/>
      <c r="Z44" s="68"/>
      <c r="AA44" s="68"/>
      <c r="AB44" s="68"/>
      <c r="AC44" s="68"/>
      <c r="AD44" s="68"/>
      <c r="AE44" s="69"/>
      <c r="AF44" s="69"/>
      <c r="AG44" s="69"/>
      <c r="AH44" s="69"/>
      <c r="AI44" s="69"/>
      <c r="AJ44" s="69"/>
      <c r="AK44" s="69"/>
      <c r="AL44" s="46"/>
      <c r="AM44" s="68"/>
      <c r="AN44" s="68"/>
      <c r="AO44" s="68"/>
      <c r="AP44" s="68"/>
      <c r="AQ44" s="70"/>
      <c r="AR44" s="70"/>
      <c r="AS44" s="70"/>
      <c r="AT44" s="71"/>
      <c r="AU44" s="71"/>
      <c r="AV44" s="71"/>
      <c r="AW44" s="71"/>
      <c r="AX44" s="71"/>
      <c r="AY44" s="71"/>
      <c r="AZ44" s="71"/>
      <c r="BA44" s="71"/>
      <c r="BB44" s="71"/>
    </row>
    <row r="45" spans="2:54" ht="16.5" customHeight="1" x14ac:dyDescent="0.15">
      <c r="B45" s="68"/>
      <c r="C45" s="68"/>
      <c r="D45" s="68"/>
      <c r="E45" s="68"/>
      <c r="F45" s="68"/>
      <c r="G45" s="68"/>
      <c r="H45" s="68"/>
      <c r="I45" s="68"/>
      <c r="J45" s="68"/>
      <c r="K45" s="69"/>
      <c r="L45" s="69"/>
      <c r="M45" s="87"/>
      <c r="N45" s="87"/>
      <c r="O45" s="87"/>
      <c r="P45" s="87"/>
      <c r="Q45" s="87"/>
      <c r="R45" s="69"/>
      <c r="S45" s="69"/>
      <c r="T45" s="46"/>
      <c r="U45" s="68"/>
      <c r="V45" s="68"/>
      <c r="W45" s="68"/>
      <c r="X45" s="68"/>
      <c r="Y45" s="68"/>
      <c r="Z45" s="68"/>
      <c r="AA45" s="68"/>
      <c r="AB45" s="68"/>
      <c r="AC45" s="68"/>
      <c r="AD45" s="68"/>
      <c r="AE45" s="69"/>
      <c r="AF45" s="69"/>
      <c r="AG45" s="69"/>
      <c r="AH45" s="69"/>
      <c r="AI45" s="69"/>
      <c r="AJ45" s="69"/>
      <c r="AK45" s="69"/>
      <c r="AL45" s="46"/>
      <c r="AM45" s="68"/>
      <c r="AN45" s="68"/>
      <c r="AO45" s="68"/>
      <c r="AP45" s="68"/>
      <c r="AQ45" s="70"/>
      <c r="AR45" s="70"/>
      <c r="AS45" s="70"/>
      <c r="AT45" s="71"/>
      <c r="AU45" s="71"/>
      <c r="AV45" s="71"/>
      <c r="AW45" s="71"/>
      <c r="AX45" s="71"/>
      <c r="AY45" s="71"/>
      <c r="AZ45" s="71"/>
      <c r="BA45" s="71"/>
      <c r="BB45" s="71"/>
    </row>
    <row r="46" spans="2:54" ht="16.5" customHeight="1" x14ac:dyDescent="0.15">
      <c r="B46" s="68"/>
      <c r="C46" s="68"/>
      <c r="D46" s="68"/>
      <c r="E46" s="68"/>
      <c r="F46" s="68"/>
      <c r="G46" s="68"/>
      <c r="H46" s="68"/>
      <c r="I46" s="68"/>
      <c r="J46" s="68"/>
      <c r="K46" s="69"/>
      <c r="L46" s="69"/>
      <c r="M46" s="87"/>
      <c r="N46" s="87"/>
      <c r="O46" s="87"/>
      <c r="P46" s="87"/>
      <c r="Q46" s="87"/>
      <c r="R46" s="69"/>
      <c r="S46" s="69"/>
      <c r="T46" s="46"/>
      <c r="U46" s="68"/>
      <c r="V46" s="68"/>
      <c r="W46" s="68"/>
      <c r="X46" s="68"/>
      <c r="Y46" s="68"/>
      <c r="Z46" s="68"/>
      <c r="AA46" s="68"/>
      <c r="AB46" s="68"/>
      <c r="AC46" s="68"/>
      <c r="AD46" s="68"/>
      <c r="AE46" s="69"/>
      <c r="AF46" s="69"/>
      <c r="AG46" s="69"/>
      <c r="AH46" s="69"/>
      <c r="AI46" s="69"/>
      <c r="AJ46" s="69"/>
      <c r="AK46" s="69"/>
      <c r="AL46" s="46"/>
      <c r="AM46" s="68"/>
      <c r="AN46" s="68"/>
      <c r="AO46" s="68"/>
      <c r="AP46" s="68"/>
      <c r="AQ46" s="70"/>
      <c r="AR46" s="70"/>
      <c r="AS46" s="70"/>
      <c r="AT46" s="71"/>
      <c r="AU46" s="71"/>
      <c r="AV46" s="71"/>
      <c r="AW46" s="71"/>
      <c r="AX46" s="71"/>
      <c r="AY46" s="71"/>
      <c r="AZ46" s="71"/>
      <c r="BA46" s="71"/>
      <c r="BB46" s="71"/>
    </row>
    <row r="47" spans="2:54" ht="16.5" customHeight="1" x14ac:dyDescent="0.15">
      <c r="B47" s="68"/>
      <c r="C47" s="68"/>
      <c r="D47" s="68"/>
      <c r="E47" s="68"/>
      <c r="F47" s="68"/>
      <c r="G47" s="68"/>
      <c r="H47" s="68"/>
      <c r="I47" s="68"/>
      <c r="J47" s="68"/>
      <c r="K47" s="69"/>
      <c r="L47" s="69"/>
      <c r="M47" s="87"/>
      <c r="N47" s="87"/>
      <c r="O47" s="87"/>
      <c r="P47" s="87"/>
      <c r="Q47" s="87"/>
      <c r="R47" s="69"/>
      <c r="S47" s="69"/>
      <c r="T47" s="46"/>
      <c r="U47" s="68"/>
      <c r="V47" s="68"/>
      <c r="W47" s="68"/>
      <c r="X47" s="68"/>
      <c r="Y47" s="68"/>
      <c r="Z47" s="68"/>
      <c r="AA47" s="68"/>
      <c r="AB47" s="68"/>
      <c r="AC47" s="68"/>
      <c r="AD47" s="68"/>
      <c r="AE47" s="69"/>
      <c r="AF47" s="69"/>
      <c r="AG47" s="69"/>
      <c r="AH47" s="69"/>
      <c r="AI47" s="69"/>
      <c r="AJ47" s="69"/>
      <c r="AK47" s="69"/>
      <c r="AL47" s="46"/>
      <c r="AM47" s="68"/>
      <c r="AN47" s="68"/>
      <c r="AO47" s="68"/>
      <c r="AP47" s="68"/>
      <c r="AQ47" s="70"/>
      <c r="AR47" s="70"/>
      <c r="AS47" s="70"/>
      <c r="AT47" s="71"/>
      <c r="AU47" s="71"/>
      <c r="AV47" s="71"/>
      <c r="AW47" s="71"/>
      <c r="AX47" s="71"/>
      <c r="AY47" s="71"/>
      <c r="AZ47" s="71"/>
      <c r="BA47" s="71"/>
      <c r="BB47" s="71"/>
    </row>
    <row r="48" spans="2:54" ht="16.5" customHeight="1" x14ac:dyDescent="0.15">
      <c r="B48" s="68"/>
      <c r="C48" s="68"/>
      <c r="D48" s="68"/>
      <c r="E48" s="68"/>
      <c r="F48" s="68"/>
      <c r="G48" s="68"/>
      <c r="H48" s="68"/>
      <c r="I48" s="68"/>
      <c r="J48" s="68"/>
      <c r="K48" s="69"/>
      <c r="L48" s="69"/>
      <c r="M48" s="87"/>
      <c r="N48" s="87"/>
      <c r="O48" s="87"/>
      <c r="P48" s="87"/>
      <c r="Q48" s="87"/>
      <c r="R48" s="69"/>
      <c r="S48" s="69"/>
      <c r="T48" s="46"/>
      <c r="U48" s="68"/>
      <c r="V48" s="68"/>
      <c r="W48" s="68"/>
      <c r="X48" s="68"/>
      <c r="Y48" s="68"/>
      <c r="Z48" s="68"/>
      <c r="AA48" s="68"/>
      <c r="AB48" s="68"/>
      <c r="AC48" s="68"/>
      <c r="AD48" s="68"/>
      <c r="AE48" s="69"/>
      <c r="AF48" s="69"/>
      <c r="AG48" s="69"/>
      <c r="AH48" s="69"/>
      <c r="AI48" s="69"/>
      <c r="AJ48" s="69"/>
      <c r="AK48" s="69"/>
      <c r="AL48" s="46"/>
      <c r="AM48" s="68"/>
      <c r="AN48" s="68"/>
      <c r="AO48" s="68"/>
      <c r="AP48" s="68"/>
      <c r="AQ48" s="70"/>
      <c r="AR48" s="70"/>
      <c r="AS48" s="70"/>
      <c r="AT48" s="71"/>
      <c r="AU48" s="71"/>
      <c r="AV48" s="71"/>
      <c r="AW48" s="71"/>
      <c r="AX48" s="71"/>
      <c r="AY48" s="71"/>
      <c r="AZ48" s="71"/>
      <c r="BA48" s="71"/>
      <c r="BB48" s="71"/>
    </row>
    <row r="49" spans="2:54" ht="16.5" customHeight="1" x14ac:dyDescent="0.15">
      <c r="B49" s="68"/>
      <c r="C49" s="68"/>
      <c r="D49" s="68"/>
      <c r="E49" s="68"/>
      <c r="F49" s="68"/>
      <c r="G49" s="68"/>
      <c r="H49" s="68"/>
      <c r="I49" s="68"/>
      <c r="J49" s="68"/>
      <c r="K49" s="69"/>
      <c r="L49" s="69"/>
      <c r="M49" s="87"/>
      <c r="N49" s="87"/>
      <c r="O49" s="87"/>
      <c r="P49" s="87"/>
      <c r="Q49" s="87"/>
      <c r="R49" s="69"/>
      <c r="S49" s="69"/>
      <c r="T49" s="46"/>
      <c r="U49" s="68"/>
      <c r="V49" s="68"/>
      <c r="W49" s="68"/>
      <c r="X49" s="68"/>
      <c r="Y49" s="68"/>
      <c r="Z49" s="68"/>
      <c r="AA49" s="68"/>
      <c r="AB49" s="68"/>
      <c r="AC49" s="68"/>
      <c r="AD49" s="68"/>
      <c r="AE49" s="69"/>
      <c r="AF49" s="69"/>
      <c r="AG49" s="69"/>
      <c r="AH49" s="69"/>
      <c r="AI49" s="69"/>
      <c r="AJ49" s="69"/>
      <c r="AK49" s="69"/>
      <c r="AL49" s="46"/>
      <c r="AM49" s="68"/>
      <c r="AN49" s="68"/>
      <c r="AO49" s="68"/>
      <c r="AP49" s="68"/>
      <c r="AQ49" s="70"/>
      <c r="AR49" s="70"/>
      <c r="AS49" s="70"/>
      <c r="AT49" s="71"/>
      <c r="AU49" s="71"/>
      <c r="AV49" s="71"/>
      <c r="AW49" s="71"/>
      <c r="AX49" s="71"/>
      <c r="AY49" s="71"/>
      <c r="AZ49" s="71"/>
      <c r="BA49" s="71"/>
      <c r="BB49" s="71"/>
    </row>
    <row r="50" spans="2:54" ht="16.5" customHeight="1" x14ac:dyDescent="0.15">
      <c r="B50" s="68"/>
      <c r="C50" s="68"/>
      <c r="D50" s="68"/>
      <c r="E50" s="68"/>
      <c r="F50" s="68"/>
      <c r="G50" s="68"/>
      <c r="H50" s="68"/>
      <c r="I50" s="68"/>
      <c r="J50" s="68"/>
      <c r="K50" s="69"/>
      <c r="L50" s="69"/>
      <c r="M50" s="87"/>
      <c r="N50" s="87"/>
      <c r="O50" s="87"/>
      <c r="P50" s="87"/>
      <c r="Q50" s="87"/>
      <c r="R50" s="69"/>
      <c r="S50" s="69"/>
      <c r="T50" s="46"/>
      <c r="U50" s="68"/>
      <c r="V50" s="68"/>
      <c r="W50" s="68"/>
      <c r="X50" s="68"/>
      <c r="Y50" s="68"/>
      <c r="Z50" s="68"/>
      <c r="AA50" s="68"/>
      <c r="AB50" s="68"/>
      <c r="AC50" s="68"/>
      <c r="AD50" s="68"/>
      <c r="AE50" s="69"/>
      <c r="AF50" s="69"/>
      <c r="AG50" s="69"/>
      <c r="AH50" s="69"/>
      <c r="AI50" s="69"/>
      <c r="AJ50" s="69"/>
      <c r="AK50" s="69"/>
      <c r="AL50" s="46"/>
      <c r="AM50" s="68"/>
      <c r="AN50" s="68"/>
      <c r="AO50" s="68"/>
      <c r="AP50" s="68"/>
      <c r="AQ50" s="70"/>
      <c r="AR50" s="70"/>
      <c r="AS50" s="70"/>
      <c r="AT50" s="71"/>
      <c r="AU50" s="71"/>
      <c r="AV50" s="71"/>
      <c r="AW50" s="71"/>
      <c r="AX50" s="71"/>
      <c r="AY50" s="71"/>
      <c r="AZ50" s="71"/>
      <c r="BA50" s="71"/>
      <c r="BB50" s="71"/>
    </row>
    <row r="51" spans="2:54" ht="16.5" customHeight="1" x14ac:dyDescent="0.15">
      <c r="B51" s="68"/>
      <c r="C51" s="68"/>
      <c r="D51" s="68"/>
      <c r="E51" s="68"/>
      <c r="F51" s="68"/>
      <c r="G51" s="68"/>
      <c r="H51" s="68"/>
      <c r="I51" s="68"/>
      <c r="J51" s="68"/>
      <c r="K51" s="69"/>
      <c r="L51" s="69"/>
      <c r="M51" s="87"/>
      <c r="N51" s="87"/>
      <c r="O51" s="87"/>
      <c r="P51" s="87"/>
      <c r="Q51" s="87"/>
      <c r="R51" s="69"/>
      <c r="S51" s="69"/>
      <c r="T51" s="46"/>
      <c r="U51" s="68"/>
      <c r="V51" s="68"/>
      <c r="W51" s="68"/>
      <c r="X51" s="68"/>
      <c r="Y51" s="68"/>
      <c r="Z51" s="68"/>
      <c r="AA51" s="68"/>
      <c r="AB51" s="68"/>
      <c r="AC51" s="68"/>
      <c r="AD51" s="68"/>
      <c r="AE51" s="69"/>
      <c r="AF51" s="69"/>
      <c r="AG51" s="69"/>
      <c r="AH51" s="69"/>
      <c r="AI51" s="69"/>
      <c r="AJ51" s="69"/>
      <c r="AK51" s="69"/>
      <c r="AL51" s="46"/>
      <c r="AM51" s="68"/>
      <c r="AN51" s="68"/>
      <c r="AO51" s="68"/>
      <c r="AP51" s="68"/>
      <c r="AQ51" s="70"/>
      <c r="AR51" s="70"/>
      <c r="AS51" s="70"/>
      <c r="AT51" s="71"/>
      <c r="AU51" s="71"/>
      <c r="AV51" s="71"/>
      <c r="AW51" s="71"/>
      <c r="AX51" s="71"/>
      <c r="AY51" s="71"/>
      <c r="AZ51" s="71"/>
      <c r="BA51" s="71"/>
      <c r="BB51" s="71"/>
    </row>
    <row r="52" spans="2:54" ht="16.5" customHeight="1" x14ac:dyDescent="0.15">
      <c r="B52" s="68"/>
      <c r="C52" s="68"/>
      <c r="D52" s="68"/>
      <c r="E52" s="68"/>
      <c r="F52" s="68"/>
      <c r="G52" s="68"/>
      <c r="H52" s="68"/>
      <c r="I52" s="68"/>
      <c r="J52" s="68"/>
      <c r="K52" s="69"/>
      <c r="L52" s="69"/>
      <c r="M52" s="87"/>
      <c r="N52" s="87"/>
      <c r="O52" s="87"/>
      <c r="P52" s="87"/>
      <c r="Q52" s="87"/>
      <c r="R52" s="69"/>
      <c r="S52" s="69"/>
      <c r="T52" s="46"/>
      <c r="U52" s="68"/>
      <c r="V52" s="68"/>
      <c r="W52" s="68"/>
      <c r="X52" s="68"/>
      <c r="Y52" s="68"/>
      <c r="Z52" s="68"/>
      <c r="AA52" s="68"/>
      <c r="AB52" s="68"/>
      <c r="AC52" s="68"/>
      <c r="AD52" s="68"/>
      <c r="AE52" s="69"/>
      <c r="AF52" s="69"/>
      <c r="AG52" s="69"/>
      <c r="AH52" s="69"/>
      <c r="AI52" s="69"/>
      <c r="AJ52" s="69"/>
      <c r="AK52" s="69"/>
      <c r="AL52" s="46"/>
      <c r="AM52" s="68"/>
      <c r="AN52" s="68"/>
      <c r="AO52" s="68"/>
      <c r="AP52" s="68"/>
      <c r="AQ52" s="70"/>
      <c r="AR52" s="70"/>
      <c r="AS52" s="70"/>
      <c r="AT52" s="71"/>
      <c r="AU52" s="71"/>
      <c r="AV52" s="71"/>
      <c r="AW52" s="71"/>
      <c r="AX52" s="71"/>
      <c r="AY52" s="71"/>
      <c r="AZ52" s="71"/>
      <c r="BA52" s="71"/>
      <c r="BB52" s="71"/>
    </row>
    <row r="53" spans="2:54" ht="16.5" customHeight="1" x14ac:dyDescent="0.15">
      <c r="B53" s="68"/>
      <c r="C53" s="68"/>
      <c r="D53" s="68"/>
      <c r="E53" s="68"/>
      <c r="F53" s="68"/>
      <c r="G53" s="68"/>
      <c r="H53" s="68"/>
      <c r="I53" s="68"/>
      <c r="J53" s="68"/>
      <c r="K53" s="69"/>
      <c r="L53" s="69"/>
      <c r="M53" s="87"/>
      <c r="N53" s="87"/>
      <c r="O53" s="87"/>
      <c r="P53" s="87"/>
      <c r="Q53" s="87"/>
      <c r="R53" s="69"/>
      <c r="S53" s="69"/>
      <c r="T53" s="46"/>
      <c r="U53" s="68"/>
      <c r="V53" s="68"/>
      <c r="W53" s="68"/>
      <c r="X53" s="68"/>
      <c r="Y53" s="68"/>
      <c r="Z53" s="68"/>
      <c r="AA53" s="68"/>
      <c r="AB53" s="68"/>
      <c r="AC53" s="68"/>
      <c r="AD53" s="68"/>
      <c r="AE53" s="69"/>
      <c r="AF53" s="69"/>
      <c r="AG53" s="69"/>
      <c r="AH53" s="69"/>
      <c r="AI53" s="69"/>
      <c r="AJ53" s="69"/>
      <c r="AK53" s="69"/>
      <c r="AL53" s="46"/>
      <c r="AM53" s="68"/>
      <c r="AN53" s="68"/>
      <c r="AO53" s="68"/>
      <c r="AP53" s="68"/>
      <c r="AQ53" s="70"/>
      <c r="AR53" s="70"/>
      <c r="AS53" s="70"/>
      <c r="AT53" s="71"/>
      <c r="AU53" s="71"/>
      <c r="AV53" s="71"/>
      <c r="AW53" s="71"/>
      <c r="AX53" s="71"/>
      <c r="AY53" s="71"/>
      <c r="AZ53" s="71"/>
      <c r="BA53" s="71"/>
      <c r="BB53" s="71"/>
    </row>
    <row r="54" spans="2:54" ht="16.5" customHeight="1" x14ac:dyDescent="0.15">
      <c r="B54" s="68"/>
      <c r="C54" s="68"/>
      <c r="D54" s="68"/>
      <c r="E54" s="68"/>
      <c r="F54" s="68"/>
      <c r="G54" s="68"/>
      <c r="H54" s="68"/>
      <c r="I54" s="68"/>
      <c r="J54" s="68"/>
      <c r="K54" s="69"/>
      <c r="L54" s="69"/>
      <c r="M54" s="87"/>
      <c r="N54" s="87"/>
      <c r="O54" s="87"/>
      <c r="P54" s="87"/>
      <c r="Q54" s="87"/>
      <c r="R54" s="69"/>
      <c r="S54" s="69"/>
      <c r="T54" s="46"/>
      <c r="U54" s="68"/>
      <c r="V54" s="68"/>
      <c r="W54" s="68"/>
      <c r="X54" s="68"/>
      <c r="Y54" s="68"/>
      <c r="Z54" s="68"/>
      <c r="AA54" s="68"/>
      <c r="AB54" s="68"/>
      <c r="AC54" s="68"/>
      <c r="AD54" s="68"/>
      <c r="AE54" s="69"/>
      <c r="AF54" s="69"/>
      <c r="AG54" s="69"/>
      <c r="AH54" s="69"/>
      <c r="AI54" s="69"/>
      <c r="AJ54" s="69"/>
      <c r="AK54" s="69"/>
      <c r="AL54" s="46"/>
      <c r="AM54" s="68"/>
      <c r="AN54" s="68"/>
      <c r="AO54" s="68"/>
      <c r="AP54" s="68"/>
      <c r="AQ54" s="70"/>
      <c r="AR54" s="70"/>
      <c r="AS54" s="70"/>
      <c r="AT54" s="71"/>
      <c r="AU54" s="71"/>
      <c r="AV54" s="71"/>
      <c r="AW54" s="71"/>
      <c r="AX54" s="71"/>
      <c r="AY54" s="71"/>
      <c r="AZ54" s="71"/>
      <c r="BA54" s="71"/>
      <c r="BB54" s="71"/>
    </row>
    <row r="55" spans="2:54" ht="16.5" customHeight="1" x14ac:dyDescent="0.15">
      <c r="B55" s="68"/>
      <c r="C55" s="68"/>
      <c r="D55" s="68"/>
      <c r="E55" s="68"/>
      <c r="F55" s="68"/>
      <c r="G55" s="68"/>
      <c r="H55" s="68"/>
      <c r="I55" s="68"/>
      <c r="J55" s="68"/>
      <c r="K55" s="69"/>
      <c r="L55" s="69"/>
      <c r="M55" s="87"/>
      <c r="N55" s="87"/>
      <c r="O55" s="87"/>
      <c r="P55" s="87"/>
      <c r="Q55" s="87"/>
      <c r="R55" s="69"/>
      <c r="S55" s="69"/>
      <c r="T55" s="46"/>
      <c r="U55" s="68"/>
      <c r="V55" s="68"/>
      <c r="W55" s="68"/>
      <c r="X55" s="68"/>
      <c r="Y55" s="68"/>
      <c r="Z55" s="68"/>
      <c r="AA55" s="68"/>
      <c r="AB55" s="68"/>
      <c r="AC55" s="68"/>
      <c r="AD55" s="68"/>
      <c r="AE55" s="69"/>
      <c r="AF55" s="69"/>
      <c r="AG55" s="69"/>
      <c r="AH55" s="69"/>
      <c r="AI55" s="69"/>
      <c r="AJ55" s="69"/>
      <c r="AK55" s="69"/>
      <c r="AL55" s="46"/>
      <c r="AM55" s="68"/>
      <c r="AN55" s="68"/>
      <c r="AO55" s="68"/>
      <c r="AP55" s="68"/>
      <c r="AQ55" s="70"/>
      <c r="AR55" s="70"/>
      <c r="AS55" s="70"/>
      <c r="AT55" s="71"/>
      <c r="AU55" s="71"/>
      <c r="AV55" s="71"/>
      <c r="AW55" s="71"/>
      <c r="AX55" s="71"/>
      <c r="AY55" s="71"/>
      <c r="AZ55" s="71"/>
      <c r="BA55" s="71"/>
      <c r="BB55" s="71"/>
    </row>
    <row r="56" spans="2:54" ht="16.5" customHeight="1" x14ac:dyDescent="0.15">
      <c r="B56" s="68"/>
      <c r="C56" s="68"/>
      <c r="D56" s="68"/>
      <c r="E56" s="68"/>
      <c r="F56" s="68"/>
      <c r="G56" s="68"/>
      <c r="H56" s="68"/>
      <c r="I56" s="68"/>
      <c r="J56" s="68"/>
      <c r="K56" s="69"/>
      <c r="L56" s="69"/>
      <c r="M56" s="87"/>
      <c r="N56" s="87"/>
      <c r="O56" s="87"/>
      <c r="P56" s="87"/>
      <c r="Q56" s="87"/>
      <c r="R56" s="69"/>
      <c r="S56" s="69"/>
      <c r="T56" s="46"/>
      <c r="U56" s="68"/>
      <c r="V56" s="68"/>
      <c r="W56" s="68"/>
      <c r="X56" s="68"/>
      <c r="Y56" s="68"/>
      <c r="Z56" s="68"/>
      <c r="AA56" s="68"/>
      <c r="AB56" s="68"/>
      <c r="AC56" s="68"/>
      <c r="AD56" s="68"/>
      <c r="AE56" s="69"/>
      <c r="AF56" s="69"/>
      <c r="AG56" s="69"/>
      <c r="AH56" s="69"/>
      <c r="AI56" s="69"/>
      <c r="AJ56" s="69"/>
      <c r="AK56" s="69"/>
      <c r="AL56" s="46"/>
      <c r="AM56" s="68"/>
      <c r="AN56" s="68"/>
      <c r="AO56" s="68"/>
      <c r="AP56" s="68"/>
      <c r="AQ56" s="70"/>
      <c r="AR56" s="70"/>
      <c r="AS56" s="70"/>
      <c r="AT56" s="71"/>
      <c r="AU56" s="71"/>
      <c r="AV56" s="71"/>
      <c r="AW56" s="71"/>
      <c r="AX56" s="71"/>
      <c r="AY56" s="71"/>
      <c r="AZ56" s="71"/>
      <c r="BA56" s="71"/>
      <c r="BB56" s="71"/>
    </row>
  </sheetData>
  <sheetProtection algorithmName="SHA-512" hashValue="UIxZa+AV/VJ0Aes1qAHeWky8Ti+XVw5IJfwGKlgauyLk5fmTNpqcEJTbjp4A2RhF8JSWOZOC42NrDhuO0REB8g==" saltValue="8OyF+/DJSnfXHFQVpN0AZQ==" spinCount="100000" sheet="1" formatCells="0" formatColumns="0" formatRows="0"/>
  <mergeCells count="35">
    <mergeCell ref="B2:BB2"/>
    <mergeCell ref="B7:E8"/>
    <mergeCell ref="F7:I8"/>
    <mergeCell ref="J7:L8"/>
    <mergeCell ref="M7:Q8"/>
    <mergeCell ref="AC7:AE8"/>
    <mergeCell ref="AF7:AH8"/>
    <mergeCell ref="AI7:AK8"/>
    <mergeCell ref="AL7:AP8"/>
    <mergeCell ref="AQ7:AU8"/>
    <mergeCell ref="B4:BB4"/>
    <mergeCell ref="AL9:AP18"/>
    <mergeCell ref="AQ9:AU18"/>
    <mergeCell ref="AI9:AK18"/>
    <mergeCell ref="J9:L18"/>
    <mergeCell ref="M9:Q18"/>
    <mergeCell ref="R9:U18"/>
    <mergeCell ref="V9:AB18"/>
    <mergeCell ref="AF9:AH18"/>
    <mergeCell ref="Y20:AE20"/>
    <mergeCell ref="Y21:AE21"/>
    <mergeCell ref="B5:BB5"/>
    <mergeCell ref="B6:BB6"/>
    <mergeCell ref="R7:U7"/>
    <mergeCell ref="R8:U8"/>
    <mergeCell ref="V7:AB7"/>
    <mergeCell ref="V8:AB8"/>
    <mergeCell ref="AV7:BB7"/>
    <mergeCell ref="AV8:BB8"/>
    <mergeCell ref="C19:AX19"/>
    <mergeCell ref="AV20:BB21"/>
    <mergeCell ref="F9:I18"/>
    <mergeCell ref="B9:E18"/>
    <mergeCell ref="AV9:BB18"/>
    <mergeCell ref="AC9:AE18"/>
  </mergeCells>
  <phoneticPr fontId="3"/>
  <pageMargins left="0.78740157480314965" right="0.59055118110236227" top="0.19685039370078741" bottom="0.19685039370078741"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548E5-D9F1-40C8-BE72-9D9075A18FEC}">
  <sheetPr>
    <tabColor rgb="FFFF0000"/>
  </sheetPr>
  <dimension ref="B2:AN60"/>
  <sheetViews>
    <sheetView zoomScale="85" zoomScaleNormal="85" zoomScaleSheetLayoutView="40" workbookViewId="0">
      <selection activeCell="BK37" sqref="BK37"/>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270</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295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3"/>
      <c r="C13" s="224"/>
      <c r="D13" s="224"/>
      <c r="E13" s="224"/>
      <c r="F13" s="224"/>
      <c r="G13" s="224"/>
      <c r="H13" s="224"/>
      <c r="I13" s="224"/>
      <c r="J13" s="224"/>
      <c r="K13" s="224"/>
      <c r="L13" s="224"/>
      <c r="M13" s="224"/>
      <c r="N13" s="224"/>
      <c r="O13" s="224"/>
      <c r="P13" s="224"/>
      <c r="Q13" s="224"/>
      <c r="R13" s="224"/>
      <c r="S13" s="224"/>
      <c r="T13" s="224"/>
      <c r="U13" s="224"/>
      <c r="V13" s="224"/>
      <c r="W13" s="224"/>
      <c r="X13" s="224"/>
      <c r="Y13" s="224"/>
      <c r="Z13" s="224"/>
      <c r="AA13" s="224"/>
      <c r="AB13" s="224"/>
      <c r="AC13" s="224"/>
      <c r="AD13" s="224"/>
      <c r="AE13" s="224"/>
      <c r="AF13" s="224"/>
      <c r="AG13" s="224"/>
      <c r="AH13" s="224"/>
      <c r="AI13" s="224"/>
      <c r="AJ13" s="224"/>
      <c r="AK13" s="224"/>
      <c r="AL13" s="224"/>
      <c r="AM13" s="224"/>
      <c r="AN13" s="225"/>
    </row>
    <row r="14" spans="2:40" ht="15" customHeight="1" x14ac:dyDescent="0.15">
      <c r="B14" s="72"/>
      <c r="C14" s="72"/>
      <c r="D14" s="72"/>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row>
    <row r="15" spans="2:40" ht="15" customHeight="1" x14ac:dyDescent="0.15">
      <c r="B15" s="72"/>
      <c r="C15" s="72"/>
      <c r="D15" s="72"/>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row>
    <row r="16" spans="2:40" ht="15" customHeight="1" x14ac:dyDescent="0.15">
      <c r="B16" s="298" t="s">
        <v>26</v>
      </c>
      <c r="C16" s="298"/>
      <c r="D16" s="298"/>
      <c r="E16" s="298"/>
      <c r="F16" s="298"/>
      <c r="G16" s="298"/>
      <c r="H16" s="298"/>
      <c r="I16" s="298"/>
      <c r="J16" s="324"/>
      <c r="K16" s="321" t="s">
        <v>9</v>
      </c>
      <c r="L16" s="321"/>
      <c r="M16" s="321"/>
      <c r="N16" s="321"/>
      <c r="O16" s="322">
        <f>IF('１'!$W$12="","",'１'!$W$12)</f>
        <v>11</v>
      </c>
      <c r="P16" s="322"/>
      <c r="Q16" s="296" t="s">
        <v>8</v>
      </c>
      <c r="R16" s="296"/>
      <c r="S16" s="296"/>
      <c r="T16" s="296"/>
      <c r="U16" s="296"/>
      <c r="V16" s="297"/>
      <c r="W16" s="46"/>
      <c r="X16" s="46"/>
      <c r="Y16" s="46"/>
      <c r="Z16" s="46"/>
      <c r="AA16" s="46"/>
      <c r="AB16" s="46"/>
      <c r="AC16" s="46"/>
      <c r="AD16" s="46"/>
      <c r="AE16" s="46"/>
      <c r="AF16" s="46"/>
      <c r="AG16" s="46"/>
      <c r="AH16" s="46"/>
      <c r="AI16" s="46"/>
      <c r="AJ16" s="46"/>
      <c r="AK16" s="46"/>
      <c r="AL16" s="46"/>
      <c r="AM16" s="46"/>
      <c r="AN16" s="46"/>
    </row>
    <row r="17" spans="2:40" ht="15" customHeight="1" x14ac:dyDescent="0.15">
      <c r="B17" s="99"/>
      <c r="C17" s="99"/>
      <c r="D17" s="99"/>
      <c r="E17" s="99"/>
      <c r="F17" s="99"/>
      <c r="G17" s="99"/>
      <c r="H17" s="99"/>
      <c r="I17" s="99"/>
      <c r="J17" s="99"/>
      <c r="K17" s="97"/>
      <c r="L17" s="97"/>
      <c r="M17" s="97"/>
      <c r="N17" s="97"/>
      <c r="O17" s="90"/>
      <c r="P17" s="90"/>
      <c r="Q17" s="52"/>
      <c r="R17" s="52"/>
      <c r="S17" s="52"/>
      <c r="T17" s="52"/>
      <c r="U17" s="52"/>
      <c r="V17" s="52"/>
      <c r="W17" s="46"/>
      <c r="X17" s="46"/>
      <c r="Y17" s="46"/>
      <c r="Z17" s="46"/>
      <c r="AA17" s="46"/>
      <c r="AB17" s="46"/>
      <c r="AC17" s="46"/>
      <c r="AD17" s="46"/>
      <c r="AE17" s="46"/>
      <c r="AF17" s="46"/>
      <c r="AG17" s="46"/>
      <c r="AH17" s="46"/>
      <c r="AI17" s="46"/>
      <c r="AJ17" s="46"/>
      <c r="AK17" s="46"/>
      <c r="AL17" s="46"/>
      <c r="AM17" s="46"/>
      <c r="AN17" s="46"/>
    </row>
    <row r="18" spans="2:40" ht="15" customHeight="1" x14ac:dyDescent="0.15">
      <c r="B18" s="99"/>
      <c r="C18" s="99"/>
      <c r="D18" s="99"/>
      <c r="E18" s="99"/>
      <c r="F18" s="99"/>
      <c r="G18" s="99"/>
      <c r="H18" s="99"/>
      <c r="I18" s="99"/>
      <c r="J18" s="99"/>
      <c r="K18" s="97"/>
      <c r="L18" s="97"/>
      <c r="M18" s="97"/>
      <c r="N18" s="97"/>
      <c r="O18" s="90"/>
      <c r="P18" s="90"/>
      <c r="Q18" s="52"/>
      <c r="R18" s="52"/>
      <c r="S18" s="52"/>
      <c r="T18" s="52"/>
      <c r="U18" s="52"/>
      <c r="V18" s="52"/>
      <c r="W18" s="46"/>
      <c r="X18" s="46"/>
      <c r="Y18" s="46"/>
      <c r="Z18" s="46"/>
      <c r="AA18" s="46"/>
      <c r="AB18" s="46"/>
      <c r="AC18" s="46"/>
      <c r="AD18" s="46"/>
      <c r="AE18" s="46"/>
      <c r="AF18" s="46"/>
      <c r="AG18" s="46"/>
      <c r="AH18" s="46"/>
      <c r="AI18" s="46"/>
      <c r="AJ18" s="46"/>
      <c r="AK18" s="46"/>
      <c r="AL18" s="46"/>
      <c r="AM18" s="46"/>
      <c r="AN18" s="46"/>
    </row>
    <row r="19" spans="2:40" ht="15" customHeight="1" x14ac:dyDescent="0.15">
      <c r="B19" s="318" t="s">
        <v>275</v>
      </c>
      <c r="C19" s="318"/>
      <c r="D19" s="318"/>
      <c r="E19" s="318"/>
      <c r="F19" s="318"/>
      <c r="G19" s="318"/>
      <c r="H19" s="318"/>
      <c r="I19" s="318"/>
      <c r="J19" s="190" t="s">
        <v>289</v>
      </c>
      <c r="K19" s="190"/>
      <c r="L19" s="190"/>
      <c r="M19" s="190"/>
      <c r="N19" s="190"/>
      <c r="O19" s="190"/>
      <c r="P19" s="190"/>
      <c r="Q19" s="190"/>
      <c r="R19" s="190"/>
      <c r="S19" s="190"/>
      <c r="T19" s="190"/>
      <c r="U19" s="190"/>
      <c r="V19" s="190"/>
      <c r="W19" s="176"/>
      <c r="X19" s="176"/>
      <c r="Y19" s="176"/>
      <c r="Z19" s="176"/>
      <c r="AA19" s="176"/>
      <c r="AB19" s="176"/>
      <c r="AC19" s="176"/>
      <c r="AD19" s="176"/>
      <c r="AE19" s="176"/>
      <c r="AF19" s="176"/>
      <c r="AG19" s="176"/>
      <c r="AH19" s="176"/>
      <c r="AI19" s="176"/>
      <c r="AJ19" s="176"/>
      <c r="AK19" s="176"/>
      <c r="AL19" s="176"/>
      <c r="AM19" s="176"/>
      <c r="AN19" s="176"/>
    </row>
    <row r="20" spans="2:40" ht="15" customHeight="1" x14ac:dyDescent="0.15">
      <c r="B20" s="681" t="s">
        <v>278</v>
      </c>
      <c r="C20" s="681"/>
      <c r="D20" s="681"/>
      <c r="E20" s="681"/>
      <c r="F20" s="681"/>
      <c r="G20" s="681"/>
      <c r="H20" s="681"/>
      <c r="I20" s="681"/>
      <c r="J20" s="290"/>
      <c r="K20" s="668" t="s">
        <v>277</v>
      </c>
      <c r="L20" s="669"/>
      <c r="M20" s="669"/>
      <c r="N20" s="669"/>
      <c r="O20" s="669"/>
      <c r="P20" s="669"/>
      <c r="Q20" s="664" t="s">
        <v>271</v>
      </c>
      <c r="R20" s="665"/>
      <c r="S20" s="665"/>
      <c r="T20" s="665"/>
      <c r="U20" s="665"/>
      <c r="V20" s="665"/>
      <c r="W20" s="668" t="s">
        <v>276</v>
      </c>
      <c r="X20" s="236"/>
      <c r="Y20" s="236"/>
      <c r="Z20" s="236"/>
      <c r="AA20" s="236"/>
      <c r="AB20" s="236"/>
      <c r="AC20" s="237"/>
      <c r="AD20" s="46"/>
      <c r="AE20" s="46"/>
      <c r="AF20" s="46"/>
      <c r="AG20" s="46"/>
      <c r="AH20" s="46"/>
      <c r="AI20" s="46"/>
      <c r="AJ20" s="46"/>
      <c r="AK20" s="46"/>
      <c r="AL20" s="46"/>
      <c r="AM20" s="46"/>
      <c r="AN20" s="46"/>
    </row>
    <row r="21" spans="2:40" ht="15" customHeight="1" x14ac:dyDescent="0.15">
      <c r="B21" s="681"/>
      <c r="C21" s="681"/>
      <c r="D21" s="681"/>
      <c r="E21" s="681"/>
      <c r="F21" s="681"/>
      <c r="G21" s="681"/>
      <c r="H21" s="681"/>
      <c r="I21" s="681"/>
      <c r="J21" s="290"/>
      <c r="K21" s="670"/>
      <c r="L21" s="671"/>
      <c r="M21" s="671"/>
      <c r="N21" s="671"/>
      <c r="O21" s="671"/>
      <c r="P21" s="671"/>
      <c r="Q21" s="666"/>
      <c r="R21" s="667"/>
      <c r="S21" s="667"/>
      <c r="T21" s="667"/>
      <c r="U21" s="667"/>
      <c r="V21" s="667"/>
      <c r="W21" s="670"/>
      <c r="X21" s="175"/>
      <c r="Y21" s="175"/>
      <c r="Z21" s="175"/>
      <c r="AA21" s="175"/>
      <c r="AB21" s="175"/>
      <c r="AC21" s="227"/>
      <c r="AD21" s="46"/>
      <c r="AE21" s="46"/>
      <c r="AF21" s="46"/>
      <c r="AG21" s="46"/>
      <c r="AH21" s="46"/>
      <c r="AI21" s="46"/>
      <c r="AJ21" s="46"/>
      <c r="AK21" s="46"/>
      <c r="AL21" s="46"/>
      <c r="AM21" s="46"/>
      <c r="AN21" s="46"/>
    </row>
    <row r="22" spans="2:40" ht="15" customHeight="1" x14ac:dyDescent="0.15">
      <c r="B22" s="681"/>
      <c r="C22" s="681"/>
      <c r="D22" s="681"/>
      <c r="E22" s="681"/>
      <c r="F22" s="681"/>
      <c r="G22" s="681"/>
      <c r="H22" s="681"/>
      <c r="I22" s="681"/>
      <c r="J22" s="290"/>
      <c r="K22" s="670"/>
      <c r="L22" s="671"/>
      <c r="M22" s="671"/>
      <c r="N22" s="671"/>
      <c r="O22" s="671"/>
      <c r="P22" s="671"/>
      <c r="Q22" s="666"/>
      <c r="R22" s="667"/>
      <c r="S22" s="667"/>
      <c r="T22" s="667"/>
      <c r="U22" s="667"/>
      <c r="V22" s="667"/>
      <c r="W22" s="238"/>
      <c r="X22" s="175"/>
      <c r="Y22" s="175"/>
      <c r="Z22" s="175"/>
      <c r="AA22" s="175"/>
      <c r="AB22" s="175"/>
      <c r="AC22" s="227"/>
      <c r="AD22" s="46"/>
      <c r="AE22" s="46"/>
      <c r="AF22" s="46"/>
      <c r="AG22" s="46"/>
      <c r="AH22" s="46"/>
      <c r="AI22" s="46"/>
      <c r="AJ22" s="46"/>
      <c r="AK22" s="46"/>
      <c r="AL22" s="46"/>
      <c r="AM22" s="46"/>
      <c r="AN22" s="46"/>
    </row>
    <row r="23" spans="2:40" ht="15" customHeight="1" thickBot="1" x14ac:dyDescent="0.2">
      <c r="B23" s="681"/>
      <c r="C23" s="681"/>
      <c r="D23" s="681"/>
      <c r="E23" s="681"/>
      <c r="F23" s="681"/>
      <c r="G23" s="681"/>
      <c r="H23" s="681"/>
      <c r="I23" s="681"/>
      <c r="J23" s="290"/>
      <c r="K23" s="670"/>
      <c r="L23" s="671"/>
      <c r="M23" s="671"/>
      <c r="N23" s="671"/>
      <c r="O23" s="671"/>
      <c r="P23" s="671"/>
      <c r="Q23" s="666"/>
      <c r="R23" s="667"/>
      <c r="S23" s="667"/>
      <c r="T23" s="667"/>
      <c r="U23" s="667"/>
      <c r="V23" s="667"/>
      <c r="W23" s="239"/>
      <c r="X23" s="240"/>
      <c r="Y23" s="240"/>
      <c r="Z23" s="240"/>
      <c r="AA23" s="240"/>
      <c r="AB23" s="240"/>
      <c r="AC23" s="228"/>
      <c r="AD23" s="46"/>
      <c r="AE23" s="46"/>
      <c r="AF23" s="46"/>
      <c r="AG23" s="46"/>
      <c r="AH23" s="46"/>
      <c r="AI23" s="46"/>
      <c r="AJ23" s="46"/>
      <c r="AK23" s="46"/>
      <c r="AL23" s="46"/>
      <c r="AM23" s="46"/>
      <c r="AN23" s="46"/>
    </row>
    <row r="24" spans="2:40" ht="15" customHeight="1" x14ac:dyDescent="0.15">
      <c r="B24" s="672"/>
      <c r="C24" s="673"/>
      <c r="D24" s="673"/>
      <c r="E24" s="673"/>
      <c r="F24" s="673"/>
      <c r="G24" s="673"/>
      <c r="H24" s="673"/>
      <c r="I24" s="673"/>
      <c r="J24" s="673"/>
      <c r="K24" s="674"/>
      <c r="L24" s="675"/>
      <c r="M24" s="675"/>
      <c r="N24" s="675"/>
      <c r="O24" s="675"/>
      <c r="P24" s="675"/>
      <c r="Q24" s="676"/>
      <c r="R24" s="677"/>
      <c r="S24" s="677"/>
      <c r="T24" s="677"/>
      <c r="U24" s="677"/>
      <c r="V24" s="678"/>
      <c r="W24" s="679" t="str">
        <f>IF(K24="","",K24*Q24)</f>
        <v/>
      </c>
      <c r="X24" s="675"/>
      <c r="Y24" s="675"/>
      <c r="Z24" s="675"/>
      <c r="AA24" s="675"/>
      <c r="AB24" s="675"/>
      <c r="AC24" s="680"/>
      <c r="AD24" s="46"/>
      <c r="AE24" s="46"/>
      <c r="AF24" s="46"/>
      <c r="AG24" s="46"/>
      <c r="AH24" s="46"/>
      <c r="AI24" s="46"/>
      <c r="AJ24" s="46"/>
      <c r="AK24" s="46"/>
      <c r="AL24" s="46"/>
      <c r="AM24" s="46"/>
      <c r="AN24" s="46"/>
    </row>
    <row r="25" spans="2:40" ht="15" customHeight="1" x14ac:dyDescent="0.15">
      <c r="B25" s="651"/>
      <c r="C25" s="652"/>
      <c r="D25" s="652"/>
      <c r="E25" s="652"/>
      <c r="F25" s="652"/>
      <c r="G25" s="652"/>
      <c r="H25" s="652"/>
      <c r="I25" s="652"/>
      <c r="J25" s="652"/>
      <c r="K25" s="653"/>
      <c r="L25" s="654"/>
      <c r="M25" s="654"/>
      <c r="N25" s="654"/>
      <c r="O25" s="654"/>
      <c r="P25" s="654"/>
      <c r="Q25" s="655"/>
      <c r="R25" s="654"/>
      <c r="S25" s="654"/>
      <c r="T25" s="654"/>
      <c r="U25" s="654"/>
      <c r="V25" s="656"/>
      <c r="W25" s="655" t="str">
        <f t="shared" ref="W25:W28" si="0">IF(K25="","",K25*Q25)</f>
        <v/>
      </c>
      <c r="X25" s="654"/>
      <c r="Y25" s="654"/>
      <c r="Z25" s="654"/>
      <c r="AA25" s="654"/>
      <c r="AB25" s="654"/>
      <c r="AC25" s="657"/>
      <c r="AD25" s="46"/>
      <c r="AE25" s="46"/>
      <c r="AF25" s="46"/>
      <c r="AG25" s="46"/>
      <c r="AH25" s="46"/>
      <c r="AI25" s="46"/>
      <c r="AJ25" s="46"/>
      <c r="AK25" s="46"/>
      <c r="AL25" s="46"/>
      <c r="AM25" s="46"/>
      <c r="AN25" s="46"/>
    </row>
    <row r="26" spans="2:40" ht="15" customHeight="1" x14ac:dyDescent="0.15">
      <c r="B26" s="651"/>
      <c r="C26" s="652"/>
      <c r="D26" s="652"/>
      <c r="E26" s="652"/>
      <c r="F26" s="652"/>
      <c r="G26" s="652"/>
      <c r="H26" s="652"/>
      <c r="I26" s="652"/>
      <c r="J26" s="652"/>
      <c r="K26" s="653"/>
      <c r="L26" s="654"/>
      <c r="M26" s="654"/>
      <c r="N26" s="654"/>
      <c r="O26" s="654"/>
      <c r="P26" s="654"/>
      <c r="Q26" s="655"/>
      <c r="R26" s="654"/>
      <c r="S26" s="654"/>
      <c r="T26" s="654"/>
      <c r="U26" s="654"/>
      <c r="V26" s="656"/>
      <c r="W26" s="655" t="str">
        <f t="shared" si="0"/>
        <v/>
      </c>
      <c r="X26" s="654"/>
      <c r="Y26" s="654"/>
      <c r="Z26" s="654"/>
      <c r="AA26" s="654"/>
      <c r="AB26" s="654"/>
      <c r="AC26" s="657"/>
      <c r="AD26" s="46"/>
      <c r="AE26" s="46"/>
      <c r="AF26" s="46"/>
      <c r="AG26" s="46"/>
      <c r="AH26" s="46"/>
      <c r="AI26" s="46"/>
      <c r="AJ26" s="46"/>
      <c r="AK26" s="46"/>
      <c r="AL26" s="46"/>
      <c r="AM26" s="46"/>
      <c r="AN26" s="46"/>
    </row>
    <row r="27" spans="2:40" ht="15" customHeight="1" x14ac:dyDescent="0.15">
      <c r="B27" s="651"/>
      <c r="C27" s="652"/>
      <c r="D27" s="652"/>
      <c r="E27" s="652"/>
      <c r="F27" s="652"/>
      <c r="G27" s="652"/>
      <c r="H27" s="652"/>
      <c r="I27" s="652"/>
      <c r="J27" s="652"/>
      <c r="K27" s="653"/>
      <c r="L27" s="654"/>
      <c r="M27" s="654"/>
      <c r="N27" s="654"/>
      <c r="O27" s="654"/>
      <c r="P27" s="654"/>
      <c r="Q27" s="655"/>
      <c r="R27" s="654"/>
      <c r="S27" s="654"/>
      <c r="T27" s="654"/>
      <c r="U27" s="654"/>
      <c r="V27" s="656"/>
      <c r="W27" s="655" t="str">
        <f t="shared" si="0"/>
        <v/>
      </c>
      <c r="X27" s="654"/>
      <c r="Y27" s="654"/>
      <c r="Z27" s="654"/>
      <c r="AA27" s="654"/>
      <c r="AB27" s="654"/>
      <c r="AC27" s="657"/>
      <c r="AD27" s="46"/>
      <c r="AE27" s="46"/>
      <c r="AF27" s="46"/>
      <c r="AG27" s="46"/>
      <c r="AH27" s="46"/>
      <c r="AI27" s="46"/>
      <c r="AJ27" s="46"/>
      <c r="AK27" s="46"/>
      <c r="AL27" s="46"/>
      <c r="AM27" s="46"/>
      <c r="AN27" s="46"/>
    </row>
    <row r="28" spans="2:40" thickBot="1" x14ac:dyDescent="0.2">
      <c r="B28" s="658"/>
      <c r="C28" s="659"/>
      <c r="D28" s="659"/>
      <c r="E28" s="659"/>
      <c r="F28" s="659"/>
      <c r="G28" s="659"/>
      <c r="H28" s="659"/>
      <c r="I28" s="659"/>
      <c r="J28" s="659"/>
      <c r="K28" s="660"/>
      <c r="L28" s="661"/>
      <c r="M28" s="661"/>
      <c r="N28" s="661"/>
      <c r="O28" s="661"/>
      <c r="P28" s="661"/>
      <c r="Q28" s="682"/>
      <c r="R28" s="683"/>
      <c r="S28" s="683"/>
      <c r="T28" s="683"/>
      <c r="U28" s="683"/>
      <c r="V28" s="684"/>
      <c r="W28" s="662" t="str">
        <f t="shared" si="0"/>
        <v/>
      </c>
      <c r="X28" s="661"/>
      <c r="Y28" s="661"/>
      <c r="Z28" s="661"/>
      <c r="AA28" s="661"/>
      <c r="AB28" s="661"/>
      <c r="AC28" s="663"/>
      <c r="AD28" s="46"/>
      <c r="AE28" s="46"/>
      <c r="AF28" s="46"/>
      <c r="AG28" s="46"/>
      <c r="AH28" s="46"/>
      <c r="AI28" s="46"/>
      <c r="AJ28" s="46"/>
      <c r="AK28" s="46"/>
      <c r="AL28" s="46"/>
      <c r="AM28" s="46"/>
      <c r="AN28" s="46"/>
    </row>
    <row r="29" spans="2:40" ht="15" customHeight="1" x14ac:dyDescent="0.15">
      <c r="B29" s="290" t="s">
        <v>121</v>
      </c>
      <c r="C29" s="291"/>
      <c r="D29" s="291"/>
      <c r="E29" s="291"/>
      <c r="F29" s="291"/>
      <c r="G29" s="291"/>
      <c r="H29" s="291"/>
      <c r="I29" s="291"/>
      <c r="J29" s="291"/>
      <c r="K29" s="644">
        <f>SUM(K24:P28)</f>
        <v>0</v>
      </c>
      <c r="L29" s="645"/>
      <c r="M29" s="645"/>
      <c r="N29" s="645"/>
      <c r="O29" s="645"/>
      <c r="P29" s="645"/>
      <c r="Q29" s="646"/>
      <c r="R29" s="647"/>
      <c r="S29" s="647"/>
      <c r="T29" s="647"/>
      <c r="U29" s="647"/>
      <c r="V29" s="647"/>
      <c r="W29" s="644">
        <f>SUM(W24:AC28)</f>
        <v>0</v>
      </c>
      <c r="X29" s="645"/>
      <c r="Y29" s="645"/>
      <c r="Z29" s="645"/>
      <c r="AA29" s="645"/>
      <c r="AB29" s="645"/>
      <c r="AC29" s="648"/>
      <c r="AD29" s="46"/>
      <c r="AE29" s="46"/>
      <c r="AF29" s="46"/>
      <c r="AG29" s="46"/>
      <c r="AH29" s="46"/>
      <c r="AI29" s="46"/>
      <c r="AJ29" s="46"/>
      <c r="AK29" s="46"/>
      <c r="AL29" s="46"/>
      <c r="AM29" s="46"/>
      <c r="AN29" s="46"/>
    </row>
    <row r="30" spans="2:40" ht="15" customHeight="1" x14ac:dyDescent="0.15">
      <c r="B30" s="55"/>
      <c r="C30" s="55"/>
      <c r="D30" s="55"/>
      <c r="E30" s="55"/>
      <c r="F30" s="55"/>
      <c r="G30" s="55"/>
      <c r="H30" s="55"/>
      <c r="I30" s="55"/>
      <c r="J30" s="55"/>
      <c r="K30" s="55"/>
      <c r="L30" s="55"/>
      <c r="M30" s="55"/>
      <c r="N30" s="55"/>
      <c r="O30" s="55"/>
      <c r="P30" s="55"/>
      <c r="Q30" s="100"/>
      <c r="R30" s="100"/>
      <c r="S30" s="100"/>
      <c r="T30" s="100"/>
      <c r="U30" s="100"/>
      <c r="V30" s="100"/>
      <c r="W30" s="100"/>
      <c r="X30" s="100"/>
      <c r="Y30" s="100"/>
      <c r="Z30" s="100"/>
      <c r="AA30" s="100"/>
      <c r="AB30" s="100"/>
      <c r="AC30" s="100"/>
      <c r="AD30" s="100"/>
      <c r="AE30" s="100"/>
      <c r="AF30" s="100"/>
      <c r="AG30" s="100"/>
      <c r="AH30" s="100"/>
      <c r="AI30" s="55"/>
      <c r="AJ30" s="55"/>
      <c r="AK30" s="55"/>
      <c r="AL30" s="55"/>
      <c r="AM30" s="55"/>
      <c r="AN30" s="5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318" t="s">
        <v>45</v>
      </c>
      <c r="C32" s="318"/>
      <c r="D32" s="318"/>
      <c r="E32" s="318"/>
      <c r="F32" s="318"/>
      <c r="G32" s="318"/>
      <c r="H32" s="318"/>
      <c r="I32" s="318"/>
      <c r="J32" s="190" t="s">
        <v>288</v>
      </c>
      <c r="K32" s="190"/>
      <c r="L32" s="190"/>
      <c r="M32" s="190"/>
      <c r="N32" s="190"/>
      <c r="O32" s="190"/>
      <c r="P32" s="190"/>
      <c r="Q32" s="190"/>
      <c r="R32" s="190"/>
      <c r="S32" s="190"/>
      <c r="T32" s="190"/>
      <c r="U32" s="190"/>
      <c r="V32" s="190"/>
      <c r="W32" s="176"/>
      <c r="X32" s="176"/>
      <c r="Y32" s="176"/>
      <c r="Z32" s="176"/>
      <c r="AA32" s="176"/>
      <c r="AB32" s="176"/>
      <c r="AC32" s="176"/>
      <c r="AD32" s="176"/>
      <c r="AE32" s="176"/>
      <c r="AF32" s="176"/>
      <c r="AG32" s="176"/>
      <c r="AH32" s="176"/>
      <c r="AI32" s="176"/>
      <c r="AJ32" s="176"/>
      <c r="AK32" s="176"/>
      <c r="AL32" s="176"/>
      <c r="AM32" s="176"/>
      <c r="AN32" s="176"/>
    </row>
    <row r="33" spans="2:40" ht="15" customHeight="1" x14ac:dyDescent="0.15">
      <c r="B33" s="273" t="s">
        <v>272</v>
      </c>
      <c r="C33" s="273"/>
      <c r="D33" s="273"/>
      <c r="E33" s="273"/>
      <c r="F33" s="273"/>
      <c r="G33" s="273"/>
      <c r="H33" s="273"/>
      <c r="I33" s="273"/>
      <c r="J33" s="273"/>
      <c r="K33" s="273"/>
      <c r="L33" s="273"/>
      <c r="M33" s="273"/>
      <c r="N33" s="273"/>
      <c r="O33" s="273"/>
      <c r="P33" s="643" t="str">
        <f>IF(ISERROR(ROUND(W29/K29,0)),"",ROUND(W29/K29,0))</f>
        <v/>
      </c>
      <c r="Q33" s="643"/>
      <c r="R33" s="643"/>
      <c r="S33" s="643"/>
      <c r="T33" s="643"/>
      <c r="U33" s="643"/>
      <c r="V33" s="643"/>
      <c r="W33" s="649"/>
      <c r="X33" s="650"/>
      <c r="Y33" s="650"/>
      <c r="Z33" s="650"/>
      <c r="AA33" s="650"/>
      <c r="AB33" s="650"/>
      <c r="AC33" s="650"/>
      <c r="AD33" s="650"/>
      <c r="AE33" s="650"/>
      <c r="AF33" s="650"/>
      <c r="AG33" s="650"/>
      <c r="AH33" s="650"/>
      <c r="AI33" s="650"/>
      <c r="AJ33" s="650"/>
      <c r="AK33" s="650"/>
      <c r="AL33" s="650"/>
      <c r="AM33" s="650"/>
      <c r="AN33" s="650"/>
    </row>
    <row r="34" spans="2:40" ht="15" customHeight="1" x14ac:dyDescent="0.15">
      <c r="B34" s="46"/>
      <c r="C34" s="46"/>
      <c r="D34" s="46"/>
      <c r="E34" s="46"/>
      <c r="F34" s="46"/>
      <c r="G34" s="46"/>
      <c r="H34" s="46"/>
      <c r="I34" s="46"/>
      <c r="J34" s="46"/>
      <c r="K34" s="46"/>
      <c r="L34" s="46"/>
      <c r="M34" s="46"/>
      <c r="N34" s="46"/>
      <c r="O34" s="46"/>
      <c r="P34" s="46"/>
      <c r="Q34" s="46"/>
      <c r="R34" s="46"/>
      <c r="S34" s="46"/>
      <c r="T34" s="73"/>
      <c r="U34" s="73"/>
      <c r="V34" s="73"/>
      <c r="W34" s="73"/>
      <c r="X34" s="73"/>
      <c r="Y34" s="73"/>
      <c r="Z34" s="73"/>
      <c r="AA34" s="73"/>
      <c r="AB34" s="73"/>
      <c r="AC34" s="73"/>
      <c r="AD34" s="73"/>
      <c r="AE34" s="73"/>
      <c r="AF34" s="73"/>
      <c r="AG34" s="74"/>
      <c r="AH34" s="74"/>
      <c r="AI34" s="74"/>
      <c r="AJ34" s="74"/>
      <c r="AK34" s="46"/>
      <c r="AL34" s="46"/>
      <c r="AM34" s="46"/>
      <c r="AN34" s="46"/>
    </row>
    <row r="35" spans="2:40" ht="15" customHeight="1" x14ac:dyDescent="0.15">
      <c r="B35" s="46"/>
      <c r="C35" s="46"/>
      <c r="D35" s="46"/>
      <c r="E35" s="46"/>
      <c r="F35" s="46"/>
      <c r="G35" s="46"/>
      <c r="H35" s="46"/>
      <c r="I35" s="46"/>
      <c r="J35" s="46"/>
      <c r="K35" s="46"/>
      <c r="L35" s="46"/>
      <c r="M35" s="46"/>
      <c r="N35" s="46"/>
      <c r="O35" s="46"/>
      <c r="P35" s="46"/>
      <c r="Q35" s="46"/>
      <c r="R35" s="46"/>
      <c r="S35" s="46"/>
      <c r="T35" s="73"/>
      <c r="U35" s="73"/>
      <c r="V35" s="73"/>
      <c r="W35" s="73"/>
      <c r="X35" s="73"/>
      <c r="Y35" s="73"/>
      <c r="Z35" s="73"/>
      <c r="AA35" s="73"/>
      <c r="AB35" s="73"/>
      <c r="AC35" s="73"/>
      <c r="AD35" s="73"/>
      <c r="AE35" s="73"/>
      <c r="AF35" s="73"/>
      <c r="AG35" s="74"/>
      <c r="AH35" s="74"/>
      <c r="AI35" s="74"/>
      <c r="AJ35" s="74"/>
      <c r="AK35" s="46"/>
      <c r="AL35" s="46"/>
      <c r="AM35" s="46"/>
      <c r="AN35" s="46"/>
    </row>
    <row r="36" spans="2:40" ht="15" customHeight="1" x14ac:dyDescent="0.15">
      <c r="B36" s="46"/>
      <c r="C36" s="46"/>
      <c r="D36" s="46"/>
      <c r="E36" s="46"/>
      <c r="F36" s="46"/>
      <c r="G36" s="46"/>
      <c r="H36" s="46"/>
      <c r="I36" s="46"/>
      <c r="J36" s="46"/>
      <c r="K36" s="46"/>
      <c r="L36" s="46"/>
      <c r="M36" s="46"/>
      <c r="N36" s="46"/>
      <c r="O36" s="46"/>
      <c r="P36" s="46"/>
      <c r="Q36" s="46"/>
      <c r="R36" s="46"/>
      <c r="S36" s="46"/>
      <c r="T36" s="73"/>
      <c r="U36" s="73"/>
      <c r="V36" s="73"/>
      <c r="W36" s="73"/>
      <c r="X36" s="73"/>
      <c r="Y36" s="73"/>
      <c r="Z36" s="73"/>
      <c r="AA36" s="73"/>
      <c r="AB36" s="73"/>
      <c r="AC36" s="73"/>
      <c r="AD36" s="73"/>
      <c r="AE36" s="73"/>
      <c r="AF36" s="73"/>
      <c r="AG36" s="74"/>
      <c r="AH36" s="74"/>
      <c r="AI36" s="74"/>
      <c r="AJ36" s="74"/>
      <c r="AK36" s="46"/>
      <c r="AL36" s="46"/>
      <c r="AM36" s="46"/>
      <c r="AN36" s="46"/>
    </row>
    <row r="37" spans="2:40" ht="15" customHeight="1" x14ac:dyDescent="0.15">
      <c r="B37" s="46"/>
      <c r="C37" s="46"/>
      <c r="D37" s="46"/>
      <c r="E37" s="46"/>
      <c r="F37" s="46"/>
      <c r="G37" s="46"/>
      <c r="H37" s="46"/>
      <c r="I37" s="46"/>
      <c r="J37" s="46"/>
      <c r="K37" s="46"/>
      <c r="L37" s="46"/>
      <c r="M37" s="46"/>
      <c r="N37" s="46"/>
      <c r="O37" s="46"/>
      <c r="P37" s="46"/>
      <c r="Q37" s="46"/>
      <c r="R37" s="46"/>
      <c r="S37" s="46"/>
      <c r="T37" s="73"/>
      <c r="U37" s="73"/>
      <c r="V37" s="73"/>
      <c r="W37" s="73"/>
      <c r="X37" s="73"/>
      <c r="Y37" s="73"/>
      <c r="Z37" s="73"/>
      <c r="AA37" s="73"/>
      <c r="AB37" s="73"/>
      <c r="AC37" s="73"/>
      <c r="AD37" s="73"/>
      <c r="AE37" s="73"/>
      <c r="AF37" s="73"/>
      <c r="AG37" s="74"/>
      <c r="AH37" s="74"/>
      <c r="AI37" s="74"/>
      <c r="AJ37" s="74"/>
      <c r="AK37" s="46"/>
      <c r="AL37" s="46"/>
      <c r="AM37" s="46"/>
      <c r="AN37" s="46"/>
    </row>
    <row r="38" spans="2:40" ht="15" customHeight="1" x14ac:dyDescent="0.15">
      <c r="B38" s="46"/>
      <c r="C38" s="46"/>
      <c r="D38" s="46"/>
      <c r="E38" s="46"/>
      <c r="F38" s="46"/>
      <c r="G38" s="46"/>
      <c r="H38" s="46"/>
      <c r="I38" s="46"/>
      <c r="J38" s="46"/>
      <c r="K38" s="46"/>
      <c r="L38" s="46"/>
      <c r="M38" s="46"/>
      <c r="N38" s="46"/>
      <c r="O38" s="46"/>
      <c r="P38" s="46"/>
      <c r="Q38" s="46"/>
      <c r="R38" s="46"/>
      <c r="S38" s="46"/>
      <c r="T38" s="73"/>
      <c r="U38" s="73"/>
      <c r="V38" s="73"/>
      <c r="W38" s="73"/>
      <c r="X38" s="73"/>
      <c r="Y38" s="73"/>
      <c r="Z38" s="73"/>
      <c r="AA38" s="73"/>
      <c r="AB38" s="73"/>
      <c r="AC38" s="73"/>
      <c r="AD38" s="73"/>
      <c r="AE38" s="73"/>
      <c r="AF38" s="73"/>
      <c r="AG38" s="74"/>
      <c r="AH38" s="74"/>
      <c r="AI38" s="74"/>
      <c r="AJ38" s="74"/>
      <c r="AK38" s="46"/>
      <c r="AL38" s="46"/>
      <c r="AM38" s="46"/>
      <c r="AN38" s="46"/>
    </row>
    <row r="39" spans="2:40" ht="15" customHeight="1" x14ac:dyDescent="0.15">
      <c r="B39" s="46"/>
      <c r="C39" s="46"/>
      <c r="D39" s="46"/>
      <c r="E39" s="46"/>
      <c r="F39" s="46"/>
      <c r="G39" s="46"/>
      <c r="H39" s="46"/>
      <c r="I39" s="46"/>
      <c r="J39" s="46"/>
      <c r="K39" s="46"/>
      <c r="L39" s="46"/>
      <c r="M39" s="46"/>
      <c r="N39" s="46"/>
      <c r="O39" s="46"/>
      <c r="P39" s="46"/>
      <c r="Q39" s="46"/>
      <c r="R39" s="46"/>
      <c r="S39" s="46"/>
      <c r="T39" s="73"/>
      <c r="U39" s="73"/>
      <c r="V39" s="73"/>
      <c r="W39" s="73"/>
      <c r="X39" s="73"/>
      <c r="Y39" s="73"/>
      <c r="Z39" s="73"/>
      <c r="AA39" s="73"/>
      <c r="AB39" s="73"/>
      <c r="AC39" s="73"/>
      <c r="AD39" s="73"/>
      <c r="AE39" s="73"/>
      <c r="AF39" s="73"/>
      <c r="AG39" s="74"/>
      <c r="AH39" s="74"/>
      <c r="AI39" s="74"/>
      <c r="AJ39" s="74"/>
      <c r="AK39" s="46"/>
      <c r="AL39" s="46"/>
      <c r="AM39" s="46"/>
      <c r="AN39" s="46"/>
    </row>
    <row r="40" spans="2:40" ht="15" customHeight="1" x14ac:dyDescent="0.15">
      <c r="B40" s="46"/>
      <c r="C40" s="46"/>
      <c r="D40" s="46"/>
      <c r="E40" s="46"/>
      <c r="F40" s="46"/>
      <c r="G40" s="46"/>
      <c r="H40" s="46"/>
      <c r="I40" s="46"/>
      <c r="J40" s="46"/>
      <c r="K40" s="46"/>
      <c r="L40" s="46"/>
      <c r="M40" s="46"/>
      <c r="N40" s="46"/>
      <c r="O40" s="46"/>
      <c r="P40" s="46"/>
      <c r="Q40" s="46"/>
      <c r="R40" s="46"/>
      <c r="S40" s="46"/>
      <c r="T40" s="73"/>
      <c r="U40" s="73"/>
      <c r="V40" s="73"/>
      <c r="W40" s="73"/>
      <c r="X40" s="73"/>
      <c r="Y40" s="73"/>
      <c r="Z40" s="73"/>
      <c r="AA40" s="73"/>
      <c r="AB40" s="73"/>
      <c r="AC40" s="73"/>
      <c r="AD40" s="73"/>
      <c r="AE40" s="73"/>
      <c r="AF40" s="73"/>
      <c r="AG40" s="74"/>
      <c r="AH40" s="74"/>
      <c r="AI40" s="74"/>
      <c r="AJ40" s="74"/>
      <c r="AK40" s="46"/>
      <c r="AL40" s="46"/>
      <c r="AM40" s="46"/>
      <c r="AN40" s="46"/>
    </row>
    <row r="41" spans="2:40" ht="15" customHeight="1" x14ac:dyDescent="0.15">
      <c r="B41" s="46"/>
      <c r="C41" s="46"/>
      <c r="D41" s="46"/>
      <c r="E41" s="46"/>
      <c r="F41" s="46"/>
      <c r="G41" s="46"/>
      <c r="H41" s="46"/>
      <c r="I41" s="46"/>
      <c r="J41" s="46"/>
      <c r="K41" s="46"/>
      <c r="L41" s="46"/>
      <c r="M41" s="46"/>
      <c r="N41" s="46"/>
      <c r="O41" s="46"/>
      <c r="P41" s="46"/>
      <c r="Q41" s="46"/>
      <c r="R41" s="46"/>
      <c r="S41" s="46"/>
      <c r="T41" s="73"/>
      <c r="U41" s="73"/>
      <c r="V41" s="73"/>
      <c r="W41" s="73"/>
      <c r="X41" s="73"/>
      <c r="Y41" s="73"/>
      <c r="Z41" s="73"/>
      <c r="AA41" s="73"/>
      <c r="AB41" s="73"/>
      <c r="AC41" s="73"/>
      <c r="AD41" s="73"/>
      <c r="AE41" s="73"/>
      <c r="AF41" s="73"/>
      <c r="AG41" s="74"/>
      <c r="AH41" s="74"/>
      <c r="AI41" s="74"/>
      <c r="AJ41" s="74"/>
      <c r="AK41" s="46"/>
      <c r="AL41" s="46"/>
      <c r="AM41" s="46"/>
      <c r="AN41" s="46"/>
    </row>
    <row r="42" spans="2:40" ht="15" customHeight="1" x14ac:dyDescent="0.15">
      <c r="B42" s="46"/>
      <c r="C42" s="46"/>
      <c r="D42" s="46"/>
      <c r="E42" s="46"/>
      <c r="F42" s="46"/>
      <c r="G42" s="46"/>
      <c r="H42" s="46"/>
      <c r="I42" s="46"/>
      <c r="J42" s="46"/>
      <c r="K42" s="46"/>
      <c r="L42" s="46"/>
      <c r="M42" s="46"/>
      <c r="N42" s="46"/>
      <c r="O42" s="46"/>
      <c r="P42" s="46"/>
      <c r="Q42" s="46"/>
      <c r="R42" s="46"/>
      <c r="S42" s="46"/>
      <c r="T42" s="73"/>
      <c r="U42" s="73"/>
      <c r="V42" s="73"/>
      <c r="W42" s="73"/>
      <c r="X42" s="73"/>
      <c r="Y42" s="73"/>
      <c r="Z42" s="73"/>
      <c r="AA42" s="73"/>
      <c r="AB42" s="73"/>
      <c r="AC42" s="73"/>
      <c r="AD42" s="73"/>
      <c r="AE42" s="73"/>
      <c r="AF42" s="73"/>
      <c r="AG42" s="74"/>
      <c r="AH42" s="74"/>
      <c r="AI42" s="74"/>
      <c r="AJ42" s="74"/>
      <c r="AK42" s="46"/>
      <c r="AL42" s="46"/>
      <c r="AM42" s="46"/>
      <c r="AN42" s="46"/>
    </row>
    <row r="43" spans="2:40" ht="15" customHeight="1" x14ac:dyDescent="0.15">
      <c r="B43" s="46"/>
      <c r="C43" s="46"/>
      <c r="D43" s="46"/>
      <c r="E43" s="46"/>
      <c r="F43" s="46"/>
      <c r="G43" s="46"/>
      <c r="H43" s="46"/>
      <c r="I43" s="46"/>
      <c r="J43" s="46"/>
      <c r="K43" s="46"/>
      <c r="L43" s="46"/>
      <c r="M43" s="46"/>
      <c r="N43" s="46"/>
      <c r="O43" s="46"/>
      <c r="P43" s="46"/>
      <c r="Q43" s="46"/>
      <c r="R43" s="46"/>
      <c r="S43" s="46"/>
      <c r="T43" s="73"/>
      <c r="U43" s="73"/>
      <c r="V43" s="73"/>
      <c r="W43" s="73"/>
      <c r="X43" s="73"/>
      <c r="Y43" s="73"/>
      <c r="Z43" s="73"/>
      <c r="AA43" s="73"/>
      <c r="AB43" s="73"/>
      <c r="AC43" s="73"/>
      <c r="AD43" s="73"/>
      <c r="AE43" s="73"/>
      <c r="AF43" s="73"/>
      <c r="AG43" s="74"/>
      <c r="AH43" s="74"/>
      <c r="AI43" s="74"/>
      <c r="AJ43" s="74"/>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73"/>
      <c r="U44" s="73"/>
      <c r="V44" s="73"/>
      <c r="W44" s="73"/>
      <c r="X44" s="73"/>
      <c r="Y44" s="73"/>
      <c r="Z44" s="73"/>
      <c r="AA44" s="73"/>
      <c r="AB44" s="73"/>
      <c r="AC44" s="73"/>
      <c r="AD44" s="73"/>
      <c r="AE44" s="73"/>
      <c r="AF44" s="73"/>
      <c r="AG44" s="74"/>
      <c r="AH44" s="74"/>
      <c r="AI44" s="74"/>
      <c r="AJ44" s="74"/>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73"/>
      <c r="U45" s="73"/>
      <c r="V45" s="73"/>
      <c r="W45" s="73"/>
      <c r="X45" s="73"/>
      <c r="Y45" s="73"/>
      <c r="Z45" s="73"/>
      <c r="AA45" s="73"/>
      <c r="AB45" s="73"/>
      <c r="AC45" s="73"/>
      <c r="AD45" s="73"/>
      <c r="AE45" s="73"/>
      <c r="AF45" s="73"/>
      <c r="AG45" s="74"/>
      <c r="AH45" s="74"/>
      <c r="AI45" s="74"/>
      <c r="AJ45" s="74"/>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73"/>
      <c r="U46" s="73"/>
      <c r="V46" s="73"/>
      <c r="W46" s="73"/>
      <c r="X46" s="73"/>
      <c r="Y46" s="73"/>
      <c r="Z46" s="73"/>
      <c r="AA46" s="73"/>
      <c r="AB46" s="73"/>
      <c r="AC46" s="73"/>
      <c r="AD46" s="73"/>
      <c r="AE46" s="73"/>
      <c r="AF46" s="73"/>
      <c r="AG46" s="74"/>
      <c r="AH46" s="74"/>
      <c r="AI46" s="74"/>
      <c r="AJ46" s="74"/>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73"/>
      <c r="U47" s="73"/>
      <c r="V47" s="73"/>
      <c r="W47" s="73"/>
      <c r="X47" s="73"/>
      <c r="Y47" s="73"/>
      <c r="Z47" s="73"/>
      <c r="AA47" s="73"/>
      <c r="AB47" s="73"/>
      <c r="AC47" s="73"/>
      <c r="AD47" s="73"/>
      <c r="AE47" s="73"/>
      <c r="AF47" s="73"/>
      <c r="AG47" s="74"/>
      <c r="AH47" s="74"/>
      <c r="AI47" s="74"/>
      <c r="AJ47" s="74"/>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73"/>
      <c r="U48" s="73"/>
      <c r="V48" s="73"/>
      <c r="W48" s="73"/>
      <c r="X48" s="73"/>
      <c r="Y48" s="73"/>
      <c r="Z48" s="73"/>
      <c r="AA48" s="73"/>
      <c r="AB48" s="73"/>
      <c r="AC48" s="73"/>
      <c r="AD48" s="73"/>
      <c r="AE48" s="73"/>
      <c r="AF48" s="73"/>
      <c r="AG48" s="74"/>
      <c r="AH48" s="74"/>
      <c r="AI48" s="74"/>
      <c r="AJ48" s="74"/>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73"/>
      <c r="U49" s="73"/>
      <c r="V49" s="73"/>
      <c r="W49" s="73"/>
      <c r="X49" s="73"/>
      <c r="Y49" s="73"/>
      <c r="Z49" s="73"/>
      <c r="AA49" s="73"/>
      <c r="AB49" s="73"/>
      <c r="AC49" s="73"/>
      <c r="AD49" s="73"/>
      <c r="AE49" s="73"/>
      <c r="AF49" s="73"/>
      <c r="AG49" s="74"/>
      <c r="AH49" s="74"/>
      <c r="AI49" s="74"/>
      <c r="AJ49" s="74"/>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73"/>
      <c r="U50" s="73"/>
      <c r="V50" s="73"/>
      <c r="W50" s="73"/>
      <c r="X50" s="73"/>
      <c r="Y50" s="73"/>
      <c r="Z50" s="73"/>
      <c r="AA50" s="73"/>
      <c r="AB50" s="73"/>
      <c r="AC50" s="73"/>
      <c r="AD50" s="73"/>
      <c r="AE50" s="73"/>
      <c r="AF50" s="73"/>
      <c r="AG50" s="74"/>
      <c r="AH50" s="74"/>
      <c r="AI50" s="74"/>
      <c r="AJ50" s="74"/>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73"/>
      <c r="U51" s="73"/>
      <c r="V51" s="73"/>
      <c r="W51" s="73"/>
      <c r="X51" s="73"/>
      <c r="Y51" s="73"/>
      <c r="Z51" s="73"/>
      <c r="AA51" s="73"/>
      <c r="AB51" s="73"/>
      <c r="AC51" s="73"/>
      <c r="AD51" s="73"/>
      <c r="AE51" s="73"/>
      <c r="AF51" s="73"/>
      <c r="AG51" s="74"/>
      <c r="AH51" s="74"/>
      <c r="AI51" s="74"/>
      <c r="AJ51" s="74"/>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73"/>
      <c r="U52" s="73"/>
      <c r="V52" s="73"/>
      <c r="W52" s="73"/>
      <c r="X52" s="73"/>
      <c r="Y52" s="73"/>
      <c r="Z52" s="73"/>
      <c r="AA52" s="73"/>
      <c r="AB52" s="73"/>
      <c r="AC52" s="73"/>
      <c r="AD52" s="73"/>
      <c r="AE52" s="73"/>
      <c r="AF52" s="73"/>
      <c r="AG52" s="74"/>
      <c r="AH52" s="74"/>
      <c r="AI52" s="74"/>
      <c r="AJ52" s="74"/>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73"/>
      <c r="U53" s="73"/>
      <c r="V53" s="73"/>
      <c r="W53" s="73"/>
      <c r="X53" s="73"/>
      <c r="Y53" s="73"/>
      <c r="Z53" s="73"/>
      <c r="AA53" s="73"/>
      <c r="AB53" s="73"/>
      <c r="AC53" s="73"/>
      <c r="AD53" s="73"/>
      <c r="AE53" s="73"/>
      <c r="AF53" s="73"/>
      <c r="AG53" s="74"/>
      <c r="AH53" s="74"/>
      <c r="AI53" s="74"/>
      <c r="AJ53" s="74"/>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73"/>
      <c r="U54" s="73"/>
      <c r="V54" s="73"/>
      <c r="W54" s="73"/>
      <c r="X54" s="73"/>
      <c r="Y54" s="73"/>
      <c r="Z54" s="73"/>
      <c r="AA54" s="73"/>
      <c r="AB54" s="73"/>
      <c r="AC54" s="73"/>
      <c r="AD54" s="73"/>
      <c r="AE54" s="73"/>
      <c r="AF54" s="73"/>
      <c r="AG54" s="74"/>
      <c r="AH54" s="74"/>
      <c r="AI54" s="74"/>
      <c r="AJ54" s="74"/>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47">
    <mergeCell ref="B7:AN7"/>
    <mergeCell ref="B2:AN2"/>
    <mergeCell ref="AH4:AN4"/>
    <mergeCell ref="B5:C5"/>
    <mergeCell ref="D5:AN5"/>
    <mergeCell ref="B6:AN6"/>
    <mergeCell ref="B32:I32"/>
    <mergeCell ref="Q20:V23"/>
    <mergeCell ref="B8:AN8"/>
    <mergeCell ref="B9:AN13"/>
    <mergeCell ref="B16:J16"/>
    <mergeCell ref="K16:N16"/>
    <mergeCell ref="O16:P16"/>
    <mergeCell ref="Q16:V16"/>
    <mergeCell ref="K20:P23"/>
    <mergeCell ref="W20:AC23"/>
    <mergeCell ref="B24:J24"/>
    <mergeCell ref="K24:P24"/>
    <mergeCell ref="Q24:V24"/>
    <mergeCell ref="W24:AC24"/>
    <mergeCell ref="B20:J23"/>
    <mergeCell ref="Q28:V28"/>
    <mergeCell ref="W28:AC28"/>
    <mergeCell ref="B25:J25"/>
    <mergeCell ref="K25:P25"/>
    <mergeCell ref="Q25:V25"/>
    <mergeCell ref="W25:AC25"/>
    <mergeCell ref="B26:J26"/>
    <mergeCell ref="K26:P26"/>
    <mergeCell ref="Q26:V26"/>
    <mergeCell ref="W26:AC26"/>
    <mergeCell ref="J19:AN19"/>
    <mergeCell ref="B19:I19"/>
    <mergeCell ref="B29:J29"/>
    <mergeCell ref="P33:V33"/>
    <mergeCell ref="J32:AN32"/>
    <mergeCell ref="K29:P29"/>
    <mergeCell ref="Q29:V29"/>
    <mergeCell ref="W29:AC29"/>
    <mergeCell ref="B33:O33"/>
    <mergeCell ref="W33:AN33"/>
    <mergeCell ref="B27:J27"/>
    <mergeCell ref="K27:P27"/>
    <mergeCell ref="Q27:V27"/>
    <mergeCell ref="W27:AC27"/>
    <mergeCell ref="B28:J28"/>
    <mergeCell ref="K28:P28"/>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EA5F3-D5FF-4C19-8663-3FF3C7DBB65B}">
  <sheetPr>
    <tabColor rgb="FFFF0000"/>
  </sheetPr>
  <dimension ref="B2:AN119"/>
  <sheetViews>
    <sheetView zoomScale="85" zoomScaleNormal="85" zoomScaleSheetLayoutView="40" workbookViewId="0">
      <selection activeCell="CC28" sqref="CC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176"/>
      <c r="C4" s="176"/>
      <c r="D4" s="176"/>
      <c r="E4" s="176"/>
      <c r="F4" s="176"/>
      <c r="G4" s="176"/>
      <c r="H4" s="176"/>
      <c r="I4" s="176"/>
      <c r="J4" s="176"/>
      <c r="K4" s="176"/>
      <c r="L4" s="176"/>
      <c r="M4" s="176"/>
      <c r="N4" s="176"/>
      <c r="O4" s="176"/>
      <c r="P4" s="176"/>
      <c r="Q4" s="176"/>
      <c r="R4" s="176"/>
      <c r="S4" s="176"/>
      <c r="T4" s="176"/>
      <c r="U4" s="176"/>
      <c r="V4" s="176"/>
      <c r="W4" s="176"/>
      <c r="X4" s="176"/>
      <c r="Y4" s="176"/>
      <c r="Z4" s="176"/>
      <c r="AA4" s="176"/>
      <c r="AB4" s="176"/>
      <c r="AC4" s="176"/>
      <c r="AD4" s="176"/>
      <c r="AE4" s="176"/>
      <c r="AF4" s="176"/>
      <c r="AG4" s="698"/>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hidden="1"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hidden="1"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hidden="1"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hidden="1"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hidden="1"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hidden="1"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hidden="1"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hidden="1"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hidden="1"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hidden="1"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hidden="1"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hidden="1"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hidden="1"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hidden="1"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hidden="1"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hidden="1"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hidden="1"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hidden="1"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234</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hidden="1"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hidden="1"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hidden="1"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hidden="1"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hidden="1"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hidden="1"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hidden="1"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hidden="1"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hidden="1"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hidden="1"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hidden="1"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hidden="1" customHeight="1" x14ac:dyDescent="0.15">
      <c r="B63" s="176"/>
      <c r="C63" s="176"/>
      <c r="D63" s="176"/>
      <c r="E63" s="176"/>
      <c r="F63" s="176"/>
      <c r="G63" s="176"/>
      <c r="H63" s="176"/>
      <c r="I63" s="176"/>
      <c r="J63" s="176"/>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698"/>
      <c r="AH63" s="290" t="s">
        <v>62</v>
      </c>
      <c r="AI63" s="291"/>
      <c r="AJ63" s="291"/>
      <c r="AK63" s="291"/>
      <c r="AL63" s="291"/>
      <c r="AM63" s="291"/>
      <c r="AN63" s="292"/>
    </row>
    <row r="64" spans="2:40" ht="15" hidden="1"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235</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hidden="1"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hidden="1"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hidden="1"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hidden="1"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hidden="1"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hidden="1"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hidden="1"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hidden="1"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hidden="1"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237</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hidden="1"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hidden="1"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hidden="1"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hidden="1"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hidden="1"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hidden="1"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hidden="1"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hidden="1"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hidden="1"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236</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hidden="1"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hidden="1"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hidden="1"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hidden="1"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hidden="1"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hidden="1"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hidden="1"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hidden="1"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hidden="1"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hidden="1"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mergeCells count="35">
    <mergeCell ref="B6:AN6"/>
    <mergeCell ref="B2:AN2"/>
    <mergeCell ref="B4:AG4"/>
    <mergeCell ref="AH4:AN4"/>
    <mergeCell ref="B5:C5"/>
    <mergeCell ref="D5:AN5"/>
    <mergeCell ref="C7:E7"/>
    <mergeCell ref="F7:AN7"/>
    <mergeCell ref="D8:AN9"/>
    <mergeCell ref="B10:AN23"/>
    <mergeCell ref="C25:E25"/>
    <mergeCell ref="F25:AN25"/>
    <mergeCell ref="C66:E66"/>
    <mergeCell ref="F66:AN66"/>
    <mergeCell ref="D26:AN27"/>
    <mergeCell ref="B28:AN41"/>
    <mergeCell ref="C43:E43"/>
    <mergeCell ref="F43:AN43"/>
    <mergeCell ref="D44:AN45"/>
    <mergeCell ref="B46:AN59"/>
    <mergeCell ref="B63:AG63"/>
    <mergeCell ref="AH63:AN63"/>
    <mergeCell ref="B64:C64"/>
    <mergeCell ref="D64:AN64"/>
    <mergeCell ref="B65:AN65"/>
    <mergeCell ref="C102:E102"/>
    <mergeCell ref="F102:AN102"/>
    <mergeCell ref="D103:AN104"/>
    <mergeCell ref="B105:AN118"/>
    <mergeCell ref="D67:AN68"/>
    <mergeCell ref="B69:AN82"/>
    <mergeCell ref="C84:E84"/>
    <mergeCell ref="F84:AN84"/>
    <mergeCell ref="D85:AN86"/>
    <mergeCell ref="B87:AN100"/>
  </mergeCells>
  <phoneticPr fontId="3"/>
  <pageMargins left="0.78740157480314965" right="0.59055118110236227" top="0.19685039370078741" bottom="0.19685039370078741"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FBFF7-86D1-4C79-9EAB-873CC2D0BAED}">
  <sheetPr codeName="Sheet7"/>
  <dimension ref="B2:AN119"/>
  <sheetViews>
    <sheetView topLeftCell="A55" zoomScale="85" zoomScaleNormal="85" zoomScaleSheetLayoutView="40" workbookViewId="0">
      <selection activeCell="B63" sqref="B63:AG63"/>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234</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customHeight="1" x14ac:dyDescent="0.15">
      <c r="B63" s="294" t="str">
        <f>'２(製販)'!B4</f>
        <v>（ 申請者： ）</v>
      </c>
      <c r="C63" s="294"/>
      <c r="D63" s="294"/>
      <c r="E63" s="294"/>
      <c r="F63" s="294"/>
      <c r="G63" s="294"/>
      <c r="H63" s="294"/>
      <c r="I63" s="294"/>
      <c r="J63" s="294"/>
      <c r="K63" s="294"/>
      <c r="L63" s="294"/>
      <c r="M63" s="294"/>
      <c r="N63" s="294"/>
      <c r="O63" s="294"/>
      <c r="P63" s="294"/>
      <c r="Q63" s="294"/>
      <c r="R63" s="294"/>
      <c r="S63" s="294"/>
      <c r="T63" s="294"/>
      <c r="U63" s="294"/>
      <c r="V63" s="294"/>
      <c r="W63" s="294"/>
      <c r="X63" s="294"/>
      <c r="Y63" s="294"/>
      <c r="Z63" s="294"/>
      <c r="AA63" s="294"/>
      <c r="AB63" s="294"/>
      <c r="AC63" s="294"/>
      <c r="AD63" s="294"/>
      <c r="AE63" s="294"/>
      <c r="AF63" s="294"/>
      <c r="AG63" s="295"/>
      <c r="AH63" s="290" t="s">
        <v>62</v>
      </c>
      <c r="AI63" s="291"/>
      <c r="AJ63" s="291"/>
      <c r="AK63" s="291"/>
      <c r="AL63" s="291"/>
      <c r="AM63" s="291"/>
      <c r="AN63" s="292"/>
    </row>
    <row r="64" spans="2:40" ht="15"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235</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237</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236</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sheetProtection algorithmName="SHA-512" hashValue="03CR6bvaQ7CoVuOP9XYgJjvRbfRq/aN7PGhFRbJ5zPsBxvA4+FsXl+ppFML9MsITmR5cZwB8zD/ZZtWefk4HqA==" saltValue="tdBcpoQkY7H5Z04GHsQZkA==" spinCount="100000" sheet="1" formatCells="0" formatColumns="0" formatRows="0"/>
  <mergeCells count="35">
    <mergeCell ref="B2:AN2"/>
    <mergeCell ref="B5:C5"/>
    <mergeCell ref="D5:AN5"/>
    <mergeCell ref="B6:AN6"/>
    <mergeCell ref="B10:AN23"/>
    <mergeCell ref="C25:E25"/>
    <mergeCell ref="F25:AN25"/>
    <mergeCell ref="B28:AN41"/>
    <mergeCell ref="B4:AG4"/>
    <mergeCell ref="AH4:AN4"/>
    <mergeCell ref="C7:E7"/>
    <mergeCell ref="F7:AN7"/>
    <mergeCell ref="D8:AN9"/>
    <mergeCell ref="D26:AN27"/>
    <mergeCell ref="C43:E43"/>
    <mergeCell ref="F43:AN43"/>
    <mergeCell ref="B46:AN59"/>
    <mergeCell ref="B65:AN65"/>
    <mergeCell ref="C66:E66"/>
    <mergeCell ref="F66:AN66"/>
    <mergeCell ref="C102:E102"/>
    <mergeCell ref="F102:AN102"/>
    <mergeCell ref="B105:AN118"/>
    <mergeCell ref="D44:AN45"/>
    <mergeCell ref="D67:AN68"/>
    <mergeCell ref="D85:AN86"/>
    <mergeCell ref="D103:AN104"/>
    <mergeCell ref="B69:AN82"/>
    <mergeCell ref="C84:E84"/>
    <mergeCell ref="F84:AN84"/>
    <mergeCell ref="B87:AN100"/>
    <mergeCell ref="B63:AG63"/>
    <mergeCell ref="AH63:AN63"/>
    <mergeCell ref="B64:C64"/>
    <mergeCell ref="D64:AN64"/>
  </mergeCells>
  <phoneticPr fontId="3"/>
  <pageMargins left="0.78740157480314965" right="0.59055118110236227" top="0.19685039370078741" bottom="0.19685039370078741"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C289B-B596-4114-90BF-0E76EC52B9EF}">
  <sheetPr codeName="Sheet8"/>
  <dimension ref="B2:AN60"/>
  <sheetViews>
    <sheetView zoomScale="85" zoomScaleNormal="85" zoomScaleSheetLayoutView="40" workbookViewId="0">
      <selection activeCell="BA15" sqref="BA15"/>
    </sheetView>
  </sheetViews>
  <sheetFormatPr defaultColWidth="2.25" defaultRowHeight="15" customHeight="1" x14ac:dyDescent="0.15"/>
  <cols>
    <col min="1" max="1" width="2.5" style="56" customWidth="1"/>
    <col min="2" max="16384" width="2.25" style="56"/>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752" t="s">
        <v>163</v>
      </c>
      <c r="C5" s="752"/>
      <c r="D5" s="711" t="s">
        <v>222</v>
      </c>
      <c r="E5" s="711"/>
      <c r="F5" s="711"/>
      <c r="G5" s="711"/>
      <c r="H5" s="711"/>
      <c r="I5" s="711"/>
      <c r="J5" s="711"/>
      <c r="K5" s="711"/>
      <c r="L5" s="711"/>
      <c r="M5" s="711"/>
      <c r="N5" s="711"/>
      <c r="O5" s="711"/>
      <c r="P5" s="711"/>
      <c r="Q5" s="711"/>
      <c r="R5" s="711"/>
      <c r="S5" s="711"/>
      <c r="T5" s="711"/>
      <c r="U5" s="711"/>
      <c r="V5" s="711"/>
      <c r="W5" s="711"/>
      <c r="X5" s="711"/>
      <c r="Y5" s="711"/>
      <c r="Z5" s="711"/>
      <c r="AA5" s="711"/>
      <c r="AB5" s="711"/>
      <c r="AC5" s="711"/>
      <c r="AD5" s="711"/>
      <c r="AE5" s="711"/>
      <c r="AF5" s="711"/>
      <c r="AG5" s="711"/>
      <c r="AH5" s="711"/>
      <c r="AI5" s="711"/>
      <c r="AJ5" s="711"/>
      <c r="AK5" s="711"/>
      <c r="AL5" s="711"/>
      <c r="AM5" s="711"/>
      <c r="AN5" s="711"/>
    </row>
    <row r="6" spans="2:40" ht="15" customHeight="1" x14ac:dyDescent="0.15">
      <c r="B6" s="58"/>
      <c r="C6" s="58"/>
      <c r="D6" s="58"/>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row>
    <row r="7" spans="2:40" ht="15" customHeight="1" x14ac:dyDescent="0.15">
      <c r="B7" s="58"/>
      <c r="C7" s="58"/>
      <c r="D7" s="58"/>
      <c r="E7" s="59"/>
      <c r="F7" s="59"/>
      <c r="G7" s="59"/>
      <c r="H7" s="59"/>
      <c r="I7" s="59"/>
      <c r="J7" s="59"/>
      <c r="K7" s="59"/>
      <c r="L7" s="59"/>
      <c r="M7" s="59"/>
      <c r="N7" s="59"/>
      <c r="O7" s="59"/>
      <c r="P7" s="59"/>
      <c r="Q7" s="59"/>
      <c r="R7" s="59"/>
      <c r="S7" s="59"/>
      <c r="T7" s="59"/>
      <c r="U7" s="59"/>
      <c r="V7" s="59"/>
      <c r="W7" s="59"/>
      <c r="X7" s="59"/>
      <c r="Y7" s="59"/>
      <c r="Z7" s="59"/>
      <c r="AA7" s="59"/>
      <c r="AB7" s="59"/>
      <c r="AC7" s="59"/>
      <c r="AD7" s="59"/>
      <c r="AE7" s="59"/>
      <c r="AF7" s="59"/>
      <c r="AG7" s="59"/>
      <c r="AH7" s="59"/>
      <c r="AI7" s="59"/>
      <c r="AJ7" s="59"/>
      <c r="AK7" s="59"/>
      <c r="AL7" s="59"/>
      <c r="AM7" s="59"/>
      <c r="AN7" s="59"/>
    </row>
    <row r="8" spans="2:40" ht="15" customHeight="1" x14ac:dyDescent="0.15">
      <c r="B8" s="701" t="s">
        <v>280</v>
      </c>
      <c r="C8" s="702"/>
      <c r="D8" s="702"/>
      <c r="E8" s="702"/>
      <c r="F8" s="703"/>
      <c r="G8" s="57"/>
      <c r="H8" s="57"/>
      <c r="I8" s="741" t="s">
        <v>79</v>
      </c>
      <c r="J8" s="742"/>
      <c r="K8" s="742"/>
      <c r="L8" s="742"/>
      <c r="M8" s="742"/>
      <c r="N8" s="742"/>
      <c r="O8" s="742"/>
      <c r="P8" s="742"/>
      <c r="Q8" s="753"/>
      <c r="R8" s="754"/>
      <c r="S8" s="754"/>
      <c r="T8" s="754"/>
      <c r="U8" s="754"/>
      <c r="V8" s="754"/>
      <c r="W8" s="755"/>
      <c r="X8" s="57"/>
      <c r="Y8" s="57"/>
      <c r="Z8" s="731" t="s">
        <v>88</v>
      </c>
      <c r="AA8" s="732"/>
      <c r="AB8" s="732"/>
      <c r="AC8" s="732"/>
      <c r="AD8" s="732"/>
      <c r="AE8" s="732"/>
      <c r="AF8" s="732"/>
      <c r="AG8" s="732"/>
      <c r="AH8" s="735"/>
      <c r="AI8" s="736"/>
      <c r="AJ8" s="736"/>
      <c r="AK8" s="736"/>
      <c r="AL8" s="736"/>
      <c r="AM8" s="736"/>
      <c r="AN8" s="737"/>
    </row>
    <row r="9" spans="2:40" ht="15" customHeight="1" x14ac:dyDescent="0.15">
      <c r="B9" s="704"/>
      <c r="C9" s="705"/>
      <c r="D9" s="705"/>
      <c r="E9" s="705"/>
      <c r="F9" s="706"/>
      <c r="G9" s="57"/>
      <c r="H9" s="57"/>
      <c r="I9" s="722" t="s">
        <v>80</v>
      </c>
      <c r="J9" s="713"/>
      <c r="K9" s="713"/>
      <c r="L9" s="713"/>
      <c r="M9" s="713"/>
      <c r="N9" s="713"/>
      <c r="O9" s="713"/>
      <c r="P9" s="713"/>
      <c r="Q9" s="723"/>
      <c r="R9" s="724"/>
      <c r="S9" s="724"/>
      <c r="T9" s="724"/>
      <c r="U9" s="724"/>
      <c r="V9" s="724"/>
      <c r="W9" s="725"/>
      <c r="X9" s="57"/>
      <c r="Y9" s="57"/>
      <c r="Z9" s="733"/>
      <c r="AA9" s="734"/>
      <c r="AB9" s="734"/>
      <c r="AC9" s="734"/>
      <c r="AD9" s="734"/>
      <c r="AE9" s="734"/>
      <c r="AF9" s="734"/>
      <c r="AG9" s="734"/>
      <c r="AH9" s="738"/>
      <c r="AI9" s="739"/>
      <c r="AJ9" s="739"/>
      <c r="AK9" s="739"/>
      <c r="AL9" s="739"/>
      <c r="AM9" s="739"/>
      <c r="AN9" s="740"/>
    </row>
    <row r="10" spans="2:40" ht="15" customHeight="1" x14ac:dyDescent="0.15">
      <c r="B10" s="704"/>
      <c r="C10" s="705"/>
      <c r="D10" s="705"/>
      <c r="E10" s="705"/>
      <c r="F10" s="706"/>
      <c r="G10" s="57"/>
      <c r="H10" s="57"/>
      <c r="I10" s="722" t="s">
        <v>81</v>
      </c>
      <c r="J10" s="713"/>
      <c r="K10" s="713"/>
      <c r="L10" s="713"/>
      <c r="M10" s="713"/>
      <c r="N10" s="713"/>
      <c r="O10" s="713"/>
      <c r="P10" s="713"/>
      <c r="Q10" s="723"/>
      <c r="R10" s="724"/>
      <c r="S10" s="724"/>
      <c r="T10" s="724"/>
      <c r="U10" s="724"/>
      <c r="V10" s="724"/>
      <c r="W10" s="725"/>
      <c r="X10" s="57"/>
      <c r="Y10" s="57"/>
      <c r="Z10" s="722" t="s">
        <v>80</v>
      </c>
      <c r="AA10" s="713"/>
      <c r="AB10" s="713"/>
      <c r="AC10" s="713"/>
      <c r="AD10" s="713"/>
      <c r="AE10" s="713"/>
      <c r="AF10" s="713"/>
      <c r="AG10" s="713"/>
      <c r="AH10" s="723"/>
      <c r="AI10" s="724"/>
      <c r="AJ10" s="724"/>
      <c r="AK10" s="724"/>
      <c r="AL10" s="724"/>
      <c r="AM10" s="724"/>
      <c r="AN10" s="725"/>
    </row>
    <row r="11" spans="2:40" ht="15" customHeight="1" x14ac:dyDescent="0.15">
      <c r="B11" s="704"/>
      <c r="C11" s="705"/>
      <c r="D11" s="705"/>
      <c r="E11" s="705"/>
      <c r="F11" s="706"/>
      <c r="G11" s="57"/>
      <c r="H11" s="57"/>
      <c r="I11" s="722" t="s">
        <v>82</v>
      </c>
      <c r="J11" s="713"/>
      <c r="K11" s="713"/>
      <c r="L11" s="713"/>
      <c r="M11" s="713"/>
      <c r="N11" s="713"/>
      <c r="O11" s="713"/>
      <c r="P11" s="713"/>
      <c r="Q11" s="723"/>
      <c r="R11" s="724"/>
      <c r="S11" s="724"/>
      <c r="T11" s="724"/>
      <c r="U11" s="724"/>
      <c r="V11" s="724"/>
      <c r="W11" s="725"/>
      <c r="X11" s="57"/>
      <c r="Y11" s="57"/>
      <c r="Z11" s="722" t="s">
        <v>81</v>
      </c>
      <c r="AA11" s="713"/>
      <c r="AB11" s="713"/>
      <c r="AC11" s="713"/>
      <c r="AD11" s="713"/>
      <c r="AE11" s="713"/>
      <c r="AF11" s="713"/>
      <c r="AG11" s="713"/>
      <c r="AH11" s="723"/>
      <c r="AI11" s="724"/>
      <c r="AJ11" s="724"/>
      <c r="AK11" s="724"/>
      <c r="AL11" s="724"/>
      <c r="AM11" s="724"/>
      <c r="AN11" s="725"/>
    </row>
    <row r="12" spans="2:40" ht="15" customHeight="1" x14ac:dyDescent="0.15">
      <c r="B12" s="704"/>
      <c r="C12" s="705"/>
      <c r="D12" s="705"/>
      <c r="E12" s="705"/>
      <c r="F12" s="706"/>
      <c r="G12" s="57"/>
      <c r="H12" s="57"/>
      <c r="I12" s="722" t="s">
        <v>298</v>
      </c>
      <c r="J12" s="713"/>
      <c r="K12" s="713"/>
      <c r="L12" s="713"/>
      <c r="M12" s="713"/>
      <c r="N12" s="713"/>
      <c r="O12" s="713"/>
      <c r="P12" s="713"/>
      <c r="Q12" s="723"/>
      <c r="R12" s="724"/>
      <c r="S12" s="724"/>
      <c r="T12" s="724"/>
      <c r="U12" s="724"/>
      <c r="V12" s="724"/>
      <c r="W12" s="725"/>
      <c r="X12" s="60"/>
      <c r="Y12" s="60"/>
      <c r="Z12" s="722" t="s">
        <v>297</v>
      </c>
      <c r="AA12" s="713"/>
      <c r="AB12" s="713"/>
      <c r="AC12" s="713"/>
      <c r="AD12" s="713"/>
      <c r="AE12" s="713"/>
      <c r="AF12" s="713"/>
      <c r="AG12" s="713"/>
      <c r="AH12" s="723"/>
      <c r="AI12" s="724"/>
      <c r="AJ12" s="724"/>
      <c r="AK12" s="724"/>
      <c r="AL12" s="724"/>
      <c r="AM12" s="724"/>
      <c r="AN12" s="725"/>
    </row>
    <row r="13" spans="2:40" ht="15" customHeight="1" x14ac:dyDescent="0.15">
      <c r="B13" s="704"/>
      <c r="C13" s="705"/>
      <c r="D13" s="705"/>
      <c r="E13" s="705"/>
      <c r="F13" s="706"/>
      <c r="G13" s="57"/>
      <c r="H13" s="57"/>
      <c r="I13" s="712" t="s">
        <v>84</v>
      </c>
      <c r="J13" s="726"/>
      <c r="K13" s="726"/>
      <c r="L13" s="726"/>
      <c r="M13" s="726"/>
      <c r="N13" s="726"/>
      <c r="O13" s="726"/>
      <c r="P13" s="726"/>
      <c r="Q13" s="727" t="s">
        <v>14</v>
      </c>
      <c r="R13" s="728" t="s">
        <v>86</v>
      </c>
      <c r="S13" s="728"/>
      <c r="T13" s="728"/>
      <c r="U13" s="729" t="s">
        <v>14</v>
      </c>
      <c r="V13" s="728" t="s">
        <v>87</v>
      </c>
      <c r="W13" s="730"/>
      <c r="X13" s="57"/>
      <c r="Y13" s="57"/>
      <c r="Z13" s="712" t="s">
        <v>84</v>
      </c>
      <c r="AA13" s="726"/>
      <c r="AB13" s="726"/>
      <c r="AC13" s="726"/>
      <c r="AD13" s="726"/>
      <c r="AE13" s="726"/>
      <c r="AF13" s="726"/>
      <c r="AG13" s="726"/>
      <c r="AH13" s="727" t="s">
        <v>14</v>
      </c>
      <c r="AI13" s="728" t="s">
        <v>86</v>
      </c>
      <c r="AJ13" s="728"/>
      <c r="AK13" s="728"/>
      <c r="AL13" s="729" t="s">
        <v>14</v>
      </c>
      <c r="AM13" s="728" t="s">
        <v>87</v>
      </c>
      <c r="AN13" s="730"/>
    </row>
    <row r="14" spans="2:40" ht="15" customHeight="1" x14ac:dyDescent="0.15">
      <c r="B14" s="704"/>
      <c r="C14" s="705"/>
      <c r="D14" s="705"/>
      <c r="E14" s="705"/>
      <c r="F14" s="706"/>
      <c r="G14" s="57"/>
      <c r="H14" s="57"/>
      <c r="I14" s="712"/>
      <c r="J14" s="726"/>
      <c r="K14" s="726"/>
      <c r="L14" s="726"/>
      <c r="M14" s="726"/>
      <c r="N14" s="726"/>
      <c r="O14" s="726"/>
      <c r="P14" s="726"/>
      <c r="Q14" s="727"/>
      <c r="R14" s="728"/>
      <c r="S14" s="728"/>
      <c r="T14" s="728"/>
      <c r="U14" s="729"/>
      <c r="V14" s="728"/>
      <c r="W14" s="730"/>
      <c r="X14" s="57"/>
      <c r="Y14" s="57"/>
      <c r="Z14" s="712"/>
      <c r="AA14" s="726"/>
      <c r="AB14" s="726"/>
      <c r="AC14" s="726"/>
      <c r="AD14" s="726"/>
      <c r="AE14" s="726"/>
      <c r="AF14" s="726"/>
      <c r="AG14" s="726"/>
      <c r="AH14" s="727"/>
      <c r="AI14" s="728"/>
      <c r="AJ14" s="728"/>
      <c r="AK14" s="728"/>
      <c r="AL14" s="729"/>
      <c r="AM14" s="728"/>
      <c r="AN14" s="730"/>
    </row>
    <row r="15" spans="2:40" ht="15" customHeight="1" x14ac:dyDescent="0.15">
      <c r="B15" s="707"/>
      <c r="C15" s="708"/>
      <c r="D15" s="708"/>
      <c r="E15" s="708"/>
      <c r="F15" s="212" t="s">
        <v>83</v>
      </c>
      <c r="G15" s="57"/>
      <c r="H15" s="57"/>
      <c r="I15" s="712" t="s">
        <v>85</v>
      </c>
      <c r="J15" s="713"/>
      <c r="K15" s="713"/>
      <c r="L15" s="713"/>
      <c r="M15" s="713"/>
      <c r="N15" s="713"/>
      <c r="O15" s="713"/>
      <c r="P15" s="713"/>
      <c r="Q15" s="716"/>
      <c r="R15" s="717"/>
      <c r="S15" s="717"/>
      <c r="T15" s="717"/>
      <c r="U15" s="717"/>
      <c r="V15" s="717"/>
      <c r="W15" s="718"/>
      <c r="X15" s="57"/>
      <c r="Y15" s="57"/>
      <c r="Z15" s="712" t="s">
        <v>85</v>
      </c>
      <c r="AA15" s="713"/>
      <c r="AB15" s="713"/>
      <c r="AC15" s="713"/>
      <c r="AD15" s="713"/>
      <c r="AE15" s="713"/>
      <c r="AF15" s="713"/>
      <c r="AG15" s="713"/>
      <c r="AH15" s="716"/>
      <c r="AI15" s="717"/>
      <c r="AJ15" s="717"/>
      <c r="AK15" s="717"/>
      <c r="AL15" s="717"/>
      <c r="AM15" s="717"/>
      <c r="AN15" s="718"/>
    </row>
    <row r="16" spans="2:40" ht="15" customHeight="1" x14ac:dyDescent="0.15">
      <c r="B16" s="709"/>
      <c r="C16" s="710"/>
      <c r="D16" s="710"/>
      <c r="E16" s="710"/>
      <c r="F16" s="214"/>
      <c r="G16" s="57"/>
      <c r="H16" s="57"/>
      <c r="I16" s="714"/>
      <c r="J16" s="715"/>
      <c r="K16" s="715"/>
      <c r="L16" s="715"/>
      <c r="M16" s="715"/>
      <c r="N16" s="715"/>
      <c r="O16" s="715"/>
      <c r="P16" s="715"/>
      <c r="Q16" s="719"/>
      <c r="R16" s="720"/>
      <c r="S16" s="720"/>
      <c r="T16" s="720"/>
      <c r="U16" s="720"/>
      <c r="V16" s="720"/>
      <c r="W16" s="721"/>
      <c r="X16" s="57"/>
      <c r="Y16" s="57"/>
      <c r="Z16" s="714"/>
      <c r="AA16" s="715"/>
      <c r="AB16" s="715"/>
      <c r="AC16" s="715"/>
      <c r="AD16" s="715"/>
      <c r="AE16" s="715"/>
      <c r="AF16" s="715"/>
      <c r="AG16" s="715"/>
      <c r="AH16" s="719"/>
      <c r="AI16" s="720"/>
      <c r="AJ16" s="720"/>
      <c r="AK16" s="720"/>
      <c r="AL16" s="720"/>
      <c r="AM16" s="720"/>
      <c r="AN16" s="721"/>
    </row>
    <row r="17" spans="2:40" ht="15" customHeight="1" x14ac:dyDescent="0.15">
      <c r="B17" s="57"/>
      <c r="C17" s="57"/>
      <c r="D17" s="57"/>
      <c r="E17" s="57"/>
      <c r="F17" s="57"/>
      <c r="G17" s="57"/>
      <c r="H17" s="57"/>
      <c r="I17" s="57"/>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row>
    <row r="18" spans="2:40" ht="15" customHeight="1" x14ac:dyDescent="0.15">
      <c r="B18" s="57"/>
      <c r="C18" s="57"/>
      <c r="D18" s="57"/>
      <c r="E18" s="57"/>
      <c r="F18" s="57"/>
      <c r="G18" s="57"/>
      <c r="H18" s="57"/>
      <c r="I18" s="61"/>
      <c r="J18" s="61"/>
      <c r="K18" s="61"/>
      <c r="L18" s="61"/>
      <c r="M18" s="61"/>
      <c r="N18" s="61"/>
      <c r="O18" s="61"/>
      <c r="P18" s="61"/>
      <c r="Q18" s="61"/>
      <c r="R18" s="61"/>
      <c r="S18" s="61"/>
      <c r="T18" s="61"/>
      <c r="U18" s="61"/>
      <c r="V18" s="61"/>
      <c r="W18" s="61"/>
      <c r="X18" s="57"/>
      <c r="Y18" s="57"/>
      <c r="Z18" s="731" t="s">
        <v>88</v>
      </c>
      <c r="AA18" s="732"/>
      <c r="AB18" s="732"/>
      <c r="AC18" s="732"/>
      <c r="AD18" s="732"/>
      <c r="AE18" s="732"/>
      <c r="AF18" s="732"/>
      <c r="AG18" s="732"/>
      <c r="AH18" s="735"/>
      <c r="AI18" s="736"/>
      <c r="AJ18" s="736"/>
      <c r="AK18" s="736"/>
      <c r="AL18" s="736"/>
      <c r="AM18" s="736"/>
      <c r="AN18" s="737"/>
    </row>
    <row r="19" spans="2:40" ht="15" customHeight="1" x14ac:dyDescent="0.15">
      <c r="B19" s="57"/>
      <c r="C19" s="57"/>
      <c r="D19" s="57"/>
      <c r="E19" s="57"/>
      <c r="F19" s="57"/>
      <c r="G19" s="57"/>
      <c r="H19" s="57"/>
      <c r="I19" s="61"/>
      <c r="J19" s="61"/>
      <c r="K19" s="61"/>
      <c r="L19" s="61"/>
      <c r="M19" s="61"/>
      <c r="N19" s="61"/>
      <c r="O19" s="61"/>
      <c r="P19" s="61"/>
      <c r="Q19" s="61"/>
      <c r="R19" s="61"/>
      <c r="S19" s="61"/>
      <c r="T19" s="61"/>
      <c r="U19" s="61"/>
      <c r="V19" s="61"/>
      <c r="W19" s="61"/>
      <c r="X19" s="57"/>
      <c r="Y19" s="57"/>
      <c r="Z19" s="733"/>
      <c r="AA19" s="734"/>
      <c r="AB19" s="734"/>
      <c r="AC19" s="734"/>
      <c r="AD19" s="734"/>
      <c r="AE19" s="734"/>
      <c r="AF19" s="734"/>
      <c r="AG19" s="734"/>
      <c r="AH19" s="738"/>
      <c r="AI19" s="739"/>
      <c r="AJ19" s="739"/>
      <c r="AK19" s="739"/>
      <c r="AL19" s="739"/>
      <c r="AM19" s="739"/>
      <c r="AN19" s="740"/>
    </row>
    <row r="20" spans="2:40" ht="15" customHeight="1" x14ac:dyDescent="0.15">
      <c r="B20" s="57"/>
      <c r="C20" s="57"/>
      <c r="D20" s="57"/>
      <c r="E20" s="57"/>
      <c r="F20" s="57"/>
      <c r="G20" s="57"/>
      <c r="H20" s="57"/>
      <c r="I20" s="61"/>
      <c r="J20" s="61"/>
      <c r="K20" s="61"/>
      <c r="L20" s="61"/>
      <c r="M20" s="61"/>
      <c r="N20" s="61"/>
      <c r="O20" s="61"/>
      <c r="P20" s="61"/>
      <c r="Q20" s="61"/>
      <c r="R20" s="61"/>
      <c r="S20" s="61"/>
      <c r="T20" s="61"/>
      <c r="U20" s="61"/>
      <c r="V20" s="61"/>
      <c r="W20" s="57"/>
      <c r="X20" s="57"/>
      <c r="Y20" s="57"/>
      <c r="Z20" s="722" t="s">
        <v>80</v>
      </c>
      <c r="AA20" s="713"/>
      <c r="AB20" s="713"/>
      <c r="AC20" s="713"/>
      <c r="AD20" s="713"/>
      <c r="AE20" s="713"/>
      <c r="AF20" s="713"/>
      <c r="AG20" s="713"/>
      <c r="AH20" s="723"/>
      <c r="AI20" s="724"/>
      <c r="AJ20" s="724"/>
      <c r="AK20" s="724"/>
      <c r="AL20" s="724"/>
      <c r="AM20" s="724"/>
      <c r="AN20" s="725"/>
    </row>
    <row r="21" spans="2:40" ht="15" customHeight="1" x14ac:dyDescent="0.15">
      <c r="B21" s="57"/>
      <c r="C21" s="57"/>
      <c r="D21" s="57"/>
      <c r="E21" s="57"/>
      <c r="F21" s="57"/>
      <c r="G21" s="57"/>
      <c r="H21" s="57"/>
      <c r="I21" s="61"/>
      <c r="J21" s="61"/>
      <c r="K21" s="61"/>
      <c r="L21" s="61"/>
      <c r="M21" s="61"/>
      <c r="N21" s="61"/>
      <c r="O21" s="61"/>
      <c r="P21" s="61"/>
      <c r="Q21" s="61"/>
      <c r="R21" s="61"/>
      <c r="S21" s="61"/>
      <c r="T21" s="61"/>
      <c r="U21" s="61"/>
      <c r="V21" s="61"/>
      <c r="W21" s="57"/>
      <c r="X21" s="57"/>
      <c r="Y21" s="57"/>
      <c r="Z21" s="722" t="s">
        <v>81</v>
      </c>
      <c r="AA21" s="713"/>
      <c r="AB21" s="713"/>
      <c r="AC21" s="713"/>
      <c r="AD21" s="713"/>
      <c r="AE21" s="713"/>
      <c r="AF21" s="713"/>
      <c r="AG21" s="713"/>
      <c r="AH21" s="723"/>
      <c r="AI21" s="724"/>
      <c r="AJ21" s="724"/>
      <c r="AK21" s="724"/>
      <c r="AL21" s="724"/>
      <c r="AM21" s="724"/>
      <c r="AN21" s="725"/>
    </row>
    <row r="22" spans="2:40" ht="15" customHeight="1" x14ac:dyDescent="0.15">
      <c r="B22" s="57"/>
      <c r="C22" s="57"/>
      <c r="D22" s="57"/>
      <c r="E22" s="57"/>
      <c r="F22" s="57"/>
      <c r="G22" s="57"/>
      <c r="H22" s="57"/>
      <c r="I22" s="61"/>
      <c r="J22" s="61"/>
      <c r="K22" s="61"/>
      <c r="L22" s="61"/>
      <c r="M22" s="61"/>
      <c r="N22" s="61"/>
      <c r="O22" s="61"/>
      <c r="P22" s="61"/>
      <c r="Q22" s="61"/>
      <c r="R22" s="61"/>
      <c r="S22" s="61"/>
      <c r="T22" s="61"/>
      <c r="U22" s="61"/>
      <c r="V22" s="61"/>
      <c r="W22" s="57"/>
      <c r="X22" s="57"/>
      <c r="Y22" s="57"/>
      <c r="Z22" s="722" t="s">
        <v>297</v>
      </c>
      <c r="AA22" s="713"/>
      <c r="AB22" s="713"/>
      <c r="AC22" s="713"/>
      <c r="AD22" s="713"/>
      <c r="AE22" s="713"/>
      <c r="AF22" s="713"/>
      <c r="AG22" s="713"/>
      <c r="AH22" s="723"/>
      <c r="AI22" s="724"/>
      <c r="AJ22" s="724"/>
      <c r="AK22" s="724"/>
      <c r="AL22" s="724"/>
      <c r="AM22" s="724"/>
      <c r="AN22" s="725"/>
    </row>
    <row r="23" spans="2:40" ht="15" customHeight="1" x14ac:dyDescent="0.15">
      <c r="B23" s="57"/>
      <c r="C23" s="57"/>
      <c r="D23" s="57"/>
      <c r="E23" s="57"/>
      <c r="F23" s="57"/>
      <c r="G23" s="57"/>
      <c r="H23" s="57"/>
      <c r="I23" s="61"/>
      <c r="J23" s="61"/>
      <c r="K23" s="61"/>
      <c r="L23" s="61"/>
      <c r="M23" s="61"/>
      <c r="N23" s="61"/>
      <c r="O23" s="61"/>
      <c r="P23" s="61"/>
      <c r="Q23" s="61"/>
      <c r="R23" s="61"/>
      <c r="S23" s="61"/>
      <c r="T23" s="61"/>
      <c r="U23" s="61"/>
      <c r="V23" s="61"/>
      <c r="W23" s="57"/>
      <c r="X23" s="57"/>
      <c r="Y23" s="57"/>
      <c r="Z23" s="712" t="s">
        <v>84</v>
      </c>
      <c r="AA23" s="726"/>
      <c r="AB23" s="726"/>
      <c r="AC23" s="726"/>
      <c r="AD23" s="726"/>
      <c r="AE23" s="726"/>
      <c r="AF23" s="726"/>
      <c r="AG23" s="726"/>
      <c r="AH23" s="727" t="s">
        <v>14</v>
      </c>
      <c r="AI23" s="728" t="s">
        <v>86</v>
      </c>
      <c r="AJ23" s="728"/>
      <c r="AK23" s="728"/>
      <c r="AL23" s="729" t="s">
        <v>14</v>
      </c>
      <c r="AM23" s="728" t="s">
        <v>87</v>
      </c>
      <c r="AN23" s="730"/>
    </row>
    <row r="24" spans="2:40" ht="15" customHeight="1" x14ac:dyDescent="0.15">
      <c r="B24" s="57"/>
      <c r="C24" s="57"/>
      <c r="D24" s="57"/>
      <c r="E24" s="57"/>
      <c r="F24" s="57"/>
      <c r="G24" s="57"/>
      <c r="H24" s="57"/>
      <c r="I24" s="61"/>
      <c r="J24" s="61"/>
      <c r="K24" s="61"/>
      <c r="L24" s="61"/>
      <c r="M24" s="61"/>
      <c r="N24" s="61"/>
      <c r="O24" s="61"/>
      <c r="P24" s="61"/>
      <c r="Q24" s="61"/>
      <c r="R24" s="61"/>
      <c r="S24" s="61"/>
      <c r="T24" s="61"/>
      <c r="U24" s="61"/>
      <c r="V24" s="61"/>
      <c r="W24" s="61"/>
      <c r="X24" s="57"/>
      <c r="Y24" s="57"/>
      <c r="Z24" s="712"/>
      <c r="AA24" s="726"/>
      <c r="AB24" s="726"/>
      <c r="AC24" s="726"/>
      <c r="AD24" s="726"/>
      <c r="AE24" s="726"/>
      <c r="AF24" s="726"/>
      <c r="AG24" s="726"/>
      <c r="AH24" s="727"/>
      <c r="AI24" s="728"/>
      <c r="AJ24" s="728"/>
      <c r="AK24" s="728"/>
      <c r="AL24" s="729"/>
      <c r="AM24" s="728"/>
      <c r="AN24" s="730"/>
    </row>
    <row r="25" spans="2:40" ht="15" customHeight="1" x14ac:dyDescent="0.15">
      <c r="B25" s="57"/>
      <c r="C25" s="57"/>
      <c r="D25" s="57"/>
      <c r="E25" s="57"/>
      <c r="F25" s="57"/>
      <c r="G25" s="57"/>
      <c r="H25" s="57"/>
      <c r="I25" s="61"/>
      <c r="J25" s="61"/>
      <c r="K25" s="61"/>
      <c r="L25" s="61"/>
      <c r="M25" s="61"/>
      <c r="N25" s="61"/>
      <c r="O25" s="61"/>
      <c r="P25" s="61"/>
      <c r="Q25" s="61"/>
      <c r="R25" s="61"/>
      <c r="S25" s="61"/>
      <c r="T25" s="61"/>
      <c r="U25" s="61"/>
      <c r="V25" s="61"/>
      <c r="W25" s="61"/>
      <c r="X25" s="57"/>
      <c r="Y25" s="57"/>
      <c r="Z25" s="712" t="s">
        <v>85</v>
      </c>
      <c r="AA25" s="713"/>
      <c r="AB25" s="713"/>
      <c r="AC25" s="713"/>
      <c r="AD25" s="713"/>
      <c r="AE25" s="713"/>
      <c r="AF25" s="713"/>
      <c r="AG25" s="713"/>
      <c r="AH25" s="716"/>
      <c r="AI25" s="717"/>
      <c r="AJ25" s="717"/>
      <c r="AK25" s="717"/>
      <c r="AL25" s="717"/>
      <c r="AM25" s="717"/>
      <c r="AN25" s="718"/>
    </row>
    <row r="26" spans="2:40" ht="15" customHeight="1"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714"/>
      <c r="AA26" s="715"/>
      <c r="AB26" s="715"/>
      <c r="AC26" s="715"/>
      <c r="AD26" s="715"/>
      <c r="AE26" s="715"/>
      <c r="AF26" s="715"/>
      <c r="AG26" s="715"/>
      <c r="AH26" s="719"/>
      <c r="AI26" s="720"/>
      <c r="AJ26" s="720"/>
      <c r="AK26" s="720"/>
      <c r="AL26" s="720"/>
      <c r="AM26" s="720"/>
      <c r="AN26" s="721"/>
    </row>
    <row r="27" spans="2:40" ht="15" customHeight="1" x14ac:dyDescent="0.15">
      <c r="B27" s="57"/>
      <c r="C27" s="57"/>
      <c r="D27" s="57"/>
      <c r="E27" s="57"/>
      <c r="F27" s="57"/>
      <c r="G27" s="57"/>
      <c r="H27" s="57"/>
      <c r="I27" s="57"/>
      <c r="J27" s="57"/>
      <c r="K27" s="57"/>
      <c r="L27" s="57"/>
      <c r="M27" s="57"/>
      <c r="N27" s="57"/>
      <c r="O27" s="57"/>
      <c r="P27" s="57"/>
      <c r="Q27" s="57"/>
      <c r="R27" s="57"/>
      <c r="S27" s="57"/>
      <c r="T27" s="57"/>
      <c r="U27" s="57"/>
      <c r="V27" s="57"/>
      <c r="W27" s="57"/>
      <c r="X27" s="57"/>
      <c r="Y27" s="57"/>
      <c r="Z27" s="62"/>
      <c r="AA27" s="62"/>
      <c r="AB27" s="62"/>
      <c r="AC27" s="62"/>
      <c r="AD27" s="62"/>
      <c r="AE27" s="62"/>
      <c r="AF27" s="62"/>
      <c r="AG27" s="57"/>
      <c r="AH27" s="57"/>
      <c r="AI27" s="57"/>
      <c r="AJ27" s="57"/>
      <c r="AK27" s="57"/>
      <c r="AL27" s="57"/>
      <c r="AM27" s="57"/>
      <c r="AN27" s="57"/>
    </row>
    <row r="28" spans="2:40" ht="15" customHeight="1" x14ac:dyDescent="0.15">
      <c r="B28" s="57"/>
      <c r="C28" s="57"/>
      <c r="D28" s="57"/>
      <c r="E28" s="57"/>
      <c r="F28" s="57"/>
      <c r="G28" s="57"/>
      <c r="H28" s="57"/>
      <c r="I28" s="57"/>
      <c r="J28" s="57"/>
      <c r="K28" s="57"/>
      <c r="L28" s="57"/>
      <c r="M28" s="57"/>
      <c r="N28" s="57"/>
      <c r="O28" s="57"/>
      <c r="P28" s="57"/>
      <c r="Q28" s="57"/>
      <c r="R28" s="57"/>
      <c r="S28" s="57"/>
      <c r="T28" s="57"/>
      <c r="U28" s="57"/>
      <c r="V28" s="57"/>
      <c r="W28" s="57"/>
      <c r="X28" s="57"/>
      <c r="Y28" s="57"/>
      <c r="Z28" s="62"/>
      <c r="AA28" s="62"/>
      <c r="AB28" s="62"/>
      <c r="AC28" s="62"/>
      <c r="AD28" s="62"/>
      <c r="AE28" s="62"/>
      <c r="AF28" s="62"/>
      <c r="AG28" s="57"/>
      <c r="AH28" s="57"/>
      <c r="AI28" s="57"/>
      <c r="AJ28" s="57"/>
      <c r="AK28" s="57"/>
      <c r="AL28" s="57"/>
      <c r="AM28" s="57"/>
      <c r="AN28" s="57"/>
    </row>
    <row r="29" spans="2:40" ht="15" customHeight="1" x14ac:dyDescent="0.15">
      <c r="B29" s="57"/>
      <c r="C29" s="57"/>
      <c r="D29" s="57"/>
      <c r="E29" s="57"/>
      <c r="F29" s="57"/>
      <c r="G29" s="57"/>
      <c r="H29" s="57"/>
      <c r="I29" s="57"/>
      <c r="J29" s="57"/>
      <c r="K29" s="57"/>
      <c r="L29" s="57"/>
      <c r="M29" s="57"/>
      <c r="N29" s="57"/>
      <c r="O29" s="57"/>
      <c r="P29" s="57"/>
      <c r="Q29" s="57"/>
      <c r="R29" s="57"/>
      <c r="S29" s="57"/>
      <c r="T29" s="57"/>
      <c r="U29" s="57"/>
      <c r="V29" s="57"/>
      <c r="W29" s="57"/>
      <c r="X29" s="57"/>
      <c r="Y29" s="57"/>
      <c r="Z29" s="62"/>
      <c r="AA29" s="62"/>
      <c r="AB29" s="62"/>
      <c r="AC29" s="62"/>
      <c r="AD29" s="62"/>
      <c r="AE29" s="62"/>
      <c r="AF29" s="62"/>
      <c r="AG29" s="62"/>
      <c r="AH29" s="62"/>
      <c r="AI29" s="62"/>
      <c r="AJ29" s="62"/>
      <c r="AK29" s="62"/>
      <c r="AL29" s="62"/>
      <c r="AM29" s="62"/>
      <c r="AN29" s="62"/>
    </row>
    <row r="30" spans="2:40" ht="15" customHeight="1" x14ac:dyDescent="0.15">
      <c r="B30" s="57"/>
      <c r="C30" s="57"/>
      <c r="D30" s="57"/>
      <c r="E30" s="57"/>
      <c r="F30" s="57"/>
      <c r="G30" s="57"/>
      <c r="H30" s="57"/>
      <c r="I30" s="741" t="s">
        <v>79</v>
      </c>
      <c r="J30" s="742"/>
      <c r="K30" s="742"/>
      <c r="L30" s="742"/>
      <c r="M30" s="742"/>
      <c r="N30" s="742"/>
      <c r="O30" s="742"/>
      <c r="P30" s="742"/>
      <c r="Q30" s="753"/>
      <c r="R30" s="754"/>
      <c r="S30" s="754"/>
      <c r="T30" s="754"/>
      <c r="U30" s="754"/>
      <c r="V30" s="754"/>
      <c r="W30" s="755"/>
      <c r="X30" s="57"/>
      <c r="Y30" s="57"/>
      <c r="Z30" s="731" t="s">
        <v>88</v>
      </c>
      <c r="AA30" s="732"/>
      <c r="AB30" s="732"/>
      <c r="AC30" s="732"/>
      <c r="AD30" s="732"/>
      <c r="AE30" s="732"/>
      <c r="AF30" s="732"/>
      <c r="AG30" s="732"/>
      <c r="AH30" s="735"/>
      <c r="AI30" s="736"/>
      <c r="AJ30" s="736"/>
      <c r="AK30" s="736"/>
      <c r="AL30" s="736"/>
      <c r="AM30" s="736"/>
      <c r="AN30" s="737"/>
    </row>
    <row r="31" spans="2:40" ht="15" customHeight="1" x14ac:dyDescent="0.15">
      <c r="B31" s="57"/>
      <c r="C31" s="57"/>
      <c r="D31" s="57"/>
      <c r="E31" s="57"/>
      <c r="F31" s="57"/>
      <c r="G31" s="57"/>
      <c r="H31" s="57"/>
      <c r="I31" s="722" t="s">
        <v>80</v>
      </c>
      <c r="J31" s="713"/>
      <c r="K31" s="713"/>
      <c r="L31" s="713"/>
      <c r="M31" s="713"/>
      <c r="N31" s="713"/>
      <c r="O31" s="713"/>
      <c r="P31" s="713"/>
      <c r="Q31" s="723"/>
      <c r="R31" s="724"/>
      <c r="S31" s="724"/>
      <c r="T31" s="724"/>
      <c r="U31" s="724"/>
      <c r="V31" s="724"/>
      <c r="W31" s="725"/>
      <c r="X31" s="57"/>
      <c r="Y31" s="57"/>
      <c r="Z31" s="733"/>
      <c r="AA31" s="734"/>
      <c r="AB31" s="734"/>
      <c r="AC31" s="734"/>
      <c r="AD31" s="734"/>
      <c r="AE31" s="734"/>
      <c r="AF31" s="734"/>
      <c r="AG31" s="734"/>
      <c r="AH31" s="738"/>
      <c r="AI31" s="739"/>
      <c r="AJ31" s="739"/>
      <c r="AK31" s="739"/>
      <c r="AL31" s="739"/>
      <c r="AM31" s="739"/>
      <c r="AN31" s="740"/>
    </row>
    <row r="32" spans="2:40" ht="15" customHeight="1" x14ac:dyDescent="0.15">
      <c r="B32" s="57"/>
      <c r="C32" s="57"/>
      <c r="D32" s="57"/>
      <c r="E32" s="57"/>
      <c r="F32" s="57"/>
      <c r="G32" s="57"/>
      <c r="H32" s="57"/>
      <c r="I32" s="722" t="s">
        <v>81</v>
      </c>
      <c r="J32" s="713"/>
      <c r="K32" s="713"/>
      <c r="L32" s="713"/>
      <c r="M32" s="713"/>
      <c r="N32" s="713"/>
      <c r="O32" s="713"/>
      <c r="P32" s="713"/>
      <c r="Q32" s="723"/>
      <c r="R32" s="724"/>
      <c r="S32" s="724"/>
      <c r="T32" s="724"/>
      <c r="U32" s="724"/>
      <c r="V32" s="724"/>
      <c r="W32" s="725"/>
      <c r="X32" s="57"/>
      <c r="Y32" s="57"/>
      <c r="Z32" s="722" t="s">
        <v>80</v>
      </c>
      <c r="AA32" s="713"/>
      <c r="AB32" s="713"/>
      <c r="AC32" s="713"/>
      <c r="AD32" s="713"/>
      <c r="AE32" s="713"/>
      <c r="AF32" s="713"/>
      <c r="AG32" s="713"/>
      <c r="AH32" s="723"/>
      <c r="AI32" s="724"/>
      <c r="AJ32" s="724"/>
      <c r="AK32" s="724"/>
      <c r="AL32" s="724"/>
      <c r="AM32" s="724"/>
      <c r="AN32" s="725"/>
    </row>
    <row r="33" spans="2:40" ht="15" customHeight="1" x14ac:dyDescent="0.15">
      <c r="B33" s="57"/>
      <c r="C33" s="57"/>
      <c r="D33" s="57"/>
      <c r="E33" s="57"/>
      <c r="F33" s="57"/>
      <c r="G33" s="57"/>
      <c r="H33" s="57"/>
      <c r="I33" s="722" t="s">
        <v>82</v>
      </c>
      <c r="J33" s="713"/>
      <c r="K33" s="713"/>
      <c r="L33" s="713"/>
      <c r="M33" s="713"/>
      <c r="N33" s="713"/>
      <c r="O33" s="713"/>
      <c r="P33" s="713"/>
      <c r="Q33" s="723"/>
      <c r="R33" s="724"/>
      <c r="S33" s="724"/>
      <c r="T33" s="724"/>
      <c r="U33" s="724"/>
      <c r="V33" s="724"/>
      <c r="W33" s="725"/>
      <c r="X33" s="57"/>
      <c r="Y33" s="57"/>
      <c r="Z33" s="722" t="s">
        <v>81</v>
      </c>
      <c r="AA33" s="713"/>
      <c r="AB33" s="713"/>
      <c r="AC33" s="713"/>
      <c r="AD33" s="713"/>
      <c r="AE33" s="713"/>
      <c r="AF33" s="713"/>
      <c r="AG33" s="713"/>
      <c r="AH33" s="723"/>
      <c r="AI33" s="724"/>
      <c r="AJ33" s="724"/>
      <c r="AK33" s="724"/>
      <c r="AL33" s="724"/>
      <c r="AM33" s="724"/>
      <c r="AN33" s="725"/>
    </row>
    <row r="34" spans="2:40" ht="15" customHeight="1" x14ac:dyDescent="0.15">
      <c r="B34" s="57"/>
      <c r="C34" s="57"/>
      <c r="D34" s="57"/>
      <c r="E34" s="57"/>
      <c r="F34" s="57"/>
      <c r="G34" s="57"/>
      <c r="H34" s="57"/>
      <c r="I34" s="722" t="s">
        <v>298</v>
      </c>
      <c r="J34" s="713"/>
      <c r="K34" s="713"/>
      <c r="L34" s="713"/>
      <c r="M34" s="713"/>
      <c r="N34" s="713"/>
      <c r="O34" s="713"/>
      <c r="P34" s="713"/>
      <c r="Q34" s="723"/>
      <c r="R34" s="724"/>
      <c r="S34" s="724"/>
      <c r="T34" s="724"/>
      <c r="U34" s="724"/>
      <c r="V34" s="724"/>
      <c r="W34" s="725"/>
      <c r="X34" s="60"/>
      <c r="Y34" s="60"/>
      <c r="Z34" s="722" t="s">
        <v>297</v>
      </c>
      <c r="AA34" s="713"/>
      <c r="AB34" s="713"/>
      <c r="AC34" s="713"/>
      <c r="AD34" s="713"/>
      <c r="AE34" s="713"/>
      <c r="AF34" s="713"/>
      <c r="AG34" s="713"/>
      <c r="AH34" s="723"/>
      <c r="AI34" s="724"/>
      <c r="AJ34" s="724"/>
      <c r="AK34" s="724"/>
      <c r="AL34" s="724"/>
      <c r="AM34" s="724"/>
      <c r="AN34" s="725"/>
    </row>
    <row r="35" spans="2:40" ht="15" customHeight="1" x14ac:dyDescent="0.15">
      <c r="B35" s="57"/>
      <c r="C35" s="57"/>
      <c r="D35" s="57"/>
      <c r="E35" s="57"/>
      <c r="F35" s="57"/>
      <c r="G35" s="57"/>
      <c r="H35" s="57"/>
      <c r="I35" s="712" t="s">
        <v>84</v>
      </c>
      <c r="J35" s="726"/>
      <c r="K35" s="726"/>
      <c r="L35" s="726"/>
      <c r="M35" s="726"/>
      <c r="N35" s="726"/>
      <c r="O35" s="726"/>
      <c r="P35" s="726"/>
      <c r="Q35" s="727" t="s">
        <v>14</v>
      </c>
      <c r="R35" s="728" t="s">
        <v>86</v>
      </c>
      <c r="S35" s="728"/>
      <c r="T35" s="728"/>
      <c r="U35" s="729" t="s">
        <v>14</v>
      </c>
      <c r="V35" s="728" t="s">
        <v>87</v>
      </c>
      <c r="W35" s="730"/>
      <c r="X35" s="57"/>
      <c r="Y35" s="57"/>
      <c r="Z35" s="712" t="s">
        <v>84</v>
      </c>
      <c r="AA35" s="726"/>
      <c r="AB35" s="726"/>
      <c r="AC35" s="726"/>
      <c r="AD35" s="726"/>
      <c r="AE35" s="726"/>
      <c r="AF35" s="726"/>
      <c r="AG35" s="726"/>
      <c r="AH35" s="727" t="s">
        <v>14</v>
      </c>
      <c r="AI35" s="728" t="s">
        <v>86</v>
      </c>
      <c r="AJ35" s="728"/>
      <c r="AK35" s="728"/>
      <c r="AL35" s="729" t="s">
        <v>14</v>
      </c>
      <c r="AM35" s="728" t="s">
        <v>87</v>
      </c>
      <c r="AN35" s="730"/>
    </row>
    <row r="36" spans="2:40" ht="15" customHeight="1" x14ac:dyDescent="0.15">
      <c r="B36" s="57"/>
      <c r="C36" s="57"/>
      <c r="D36" s="57"/>
      <c r="E36" s="57"/>
      <c r="F36" s="57"/>
      <c r="G36" s="57"/>
      <c r="H36" s="57"/>
      <c r="I36" s="712"/>
      <c r="J36" s="726"/>
      <c r="K36" s="726"/>
      <c r="L36" s="726"/>
      <c r="M36" s="726"/>
      <c r="N36" s="726"/>
      <c r="O36" s="726"/>
      <c r="P36" s="726"/>
      <c r="Q36" s="727"/>
      <c r="R36" s="728"/>
      <c r="S36" s="728"/>
      <c r="T36" s="728"/>
      <c r="U36" s="729"/>
      <c r="V36" s="728"/>
      <c r="W36" s="730"/>
      <c r="X36" s="57"/>
      <c r="Y36" s="57"/>
      <c r="Z36" s="712"/>
      <c r="AA36" s="726"/>
      <c r="AB36" s="726"/>
      <c r="AC36" s="726"/>
      <c r="AD36" s="726"/>
      <c r="AE36" s="726"/>
      <c r="AF36" s="726"/>
      <c r="AG36" s="726"/>
      <c r="AH36" s="727"/>
      <c r="AI36" s="728"/>
      <c r="AJ36" s="728"/>
      <c r="AK36" s="728"/>
      <c r="AL36" s="729"/>
      <c r="AM36" s="728"/>
      <c r="AN36" s="730"/>
    </row>
    <row r="37" spans="2:40" ht="15" customHeight="1" x14ac:dyDescent="0.15">
      <c r="B37" s="57"/>
      <c r="C37" s="57"/>
      <c r="D37" s="57"/>
      <c r="E37" s="57"/>
      <c r="F37" s="57"/>
      <c r="G37" s="57"/>
      <c r="H37" s="57"/>
      <c r="I37" s="712" t="s">
        <v>85</v>
      </c>
      <c r="J37" s="713"/>
      <c r="K37" s="713"/>
      <c r="L37" s="713"/>
      <c r="M37" s="713"/>
      <c r="N37" s="713"/>
      <c r="O37" s="713"/>
      <c r="P37" s="713"/>
      <c r="Q37" s="716"/>
      <c r="R37" s="717"/>
      <c r="S37" s="717"/>
      <c r="T37" s="717"/>
      <c r="U37" s="717"/>
      <c r="V37" s="717"/>
      <c r="W37" s="718"/>
      <c r="X37" s="57"/>
      <c r="Y37" s="57"/>
      <c r="Z37" s="712" t="s">
        <v>85</v>
      </c>
      <c r="AA37" s="713"/>
      <c r="AB37" s="713"/>
      <c r="AC37" s="713"/>
      <c r="AD37" s="713"/>
      <c r="AE37" s="713"/>
      <c r="AF37" s="713"/>
      <c r="AG37" s="713"/>
      <c r="AH37" s="716"/>
      <c r="AI37" s="717"/>
      <c r="AJ37" s="717"/>
      <c r="AK37" s="717"/>
      <c r="AL37" s="717"/>
      <c r="AM37" s="717"/>
      <c r="AN37" s="718"/>
    </row>
    <row r="38" spans="2:40" ht="15" customHeight="1" x14ac:dyDescent="0.15">
      <c r="B38" s="57"/>
      <c r="C38" s="57"/>
      <c r="D38" s="57"/>
      <c r="E38" s="57"/>
      <c r="F38" s="57"/>
      <c r="G38" s="57"/>
      <c r="H38" s="57"/>
      <c r="I38" s="714"/>
      <c r="J38" s="715"/>
      <c r="K38" s="715"/>
      <c r="L38" s="715"/>
      <c r="M38" s="715"/>
      <c r="N38" s="715"/>
      <c r="O38" s="715"/>
      <c r="P38" s="715"/>
      <c r="Q38" s="719"/>
      <c r="R38" s="720"/>
      <c r="S38" s="720"/>
      <c r="T38" s="720"/>
      <c r="U38" s="720"/>
      <c r="V38" s="720"/>
      <c r="W38" s="721"/>
      <c r="X38" s="57"/>
      <c r="Y38" s="57"/>
      <c r="Z38" s="714"/>
      <c r="AA38" s="715"/>
      <c r="AB38" s="715"/>
      <c r="AC38" s="715"/>
      <c r="AD38" s="715"/>
      <c r="AE38" s="715"/>
      <c r="AF38" s="715"/>
      <c r="AG38" s="715"/>
      <c r="AH38" s="719"/>
      <c r="AI38" s="720"/>
      <c r="AJ38" s="720"/>
      <c r="AK38" s="720"/>
      <c r="AL38" s="720"/>
      <c r="AM38" s="720"/>
      <c r="AN38" s="721"/>
    </row>
    <row r="39" spans="2:40" ht="15" customHeight="1" x14ac:dyDescent="0.15">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c r="AF39" s="57"/>
      <c r="AG39" s="57"/>
      <c r="AH39" s="57"/>
      <c r="AI39" s="57"/>
      <c r="AJ39" s="57"/>
      <c r="AK39" s="57"/>
      <c r="AL39" s="57"/>
      <c r="AM39" s="57"/>
      <c r="AN39" s="57"/>
    </row>
    <row r="40" spans="2:40" ht="15" customHeight="1" x14ac:dyDescent="0.15">
      <c r="B40" s="57"/>
      <c r="C40" s="57"/>
      <c r="D40" s="57"/>
      <c r="E40" s="57"/>
      <c r="F40" s="57"/>
      <c r="G40" s="57"/>
      <c r="H40" s="57"/>
      <c r="I40" s="61"/>
      <c r="J40" s="61"/>
      <c r="K40" s="61"/>
      <c r="L40" s="61"/>
      <c r="M40" s="61"/>
      <c r="N40" s="61"/>
      <c r="O40" s="61"/>
      <c r="P40" s="61"/>
      <c r="Q40" s="61"/>
      <c r="R40" s="61"/>
      <c r="S40" s="61"/>
      <c r="T40" s="61"/>
      <c r="U40" s="61"/>
      <c r="V40" s="61"/>
      <c r="W40" s="61"/>
      <c r="X40" s="57"/>
      <c r="Y40" s="57"/>
      <c r="Z40" s="731" t="s">
        <v>88</v>
      </c>
      <c r="AA40" s="732"/>
      <c r="AB40" s="732"/>
      <c r="AC40" s="732"/>
      <c r="AD40" s="732"/>
      <c r="AE40" s="732"/>
      <c r="AF40" s="732"/>
      <c r="AG40" s="732"/>
      <c r="AH40" s="735"/>
      <c r="AI40" s="736"/>
      <c r="AJ40" s="736"/>
      <c r="AK40" s="736"/>
      <c r="AL40" s="736"/>
      <c r="AM40" s="736"/>
      <c r="AN40" s="737"/>
    </row>
    <row r="41" spans="2:40" ht="15" customHeight="1" x14ac:dyDescent="0.15">
      <c r="B41" s="57"/>
      <c r="C41" s="57"/>
      <c r="D41" s="57"/>
      <c r="E41" s="57"/>
      <c r="F41" s="57"/>
      <c r="G41" s="57"/>
      <c r="H41" s="57"/>
      <c r="I41" s="61"/>
      <c r="J41" s="61"/>
      <c r="K41" s="61"/>
      <c r="L41" s="61"/>
      <c r="M41" s="61"/>
      <c r="N41" s="61"/>
      <c r="O41" s="61"/>
      <c r="P41" s="61"/>
      <c r="Q41" s="61"/>
      <c r="R41" s="61"/>
      <c r="S41" s="61"/>
      <c r="T41" s="61"/>
      <c r="U41" s="61"/>
      <c r="V41" s="61"/>
      <c r="W41" s="57"/>
      <c r="X41" s="57"/>
      <c r="Y41" s="57"/>
      <c r="Z41" s="733"/>
      <c r="AA41" s="734"/>
      <c r="AB41" s="734"/>
      <c r="AC41" s="734"/>
      <c r="AD41" s="734"/>
      <c r="AE41" s="734"/>
      <c r="AF41" s="734"/>
      <c r="AG41" s="734"/>
      <c r="AH41" s="738"/>
      <c r="AI41" s="739"/>
      <c r="AJ41" s="739"/>
      <c r="AK41" s="739"/>
      <c r="AL41" s="739"/>
      <c r="AM41" s="739"/>
      <c r="AN41" s="740"/>
    </row>
    <row r="42" spans="2:40" ht="15" customHeight="1" x14ac:dyDescent="0.15">
      <c r="B42" s="57"/>
      <c r="C42" s="57"/>
      <c r="D42" s="57"/>
      <c r="E42" s="57"/>
      <c r="F42" s="57"/>
      <c r="G42" s="57"/>
      <c r="H42" s="57"/>
      <c r="I42" s="61"/>
      <c r="J42" s="61"/>
      <c r="K42" s="61"/>
      <c r="L42" s="61"/>
      <c r="M42" s="61"/>
      <c r="N42" s="61"/>
      <c r="O42" s="61"/>
      <c r="P42" s="61"/>
      <c r="Q42" s="61"/>
      <c r="R42" s="61"/>
      <c r="S42" s="61"/>
      <c r="T42" s="61"/>
      <c r="U42" s="61"/>
      <c r="V42" s="61"/>
      <c r="W42" s="57"/>
      <c r="X42" s="57"/>
      <c r="Y42" s="57"/>
      <c r="Z42" s="722" t="s">
        <v>80</v>
      </c>
      <c r="AA42" s="713"/>
      <c r="AB42" s="713"/>
      <c r="AC42" s="713"/>
      <c r="AD42" s="713"/>
      <c r="AE42" s="713"/>
      <c r="AF42" s="713"/>
      <c r="AG42" s="713"/>
      <c r="AH42" s="723"/>
      <c r="AI42" s="724"/>
      <c r="AJ42" s="724"/>
      <c r="AK42" s="724"/>
      <c r="AL42" s="724"/>
      <c r="AM42" s="724"/>
      <c r="AN42" s="725"/>
    </row>
    <row r="43" spans="2:40" ht="15" customHeight="1" x14ac:dyDescent="0.15">
      <c r="B43" s="57"/>
      <c r="C43" s="57"/>
      <c r="D43" s="57"/>
      <c r="E43" s="57"/>
      <c r="F43" s="57"/>
      <c r="G43" s="57"/>
      <c r="H43" s="57"/>
      <c r="I43" s="61"/>
      <c r="J43" s="61"/>
      <c r="K43" s="61"/>
      <c r="L43" s="61"/>
      <c r="M43" s="61"/>
      <c r="N43" s="61"/>
      <c r="O43" s="61"/>
      <c r="P43" s="61"/>
      <c r="Q43" s="61"/>
      <c r="R43" s="61"/>
      <c r="S43" s="61"/>
      <c r="T43" s="61"/>
      <c r="U43" s="61"/>
      <c r="V43" s="61"/>
      <c r="W43" s="57"/>
      <c r="X43" s="57"/>
      <c r="Y43" s="57"/>
      <c r="Z43" s="722" t="s">
        <v>81</v>
      </c>
      <c r="AA43" s="713"/>
      <c r="AB43" s="713"/>
      <c r="AC43" s="713"/>
      <c r="AD43" s="713"/>
      <c r="AE43" s="713"/>
      <c r="AF43" s="713"/>
      <c r="AG43" s="713"/>
      <c r="AH43" s="723"/>
      <c r="AI43" s="724"/>
      <c r="AJ43" s="724"/>
      <c r="AK43" s="724"/>
      <c r="AL43" s="724"/>
      <c r="AM43" s="724"/>
      <c r="AN43" s="725"/>
    </row>
    <row r="44" spans="2:40" ht="15" customHeight="1" x14ac:dyDescent="0.15">
      <c r="B44" s="58"/>
      <c r="C44" s="58"/>
      <c r="D44" s="58"/>
      <c r="E44" s="59"/>
      <c r="F44" s="59"/>
      <c r="G44" s="59"/>
      <c r="H44" s="59"/>
      <c r="I44" s="61"/>
      <c r="J44" s="61"/>
      <c r="K44" s="61"/>
      <c r="L44" s="61"/>
      <c r="M44" s="61"/>
      <c r="N44" s="61"/>
      <c r="O44" s="61"/>
      <c r="P44" s="61"/>
      <c r="Q44" s="61"/>
      <c r="R44" s="61"/>
      <c r="S44" s="61"/>
      <c r="T44" s="61"/>
      <c r="U44" s="61"/>
      <c r="V44" s="61"/>
      <c r="W44" s="57"/>
      <c r="X44" s="57"/>
      <c r="Y44" s="57"/>
      <c r="Z44" s="722" t="s">
        <v>297</v>
      </c>
      <c r="AA44" s="713"/>
      <c r="AB44" s="713"/>
      <c r="AC44" s="713"/>
      <c r="AD44" s="713"/>
      <c r="AE44" s="713"/>
      <c r="AF44" s="713"/>
      <c r="AG44" s="713"/>
      <c r="AH44" s="723"/>
      <c r="AI44" s="724"/>
      <c r="AJ44" s="724"/>
      <c r="AK44" s="724"/>
      <c r="AL44" s="724"/>
      <c r="AM44" s="724"/>
      <c r="AN44" s="725"/>
    </row>
    <row r="45" spans="2:40" ht="15" customHeight="1" x14ac:dyDescent="0.15">
      <c r="B45" s="58"/>
      <c r="C45" s="58"/>
      <c r="D45" s="58"/>
      <c r="E45" s="59"/>
      <c r="F45" s="59"/>
      <c r="G45" s="59"/>
      <c r="H45" s="59"/>
      <c r="I45" s="61"/>
      <c r="J45" s="61"/>
      <c r="K45" s="61"/>
      <c r="L45" s="61"/>
      <c r="M45" s="61"/>
      <c r="N45" s="61"/>
      <c r="O45" s="61"/>
      <c r="P45" s="61"/>
      <c r="Q45" s="61"/>
      <c r="R45" s="61"/>
      <c r="S45" s="61"/>
      <c r="T45" s="61"/>
      <c r="U45" s="61"/>
      <c r="V45" s="61"/>
      <c r="W45" s="61"/>
      <c r="X45" s="57"/>
      <c r="Y45" s="57"/>
      <c r="Z45" s="712" t="s">
        <v>84</v>
      </c>
      <c r="AA45" s="726"/>
      <c r="AB45" s="726"/>
      <c r="AC45" s="726"/>
      <c r="AD45" s="726"/>
      <c r="AE45" s="726"/>
      <c r="AF45" s="726"/>
      <c r="AG45" s="726"/>
      <c r="AH45" s="727" t="s">
        <v>14</v>
      </c>
      <c r="AI45" s="728" t="s">
        <v>86</v>
      </c>
      <c r="AJ45" s="728"/>
      <c r="AK45" s="728"/>
      <c r="AL45" s="729" t="s">
        <v>14</v>
      </c>
      <c r="AM45" s="728" t="s">
        <v>87</v>
      </c>
      <c r="AN45" s="730"/>
    </row>
    <row r="46" spans="2:40" ht="15" customHeight="1" x14ac:dyDescent="0.15">
      <c r="B46" s="58"/>
      <c r="C46" s="58"/>
      <c r="D46" s="58"/>
      <c r="E46" s="59"/>
      <c r="F46" s="59"/>
      <c r="G46" s="59"/>
      <c r="H46" s="59"/>
      <c r="I46" s="61"/>
      <c r="J46" s="61"/>
      <c r="K46" s="61"/>
      <c r="L46" s="61"/>
      <c r="M46" s="61"/>
      <c r="N46" s="61"/>
      <c r="O46" s="61"/>
      <c r="P46" s="61"/>
      <c r="Q46" s="61"/>
      <c r="R46" s="61"/>
      <c r="S46" s="61"/>
      <c r="T46" s="61"/>
      <c r="U46" s="61"/>
      <c r="V46" s="61"/>
      <c r="W46" s="61"/>
      <c r="X46" s="57"/>
      <c r="Y46" s="57"/>
      <c r="Z46" s="712"/>
      <c r="AA46" s="726"/>
      <c r="AB46" s="726"/>
      <c r="AC46" s="726"/>
      <c r="AD46" s="726"/>
      <c r="AE46" s="726"/>
      <c r="AF46" s="726"/>
      <c r="AG46" s="726"/>
      <c r="AH46" s="727"/>
      <c r="AI46" s="728"/>
      <c r="AJ46" s="728"/>
      <c r="AK46" s="728"/>
      <c r="AL46" s="729"/>
      <c r="AM46" s="728"/>
      <c r="AN46" s="730"/>
    </row>
    <row r="47" spans="2:40" ht="15" customHeight="1" x14ac:dyDescent="0.15">
      <c r="B47" s="63"/>
      <c r="C47" s="63"/>
      <c r="D47" s="63"/>
      <c r="E47" s="64"/>
      <c r="F47" s="64"/>
      <c r="G47" s="64"/>
      <c r="H47" s="64"/>
      <c r="I47" s="61"/>
      <c r="J47" s="61"/>
      <c r="K47" s="61"/>
      <c r="L47" s="61"/>
      <c r="M47" s="61"/>
      <c r="N47" s="61"/>
      <c r="O47" s="61"/>
      <c r="P47" s="61"/>
      <c r="Q47" s="61"/>
      <c r="R47" s="61"/>
      <c r="S47" s="61"/>
      <c r="T47" s="61"/>
      <c r="U47" s="61"/>
      <c r="V47" s="61"/>
      <c r="W47" s="61"/>
      <c r="X47" s="57"/>
      <c r="Y47" s="57"/>
      <c r="Z47" s="712" t="s">
        <v>85</v>
      </c>
      <c r="AA47" s="713"/>
      <c r="AB47" s="713"/>
      <c r="AC47" s="713"/>
      <c r="AD47" s="713"/>
      <c r="AE47" s="713"/>
      <c r="AF47" s="713"/>
      <c r="AG47" s="713"/>
      <c r="AH47" s="716"/>
      <c r="AI47" s="717"/>
      <c r="AJ47" s="717"/>
      <c r="AK47" s="717"/>
      <c r="AL47" s="717"/>
      <c r="AM47" s="717"/>
      <c r="AN47" s="718"/>
    </row>
    <row r="48" spans="2:40" ht="15" customHeight="1"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714"/>
      <c r="AA48" s="715"/>
      <c r="AB48" s="715"/>
      <c r="AC48" s="715"/>
      <c r="AD48" s="715"/>
      <c r="AE48" s="715"/>
      <c r="AF48" s="715"/>
      <c r="AG48" s="715"/>
      <c r="AH48" s="719"/>
      <c r="AI48" s="720"/>
      <c r="AJ48" s="720"/>
      <c r="AK48" s="720"/>
      <c r="AL48" s="720"/>
      <c r="AM48" s="720"/>
      <c r="AN48" s="721"/>
    </row>
    <row r="49" spans="2:40" ht="15" customHeight="1" x14ac:dyDescent="0.15">
      <c r="B49" s="57"/>
      <c r="C49" s="57"/>
      <c r="D49" s="57"/>
      <c r="E49" s="57"/>
      <c r="F49" s="57"/>
      <c r="G49" s="57"/>
      <c r="H49" s="57"/>
      <c r="I49" s="57"/>
      <c r="J49" s="57"/>
      <c r="K49" s="57"/>
      <c r="L49" s="57"/>
      <c r="M49" s="57"/>
      <c r="N49" s="57"/>
      <c r="O49" s="57"/>
      <c r="P49" s="57"/>
      <c r="Q49" s="57"/>
      <c r="R49" s="57"/>
      <c r="S49" s="57"/>
      <c r="T49" s="57"/>
      <c r="U49" s="57"/>
      <c r="V49" s="57"/>
      <c r="W49" s="57"/>
      <c r="X49" s="57"/>
      <c r="Y49" s="57"/>
      <c r="Z49" s="62"/>
      <c r="AA49" s="62"/>
      <c r="AB49" s="62"/>
      <c r="AC49" s="62"/>
      <c r="AD49" s="62"/>
      <c r="AE49" s="62"/>
      <c r="AF49" s="62"/>
      <c r="AG49" s="57"/>
      <c r="AH49" s="57"/>
      <c r="AI49" s="57"/>
      <c r="AJ49" s="57"/>
      <c r="AK49" s="57"/>
      <c r="AL49" s="57"/>
      <c r="AM49" s="57"/>
      <c r="AN49" s="57"/>
    </row>
    <row r="50" spans="2:40" ht="15" customHeight="1" x14ac:dyDescent="0.15">
      <c r="B50" s="57"/>
      <c r="C50" s="57"/>
      <c r="D50" s="57"/>
      <c r="E50" s="57"/>
      <c r="F50" s="57"/>
      <c r="G50" s="57"/>
      <c r="H50" s="57"/>
      <c r="I50" s="57"/>
      <c r="J50" s="57"/>
      <c r="K50" s="57"/>
      <c r="L50" s="57"/>
      <c r="M50" s="57"/>
      <c r="N50" s="57"/>
      <c r="O50" s="57"/>
      <c r="P50" s="57"/>
      <c r="Q50" s="57"/>
      <c r="R50" s="57"/>
      <c r="S50" s="57"/>
      <c r="T50" s="57"/>
      <c r="U50" s="57"/>
      <c r="V50" s="57"/>
      <c r="W50" s="57"/>
      <c r="X50" s="57"/>
      <c r="Y50" s="57"/>
      <c r="Z50" s="62"/>
      <c r="AA50" s="62"/>
      <c r="AB50" s="62"/>
      <c r="AC50" s="62"/>
      <c r="AD50" s="62"/>
      <c r="AE50" s="62"/>
      <c r="AF50" s="62"/>
      <c r="AG50" s="57"/>
      <c r="AH50" s="57"/>
      <c r="AI50" s="57"/>
      <c r="AJ50" s="57"/>
      <c r="AK50" s="57"/>
      <c r="AL50" s="57"/>
      <c r="AM50" s="57"/>
      <c r="AN50" s="57"/>
    </row>
    <row r="51" spans="2:40" ht="15" customHeight="1" x14ac:dyDescent="0.15">
      <c r="B51" s="65"/>
      <c r="C51" s="57"/>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57"/>
      <c r="AE51" s="57"/>
      <c r="AF51" s="57"/>
      <c r="AG51" s="57"/>
      <c r="AH51" s="57"/>
      <c r="AI51" s="57"/>
      <c r="AJ51" s="57"/>
      <c r="AK51" s="57"/>
      <c r="AL51" s="57"/>
      <c r="AM51" s="57"/>
      <c r="AN51" s="57"/>
    </row>
    <row r="52" spans="2:40" ht="15" customHeight="1" x14ac:dyDescent="0.15">
      <c r="B52" s="743" t="s">
        <v>25</v>
      </c>
      <c r="C52" s="744"/>
      <c r="D52" s="744"/>
      <c r="E52" s="744"/>
      <c r="F52" s="744"/>
      <c r="G52" s="744"/>
      <c r="H52" s="744"/>
      <c r="I52" s="744"/>
      <c r="J52" s="744"/>
      <c r="K52" s="744"/>
      <c r="L52" s="744"/>
      <c r="M52" s="744"/>
      <c r="N52" s="744"/>
      <c r="O52" s="744"/>
      <c r="P52" s="744"/>
      <c r="Q52" s="744"/>
      <c r="R52" s="744"/>
      <c r="S52" s="744"/>
      <c r="T52" s="744"/>
      <c r="U52" s="744"/>
      <c r="V52" s="744"/>
      <c r="W52" s="744"/>
      <c r="X52" s="744"/>
      <c r="Y52" s="744"/>
      <c r="Z52" s="744"/>
      <c r="AA52" s="744"/>
      <c r="AB52" s="744"/>
      <c r="AC52" s="744"/>
      <c r="AD52" s="744"/>
      <c r="AE52" s="744"/>
      <c r="AF52" s="744"/>
      <c r="AG52" s="744"/>
      <c r="AH52" s="744"/>
      <c r="AI52" s="744"/>
      <c r="AJ52" s="744"/>
      <c r="AK52" s="744"/>
      <c r="AL52" s="744"/>
      <c r="AM52" s="744"/>
      <c r="AN52" s="745"/>
    </row>
    <row r="53" spans="2:40" ht="15" customHeight="1" x14ac:dyDescent="0.15">
      <c r="B53" s="746" t="s">
        <v>281</v>
      </c>
      <c r="C53" s="747"/>
      <c r="D53" s="747"/>
      <c r="E53" s="747"/>
      <c r="F53" s="747"/>
      <c r="G53" s="747"/>
      <c r="H53" s="747"/>
      <c r="I53" s="747"/>
      <c r="J53" s="747"/>
      <c r="K53" s="747"/>
      <c r="L53" s="747"/>
      <c r="M53" s="747"/>
      <c r="N53" s="747"/>
      <c r="O53" s="747"/>
      <c r="P53" s="747"/>
      <c r="Q53" s="747"/>
      <c r="R53" s="747"/>
      <c r="S53" s="747"/>
      <c r="T53" s="747"/>
      <c r="U53" s="747"/>
      <c r="V53" s="747"/>
      <c r="W53" s="747"/>
      <c r="X53" s="747"/>
      <c r="Y53" s="747"/>
      <c r="Z53" s="747"/>
      <c r="AA53" s="747"/>
      <c r="AB53" s="747"/>
      <c r="AC53" s="747"/>
      <c r="AD53" s="747"/>
      <c r="AE53" s="747"/>
      <c r="AF53" s="747"/>
      <c r="AG53" s="747"/>
      <c r="AH53" s="747"/>
      <c r="AI53" s="747"/>
      <c r="AJ53" s="747"/>
      <c r="AK53" s="747"/>
      <c r="AL53" s="747"/>
      <c r="AM53" s="747"/>
      <c r="AN53" s="748"/>
    </row>
    <row r="54" spans="2:40" ht="15" customHeight="1" x14ac:dyDescent="0.15">
      <c r="B54" s="746"/>
      <c r="C54" s="747"/>
      <c r="D54" s="747"/>
      <c r="E54" s="747"/>
      <c r="F54" s="747"/>
      <c r="G54" s="747"/>
      <c r="H54" s="747"/>
      <c r="I54" s="747"/>
      <c r="J54" s="747"/>
      <c r="K54" s="747"/>
      <c r="L54" s="747"/>
      <c r="M54" s="747"/>
      <c r="N54" s="747"/>
      <c r="O54" s="747"/>
      <c r="P54" s="747"/>
      <c r="Q54" s="747"/>
      <c r="R54" s="747"/>
      <c r="S54" s="747"/>
      <c r="T54" s="747"/>
      <c r="U54" s="747"/>
      <c r="V54" s="747"/>
      <c r="W54" s="747"/>
      <c r="X54" s="747"/>
      <c r="Y54" s="747"/>
      <c r="Z54" s="747"/>
      <c r="AA54" s="747"/>
      <c r="AB54" s="747"/>
      <c r="AC54" s="747"/>
      <c r="AD54" s="747"/>
      <c r="AE54" s="747"/>
      <c r="AF54" s="747"/>
      <c r="AG54" s="747"/>
      <c r="AH54" s="747"/>
      <c r="AI54" s="747"/>
      <c r="AJ54" s="747"/>
      <c r="AK54" s="747"/>
      <c r="AL54" s="747"/>
      <c r="AM54" s="747"/>
      <c r="AN54" s="748"/>
    </row>
    <row r="55" spans="2:40" ht="15" customHeight="1" x14ac:dyDescent="0.15">
      <c r="B55" s="746"/>
      <c r="C55" s="747"/>
      <c r="D55" s="747"/>
      <c r="E55" s="747"/>
      <c r="F55" s="747"/>
      <c r="G55" s="747"/>
      <c r="H55" s="747"/>
      <c r="I55" s="747"/>
      <c r="J55" s="747"/>
      <c r="K55" s="747"/>
      <c r="L55" s="747"/>
      <c r="M55" s="747"/>
      <c r="N55" s="747"/>
      <c r="O55" s="747"/>
      <c r="P55" s="747"/>
      <c r="Q55" s="747"/>
      <c r="R55" s="747"/>
      <c r="S55" s="747"/>
      <c r="T55" s="747"/>
      <c r="U55" s="747"/>
      <c r="V55" s="747"/>
      <c r="W55" s="747"/>
      <c r="X55" s="747"/>
      <c r="Y55" s="747"/>
      <c r="Z55" s="747"/>
      <c r="AA55" s="747"/>
      <c r="AB55" s="747"/>
      <c r="AC55" s="747"/>
      <c r="AD55" s="747"/>
      <c r="AE55" s="747"/>
      <c r="AF55" s="747"/>
      <c r="AG55" s="747"/>
      <c r="AH55" s="747"/>
      <c r="AI55" s="747"/>
      <c r="AJ55" s="747"/>
      <c r="AK55" s="747"/>
      <c r="AL55" s="747"/>
      <c r="AM55" s="747"/>
      <c r="AN55" s="748"/>
    </row>
    <row r="56" spans="2:40" ht="15" customHeight="1" x14ac:dyDescent="0.15">
      <c r="B56" s="746"/>
      <c r="C56" s="747"/>
      <c r="D56" s="747"/>
      <c r="E56" s="747"/>
      <c r="F56" s="747"/>
      <c r="G56" s="747"/>
      <c r="H56" s="747"/>
      <c r="I56" s="747"/>
      <c r="J56" s="747"/>
      <c r="K56" s="747"/>
      <c r="L56" s="747"/>
      <c r="M56" s="747"/>
      <c r="N56" s="747"/>
      <c r="O56" s="747"/>
      <c r="P56" s="747"/>
      <c r="Q56" s="747"/>
      <c r="R56" s="747"/>
      <c r="S56" s="747"/>
      <c r="T56" s="747"/>
      <c r="U56" s="747"/>
      <c r="V56" s="747"/>
      <c r="W56" s="747"/>
      <c r="X56" s="747"/>
      <c r="Y56" s="747"/>
      <c r="Z56" s="747"/>
      <c r="AA56" s="747"/>
      <c r="AB56" s="747"/>
      <c r="AC56" s="747"/>
      <c r="AD56" s="747"/>
      <c r="AE56" s="747"/>
      <c r="AF56" s="747"/>
      <c r="AG56" s="747"/>
      <c r="AH56" s="747"/>
      <c r="AI56" s="747"/>
      <c r="AJ56" s="747"/>
      <c r="AK56" s="747"/>
      <c r="AL56" s="747"/>
      <c r="AM56" s="747"/>
      <c r="AN56" s="748"/>
    </row>
    <row r="57" spans="2:40" ht="15" customHeight="1" x14ac:dyDescent="0.15">
      <c r="B57" s="746"/>
      <c r="C57" s="747"/>
      <c r="D57" s="747"/>
      <c r="E57" s="747"/>
      <c r="F57" s="747"/>
      <c r="G57" s="747"/>
      <c r="H57" s="747"/>
      <c r="I57" s="747"/>
      <c r="J57" s="747"/>
      <c r="K57" s="747"/>
      <c r="L57" s="747"/>
      <c r="M57" s="747"/>
      <c r="N57" s="747"/>
      <c r="O57" s="747"/>
      <c r="P57" s="747"/>
      <c r="Q57" s="747"/>
      <c r="R57" s="747"/>
      <c r="S57" s="747"/>
      <c r="T57" s="747"/>
      <c r="U57" s="747"/>
      <c r="V57" s="747"/>
      <c r="W57" s="747"/>
      <c r="X57" s="747"/>
      <c r="Y57" s="747"/>
      <c r="Z57" s="747"/>
      <c r="AA57" s="747"/>
      <c r="AB57" s="747"/>
      <c r="AC57" s="747"/>
      <c r="AD57" s="747"/>
      <c r="AE57" s="747"/>
      <c r="AF57" s="747"/>
      <c r="AG57" s="747"/>
      <c r="AH57" s="747"/>
      <c r="AI57" s="747"/>
      <c r="AJ57" s="747"/>
      <c r="AK57" s="747"/>
      <c r="AL57" s="747"/>
      <c r="AM57" s="747"/>
      <c r="AN57" s="748"/>
    </row>
    <row r="58" spans="2:40" ht="15" customHeight="1" x14ac:dyDescent="0.15">
      <c r="B58" s="746"/>
      <c r="C58" s="747"/>
      <c r="D58" s="747"/>
      <c r="E58" s="747"/>
      <c r="F58" s="747"/>
      <c r="G58" s="747"/>
      <c r="H58" s="747"/>
      <c r="I58" s="747"/>
      <c r="J58" s="747"/>
      <c r="K58" s="747"/>
      <c r="L58" s="747"/>
      <c r="M58" s="747"/>
      <c r="N58" s="747"/>
      <c r="O58" s="747"/>
      <c r="P58" s="747"/>
      <c r="Q58" s="747"/>
      <c r="R58" s="747"/>
      <c r="S58" s="747"/>
      <c r="T58" s="747"/>
      <c r="U58" s="747"/>
      <c r="V58" s="747"/>
      <c r="W58" s="747"/>
      <c r="X58" s="747"/>
      <c r="Y58" s="747"/>
      <c r="Z58" s="747"/>
      <c r="AA58" s="747"/>
      <c r="AB58" s="747"/>
      <c r="AC58" s="747"/>
      <c r="AD58" s="747"/>
      <c r="AE58" s="747"/>
      <c r="AF58" s="747"/>
      <c r="AG58" s="747"/>
      <c r="AH58" s="747"/>
      <c r="AI58" s="747"/>
      <c r="AJ58" s="747"/>
      <c r="AK58" s="747"/>
      <c r="AL58" s="747"/>
      <c r="AM58" s="747"/>
      <c r="AN58" s="748"/>
    </row>
    <row r="59" spans="2:40" ht="15" customHeight="1" x14ac:dyDescent="0.15">
      <c r="B59" s="749"/>
      <c r="C59" s="750"/>
      <c r="D59" s="750"/>
      <c r="E59" s="750"/>
      <c r="F59" s="750"/>
      <c r="G59" s="750"/>
      <c r="H59" s="750"/>
      <c r="I59" s="750"/>
      <c r="J59" s="750"/>
      <c r="K59" s="750"/>
      <c r="L59" s="750"/>
      <c r="M59" s="750"/>
      <c r="N59" s="750"/>
      <c r="O59" s="750"/>
      <c r="P59" s="750"/>
      <c r="Q59" s="750"/>
      <c r="R59" s="750"/>
      <c r="S59" s="750"/>
      <c r="T59" s="750"/>
      <c r="U59" s="750"/>
      <c r="V59" s="750"/>
      <c r="W59" s="750"/>
      <c r="X59" s="750"/>
      <c r="Y59" s="750"/>
      <c r="Z59" s="750"/>
      <c r="AA59" s="750"/>
      <c r="AB59" s="750"/>
      <c r="AC59" s="750"/>
      <c r="AD59" s="750"/>
      <c r="AE59" s="750"/>
      <c r="AF59" s="750"/>
      <c r="AG59" s="750"/>
      <c r="AH59" s="750"/>
      <c r="AI59" s="750"/>
      <c r="AJ59" s="750"/>
      <c r="AK59" s="750"/>
      <c r="AL59" s="750"/>
      <c r="AM59" s="750"/>
      <c r="AN59" s="751"/>
    </row>
    <row r="60" spans="2:40" ht="15" customHeight="1" x14ac:dyDescent="0.15">
      <c r="B60" s="101"/>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row>
  </sheetData>
  <sheetProtection algorithmName="SHA-512" hashValue="8/2IJE/hIcoerHGX1kBEDaeMsH/u4VBNWBm+hG2zBv/N71zem3qepI0JaCR1diDvroRnQJkXDu7sUAW73+9JYA==" saltValue="NpbN298n6z40l6QWYE5h+w==" spinCount="100000" sheet="1" formatCells="0" formatColumns="0" formatRows="0"/>
  <mergeCells count="104">
    <mergeCell ref="I8:P8"/>
    <mergeCell ref="B52:AN52"/>
    <mergeCell ref="B53:AN59"/>
    <mergeCell ref="B2:AN2"/>
    <mergeCell ref="B4:AG4"/>
    <mergeCell ref="AH4:AN4"/>
    <mergeCell ref="B5:C5"/>
    <mergeCell ref="I30:P30"/>
    <mergeCell ref="Q30:W30"/>
    <mergeCell ref="I31:P31"/>
    <mergeCell ref="Q31:W31"/>
    <mergeCell ref="I32:P32"/>
    <mergeCell ref="I13:P14"/>
    <mergeCell ref="I15:P16"/>
    <mergeCell ref="Q13:Q14"/>
    <mergeCell ref="R13:T14"/>
    <mergeCell ref="U13:U14"/>
    <mergeCell ref="V13:W14"/>
    <mergeCell ref="I9:P9"/>
    <mergeCell ref="I10:P10"/>
    <mergeCell ref="I11:P11"/>
    <mergeCell ref="I12:P12"/>
    <mergeCell ref="Q8:W8"/>
    <mergeCell ref="Q9:W9"/>
    <mergeCell ref="Q10:W10"/>
    <mergeCell ref="I37:P38"/>
    <mergeCell ref="Q37:W38"/>
    <mergeCell ref="Z10:AG10"/>
    <mergeCell ref="AH10:AN10"/>
    <mergeCell ref="Z11:AG11"/>
    <mergeCell ref="AH11:AN11"/>
    <mergeCell ref="Q32:W32"/>
    <mergeCell ref="I33:P33"/>
    <mergeCell ref="Q33:W33"/>
    <mergeCell ref="I34:P34"/>
    <mergeCell ref="Q34:W34"/>
    <mergeCell ref="I35:P36"/>
    <mergeCell ref="Q35:Q36"/>
    <mergeCell ref="R35:T36"/>
    <mergeCell ref="U35:U36"/>
    <mergeCell ref="V35:W36"/>
    <mergeCell ref="Q15:W16"/>
    <mergeCell ref="Q11:W11"/>
    <mergeCell ref="Q12:W12"/>
    <mergeCell ref="Z15:AG16"/>
    <mergeCell ref="AH15:AN16"/>
    <mergeCell ref="Z22:AG22"/>
    <mergeCell ref="AH22:AN22"/>
    <mergeCell ref="Z8:AG9"/>
    <mergeCell ref="AH8:AN9"/>
    <mergeCell ref="Z12:AG12"/>
    <mergeCell ref="AH12:AN12"/>
    <mergeCell ref="Z13:AG14"/>
    <mergeCell ref="AH13:AH14"/>
    <mergeCell ref="AI13:AK14"/>
    <mergeCell ref="AL13:AL14"/>
    <mergeCell ref="AM13:AN14"/>
    <mergeCell ref="Z23:AG24"/>
    <mergeCell ref="AH23:AH24"/>
    <mergeCell ref="AI23:AK24"/>
    <mergeCell ref="AL23:AL24"/>
    <mergeCell ref="AM23:AN24"/>
    <mergeCell ref="Z18:AG19"/>
    <mergeCell ref="AH18:AN19"/>
    <mergeCell ref="Z20:AG20"/>
    <mergeCell ref="AH20:AN20"/>
    <mergeCell ref="Z21:AG21"/>
    <mergeCell ref="AH21:AN21"/>
    <mergeCell ref="Z34:AG34"/>
    <mergeCell ref="AH34:AN34"/>
    <mergeCell ref="Z35:AG36"/>
    <mergeCell ref="AH35:AH36"/>
    <mergeCell ref="AI35:AK36"/>
    <mergeCell ref="AL35:AL36"/>
    <mergeCell ref="Z25:AG26"/>
    <mergeCell ref="AH25:AN26"/>
    <mergeCell ref="Z30:AG31"/>
    <mergeCell ref="AH30:AN31"/>
    <mergeCell ref="Z32:AG32"/>
    <mergeCell ref="AH32:AN32"/>
    <mergeCell ref="B8:F14"/>
    <mergeCell ref="F15:F16"/>
    <mergeCell ref="B15:E16"/>
    <mergeCell ref="D5:AN5"/>
    <mergeCell ref="Z47:AG48"/>
    <mergeCell ref="AH47:AN48"/>
    <mergeCell ref="Z44:AG44"/>
    <mergeCell ref="AH44:AN44"/>
    <mergeCell ref="Z45:AG46"/>
    <mergeCell ref="AH45:AH46"/>
    <mergeCell ref="AI45:AK46"/>
    <mergeCell ref="AL45:AL46"/>
    <mergeCell ref="AM45:AN46"/>
    <mergeCell ref="AM35:AN36"/>
    <mergeCell ref="Z43:AG43"/>
    <mergeCell ref="AH43:AN43"/>
    <mergeCell ref="Z37:AG38"/>
    <mergeCell ref="AH37:AN38"/>
    <mergeCell ref="Z40:AG41"/>
    <mergeCell ref="AH40:AN41"/>
    <mergeCell ref="Z42:AG42"/>
    <mergeCell ref="AH42:AN42"/>
    <mergeCell ref="Z33:AG33"/>
    <mergeCell ref="AH33:AN33"/>
  </mergeCells>
  <phoneticPr fontId="3"/>
  <dataValidations count="1">
    <dataValidation type="list" allowBlank="1" showInputMessage="1" showErrorMessage="1" sqref="Q13 U13 AH23 AL23 AH13 AL13 Q35 U35 AH45 AL45 AH35 AL35" xr:uid="{391FF005-9C80-4E6F-AE5F-A52D6837BB0D}">
      <formula1>"□,■"</formula1>
    </dataValidation>
  </dataValidations>
  <pageMargins left="0.78740157480314965" right="0.59055118110236227" top="0.19685039370078741" bottom="0.19685039370078741" header="0.31496062992125984" footer="0.31496062992125984"/>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8DF17-5385-4D10-8408-0D71FE96A3F6}">
  <sheetPr codeName="Sheet11"/>
  <dimension ref="B2:AO60"/>
  <sheetViews>
    <sheetView topLeftCell="A22" zoomScale="85" zoomScaleNormal="85" zoomScaleSheetLayoutView="40" workbookViewId="0">
      <selection activeCell="CC28" sqref="CC28"/>
    </sheetView>
  </sheetViews>
  <sheetFormatPr defaultColWidth="2.25" defaultRowHeight="15" customHeight="1" x14ac:dyDescent="0.15"/>
  <cols>
    <col min="1" max="1" width="2.5" style="45" customWidth="1"/>
    <col min="2" max="6" width="2.25" style="45"/>
    <col min="7" max="7" width="1.125" style="45" customWidth="1"/>
    <col min="8" max="16" width="2.25" style="45"/>
    <col min="17" max="17" width="1.125" style="45" customWidth="1"/>
    <col min="18" max="16384" width="2.25" style="45"/>
  </cols>
  <sheetData>
    <row r="2" spans="2:4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row>
    <row r="3" spans="2:4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row>
    <row r="4" spans="2:41"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5"/>
      <c r="AI4" s="290" t="s">
        <v>91</v>
      </c>
      <c r="AJ4" s="291"/>
      <c r="AK4" s="291"/>
      <c r="AL4" s="291"/>
      <c r="AM4" s="291"/>
      <c r="AN4" s="291"/>
      <c r="AO4" s="292"/>
    </row>
    <row r="5" spans="2:41" ht="15" customHeight="1" x14ac:dyDescent="0.15">
      <c r="B5" s="699" t="s">
        <v>89</v>
      </c>
      <c r="C5" s="699"/>
      <c r="D5" s="700" t="s">
        <v>90</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c r="AO5" s="700"/>
    </row>
    <row r="6" spans="2:41"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819"/>
      <c r="AO6" s="46"/>
    </row>
    <row r="7" spans="2:41"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8"/>
      <c r="AO7" s="219"/>
    </row>
    <row r="8" spans="2:41" ht="15" customHeight="1" x14ac:dyDescent="0.15">
      <c r="B8" s="220" t="s">
        <v>242</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1"/>
      <c r="AO8" s="222"/>
    </row>
    <row r="9" spans="2:41" ht="15" customHeight="1" x14ac:dyDescent="0.15">
      <c r="B9" s="220"/>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1"/>
      <c r="AO9" s="222"/>
    </row>
    <row r="10" spans="2:41"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1"/>
      <c r="AO10" s="222"/>
    </row>
    <row r="11" spans="2:41"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1"/>
      <c r="AO11" s="222"/>
    </row>
    <row r="12" spans="2:41"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1"/>
      <c r="AO12" s="222"/>
    </row>
    <row r="13" spans="2:41"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1"/>
      <c r="AO13" s="222"/>
    </row>
    <row r="14" spans="2:41"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1"/>
      <c r="AO14" s="222"/>
    </row>
    <row r="15" spans="2:41" ht="15" customHeight="1" x14ac:dyDescent="0.15">
      <c r="B15" s="220"/>
      <c r="C15" s="221"/>
      <c r="D15" s="221"/>
      <c r="E15" s="221"/>
      <c r="F15" s="221"/>
      <c r="G15" s="221"/>
      <c r="H15" s="221"/>
      <c r="I15" s="221"/>
      <c r="J15" s="221"/>
      <c r="K15" s="221"/>
      <c r="L15" s="221"/>
      <c r="M15" s="221"/>
      <c r="N15" s="221"/>
      <c r="O15" s="221"/>
      <c r="P15" s="221"/>
      <c r="Q15" s="221"/>
      <c r="R15" s="221"/>
      <c r="S15" s="221"/>
      <c r="T15" s="221"/>
      <c r="U15" s="221"/>
      <c r="V15" s="221"/>
      <c r="W15" s="221"/>
      <c r="X15" s="221"/>
      <c r="Y15" s="221"/>
      <c r="Z15" s="221"/>
      <c r="AA15" s="221"/>
      <c r="AB15" s="221"/>
      <c r="AC15" s="221"/>
      <c r="AD15" s="221"/>
      <c r="AE15" s="221"/>
      <c r="AF15" s="221"/>
      <c r="AG15" s="221"/>
      <c r="AH15" s="221"/>
      <c r="AI15" s="221"/>
      <c r="AJ15" s="221"/>
      <c r="AK15" s="221"/>
      <c r="AL15" s="221"/>
      <c r="AM15" s="221"/>
      <c r="AN15" s="221"/>
      <c r="AO15" s="222"/>
    </row>
    <row r="16" spans="2:41" ht="15" customHeight="1" x14ac:dyDescent="0.15">
      <c r="B16" s="220"/>
      <c r="C16" s="221"/>
      <c r="D16" s="221"/>
      <c r="E16" s="221"/>
      <c r="F16" s="221"/>
      <c r="G16" s="221"/>
      <c r="H16" s="221"/>
      <c r="I16" s="221"/>
      <c r="J16" s="221"/>
      <c r="K16" s="221"/>
      <c r="L16" s="221"/>
      <c r="M16" s="221"/>
      <c r="N16" s="221"/>
      <c r="O16" s="221"/>
      <c r="P16" s="221"/>
      <c r="Q16" s="221"/>
      <c r="R16" s="221"/>
      <c r="S16" s="221"/>
      <c r="T16" s="221"/>
      <c r="U16" s="221"/>
      <c r="V16" s="221"/>
      <c r="W16" s="221"/>
      <c r="X16" s="221"/>
      <c r="Y16" s="221"/>
      <c r="Z16" s="221"/>
      <c r="AA16" s="221"/>
      <c r="AB16" s="221"/>
      <c r="AC16" s="221"/>
      <c r="AD16" s="221"/>
      <c r="AE16" s="221"/>
      <c r="AF16" s="221"/>
      <c r="AG16" s="221"/>
      <c r="AH16" s="221"/>
      <c r="AI16" s="221"/>
      <c r="AJ16" s="221"/>
      <c r="AK16" s="221"/>
      <c r="AL16" s="221"/>
      <c r="AM16" s="221"/>
      <c r="AN16" s="221"/>
      <c r="AO16" s="222"/>
    </row>
    <row r="17" spans="2:41" ht="15" customHeight="1" x14ac:dyDescent="0.15">
      <c r="B17" s="220"/>
      <c r="C17" s="221"/>
      <c r="D17" s="221"/>
      <c r="E17" s="221"/>
      <c r="F17" s="221"/>
      <c r="G17" s="221"/>
      <c r="H17" s="221"/>
      <c r="I17" s="221"/>
      <c r="J17" s="221"/>
      <c r="K17" s="221"/>
      <c r="L17" s="221"/>
      <c r="M17" s="221"/>
      <c r="N17" s="221"/>
      <c r="O17" s="221"/>
      <c r="P17" s="221"/>
      <c r="Q17" s="221"/>
      <c r="R17" s="221"/>
      <c r="S17" s="221"/>
      <c r="T17" s="221"/>
      <c r="U17" s="221"/>
      <c r="V17" s="221"/>
      <c r="W17" s="221"/>
      <c r="X17" s="221"/>
      <c r="Y17" s="221"/>
      <c r="Z17" s="221"/>
      <c r="AA17" s="221"/>
      <c r="AB17" s="221"/>
      <c r="AC17" s="221"/>
      <c r="AD17" s="221"/>
      <c r="AE17" s="221"/>
      <c r="AF17" s="221"/>
      <c r="AG17" s="221"/>
      <c r="AH17" s="221"/>
      <c r="AI17" s="221"/>
      <c r="AJ17" s="221"/>
      <c r="AK17" s="221"/>
      <c r="AL17" s="221"/>
      <c r="AM17" s="221"/>
      <c r="AN17" s="221"/>
      <c r="AO17" s="222"/>
    </row>
    <row r="18" spans="2:41" ht="15" customHeight="1" x14ac:dyDescent="0.15">
      <c r="B18" s="220"/>
      <c r="C18" s="221"/>
      <c r="D18" s="221"/>
      <c r="E18" s="221"/>
      <c r="F18" s="221"/>
      <c r="G18" s="221"/>
      <c r="H18" s="221"/>
      <c r="I18" s="221"/>
      <c r="J18" s="221"/>
      <c r="K18" s="221"/>
      <c r="L18" s="221"/>
      <c r="M18" s="221"/>
      <c r="N18" s="221"/>
      <c r="O18" s="221"/>
      <c r="P18" s="221"/>
      <c r="Q18" s="221"/>
      <c r="R18" s="221"/>
      <c r="S18" s="221"/>
      <c r="T18" s="221"/>
      <c r="U18" s="221"/>
      <c r="V18" s="221"/>
      <c r="W18" s="221"/>
      <c r="X18" s="221"/>
      <c r="Y18" s="221"/>
      <c r="Z18" s="221"/>
      <c r="AA18" s="221"/>
      <c r="AB18" s="221"/>
      <c r="AC18" s="221"/>
      <c r="AD18" s="221"/>
      <c r="AE18" s="221"/>
      <c r="AF18" s="221"/>
      <c r="AG18" s="221"/>
      <c r="AH18" s="221"/>
      <c r="AI18" s="221"/>
      <c r="AJ18" s="221"/>
      <c r="AK18" s="221"/>
      <c r="AL18" s="221"/>
      <c r="AM18" s="221"/>
      <c r="AN18" s="221"/>
      <c r="AO18" s="222"/>
    </row>
    <row r="19" spans="2:41" ht="15" customHeight="1" x14ac:dyDescent="0.15">
      <c r="B19" s="223"/>
      <c r="C19" s="224"/>
      <c r="D19" s="224"/>
      <c r="E19" s="224"/>
      <c r="F19" s="224"/>
      <c r="G19" s="224"/>
      <c r="H19" s="224"/>
      <c r="I19" s="224"/>
      <c r="J19" s="224"/>
      <c r="K19" s="224"/>
      <c r="L19" s="224"/>
      <c r="M19" s="224"/>
      <c r="N19" s="224"/>
      <c r="O19" s="224"/>
      <c r="P19" s="224"/>
      <c r="Q19" s="224"/>
      <c r="R19" s="224"/>
      <c r="S19" s="224"/>
      <c r="T19" s="224"/>
      <c r="U19" s="224"/>
      <c r="V19" s="224"/>
      <c r="W19" s="224"/>
      <c r="X19" s="224"/>
      <c r="Y19" s="224"/>
      <c r="Z19" s="224"/>
      <c r="AA19" s="224"/>
      <c r="AB19" s="224"/>
      <c r="AC19" s="224"/>
      <c r="AD19" s="224"/>
      <c r="AE19" s="224"/>
      <c r="AF19" s="224"/>
      <c r="AG19" s="224"/>
      <c r="AH19" s="224"/>
      <c r="AI19" s="224"/>
      <c r="AJ19" s="224"/>
      <c r="AK19" s="224"/>
      <c r="AL19" s="224"/>
      <c r="AM19" s="224"/>
      <c r="AN19" s="224"/>
      <c r="AO19" s="225"/>
    </row>
    <row r="20" spans="2:41" ht="15" customHeight="1" x14ac:dyDescent="0.15">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row>
    <row r="21" spans="2:41" ht="15" customHeight="1" x14ac:dyDescent="0.15">
      <c r="B21" s="813" t="s">
        <v>103</v>
      </c>
      <c r="C21" s="814"/>
      <c r="D21" s="814"/>
      <c r="E21" s="814"/>
      <c r="F21" s="814"/>
      <c r="G21" s="814"/>
      <c r="H21" s="814"/>
      <c r="I21" s="814"/>
      <c r="J21" s="814"/>
      <c r="K21" s="814"/>
      <c r="L21" s="814"/>
      <c r="M21" s="814"/>
      <c r="N21" s="814"/>
      <c r="O21" s="814"/>
      <c r="P21" s="814"/>
      <c r="Q21" s="815"/>
      <c r="R21" s="756"/>
      <c r="S21" s="757"/>
      <c r="T21" s="757"/>
      <c r="U21" s="757"/>
      <c r="V21" s="757"/>
      <c r="W21" s="757"/>
      <c r="X21" s="757"/>
      <c r="Y21" s="757"/>
      <c r="Z21" s="757"/>
      <c r="AA21" s="757"/>
      <c r="AB21" s="757"/>
      <c r="AC21" s="757"/>
      <c r="AD21" s="757"/>
      <c r="AE21" s="757"/>
      <c r="AF21" s="757"/>
      <c r="AG21" s="757"/>
      <c r="AH21" s="757"/>
      <c r="AI21" s="757"/>
      <c r="AJ21" s="757"/>
      <c r="AK21" s="757"/>
      <c r="AL21" s="757"/>
      <c r="AM21" s="757"/>
      <c r="AN21" s="757"/>
      <c r="AO21" s="758"/>
    </row>
    <row r="22" spans="2:41" ht="15" customHeight="1" x14ac:dyDescent="0.15">
      <c r="B22" s="816"/>
      <c r="C22" s="817"/>
      <c r="D22" s="817"/>
      <c r="E22" s="817"/>
      <c r="F22" s="817"/>
      <c r="G22" s="817"/>
      <c r="H22" s="817"/>
      <c r="I22" s="817"/>
      <c r="J22" s="817"/>
      <c r="K22" s="817"/>
      <c r="L22" s="817"/>
      <c r="M22" s="817"/>
      <c r="N22" s="817"/>
      <c r="O22" s="817"/>
      <c r="P22" s="817"/>
      <c r="Q22" s="818"/>
      <c r="R22" s="756"/>
      <c r="S22" s="757"/>
      <c r="T22" s="757"/>
      <c r="U22" s="757"/>
      <c r="V22" s="757"/>
      <c r="W22" s="757"/>
      <c r="X22" s="757"/>
      <c r="Y22" s="757"/>
      <c r="Z22" s="757"/>
      <c r="AA22" s="757"/>
      <c r="AB22" s="757"/>
      <c r="AC22" s="757"/>
      <c r="AD22" s="757"/>
      <c r="AE22" s="757"/>
      <c r="AF22" s="757"/>
      <c r="AG22" s="757"/>
      <c r="AH22" s="757"/>
      <c r="AI22" s="757"/>
      <c r="AJ22" s="757"/>
      <c r="AK22" s="757"/>
      <c r="AL22" s="757"/>
      <c r="AM22" s="757"/>
      <c r="AN22" s="757"/>
      <c r="AO22" s="758"/>
    </row>
    <row r="23" spans="2:41" ht="15" customHeight="1" x14ac:dyDescent="0.15">
      <c r="B23" s="792" t="s">
        <v>100</v>
      </c>
      <c r="C23" s="793"/>
      <c r="D23" s="793"/>
      <c r="E23" s="793"/>
      <c r="F23" s="793"/>
      <c r="G23" s="794"/>
      <c r="H23" s="793" t="s">
        <v>92</v>
      </c>
      <c r="I23" s="793"/>
      <c r="J23" s="793"/>
      <c r="K23" s="793"/>
      <c r="L23" s="793"/>
      <c r="M23" s="793"/>
      <c r="N23" s="793"/>
      <c r="O23" s="793"/>
      <c r="P23" s="793"/>
      <c r="Q23" s="812"/>
      <c r="R23" s="786"/>
      <c r="S23" s="787"/>
      <c r="T23" s="787"/>
      <c r="U23" s="787"/>
      <c r="V23" s="787"/>
      <c r="W23" s="787"/>
      <c r="X23" s="787"/>
      <c r="Y23" s="787"/>
      <c r="Z23" s="787"/>
      <c r="AA23" s="787"/>
      <c r="AB23" s="787"/>
      <c r="AC23" s="787"/>
      <c r="AD23" s="787"/>
      <c r="AE23" s="787"/>
      <c r="AF23" s="787"/>
      <c r="AG23" s="787"/>
      <c r="AH23" s="787"/>
      <c r="AI23" s="787"/>
      <c r="AJ23" s="787"/>
      <c r="AK23" s="787"/>
      <c r="AL23" s="787"/>
      <c r="AM23" s="787"/>
      <c r="AN23" s="787"/>
      <c r="AO23" s="788"/>
    </row>
    <row r="24" spans="2:41" ht="15" customHeight="1" x14ac:dyDescent="0.15">
      <c r="B24" s="795"/>
      <c r="C24" s="796"/>
      <c r="D24" s="796"/>
      <c r="E24" s="796"/>
      <c r="F24" s="796"/>
      <c r="G24" s="797"/>
      <c r="H24" s="796"/>
      <c r="I24" s="796"/>
      <c r="J24" s="796"/>
      <c r="K24" s="796"/>
      <c r="L24" s="796"/>
      <c r="M24" s="796"/>
      <c r="N24" s="796"/>
      <c r="O24" s="796"/>
      <c r="P24" s="796"/>
      <c r="Q24" s="801"/>
      <c r="R24" s="765"/>
      <c r="S24" s="766"/>
      <c r="T24" s="766"/>
      <c r="U24" s="766"/>
      <c r="V24" s="766"/>
      <c r="W24" s="766"/>
      <c r="X24" s="766"/>
      <c r="Y24" s="766"/>
      <c r="Z24" s="766"/>
      <c r="AA24" s="766"/>
      <c r="AB24" s="766"/>
      <c r="AC24" s="766"/>
      <c r="AD24" s="766"/>
      <c r="AE24" s="766"/>
      <c r="AF24" s="766"/>
      <c r="AG24" s="766"/>
      <c r="AH24" s="766"/>
      <c r="AI24" s="766"/>
      <c r="AJ24" s="766"/>
      <c r="AK24" s="766"/>
      <c r="AL24" s="766"/>
      <c r="AM24" s="766"/>
      <c r="AN24" s="766"/>
      <c r="AO24" s="769"/>
    </row>
    <row r="25" spans="2:41" ht="15" customHeight="1" x14ac:dyDescent="0.15">
      <c r="B25" s="795"/>
      <c r="C25" s="796"/>
      <c r="D25" s="796"/>
      <c r="E25" s="796"/>
      <c r="F25" s="796"/>
      <c r="G25" s="797"/>
      <c r="H25" s="796"/>
      <c r="I25" s="796"/>
      <c r="J25" s="796"/>
      <c r="K25" s="796"/>
      <c r="L25" s="796"/>
      <c r="M25" s="796"/>
      <c r="N25" s="796"/>
      <c r="O25" s="796"/>
      <c r="P25" s="796"/>
      <c r="Q25" s="801"/>
      <c r="R25" s="765"/>
      <c r="S25" s="766"/>
      <c r="T25" s="766"/>
      <c r="U25" s="766"/>
      <c r="V25" s="766"/>
      <c r="W25" s="766"/>
      <c r="X25" s="766"/>
      <c r="Y25" s="766"/>
      <c r="Z25" s="766"/>
      <c r="AA25" s="766"/>
      <c r="AB25" s="766"/>
      <c r="AC25" s="766"/>
      <c r="AD25" s="766"/>
      <c r="AE25" s="766"/>
      <c r="AF25" s="766"/>
      <c r="AG25" s="766"/>
      <c r="AH25" s="766"/>
      <c r="AI25" s="766"/>
      <c r="AJ25" s="766"/>
      <c r="AK25" s="766"/>
      <c r="AL25" s="766"/>
      <c r="AM25" s="766"/>
      <c r="AN25" s="766"/>
      <c r="AO25" s="769"/>
    </row>
    <row r="26" spans="2:41" ht="15" customHeight="1" x14ac:dyDescent="0.15">
      <c r="B26" s="795"/>
      <c r="C26" s="796"/>
      <c r="D26" s="796"/>
      <c r="E26" s="796"/>
      <c r="F26" s="796"/>
      <c r="G26" s="797"/>
      <c r="H26" s="796" t="s">
        <v>104</v>
      </c>
      <c r="I26" s="796"/>
      <c r="J26" s="796"/>
      <c r="K26" s="796"/>
      <c r="L26" s="796"/>
      <c r="M26" s="796"/>
      <c r="N26" s="796"/>
      <c r="O26" s="796"/>
      <c r="P26" s="796"/>
      <c r="Q26" s="801"/>
      <c r="R26" s="789"/>
      <c r="S26" s="790"/>
      <c r="T26" s="790"/>
      <c r="U26" s="790"/>
      <c r="V26" s="790"/>
      <c r="W26" s="790"/>
      <c r="X26" s="790"/>
      <c r="Y26" s="790"/>
      <c r="Z26" s="790"/>
      <c r="AA26" s="790"/>
      <c r="AB26" s="790"/>
      <c r="AC26" s="790"/>
      <c r="AD26" s="790"/>
      <c r="AE26" s="790"/>
      <c r="AF26" s="790"/>
      <c r="AG26" s="790"/>
      <c r="AH26" s="790"/>
      <c r="AI26" s="790"/>
      <c r="AJ26" s="790"/>
      <c r="AK26" s="790"/>
      <c r="AL26" s="790"/>
      <c r="AM26" s="790"/>
      <c r="AN26" s="790"/>
      <c r="AO26" s="791"/>
    </row>
    <row r="27" spans="2:41" ht="15" customHeight="1" x14ac:dyDescent="0.15">
      <c r="B27" s="795"/>
      <c r="C27" s="796"/>
      <c r="D27" s="796"/>
      <c r="E27" s="796"/>
      <c r="F27" s="796"/>
      <c r="G27" s="797"/>
      <c r="H27" s="796"/>
      <c r="I27" s="796"/>
      <c r="J27" s="796"/>
      <c r="K27" s="796"/>
      <c r="L27" s="796"/>
      <c r="M27" s="796"/>
      <c r="N27" s="796"/>
      <c r="O27" s="796"/>
      <c r="P27" s="796"/>
      <c r="Q27" s="801"/>
      <c r="R27" s="789"/>
      <c r="S27" s="790"/>
      <c r="T27" s="790"/>
      <c r="U27" s="790"/>
      <c r="V27" s="790"/>
      <c r="W27" s="790"/>
      <c r="X27" s="790"/>
      <c r="Y27" s="790"/>
      <c r="Z27" s="790"/>
      <c r="AA27" s="790"/>
      <c r="AB27" s="790"/>
      <c r="AC27" s="790"/>
      <c r="AD27" s="790"/>
      <c r="AE27" s="790"/>
      <c r="AF27" s="790"/>
      <c r="AG27" s="790"/>
      <c r="AH27" s="790"/>
      <c r="AI27" s="790"/>
      <c r="AJ27" s="790"/>
      <c r="AK27" s="790"/>
      <c r="AL27" s="790"/>
      <c r="AM27" s="790"/>
      <c r="AN27" s="790"/>
      <c r="AO27" s="791"/>
    </row>
    <row r="28" spans="2:41" ht="15" customHeight="1" x14ac:dyDescent="0.15">
      <c r="B28" s="795"/>
      <c r="C28" s="796"/>
      <c r="D28" s="796"/>
      <c r="E28" s="796"/>
      <c r="F28" s="796"/>
      <c r="G28" s="797"/>
      <c r="H28" s="796"/>
      <c r="I28" s="796"/>
      <c r="J28" s="796"/>
      <c r="K28" s="796"/>
      <c r="L28" s="796"/>
      <c r="M28" s="796"/>
      <c r="N28" s="796"/>
      <c r="O28" s="796"/>
      <c r="P28" s="796"/>
      <c r="Q28" s="801"/>
      <c r="R28" s="789"/>
      <c r="S28" s="790"/>
      <c r="T28" s="790"/>
      <c r="U28" s="790"/>
      <c r="V28" s="790"/>
      <c r="W28" s="790"/>
      <c r="X28" s="790"/>
      <c r="Y28" s="790"/>
      <c r="Z28" s="790"/>
      <c r="AA28" s="790"/>
      <c r="AB28" s="790"/>
      <c r="AC28" s="790"/>
      <c r="AD28" s="790"/>
      <c r="AE28" s="790"/>
      <c r="AF28" s="790"/>
      <c r="AG28" s="790"/>
      <c r="AH28" s="790"/>
      <c r="AI28" s="790"/>
      <c r="AJ28" s="790"/>
      <c r="AK28" s="790"/>
      <c r="AL28" s="790"/>
      <c r="AM28" s="790"/>
      <c r="AN28" s="790"/>
      <c r="AO28" s="791"/>
    </row>
    <row r="29" spans="2:41" ht="15" customHeight="1" x14ac:dyDescent="0.15">
      <c r="B29" s="795"/>
      <c r="C29" s="796"/>
      <c r="D29" s="796"/>
      <c r="E29" s="796"/>
      <c r="F29" s="796"/>
      <c r="G29" s="797"/>
      <c r="H29" s="796" t="s">
        <v>93</v>
      </c>
      <c r="I29" s="796"/>
      <c r="J29" s="796"/>
      <c r="K29" s="796"/>
      <c r="L29" s="796"/>
      <c r="M29" s="796"/>
      <c r="N29" s="796"/>
      <c r="O29" s="796"/>
      <c r="P29" s="796"/>
      <c r="Q29" s="801"/>
      <c r="R29" s="761"/>
      <c r="S29" s="762"/>
      <c r="T29" s="762"/>
      <c r="U29" s="762"/>
      <c r="V29" s="762"/>
      <c r="W29" s="762"/>
      <c r="X29" s="762"/>
      <c r="Y29" s="762"/>
      <c r="Z29" s="762"/>
      <c r="AA29" s="762"/>
      <c r="AB29" s="762"/>
      <c r="AC29" s="762"/>
      <c r="AD29" s="762"/>
      <c r="AE29" s="762"/>
      <c r="AF29" s="762"/>
      <c r="AG29" s="762"/>
      <c r="AH29" s="762"/>
      <c r="AI29" s="762"/>
      <c r="AJ29" s="762"/>
      <c r="AK29" s="762"/>
      <c r="AL29" s="762"/>
      <c r="AM29" s="762"/>
      <c r="AN29" s="762"/>
      <c r="AO29" s="764"/>
    </row>
    <row r="30" spans="2:41" ht="15" customHeight="1" x14ac:dyDescent="0.15">
      <c r="B30" s="795"/>
      <c r="C30" s="796"/>
      <c r="D30" s="796"/>
      <c r="E30" s="796"/>
      <c r="F30" s="796"/>
      <c r="G30" s="797"/>
      <c r="H30" s="796"/>
      <c r="I30" s="796"/>
      <c r="J30" s="796"/>
      <c r="K30" s="796"/>
      <c r="L30" s="796"/>
      <c r="M30" s="796"/>
      <c r="N30" s="796"/>
      <c r="O30" s="796"/>
      <c r="P30" s="796"/>
      <c r="Q30" s="801"/>
      <c r="R30" s="761"/>
      <c r="S30" s="762"/>
      <c r="T30" s="762"/>
      <c r="U30" s="762"/>
      <c r="V30" s="762"/>
      <c r="W30" s="762"/>
      <c r="X30" s="762"/>
      <c r="Y30" s="762"/>
      <c r="Z30" s="762"/>
      <c r="AA30" s="762"/>
      <c r="AB30" s="762"/>
      <c r="AC30" s="762"/>
      <c r="AD30" s="762"/>
      <c r="AE30" s="762"/>
      <c r="AF30" s="762"/>
      <c r="AG30" s="762"/>
      <c r="AH30" s="762"/>
      <c r="AI30" s="762"/>
      <c r="AJ30" s="762"/>
      <c r="AK30" s="762"/>
      <c r="AL30" s="762"/>
      <c r="AM30" s="762"/>
      <c r="AN30" s="762"/>
      <c r="AO30" s="764"/>
    </row>
    <row r="31" spans="2:41" ht="15" customHeight="1" x14ac:dyDescent="0.15">
      <c r="B31" s="795"/>
      <c r="C31" s="796"/>
      <c r="D31" s="796"/>
      <c r="E31" s="796"/>
      <c r="F31" s="796"/>
      <c r="G31" s="797"/>
      <c r="H31" s="796"/>
      <c r="I31" s="796"/>
      <c r="J31" s="796"/>
      <c r="K31" s="796"/>
      <c r="L31" s="796"/>
      <c r="M31" s="796"/>
      <c r="N31" s="796"/>
      <c r="O31" s="796"/>
      <c r="P31" s="796"/>
      <c r="Q31" s="801"/>
      <c r="R31" s="761"/>
      <c r="S31" s="762"/>
      <c r="T31" s="762"/>
      <c r="U31" s="762"/>
      <c r="V31" s="762"/>
      <c r="W31" s="762"/>
      <c r="X31" s="762"/>
      <c r="Y31" s="762"/>
      <c r="Z31" s="762"/>
      <c r="AA31" s="762"/>
      <c r="AB31" s="762"/>
      <c r="AC31" s="762"/>
      <c r="AD31" s="762"/>
      <c r="AE31" s="762"/>
      <c r="AF31" s="762"/>
      <c r="AG31" s="762"/>
      <c r="AH31" s="762"/>
      <c r="AI31" s="762"/>
      <c r="AJ31" s="762"/>
      <c r="AK31" s="762"/>
      <c r="AL31" s="762"/>
      <c r="AM31" s="762"/>
      <c r="AN31" s="762"/>
      <c r="AO31" s="764"/>
    </row>
    <row r="32" spans="2:41" ht="15" customHeight="1" x14ac:dyDescent="0.15">
      <c r="B32" s="795"/>
      <c r="C32" s="796"/>
      <c r="D32" s="796"/>
      <c r="E32" s="796"/>
      <c r="F32" s="796"/>
      <c r="G32" s="797"/>
      <c r="H32" s="796" t="s">
        <v>94</v>
      </c>
      <c r="I32" s="796"/>
      <c r="J32" s="796"/>
      <c r="K32" s="796"/>
      <c r="L32" s="796"/>
      <c r="M32" s="796"/>
      <c r="N32" s="796"/>
      <c r="O32" s="796"/>
      <c r="P32" s="796"/>
      <c r="Q32" s="801"/>
      <c r="R32" s="774"/>
      <c r="S32" s="775"/>
      <c r="T32" s="775"/>
      <c r="U32" s="775"/>
      <c r="V32" s="775"/>
      <c r="W32" s="775"/>
      <c r="X32" s="775"/>
      <c r="Y32" s="775"/>
      <c r="Z32" s="775"/>
      <c r="AA32" s="775"/>
      <c r="AB32" s="775"/>
      <c r="AC32" s="775"/>
      <c r="AD32" s="775"/>
      <c r="AE32" s="775"/>
      <c r="AF32" s="775"/>
      <c r="AG32" s="775"/>
      <c r="AH32" s="775"/>
      <c r="AI32" s="775"/>
      <c r="AJ32" s="775"/>
      <c r="AK32" s="775"/>
      <c r="AL32" s="775"/>
      <c r="AM32" s="775"/>
      <c r="AN32" s="775"/>
      <c r="AO32" s="778"/>
    </row>
    <row r="33" spans="2:41" ht="15" customHeight="1" x14ac:dyDescent="0.15">
      <c r="B33" s="795"/>
      <c r="C33" s="796"/>
      <c r="D33" s="796"/>
      <c r="E33" s="796"/>
      <c r="F33" s="796"/>
      <c r="G33" s="797"/>
      <c r="H33" s="796"/>
      <c r="I33" s="796"/>
      <c r="J33" s="796"/>
      <c r="K33" s="796"/>
      <c r="L33" s="796"/>
      <c r="M33" s="796"/>
      <c r="N33" s="796"/>
      <c r="O33" s="796"/>
      <c r="P33" s="796"/>
      <c r="Q33" s="801"/>
      <c r="R33" s="774"/>
      <c r="S33" s="775"/>
      <c r="T33" s="775"/>
      <c r="U33" s="775"/>
      <c r="V33" s="775"/>
      <c r="W33" s="775"/>
      <c r="X33" s="775"/>
      <c r="Y33" s="775"/>
      <c r="Z33" s="775"/>
      <c r="AA33" s="775"/>
      <c r="AB33" s="775"/>
      <c r="AC33" s="775"/>
      <c r="AD33" s="775"/>
      <c r="AE33" s="775"/>
      <c r="AF33" s="775"/>
      <c r="AG33" s="775"/>
      <c r="AH33" s="775"/>
      <c r="AI33" s="775"/>
      <c r="AJ33" s="775"/>
      <c r="AK33" s="775"/>
      <c r="AL33" s="775"/>
      <c r="AM33" s="775"/>
      <c r="AN33" s="775"/>
      <c r="AO33" s="778"/>
    </row>
    <row r="34" spans="2:41" ht="15" customHeight="1" x14ac:dyDescent="0.15">
      <c r="B34" s="795"/>
      <c r="C34" s="796"/>
      <c r="D34" s="796"/>
      <c r="E34" s="796"/>
      <c r="F34" s="796"/>
      <c r="G34" s="797"/>
      <c r="H34" s="796"/>
      <c r="I34" s="796"/>
      <c r="J34" s="796"/>
      <c r="K34" s="796"/>
      <c r="L34" s="796"/>
      <c r="M34" s="796"/>
      <c r="N34" s="796"/>
      <c r="O34" s="796"/>
      <c r="P34" s="796"/>
      <c r="Q34" s="801"/>
      <c r="R34" s="774"/>
      <c r="S34" s="775"/>
      <c r="T34" s="775"/>
      <c r="U34" s="775"/>
      <c r="V34" s="775"/>
      <c r="W34" s="775"/>
      <c r="X34" s="775"/>
      <c r="Y34" s="775"/>
      <c r="Z34" s="775"/>
      <c r="AA34" s="775"/>
      <c r="AB34" s="775"/>
      <c r="AC34" s="775"/>
      <c r="AD34" s="775"/>
      <c r="AE34" s="775"/>
      <c r="AF34" s="775"/>
      <c r="AG34" s="775"/>
      <c r="AH34" s="775"/>
      <c r="AI34" s="775"/>
      <c r="AJ34" s="775"/>
      <c r="AK34" s="775"/>
      <c r="AL34" s="775"/>
      <c r="AM34" s="775"/>
      <c r="AN34" s="775"/>
      <c r="AO34" s="778"/>
    </row>
    <row r="35" spans="2:41" ht="15" customHeight="1" x14ac:dyDescent="0.15">
      <c r="B35" s="795"/>
      <c r="C35" s="796"/>
      <c r="D35" s="796"/>
      <c r="E35" s="796"/>
      <c r="F35" s="796"/>
      <c r="G35" s="797"/>
      <c r="H35" s="796" t="s">
        <v>95</v>
      </c>
      <c r="I35" s="796"/>
      <c r="J35" s="796"/>
      <c r="K35" s="796"/>
      <c r="L35" s="796"/>
      <c r="M35" s="796"/>
      <c r="N35" s="796"/>
      <c r="O35" s="796"/>
      <c r="P35" s="796"/>
      <c r="Q35" s="801"/>
      <c r="R35" s="774"/>
      <c r="S35" s="775"/>
      <c r="T35" s="775"/>
      <c r="U35" s="775"/>
      <c r="V35" s="775"/>
      <c r="W35" s="775"/>
      <c r="X35" s="775"/>
      <c r="Y35" s="775"/>
      <c r="Z35" s="775"/>
      <c r="AA35" s="775"/>
      <c r="AB35" s="775"/>
      <c r="AC35" s="775"/>
      <c r="AD35" s="775"/>
      <c r="AE35" s="775"/>
      <c r="AF35" s="775"/>
      <c r="AG35" s="775"/>
      <c r="AH35" s="775"/>
      <c r="AI35" s="775"/>
      <c r="AJ35" s="775"/>
      <c r="AK35" s="775"/>
      <c r="AL35" s="775"/>
      <c r="AM35" s="775"/>
      <c r="AN35" s="775"/>
      <c r="AO35" s="778"/>
    </row>
    <row r="36" spans="2:41" ht="15" customHeight="1" x14ac:dyDescent="0.15">
      <c r="B36" s="795"/>
      <c r="C36" s="796"/>
      <c r="D36" s="796"/>
      <c r="E36" s="796"/>
      <c r="F36" s="796"/>
      <c r="G36" s="797"/>
      <c r="H36" s="796"/>
      <c r="I36" s="796"/>
      <c r="J36" s="796"/>
      <c r="K36" s="796"/>
      <c r="L36" s="796"/>
      <c r="M36" s="796"/>
      <c r="N36" s="796"/>
      <c r="O36" s="796"/>
      <c r="P36" s="796"/>
      <c r="Q36" s="801"/>
      <c r="R36" s="774"/>
      <c r="S36" s="775"/>
      <c r="T36" s="775"/>
      <c r="U36" s="775"/>
      <c r="V36" s="775"/>
      <c r="W36" s="775"/>
      <c r="X36" s="775"/>
      <c r="Y36" s="775"/>
      <c r="Z36" s="775"/>
      <c r="AA36" s="775"/>
      <c r="AB36" s="775"/>
      <c r="AC36" s="775"/>
      <c r="AD36" s="775"/>
      <c r="AE36" s="775"/>
      <c r="AF36" s="775"/>
      <c r="AG36" s="775"/>
      <c r="AH36" s="775"/>
      <c r="AI36" s="775"/>
      <c r="AJ36" s="775"/>
      <c r="AK36" s="775"/>
      <c r="AL36" s="775"/>
      <c r="AM36" s="775"/>
      <c r="AN36" s="775"/>
      <c r="AO36" s="778"/>
    </row>
    <row r="37" spans="2:41" ht="15" customHeight="1" x14ac:dyDescent="0.15">
      <c r="B37" s="798"/>
      <c r="C37" s="799"/>
      <c r="D37" s="799"/>
      <c r="E37" s="799"/>
      <c r="F37" s="799"/>
      <c r="G37" s="800"/>
      <c r="H37" s="799"/>
      <c r="I37" s="799"/>
      <c r="J37" s="799"/>
      <c r="K37" s="799"/>
      <c r="L37" s="799"/>
      <c r="M37" s="799"/>
      <c r="N37" s="799"/>
      <c r="O37" s="799"/>
      <c r="P37" s="799"/>
      <c r="Q37" s="802"/>
      <c r="R37" s="776"/>
      <c r="S37" s="777"/>
      <c r="T37" s="777"/>
      <c r="U37" s="777"/>
      <c r="V37" s="777"/>
      <c r="W37" s="777"/>
      <c r="X37" s="777"/>
      <c r="Y37" s="777"/>
      <c r="Z37" s="777"/>
      <c r="AA37" s="777"/>
      <c r="AB37" s="777"/>
      <c r="AC37" s="777"/>
      <c r="AD37" s="777"/>
      <c r="AE37" s="777"/>
      <c r="AF37" s="777"/>
      <c r="AG37" s="777"/>
      <c r="AH37" s="777"/>
      <c r="AI37" s="777"/>
      <c r="AJ37" s="777"/>
      <c r="AK37" s="777"/>
      <c r="AL37" s="777"/>
      <c r="AM37" s="777"/>
      <c r="AN37" s="777"/>
      <c r="AO37" s="779"/>
    </row>
    <row r="38" spans="2:41" ht="15" customHeight="1" x14ac:dyDescent="0.15">
      <c r="B38" s="792" t="s">
        <v>101</v>
      </c>
      <c r="C38" s="793"/>
      <c r="D38" s="793"/>
      <c r="E38" s="793"/>
      <c r="F38" s="793"/>
      <c r="G38" s="794"/>
      <c r="H38" s="793" t="s">
        <v>105</v>
      </c>
      <c r="I38" s="793"/>
      <c r="J38" s="793"/>
      <c r="K38" s="793"/>
      <c r="L38" s="793"/>
      <c r="M38" s="793"/>
      <c r="N38" s="793"/>
      <c r="O38" s="793"/>
      <c r="P38" s="793"/>
      <c r="Q38" s="812"/>
      <c r="R38" s="780"/>
      <c r="S38" s="781"/>
      <c r="T38" s="781"/>
      <c r="U38" s="781"/>
      <c r="V38" s="781"/>
      <c r="W38" s="781"/>
      <c r="X38" s="781"/>
      <c r="Y38" s="781"/>
      <c r="Z38" s="781"/>
      <c r="AA38" s="781"/>
      <c r="AB38" s="781"/>
      <c r="AC38" s="781"/>
      <c r="AD38" s="781"/>
      <c r="AE38" s="781"/>
      <c r="AF38" s="781"/>
      <c r="AG38" s="781"/>
      <c r="AH38" s="781"/>
      <c r="AI38" s="781"/>
      <c r="AJ38" s="781"/>
      <c r="AK38" s="781"/>
      <c r="AL38" s="781"/>
      <c r="AM38" s="781"/>
      <c r="AN38" s="781"/>
      <c r="AO38" s="784"/>
    </row>
    <row r="39" spans="2:41" ht="15" customHeight="1" x14ac:dyDescent="0.15">
      <c r="B39" s="795"/>
      <c r="C39" s="796"/>
      <c r="D39" s="796"/>
      <c r="E39" s="796"/>
      <c r="F39" s="796"/>
      <c r="G39" s="797"/>
      <c r="H39" s="796"/>
      <c r="I39" s="796"/>
      <c r="J39" s="796"/>
      <c r="K39" s="796"/>
      <c r="L39" s="796"/>
      <c r="M39" s="796"/>
      <c r="N39" s="796"/>
      <c r="O39" s="796"/>
      <c r="P39" s="796"/>
      <c r="Q39" s="801"/>
      <c r="R39" s="782"/>
      <c r="S39" s="783"/>
      <c r="T39" s="783"/>
      <c r="U39" s="783"/>
      <c r="V39" s="783"/>
      <c r="W39" s="783"/>
      <c r="X39" s="783"/>
      <c r="Y39" s="783"/>
      <c r="Z39" s="783"/>
      <c r="AA39" s="783"/>
      <c r="AB39" s="783"/>
      <c r="AC39" s="783"/>
      <c r="AD39" s="783"/>
      <c r="AE39" s="783"/>
      <c r="AF39" s="783"/>
      <c r="AG39" s="783"/>
      <c r="AH39" s="783"/>
      <c r="AI39" s="783"/>
      <c r="AJ39" s="783"/>
      <c r="AK39" s="783"/>
      <c r="AL39" s="783"/>
      <c r="AM39" s="783"/>
      <c r="AN39" s="783"/>
      <c r="AO39" s="785"/>
    </row>
    <row r="40" spans="2:41" ht="15" customHeight="1" x14ac:dyDescent="0.15">
      <c r="B40" s="795"/>
      <c r="C40" s="796"/>
      <c r="D40" s="796"/>
      <c r="E40" s="796"/>
      <c r="F40" s="796"/>
      <c r="G40" s="797"/>
      <c r="H40" s="796"/>
      <c r="I40" s="796"/>
      <c r="J40" s="796"/>
      <c r="K40" s="796"/>
      <c r="L40" s="796"/>
      <c r="M40" s="796"/>
      <c r="N40" s="796"/>
      <c r="O40" s="796"/>
      <c r="P40" s="796"/>
      <c r="Q40" s="801"/>
      <c r="R40" s="782"/>
      <c r="S40" s="783"/>
      <c r="T40" s="783"/>
      <c r="U40" s="783"/>
      <c r="V40" s="783"/>
      <c r="W40" s="783"/>
      <c r="X40" s="783"/>
      <c r="Y40" s="783"/>
      <c r="Z40" s="783"/>
      <c r="AA40" s="783"/>
      <c r="AB40" s="783"/>
      <c r="AC40" s="783"/>
      <c r="AD40" s="783"/>
      <c r="AE40" s="783"/>
      <c r="AF40" s="783"/>
      <c r="AG40" s="783"/>
      <c r="AH40" s="783"/>
      <c r="AI40" s="783"/>
      <c r="AJ40" s="783"/>
      <c r="AK40" s="783"/>
      <c r="AL40" s="783"/>
      <c r="AM40" s="783"/>
      <c r="AN40" s="783"/>
      <c r="AO40" s="785"/>
    </row>
    <row r="41" spans="2:41" ht="15" customHeight="1" x14ac:dyDescent="0.15">
      <c r="B41" s="795"/>
      <c r="C41" s="796"/>
      <c r="D41" s="796"/>
      <c r="E41" s="796"/>
      <c r="F41" s="796"/>
      <c r="G41" s="797"/>
      <c r="H41" s="796" t="s">
        <v>96</v>
      </c>
      <c r="I41" s="796"/>
      <c r="J41" s="796"/>
      <c r="K41" s="796"/>
      <c r="L41" s="796"/>
      <c r="M41" s="796"/>
      <c r="N41" s="796"/>
      <c r="O41" s="796"/>
      <c r="P41" s="796"/>
      <c r="Q41" s="801"/>
      <c r="R41" s="761"/>
      <c r="S41" s="762"/>
      <c r="T41" s="762"/>
      <c r="U41" s="762"/>
      <c r="V41" s="762"/>
      <c r="W41" s="762"/>
      <c r="X41" s="762"/>
      <c r="Y41" s="762"/>
      <c r="Z41" s="762"/>
      <c r="AA41" s="762"/>
      <c r="AB41" s="762"/>
      <c r="AC41" s="762"/>
      <c r="AD41" s="762"/>
      <c r="AE41" s="762"/>
      <c r="AF41" s="762"/>
      <c r="AG41" s="762"/>
      <c r="AH41" s="762"/>
      <c r="AI41" s="762"/>
      <c r="AJ41" s="762"/>
      <c r="AK41" s="762"/>
      <c r="AL41" s="762"/>
      <c r="AM41" s="762"/>
      <c r="AN41" s="762"/>
      <c r="AO41" s="764"/>
    </row>
    <row r="42" spans="2:41" ht="15" customHeight="1" x14ac:dyDescent="0.15">
      <c r="B42" s="795"/>
      <c r="C42" s="796"/>
      <c r="D42" s="796"/>
      <c r="E42" s="796"/>
      <c r="F42" s="796"/>
      <c r="G42" s="797"/>
      <c r="H42" s="796"/>
      <c r="I42" s="796"/>
      <c r="J42" s="796"/>
      <c r="K42" s="796"/>
      <c r="L42" s="796"/>
      <c r="M42" s="796"/>
      <c r="N42" s="796"/>
      <c r="O42" s="796"/>
      <c r="P42" s="796"/>
      <c r="Q42" s="801"/>
      <c r="R42" s="761"/>
      <c r="S42" s="762"/>
      <c r="T42" s="762"/>
      <c r="U42" s="762"/>
      <c r="V42" s="762"/>
      <c r="W42" s="762"/>
      <c r="X42" s="762"/>
      <c r="Y42" s="762"/>
      <c r="Z42" s="762"/>
      <c r="AA42" s="762"/>
      <c r="AB42" s="762"/>
      <c r="AC42" s="762"/>
      <c r="AD42" s="762"/>
      <c r="AE42" s="762"/>
      <c r="AF42" s="762"/>
      <c r="AG42" s="762"/>
      <c r="AH42" s="762"/>
      <c r="AI42" s="762"/>
      <c r="AJ42" s="762"/>
      <c r="AK42" s="762"/>
      <c r="AL42" s="762"/>
      <c r="AM42" s="762"/>
      <c r="AN42" s="762"/>
      <c r="AO42" s="764"/>
    </row>
    <row r="43" spans="2:41" ht="15" customHeight="1" x14ac:dyDescent="0.15">
      <c r="B43" s="795"/>
      <c r="C43" s="796"/>
      <c r="D43" s="796"/>
      <c r="E43" s="796"/>
      <c r="F43" s="796"/>
      <c r="G43" s="797"/>
      <c r="H43" s="796"/>
      <c r="I43" s="796"/>
      <c r="J43" s="796"/>
      <c r="K43" s="796"/>
      <c r="L43" s="796"/>
      <c r="M43" s="796"/>
      <c r="N43" s="796"/>
      <c r="O43" s="796"/>
      <c r="P43" s="796"/>
      <c r="Q43" s="801"/>
      <c r="R43" s="761"/>
      <c r="S43" s="762"/>
      <c r="T43" s="762"/>
      <c r="U43" s="762"/>
      <c r="V43" s="762"/>
      <c r="W43" s="762"/>
      <c r="X43" s="762"/>
      <c r="Y43" s="762"/>
      <c r="Z43" s="762"/>
      <c r="AA43" s="762"/>
      <c r="AB43" s="762"/>
      <c r="AC43" s="762"/>
      <c r="AD43" s="762"/>
      <c r="AE43" s="762"/>
      <c r="AF43" s="762"/>
      <c r="AG43" s="762"/>
      <c r="AH43" s="762"/>
      <c r="AI43" s="762"/>
      <c r="AJ43" s="762"/>
      <c r="AK43" s="762"/>
      <c r="AL43" s="762"/>
      <c r="AM43" s="762"/>
      <c r="AN43" s="762"/>
      <c r="AO43" s="764"/>
    </row>
    <row r="44" spans="2:41" ht="15" customHeight="1" x14ac:dyDescent="0.15">
      <c r="B44" s="795"/>
      <c r="C44" s="796"/>
      <c r="D44" s="796"/>
      <c r="E44" s="796"/>
      <c r="F44" s="796"/>
      <c r="G44" s="797"/>
      <c r="H44" s="796" t="s">
        <v>106</v>
      </c>
      <c r="I44" s="796"/>
      <c r="J44" s="796"/>
      <c r="K44" s="796"/>
      <c r="L44" s="796"/>
      <c r="M44" s="796"/>
      <c r="N44" s="796"/>
      <c r="O44" s="796"/>
      <c r="P44" s="796"/>
      <c r="Q44" s="801"/>
      <c r="R44" s="761"/>
      <c r="S44" s="762"/>
      <c r="T44" s="762"/>
      <c r="U44" s="762"/>
      <c r="V44" s="762"/>
      <c r="W44" s="762"/>
      <c r="X44" s="762"/>
      <c r="Y44" s="762"/>
      <c r="Z44" s="762"/>
      <c r="AA44" s="762"/>
      <c r="AB44" s="762"/>
      <c r="AC44" s="762"/>
      <c r="AD44" s="762"/>
      <c r="AE44" s="762"/>
      <c r="AF44" s="762"/>
      <c r="AG44" s="762"/>
      <c r="AH44" s="762"/>
      <c r="AI44" s="762"/>
      <c r="AJ44" s="762"/>
      <c r="AK44" s="762"/>
      <c r="AL44" s="762"/>
      <c r="AM44" s="762"/>
      <c r="AN44" s="762"/>
      <c r="AO44" s="764"/>
    </row>
    <row r="45" spans="2:41" ht="15" customHeight="1" x14ac:dyDescent="0.15">
      <c r="B45" s="795"/>
      <c r="C45" s="796"/>
      <c r="D45" s="796"/>
      <c r="E45" s="796"/>
      <c r="F45" s="796"/>
      <c r="G45" s="797"/>
      <c r="H45" s="796"/>
      <c r="I45" s="796"/>
      <c r="J45" s="796"/>
      <c r="K45" s="796"/>
      <c r="L45" s="796"/>
      <c r="M45" s="796"/>
      <c r="N45" s="796"/>
      <c r="O45" s="796"/>
      <c r="P45" s="796"/>
      <c r="Q45" s="801"/>
      <c r="R45" s="761"/>
      <c r="S45" s="762"/>
      <c r="T45" s="762"/>
      <c r="U45" s="762"/>
      <c r="V45" s="762"/>
      <c r="W45" s="762"/>
      <c r="X45" s="762"/>
      <c r="Y45" s="762"/>
      <c r="Z45" s="762"/>
      <c r="AA45" s="762"/>
      <c r="AB45" s="762"/>
      <c r="AC45" s="762"/>
      <c r="AD45" s="762"/>
      <c r="AE45" s="762"/>
      <c r="AF45" s="762"/>
      <c r="AG45" s="762"/>
      <c r="AH45" s="762"/>
      <c r="AI45" s="762"/>
      <c r="AJ45" s="762"/>
      <c r="AK45" s="762"/>
      <c r="AL45" s="762"/>
      <c r="AM45" s="762"/>
      <c r="AN45" s="762"/>
      <c r="AO45" s="764"/>
    </row>
    <row r="46" spans="2:41" ht="15" customHeight="1" x14ac:dyDescent="0.15">
      <c r="B46" s="798"/>
      <c r="C46" s="799"/>
      <c r="D46" s="799"/>
      <c r="E46" s="799"/>
      <c r="F46" s="799"/>
      <c r="G46" s="800"/>
      <c r="H46" s="799"/>
      <c r="I46" s="799"/>
      <c r="J46" s="799"/>
      <c r="K46" s="799"/>
      <c r="L46" s="799"/>
      <c r="M46" s="799"/>
      <c r="N46" s="799"/>
      <c r="O46" s="799"/>
      <c r="P46" s="799"/>
      <c r="Q46" s="802"/>
      <c r="R46" s="771"/>
      <c r="S46" s="772"/>
      <c r="T46" s="772"/>
      <c r="U46" s="772"/>
      <c r="V46" s="772"/>
      <c r="W46" s="772"/>
      <c r="X46" s="772"/>
      <c r="Y46" s="772"/>
      <c r="Z46" s="772"/>
      <c r="AA46" s="772"/>
      <c r="AB46" s="772"/>
      <c r="AC46" s="772"/>
      <c r="AD46" s="772"/>
      <c r="AE46" s="772"/>
      <c r="AF46" s="772"/>
      <c r="AG46" s="772"/>
      <c r="AH46" s="772"/>
      <c r="AI46" s="772"/>
      <c r="AJ46" s="772"/>
      <c r="AK46" s="772"/>
      <c r="AL46" s="772"/>
      <c r="AM46" s="772"/>
      <c r="AN46" s="772"/>
      <c r="AO46" s="773"/>
    </row>
    <row r="47" spans="2:41" ht="15" customHeight="1" x14ac:dyDescent="0.15">
      <c r="B47" s="792" t="s">
        <v>102</v>
      </c>
      <c r="C47" s="793"/>
      <c r="D47" s="793"/>
      <c r="E47" s="793"/>
      <c r="F47" s="793"/>
      <c r="G47" s="794"/>
      <c r="H47" s="793" t="s">
        <v>97</v>
      </c>
      <c r="I47" s="793"/>
      <c r="J47" s="793"/>
      <c r="K47" s="793"/>
      <c r="L47" s="793"/>
      <c r="M47" s="793"/>
      <c r="N47" s="793"/>
      <c r="O47" s="793"/>
      <c r="P47" s="793"/>
      <c r="Q47" s="812"/>
      <c r="R47" s="759"/>
      <c r="S47" s="760"/>
      <c r="T47" s="760"/>
      <c r="U47" s="760"/>
      <c r="V47" s="760"/>
      <c r="W47" s="760"/>
      <c r="X47" s="760"/>
      <c r="Y47" s="760"/>
      <c r="Z47" s="760"/>
      <c r="AA47" s="760"/>
      <c r="AB47" s="760"/>
      <c r="AC47" s="760"/>
      <c r="AD47" s="760"/>
      <c r="AE47" s="760"/>
      <c r="AF47" s="760"/>
      <c r="AG47" s="760"/>
      <c r="AH47" s="760"/>
      <c r="AI47" s="760"/>
      <c r="AJ47" s="760"/>
      <c r="AK47" s="760"/>
      <c r="AL47" s="760"/>
      <c r="AM47" s="760"/>
      <c r="AN47" s="760"/>
      <c r="AO47" s="763"/>
    </row>
    <row r="48" spans="2:41" ht="15" customHeight="1" x14ac:dyDescent="0.15">
      <c r="B48" s="795"/>
      <c r="C48" s="796"/>
      <c r="D48" s="796"/>
      <c r="E48" s="796"/>
      <c r="F48" s="796"/>
      <c r="G48" s="797"/>
      <c r="H48" s="796"/>
      <c r="I48" s="796"/>
      <c r="J48" s="796"/>
      <c r="K48" s="796"/>
      <c r="L48" s="796"/>
      <c r="M48" s="796"/>
      <c r="N48" s="796"/>
      <c r="O48" s="796"/>
      <c r="P48" s="796"/>
      <c r="Q48" s="801"/>
      <c r="R48" s="761"/>
      <c r="S48" s="762"/>
      <c r="T48" s="762"/>
      <c r="U48" s="762"/>
      <c r="V48" s="762"/>
      <c r="W48" s="762"/>
      <c r="X48" s="762"/>
      <c r="Y48" s="762"/>
      <c r="Z48" s="762"/>
      <c r="AA48" s="762"/>
      <c r="AB48" s="762"/>
      <c r="AC48" s="762"/>
      <c r="AD48" s="762"/>
      <c r="AE48" s="762"/>
      <c r="AF48" s="762"/>
      <c r="AG48" s="762"/>
      <c r="AH48" s="762"/>
      <c r="AI48" s="762"/>
      <c r="AJ48" s="762"/>
      <c r="AK48" s="762"/>
      <c r="AL48" s="762"/>
      <c r="AM48" s="762"/>
      <c r="AN48" s="762"/>
      <c r="AO48" s="764"/>
    </row>
    <row r="49" spans="2:41" ht="15" customHeight="1" x14ac:dyDescent="0.15">
      <c r="B49" s="795"/>
      <c r="C49" s="796"/>
      <c r="D49" s="796"/>
      <c r="E49" s="796"/>
      <c r="F49" s="796"/>
      <c r="G49" s="797"/>
      <c r="H49" s="796"/>
      <c r="I49" s="796"/>
      <c r="J49" s="796"/>
      <c r="K49" s="796"/>
      <c r="L49" s="796"/>
      <c r="M49" s="796"/>
      <c r="N49" s="796"/>
      <c r="O49" s="796"/>
      <c r="P49" s="796"/>
      <c r="Q49" s="801"/>
      <c r="R49" s="761"/>
      <c r="S49" s="762"/>
      <c r="T49" s="762"/>
      <c r="U49" s="762"/>
      <c r="V49" s="762"/>
      <c r="W49" s="762"/>
      <c r="X49" s="762"/>
      <c r="Y49" s="762"/>
      <c r="Z49" s="762"/>
      <c r="AA49" s="762"/>
      <c r="AB49" s="762"/>
      <c r="AC49" s="762"/>
      <c r="AD49" s="762"/>
      <c r="AE49" s="762"/>
      <c r="AF49" s="762"/>
      <c r="AG49" s="762"/>
      <c r="AH49" s="762"/>
      <c r="AI49" s="762"/>
      <c r="AJ49" s="762"/>
      <c r="AK49" s="762"/>
      <c r="AL49" s="762"/>
      <c r="AM49" s="762"/>
      <c r="AN49" s="762"/>
      <c r="AO49" s="764"/>
    </row>
    <row r="50" spans="2:41" ht="15" customHeight="1" x14ac:dyDescent="0.15">
      <c r="B50" s="795"/>
      <c r="C50" s="796"/>
      <c r="D50" s="796"/>
      <c r="E50" s="796"/>
      <c r="F50" s="796"/>
      <c r="G50" s="797"/>
      <c r="H50" s="796" t="s">
        <v>98</v>
      </c>
      <c r="I50" s="796"/>
      <c r="J50" s="796"/>
      <c r="K50" s="796"/>
      <c r="L50" s="796"/>
      <c r="M50" s="796"/>
      <c r="N50" s="796"/>
      <c r="O50" s="796"/>
      <c r="P50" s="796"/>
      <c r="Q50" s="801"/>
      <c r="R50" s="765"/>
      <c r="S50" s="766"/>
      <c r="T50" s="766"/>
      <c r="U50" s="766"/>
      <c r="V50" s="766"/>
      <c r="W50" s="766"/>
      <c r="X50" s="766"/>
      <c r="Y50" s="766"/>
      <c r="Z50" s="766"/>
      <c r="AA50" s="766"/>
      <c r="AB50" s="766"/>
      <c r="AC50" s="766"/>
      <c r="AD50" s="766"/>
      <c r="AE50" s="766"/>
      <c r="AF50" s="766"/>
      <c r="AG50" s="766"/>
      <c r="AH50" s="766"/>
      <c r="AI50" s="766"/>
      <c r="AJ50" s="766"/>
      <c r="AK50" s="766"/>
      <c r="AL50" s="766"/>
      <c r="AM50" s="766"/>
      <c r="AN50" s="766"/>
      <c r="AO50" s="769"/>
    </row>
    <row r="51" spans="2:41" ht="15" customHeight="1" x14ac:dyDescent="0.15">
      <c r="B51" s="795"/>
      <c r="C51" s="796"/>
      <c r="D51" s="796"/>
      <c r="E51" s="796"/>
      <c r="F51" s="796"/>
      <c r="G51" s="797"/>
      <c r="H51" s="796"/>
      <c r="I51" s="796"/>
      <c r="J51" s="796"/>
      <c r="K51" s="796"/>
      <c r="L51" s="796"/>
      <c r="M51" s="796"/>
      <c r="N51" s="796"/>
      <c r="O51" s="796"/>
      <c r="P51" s="796"/>
      <c r="Q51" s="801"/>
      <c r="R51" s="765"/>
      <c r="S51" s="766"/>
      <c r="T51" s="766"/>
      <c r="U51" s="766"/>
      <c r="V51" s="766"/>
      <c r="W51" s="766"/>
      <c r="X51" s="766"/>
      <c r="Y51" s="766"/>
      <c r="Z51" s="766"/>
      <c r="AA51" s="766"/>
      <c r="AB51" s="766"/>
      <c r="AC51" s="766"/>
      <c r="AD51" s="766"/>
      <c r="AE51" s="766"/>
      <c r="AF51" s="766"/>
      <c r="AG51" s="766"/>
      <c r="AH51" s="766"/>
      <c r="AI51" s="766"/>
      <c r="AJ51" s="766"/>
      <c r="AK51" s="766"/>
      <c r="AL51" s="766"/>
      <c r="AM51" s="766"/>
      <c r="AN51" s="766"/>
      <c r="AO51" s="769"/>
    </row>
    <row r="52" spans="2:41" ht="15" customHeight="1" x14ac:dyDescent="0.15">
      <c r="B52" s="798"/>
      <c r="C52" s="799"/>
      <c r="D52" s="799"/>
      <c r="E52" s="799"/>
      <c r="F52" s="799"/>
      <c r="G52" s="800"/>
      <c r="H52" s="799"/>
      <c r="I52" s="799"/>
      <c r="J52" s="799"/>
      <c r="K52" s="799"/>
      <c r="L52" s="799"/>
      <c r="M52" s="799"/>
      <c r="N52" s="799"/>
      <c r="O52" s="799"/>
      <c r="P52" s="799"/>
      <c r="Q52" s="802"/>
      <c r="R52" s="767"/>
      <c r="S52" s="768"/>
      <c r="T52" s="768"/>
      <c r="U52" s="768"/>
      <c r="V52" s="768"/>
      <c r="W52" s="768"/>
      <c r="X52" s="768"/>
      <c r="Y52" s="768"/>
      <c r="Z52" s="768"/>
      <c r="AA52" s="768"/>
      <c r="AB52" s="768"/>
      <c r="AC52" s="768"/>
      <c r="AD52" s="768"/>
      <c r="AE52" s="768"/>
      <c r="AF52" s="768"/>
      <c r="AG52" s="768"/>
      <c r="AH52" s="768"/>
      <c r="AI52" s="768"/>
      <c r="AJ52" s="768"/>
      <c r="AK52" s="768"/>
      <c r="AL52" s="768"/>
      <c r="AM52" s="768"/>
      <c r="AN52" s="768"/>
      <c r="AO52" s="770"/>
    </row>
    <row r="53" spans="2:41" ht="15" customHeight="1" x14ac:dyDescent="0.15">
      <c r="B53" s="803" t="s">
        <v>99</v>
      </c>
      <c r="C53" s="804"/>
      <c r="D53" s="804"/>
      <c r="E53" s="804"/>
      <c r="F53" s="804"/>
      <c r="G53" s="804"/>
      <c r="H53" s="804"/>
      <c r="I53" s="804"/>
      <c r="J53" s="804"/>
      <c r="K53" s="804"/>
      <c r="L53" s="804"/>
      <c r="M53" s="804"/>
      <c r="N53" s="804"/>
      <c r="O53" s="804"/>
      <c r="P53" s="804"/>
      <c r="Q53" s="805"/>
      <c r="R53" s="756"/>
      <c r="S53" s="757"/>
      <c r="T53" s="757"/>
      <c r="U53" s="757"/>
      <c r="V53" s="757"/>
      <c r="W53" s="757"/>
      <c r="X53" s="757"/>
      <c r="Y53" s="757"/>
      <c r="Z53" s="757"/>
      <c r="AA53" s="757"/>
      <c r="AB53" s="757"/>
      <c r="AC53" s="757"/>
      <c r="AD53" s="757"/>
      <c r="AE53" s="757"/>
      <c r="AF53" s="757"/>
      <c r="AG53" s="757"/>
      <c r="AH53" s="757"/>
      <c r="AI53" s="757"/>
      <c r="AJ53" s="757"/>
      <c r="AK53" s="757"/>
      <c r="AL53" s="757"/>
      <c r="AM53" s="757"/>
      <c r="AN53" s="757"/>
      <c r="AO53" s="758"/>
    </row>
    <row r="54" spans="2:41" ht="15" customHeight="1" x14ac:dyDescent="0.15">
      <c r="B54" s="806"/>
      <c r="C54" s="807"/>
      <c r="D54" s="807"/>
      <c r="E54" s="807"/>
      <c r="F54" s="807"/>
      <c r="G54" s="807"/>
      <c r="H54" s="807"/>
      <c r="I54" s="807"/>
      <c r="J54" s="807"/>
      <c r="K54" s="807"/>
      <c r="L54" s="807"/>
      <c r="M54" s="807"/>
      <c r="N54" s="807"/>
      <c r="O54" s="807"/>
      <c r="P54" s="807"/>
      <c r="Q54" s="808"/>
      <c r="R54" s="756"/>
      <c r="S54" s="757"/>
      <c r="T54" s="757"/>
      <c r="U54" s="757"/>
      <c r="V54" s="757"/>
      <c r="W54" s="757"/>
      <c r="X54" s="757"/>
      <c r="Y54" s="757"/>
      <c r="Z54" s="757"/>
      <c r="AA54" s="757"/>
      <c r="AB54" s="757"/>
      <c r="AC54" s="757"/>
      <c r="AD54" s="757"/>
      <c r="AE54" s="757"/>
      <c r="AF54" s="757"/>
      <c r="AG54" s="757"/>
      <c r="AH54" s="757"/>
      <c r="AI54" s="757"/>
      <c r="AJ54" s="757"/>
      <c r="AK54" s="757"/>
      <c r="AL54" s="757"/>
      <c r="AM54" s="757"/>
      <c r="AN54" s="757"/>
      <c r="AO54" s="758"/>
    </row>
    <row r="55" spans="2:41" ht="15" customHeight="1" x14ac:dyDescent="0.15">
      <c r="B55" s="806"/>
      <c r="C55" s="807"/>
      <c r="D55" s="807"/>
      <c r="E55" s="807"/>
      <c r="F55" s="807"/>
      <c r="G55" s="807"/>
      <c r="H55" s="807"/>
      <c r="I55" s="807"/>
      <c r="J55" s="807"/>
      <c r="K55" s="807"/>
      <c r="L55" s="807"/>
      <c r="M55" s="807"/>
      <c r="N55" s="807"/>
      <c r="O55" s="807"/>
      <c r="P55" s="807"/>
      <c r="Q55" s="808"/>
      <c r="R55" s="756"/>
      <c r="S55" s="757"/>
      <c r="T55" s="757"/>
      <c r="U55" s="757"/>
      <c r="V55" s="757"/>
      <c r="W55" s="757"/>
      <c r="X55" s="757"/>
      <c r="Y55" s="757"/>
      <c r="Z55" s="757"/>
      <c r="AA55" s="757"/>
      <c r="AB55" s="757"/>
      <c r="AC55" s="757"/>
      <c r="AD55" s="757"/>
      <c r="AE55" s="757"/>
      <c r="AF55" s="757"/>
      <c r="AG55" s="757"/>
      <c r="AH55" s="757"/>
      <c r="AI55" s="757"/>
      <c r="AJ55" s="757"/>
      <c r="AK55" s="757"/>
      <c r="AL55" s="757"/>
      <c r="AM55" s="757"/>
      <c r="AN55" s="757"/>
      <c r="AO55" s="758"/>
    </row>
    <row r="56" spans="2:41" ht="15" customHeight="1" x14ac:dyDescent="0.15">
      <c r="B56" s="806"/>
      <c r="C56" s="807"/>
      <c r="D56" s="807"/>
      <c r="E56" s="807"/>
      <c r="F56" s="807"/>
      <c r="G56" s="807"/>
      <c r="H56" s="807"/>
      <c r="I56" s="807"/>
      <c r="J56" s="807"/>
      <c r="K56" s="807"/>
      <c r="L56" s="807"/>
      <c r="M56" s="807"/>
      <c r="N56" s="807"/>
      <c r="O56" s="807"/>
      <c r="P56" s="807"/>
      <c r="Q56" s="808"/>
      <c r="R56" s="756"/>
      <c r="S56" s="757"/>
      <c r="T56" s="757"/>
      <c r="U56" s="757"/>
      <c r="V56" s="757"/>
      <c r="W56" s="757"/>
      <c r="X56" s="757"/>
      <c r="Y56" s="757"/>
      <c r="Z56" s="757"/>
      <c r="AA56" s="757"/>
      <c r="AB56" s="757"/>
      <c r="AC56" s="757"/>
      <c r="AD56" s="757"/>
      <c r="AE56" s="757"/>
      <c r="AF56" s="757"/>
      <c r="AG56" s="757"/>
      <c r="AH56" s="757"/>
      <c r="AI56" s="757"/>
      <c r="AJ56" s="757"/>
      <c r="AK56" s="757"/>
      <c r="AL56" s="757"/>
      <c r="AM56" s="757"/>
      <c r="AN56" s="757"/>
      <c r="AO56" s="758"/>
    </row>
    <row r="57" spans="2:41" ht="15" customHeight="1" x14ac:dyDescent="0.15">
      <c r="B57" s="806"/>
      <c r="C57" s="807"/>
      <c r="D57" s="807"/>
      <c r="E57" s="807"/>
      <c r="F57" s="807"/>
      <c r="G57" s="807"/>
      <c r="H57" s="807"/>
      <c r="I57" s="807"/>
      <c r="J57" s="807"/>
      <c r="K57" s="807"/>
      <c r="L57" s="807"/>
      <c r="M57" s="807"/>
      <c r="N57" s="807"/>
      <c r="O57" s="807"/>
      <c r="P57" s="807"/>
      <c r="Q57" s="808"/>
      <c r="R57" s="756"/>
      <c r="S57" s="757"/>
      <c r="T57" s="757"/>
      <c r="U57" s="757"/>
      <c r="V57" s="757"/>
      <c r="W57" s="757"/>
      <c r="X57" s="757"/>
      <c r="Y57" s="757"/>
      <c r="Z57" s="757"/>
      <c r="AA57" s="757"/>
      <c r="AB57" s="757"/>
      <c r="AC57" s="757"/>
      <c r="AD57" s="757"/>
      <c r="AE57" s="757"/>
      <c r="AF57" s="757"/>
      <c r="AG57" s="757"/>
      <c r="AH57" s="757"/>
      <c r="AI57" s="757"/>
      <c r="AJ57" s="757"/>
      <c r="AK57" s="757"/>
      <c r="AL57" s="757"/>
      <c r="AM57" s="757"/>
      <c r="AN57" s="757"/>
      <c r="AO57" s="758"/>
    </row>
    <row r="58" spans="2:41" ht="15" customHeight="1" x14ac:dyDescent="0.15">
      <c r="B58" s="806"/>
      <c r="C58" s="807"/>
      <c r="D58" s="807"/>
      <c r="E58" s="807"/>
      <c r="F58" s="807"/>
      <c r="G58" s="807"/>
      <c r="H58" s="807"/>
      <c r="I58" s="807"/>
      <c r="J58" s="807"/>
      <c r="K58" s="807"/>
      <c r="L58" s="807"/>
      <c r="M58" s="807"/>
      <c r="N58" s="807"/>
      <c r="O58" s="807"/>
      <c r="P58" s="807"/>
      <c r="Q58" s="808"/>
      <c r="R58" s="756"/>
      <c r="S58" s="757"/>
      <c r="T58" s="757"/>
      <c r="U58" s="757"/>
      <c r="V58" s="757"/>
      <c r="W58" s="757"/>
      <c r="X58" s="757"/>
      <c r="Y58" s="757"/>
      <c r="Z58" s="757"/>
      <c r="AA58" s="757"/>
      <c r="AB58" s="757"/>
      <c r="AC58" s="757"/>
      <c r="AD58" s="757"/>
      <c r="AE58" s="757"/>
      <c r="AF58" s="757"/>
      <c r="AG58" s="757"/>
      <c r="AH58" s="757"/>
      <c r="AI58" s="757"/>
      <c r="AJ58" s="757"/>
      <c r="AK58" s="757"/>
      <c r="AL58" s="757"/>
      <c r="AM58" s="757"/>
      <c r="AN58" s="757"/>
      <c r="AO58" s="758"/>
    </row>
    <row r="59" spans="2:41" ht="15" customHeight="1" x14ac:dyDescent="0.15">
      <c r="B59" s="809"/>
      <c r="C59" s="810"/>
      <c r="D59" s="810"/>
      <c r="E59" s="810"/>
      <c r="F59" s="810"/>
      <c r="G59" s="810"/>
      <c r="H59" s="810"/>
      <c r="I59" s="810"/>
      <c r="J59" s="810"/>
      <c r="K59" s="810"/>
      <c r="L59" s="810"/>
      <c r="M59" s="810"/>
      <c r="N59" s="810"/>
      <c r="O59" s="810"/>
      <c r="P59" s="810"/>
      <c r="Q59" s="811"/>
      <c r="R59" s="756"/>
      <c r="S59" s="757"/>
      <c r="T59" s="757"/>
      <c r="U59" s="757"/>
      <c r="V59" s="757"/>
      <c r="W59" s="757"/>
      <c r="X59" s="757"/>
      <c r="Y59" s="757"/>
      <c r="Z59" s="757"/>
      <c r="AA59" s="757"/>
      <c r="AB59" s="757"/>
      <c r="AC59" s="757"/>
      <c r="AD59" s="757"/>
      <c r="AE59" s="757"/>
      <c r="AF59" s="757"/>
      <c r="AG59" s="757"/>
      <c r="AH59" s="757"/>
      <c r="AI59" s="757"/>
      <c r="AJ59" s="757"/>
      <c r="AK59" s="757"/>
      <c r="AL59" s="757"/>
      <c r="AM59" s="757"/>
      <c r="AN59" s="757"/>
      <c r="AO59" s="758"/>
    </row>
    <row r="60" spans="2:41" ht="15" customHeight="1" x14ac:dyDescent="0.15">
      <c r="B60" s="47"/>
      <c r="C60" s="47"/>
      <c r="D60" s="47"/>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c r="AJ60" s="47"/>
      <c r="AK60" s="47"/>
      <c r="AL60" s="47"/>
      <c r="AM60" s="47"/>
      <c r="AN60" s="47"/>
      <c r="AO60" s="47"/>
    </row>
  </sheetData>
  <sheetProtection algorithmName="SHA-512" hashValue="yuRELdUPnRlEu9DR3krZvp7pAJEVbQRBQic6Wayz4D+l9ZNhUvwbCkXDBllNB/osQqnU+eJ6RtJAC5ryUWieDA==" saltValue="osiAVEiiT63ANcWwBYc+vg==" spinCount="100000" sheet="1" formatCells="0" formatColumns="0" formatRows="0"/>
  <mergeCells count="95">
    <mergeCell ref="B6:AN6"/>
    <mergeCell ref="B2:AO2"/>
    <mergeCell ref="AI4:AO4"/>
    <mergeCell ref="B5:C5"/>
    <mergeCell ref="D5:AO5"/>
    <mergeCell ref="B4:AH4"/>
    <mergeCell ref="B7:AO7"/>
    <mergeCell ref="B8:AO19"/>
    <mergeCell ref="R21:U22"/>
    <mergeCell ref="V21:Y22"/>
    <mergeCell ref="Z21:AC22"/>
    <mergeCell ref="AH21:AK22"/>
    <mergeCell ref="AL21:AO22"/>
    <mergeCell ref="B21:Q22"/>
    <mergeCell ref="AD21:AG22"/>
    <mergeCell ref="H23:Q25"/>
    <mergeCell ref="H26:Q28"/>
    <mergeCell ref="H29:Q31"/>
    <mergeCell ref="H32:Q34"/>
    <mergeCell ref="B23:G37"/>
    <mergeCell ref="B38:G46"/>
    <mergeCell ref="H50:Q52"/>
    <mergeCell ref="B47:G52"/>
    <mergeCell ref="B53:Q59"/>
    <mergeCell ref="H35:Q37"/>
    <mergeCell ref="H38:Q40"/>
    <mergeCell ref="H41:Q43"/>
    <mergeCell ref="H44:Q46"/>
    <mergeCell ref="H47:Q49"/>
    <mergeCell ref="R26:U28"/>
    <mergeCell ref="V26:Y28"/>
    <mergeCell ref="Z26:AC28"/>
    <mergeCell ref="AH26:AK28"/>
    <mergeCell ref="AL26:AO28"/>
    <mergeCell ref="AD26:AG28"/>
    <mergeCell ref="R23:U25"/>
    <mergeCell ref="V23:Y25"/>
    <mergeCell ref="Z23:AC25"/>
    <mergeCell ref="AH23:AK25"/>
    <mergeCell ref="AL23:AO25"/>
    <mergeCell ref="AD23:AG25"/>
    <mergeCell ref="R32:U34"/>
    <mergeCell ref="V32:Y34"/>
    <mergeCell ref="Z32:AC34"/>
    <mergeCell ref="AH32:AK34"/>
    <mergeCell ref="AL32:AO34"/>
    <mergeCell ref="AD32:AG34"/>
    <mergeCell ref="R29:U31"/>
    <mergeCell ref="V29:Y31"/>
    <mergeCell ref="Z29:AC31"/>
    <mergeCell ref="AH29:AK31"/>
    <mergeCell ref="AL29:AO31"/>
    <mergeCell ref="AD29:AG31"/>
    <mergeCell ref="R38:U40"/>
    <mergeCell ref="V38:Y40"/>
    <mergeCell ref="Z38:AC40"/>
    <mergeCell ref="AH38:AK40"/>
    <mergeCell ref="AL38:AO40"/>
    <mergeCell ref="AD38:AG40"/>
    <mergeCell ref="R35:U37"/>
    <mergeCell ref="V35:Y37"/>
    <mergeCell ref="Z35:AC37"/>
    <mergeCell ref="AH35:AK37"/>
    <mergeCell ref="AL35:AO37"/>
    <mergeCell ref="AD35:AG37"/>
    <mergeCell ref="R44:U46"/>
    <mergeCell ref="V44:Y46"/>
    <mergeCell ref="Z44:AC46"/>
    <mergeCell ref="AH44:AK46"/>
    <mergeCell ref="AL44:AO46"/>
    <mergeCell ref="AD44:AG46"/>
    <mergeCell ref="R41:U43"/>
    <mergeCell ref="V41:Y43"/>
    <mergeCell ref="Z41:AC43"/>
    <mergeCell ref="AH41:AK43"/>
    <mergeCell ref="AL41:AO43"/>
    <mergeCell ref="AD41:AG43"/>
    <mergeCell ref="R50:U52"/>
    <mergeCell ref="V50:Y52"/>
    <mergeCell ref="Z50:AC52"/>
    <mergeCell ref="AH50:AK52"/>
    <mergeCell ref="AL50:AO52"/>
    <mergeCell ref="AD50:AG52"/>
    <mergeCell ref="R47:U49"/>
    <mergeCell ref="V47:Y49"/>
    <mergeCell ref="Z47:AC49"/>
    <mergeCell ref="AH47:AK49"/>
    <mergeCell ref="AL47:AO49"/>
    <mergeCell ref="AD47:AG49"/>
    <mergeCell ref="R53:U59"/>
    <mergeCell ref="V53:Y59"/>
    <mergeCell ref="Z53:AC59"/>
    <mergeCell ref="AH53:AK59"/>
    <mergeCell ref="AL53:AO59"/>
    <mergeCell ref="AD53:AG59"/>
  </mergeCells>
  <phoneticPr fontId="3"/>
  <dataValidations count="2">
    <dataValidation type="list" allowBlank="1" showInputMessage="1" showErrorMessage="1" sqref="R38 V38 Z38 AH38 AL38 AD38" xr:uid="{9058AFB4-50DA-47A6-9FE7-837E06CC587A}">
      <formula1>"国庫,都道府県,市町村,その他,該当なし"</formula1>
    </dataValidation>
    <dataValidation type="list" allowBlank="1" showInputMessage="1" showErrorMessage="1" sqref="R26 V26 Z26 AH26 AL26 AD26" xr:uid="{D7DA6E68-9DA0-40C9-81A2-F3EF80280B46}">
      <formula1>"新設,拡充,導入,その他,該当なし"</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381EE-DE31-449B-9423-6F915F4ABF4A}">
  <sheetPr codeName="Sheet12"/>
  <dimension ref="B2:AN143"/>
  <sheetViews>
    <sheetView zoomScale="85" zoomScaleNormal="85" zoomScaleSheetLayoutView="40" workbookViewId="0">
      <selection activeCell="CS21" sqref="CS21"/>
    </sheetView>
  </sheetViews>
  <sheetFormatPr defaultColWidth="2.25" defaultRowHeight="15" customHeight="1" x14ac:dyDescent="0.15"/>
  <cols>
    <col min="1" max="1" width="2.5" style="45" customWidth="1"/>
    <col min="2" max="78" width="2.25" style="45"/>
    <col min="79" max="79" width="2.25" style="45" customWidth="1"/>
    <col min="80"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133</v>
      </c>
      <c r="AI4" s="291"/>
      <c r="AJ4" s="291"/>
      <c r="AK4" s="291"/>
      <c r="AL4" s="291"/>
      <c r="AM4" s="291"/>
      <c r="AN4" s="292"/>
    </row>
    <row r="5" spans="2:40" ht="15" customHeight="1" x14ac:dyDescent="0.15">
      <c r="B5" s="699" t="s">
        <v>107</v>
      </c>
      <c r="C5" s="699"/>
      <c r="D5" s="700" t="s">
        <v>108</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3" t="s">
        <v>243</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row>
    <row r="10" spans="2:40" ht="15" customHeight="1" x14ac:dyDescent="0.15">
      <c r="B10" s="48"/>
      <c r="C10" s="685" t="s">
        <v>67</v>
      </c>
      <c r="D10" s="685"/>
      <c r="E10" s="685"/>
      <c r="F10" s="686" t="s">
        <v>131</v>
      </c>
      <c r="G10" s="686"/>
      <c r="H10" s="686"/>
      <c r="I10" s="686"/>
      <c r="J10" s="686"/>
      <c r="K10" s="686"/>
      <c r="L10" s="686"/>
      <c r="M10" s="686"/>
      <c r="N10" s="686"/>
      <c r="O10" s="686"/>
      <c r="P10" s="686"/>
      <c r="Q10" s="686"/>
      <c r="R10" s="686"/>
      <c r="S10" s="686"/>
      <c r="T10" s="686"/>
      <c r="U10" s="686"/>
      <c r="V10" s="686"/>
      <c r="W10" s="686"/>
      <c r="X10" s="686"/>
      <c r="Y10" s="686"/>
      <c r="Z10" s="686"/>
      <c r="AA10" s="686"/>
      <c r="AB10" s="686"/>
      <c r="AC10" s="686"/>
      <c r="AD10" s="686"/>
      <c r="AE10" s="686"/>
      <c r="AF10" s="686"/>
      <c r="AG10" s="686"/>
      <c r="AH10" s="686"/>
      <c r="AI10" s="686"/>
      <c r="AJ10" s="686"/>
      <c r="AK10" s="686"/>
      <c r="AL10" s="686"/>
      <c r="AM10" s="686"/>
      <c r="AN10" s="686"/>
    </row>
    <row r="11" spans="2:40" ht="15" customHeight="1" x14ac:dyDescent="0.15">
      <c r="B11" s="48"/>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row>
    <row r="12" spans="2:40" ht="15" customHeight="1" x14ac:dyDescent="0.15">
      <c r="B12" s="217" t="s">
        <v>25</v>
      </c>
      <c r="C12" s="218"/>
      <c r="D12" s="218"/>
      <c r="E12" s="218"/>
      <c r="F12" s="218"/>
      <c r="G12" s="218"/>
      <c r="H12" s="218"/>
      <c r="I12" s="218"/>
      <c r="J12" s="218"/>
      <c r="K12" s="218"/>
      <c r="L12" s="218"/>
      <c r="M12" s="218"/>
      <c r="N12" s="218"/>
      <c r="O12" s="218"/>
      <c r="P12" s="218"/>
      <c r="Q12" s="218"/>
      <c r="R12" s="218"/>
      <c r="S12" s="218"/>
      <c r="T12" s="218"/>
      <c r="U12" s="218"/>
      <c r="V12" s="218"/>
      <c r="W12" s="218"/>
      <c r="X12" s="218"/>
      <c r="Y12" s="218"/>
      <c r="Z12" s="218"/>
      <c r="AA12" s="218"/>
      <c r="AB12" s="218"/>
      <c r="AC12" s="218"/>
      <c r="AD12" s="218"/>
      <c r="AE12" s="218"/>
      <c r="AF12" s="218"/>
      <c r="AG12" s="218"/>
      <c r="AH12" s="218"/>
      <c r="AI12" s="218"/>
      <c r="AJ12" s="218"/>
      <c r="AK12" s="218"/>
      <c r="AL12" s="218"/>
      <c r="AM12" s="218"/>
      <c r="AN12" s="219"/>
    </row>
    <row r="13" spans="2:40" ht="15" customHeight="1" x14ac:dyDescent="0.15">
      <c r="B13" s="854" t="s">
        <v>282</v>
      </c>
      <c r="C13" s="855"/>
      <c r="D13" s="855"/>
      <c r="E13" s="855"/>
      <c r="F13" s="855"/>
      <c r="G13" s="855"/>
      <c r="H13" s="855"/>
      <c r="I13" s="855"/>
      <c r="J13" s="855"/>
      <c r="K13" s="855"/>
      <c r="L13" s="855"/>
      <c r="M13" s="855"/>
      <c r="N13" s="855"/>
      <c r="O13" s="855"/>
      <c r="P13" s="855"/>
      <c r="Q13" s="855"/>
      <c r="R13" s="855"/>
      <c r="S13" s="855"/>
      <c r="T13" s="855"/>
      <c r="U13" s="855"/>
      <c r="V13" s="855"/>
      <c r="W13" s="855"/>
      <c r="X13" s="855"/>
      <c r="Y13" s="855"/>
      <c r="Z13" s="855"/>
      <c r="AA13" s="855"/>
      <c r="AB13" s="855"/>
      <c r="AC13" s="855"/>
      <c r="AD13" s="855"/>
      <c r="AE13" s="855"/>
      <c r="AF13" s="855"/>
      <c r="AG13" s="855"/>
      <c r="AH13" s="855"/>
      <c r="AI13" s="855"/>
      <c r="AJ13" s="855"/>
      <c r="AK13" s="855"/>
      <c r="AL13" s="855"/>
      <c r="AM13" s="855"/>
      <c r="AN13" s="856"/>
    </row>
    <row r="14" spans="2:40" ht="15" customHeight="1" x14ac:dyDescent="0.15">
      <c r="B14" s="854"/>
      <c r="C14" s="855"/>
      <c r="D14" s="855"/>
      <c r="E14" s="855"/>
      <c r="F14" s="855"/>
      <c r="G14" s="855"/>
      <c r="H14" s="855"/>
      <c r="I14" s="855"/>
      <c r="J14" s="855"/>
      <c r="K14" s="855"/>
      <c r="L14" s="855"/>
      <c r="M14" s="855"/>
      <c r="N14" s="855"/>
      <c r="O14" s="855"/>
      <c r="P14" s="855"/>
      <c r="Q14" s="855"/>
      <c r="R14" s="855"/>
      <c r="S14" s="855"/>
      <c r="T14" s="855"/>
      <c r="U14" s="855"/>
      <c r="V14" s="855"/>
      <c r="W14" s="855"/>
      <c r="X14" s="855"/>
      <c r="Y14" s="855"/>
      <c r="Z14" s="855"/>
      <c r="AA14" s="855"/>
      <c r="AB14" s="855"/>
      <c r="AC14" s="855"/>
      <c r="AD14" s="855"/>
      <c r="AE14" s="855"/>
      <c r="AF14" s="855"/>
      <c r="AG14" s="855"/>
      <c r="AH14" s="855"/>
      <c r="AI14" s="855"/>
      <c r="AJ14" s="855"/>
      <c r="AK14" s="855"/>
      <c r="AL14" s="855"/>
      <c r="AM14" s="855"/>
      <c r="AN14" s="856"/>
    </row>
    <row r="15" spans="2:40" ht="15" customHeight="1" x14ac:dyDescent="0.15">
      <c r="B15" s="854"/>
      <c r="C15" s="855"/>
      <c r="D15" s="855"/>
      <c r="E15" s="855"/>
      <c r="F15" s="855"/>
      <c r="G15" s="855"/>
      <c r="H15" s="855"/>
      <c r="I15" s="855"/>
      <c r="J15" s="855"/>
      <c r="K15" s="855"/>
      <c r="L15" s="855"/>
      <c r="M15" s="855"/>
      <c r="N15" s="855"/>
      <c r="O15" s="855"/>
      <c r="P15" s="855"/>
      <c r="Q15" s="855"/>
      <c r="R15" s="855"/>
      <c r="S15" s="855"/>
      <c r="T15" s="855"/>
      <c r="U15" s="855"/>
      <c r="V15" s="855"/>
      <c r="W15" s="855"/>
      <c r="X15" s="855"/>
      <c r="Y15" s="855"/>
      <c r="Z15" s="855"/>
      <c r="AA15" s="855"/>
      <c r="AB15" s="855"/>
      <c r="AC15" s="855"/>
      <c r="AD15" s="855"/>
      <c r="AE15" s="855"/>
      <c r="AF15" s="855"/>
      <c r="AG15" s="855"/>
      <c r="AH15" s="855"/>
      <c r="AI15" s="855"/>
      <c r="AJ15" s="855"/>
      <c r="AK15" s="855"/>
      <c r="AL15" s="855"/>
      <c r="AM15" s="855"/>
      <c r="AN15" s="856"/>
    </row>
    <row r="16" spans="2:40" ht="15" customHeight="1" x14ac:dyDescent="0.15">
      <c r="B16" s="857"/>
      <c r="C16" s="858"/>
      <c r="D16" s="858"/>
      <c r="E16" s="858"/>
      <c r="F16" s="858"/>
      <c r="G16" s="858"/>
      <c r="H16" s="858"/>
      <c r="I16" s="858"/>
      <c r="J16" s="858"/>
      <c r="K16" s="858"/>
      <c r="L16" s="858"/>
      <c r="M16" s="858"/>
      <c r="N16" s="858"/>
      <c r="O16" s="858"/>
      <c r="P16" s="858"/>
      <c r="Q16" s="858"/>
      <c r="R16" s="858"/>
      <c r="S16" s="858"/>
      <c r="T16" s="858"/>
      <c r="U16" s="858"/>
      <c r="V16" s="858"/>
      <c r="W16" s="858"/>
      <c r="X16" s="858"/>
      <c r="Y16" s="858"/>
      <c r="Z16" s="858"/>
      <c r="AA16" s="858"/>
      <c r="AB16" s="858"/>
      <c r="AC16" s="858"/>
      <c r="AD16" s="858"/>
      <c r="AE16" s="858"/>
      <c r="AF16" s="858"/>
      <c r="AG16" s="858"/>
      <c r="AH16" s="858"/>
      <c r="AI16" s="858"/>
      <c r="AJ16" s="858"/>
      <c r="AK16" s="858"/>
      <c r="AL16" s="858"/>
      <c r="AM16" s="858"/>
      <c r="AN16" s="859"/>
    </row>
    <row r="17" spans="2:40" ht="15" customHeight="1" x14ac:dyDescent="0.15">
      <c r="B17" s="905"/>
      <c r="C17" s="905"/>
      <c r="D17" s="905"/>
      <c r="E17" s="905"/>
      <c r="F17" s="905"/>
      <c r="G17" s="905"/>
      <c r="H17" s="905"/>
      <c r="I17" s="905"/>
      <c r="J17" s="905"/>
      <c r="K17" s="905"/>
      <c r="L17" s="905"/>
      <c r="M17" s="905"/>
      <c r="N17" s="905"/>
      <c r="O17" s="905"/>
      <c r="P17" s="905"/>
      <c r="Q17" s="905"/>
      <c r="R17" s="905"/>
      <c r="S17" s="905"/>
      <c r="T17" s="905"/>
      <c r="U17" s="905"/>
      <c r="V17" s="905"/>
      <c r="W17" s="905"/>
      <c r="X17" s="905"/>
      <c r="Y17" s="905"/>
      <c r="Z17" s="905"/>
      <c r="AA17" s="905"/>
      <c r="AB17" s="905"/>
      <c r="AC17" s="905"/>
      <c r="AD17" s="905"/>
      <c r="AE17" s="905"/>
      <c r="AF17" s="905"/>
      <c r="AG17" s="905"/>
      <c r="AH17" s="905"/>
      <c r="AI17" s="905"/>
      <c r="AJ17" s="905"/>
      <c r="AK17" s="860" t="s">
        <v>143</v>
      </c>
      <c r="AL17" s="860"/>
      <c r="AM17" s="860"/>
      <c r="AN17" s="860"/>
    </row>
    <row r="18" spans="2:40" ht="10.5" customHeight="1" x14ac:dyDescent="0.15">
      <c r="B18" s="813" t="s">
        <v>103</v>
      </c>
      <c r="C18" s="814"/>
      <c r="D18" s="814"/>
      <c r="E18" s="814"/>
      <c r="F18" s="814"/>
      <c r="G18" s="814"/>
      <c r="H18" s="814"/>
      <c r="I18" s="814"/>
      <c r="J18" s="814"/>
      <c r="K18" s="814"/>
      <c r="L18" s="814"/>
      <c r="M18" s="814"/>
      <c r="N18" s="814"/>
      <c r="O18" s="814"/>
      <c r="P18" s="814"/>
      <c r="Q18" s="823"/>
      <c r="R18" s="823"/>
      <c r="S18" s="823"/>
      <c r="T18" s="823"/>
      <c r="U18" s="823"/>
      <c r="V18" s="823"/>
      <c r="W18" s="823"/>
      <c r="X18" s="823"/>
      <c r="Y18" s="823"/>
      <c r="Z18" s="823"/>
      <c r="AA18" s="823"/>
      <c r="AB18" s="823"/>
      <c r="AC18" s="823"/>
      <c r="AD18" s="823"/>
      <c r="AE18" s="823"/>
      <c r="AF18" s="823"/>
      <c r="AG18" s="823"/>
      <c r="AH18" s="823"/>
      <c r="AI18" s="823"/>
      <c r="AJ18" s="823"/>
      <c r="AK18" s="823"/>
      <c r="AL18" s="823"/>
      <c r="AM18" s="823"/>
      <c r="AN18" s="824"/>
    </row>
    <row r="19" spans="2:40" ht="10.5" customHeight="1" x14ac:dyDescent="0.15">
      <c r="B19" s="816"/>
      <c r="C19" s="817"/>
      <c r="D19" s="817"/>
      <c r="E19" s="817"/>
      <c r="F19" s="817"/>
      <c r="G19" s="817"/>
      <c r="H19" s="817"/>
      <c r="I19" s="817"/>
      <c r="J19" s="817"/>
      <c r="K19" s="817"/>
      <c r="L19" s="817"/>
      <c r="M19" s="817"/>
      <c r="N19" s="817"/>
      <c r="O19" s="817"/>
      <c r="P19" s="817"/>
      <c r="Q19" s="823"/>
      <c r="R19" s="823"/>
      <c r="S19" s="823"/>
      <c r="T19" s="823"/>
      <c r="U19" s="823"/>
      <c r="V19" s="823"/>
      <c r="W19" s="823"/>
      <c r="X19" s="823"/>
      <c r="Y19" s="823"/>
      <c r="Z19" s="823"/>
      <c r="AA19" s="823"/>
      <c r="AB19" s="823"/>
      <c r="AC19" s="823"/>
      <c r="AD19" s="823"/>
      <c r="AE19" s="823"/>
      <c r="AF19" s="823"/>
      <c r="AG19" s="823"/>
      <c r="AH19" s="823"/>
      <c r="AI19" s="823"/>
      <c r="AJ19" s="823"/>
      <c r="AK19" s="823"/>
      <c r="AL19" s="823"/>
      <c r="AM19" s="823"/>
      <c r="AN19" s="824"/>
    </row>
    <row r="20" spans="2:40" ht="10.5" customHeight="1" x14ac:dyDescent="0.15">
      <c r="B20" s="897" t="s">
        <v>109</v>
      </c>
      <c r="C20" s="898"/>
      <c r="D20" s="898"/>
      <c r="E20" s="898"/>
      <c r="F20" s="898"/>
      <c r="G20" s="898"/>
      <c r="H20" s="898"/>
      <c r="I20" s="898"/>
      <c r="J20" s="907"/>
      <c r="K20" s="907"/>
      <c r="L20" s="907"/>
      <c r="M20" s="907"/>
      <c r="N20" s="907"/>
      <c r="O20" s="907"/>
      <c r="P20" s="907"/>
      <c r="Q20" s="760"/>
      <c r="R20" s="760"/>
      <c r="S20" s="760"/>
      <c r="T20" s="760"/>
      <c r="U20" s="760"/>
      <c r="V20" s="760"/>
      <c r="W20" s="760"/>
      <c r="X20" s="760"/>
      <c r="Y20" s="760"/>
      <c r="Z20" s="760"/>
      <c r="AA20" s="760"/>
      <c r="AB20" s="760"/>
      <c r="AC20" s="827"/>
      <c r="AD20" s="827"/>
      <c r="AE20" s="827"/>
      <c r="AF20" s="827"/>
      <c r="AG20" s="760"/>
      <c r="AH20" s="760"/>
      <c r="AI20" s="760"/>
      <c r="AJ20" s="760"/>
      <c r="AK20" s="760"/>
      <c r="AL20" s="760"/>
      <c r="AM20" s="760"/>
      <c r="AN20" s="763"/>
    </row>
    <row r="21" spans="2:40" ht="10.5" customHeight="1" x14ac:dyDescent="0.15">
      <c r="B21" s="887"/>
      <c r="C21" s="888"/>
      <c r="D21" s="888"/>
      <c r="E21" s="888"/>
      <c r="F21" s="888"/>
      <c r="G21" s="888"/>
      <c r="H21" s="888"/>
      <c r="I21" s="888"/>
      <c r="J21" s="906"/>
      <c r="K21" s="906"/>
      <c r="L21" s="906"/>
      <c r="M21" s="906"/>
      <c r="N21" s="906"/>
      <c r="O21" s="906"/>
      <c r="P21" s="906"/>
      <c r="Q21" s="762"/>
      <c r="R21" s="762"/>
      <c r="S21" s="762"/>
      <c r="T21" s="762"/>
      <c r="U21" s="762"/>
      <c r="V21" s="762"/>
      <c r="W21" s="762"/>
      <c r="X21" s="762"/>
      <c r="Y21" s="762"/>
      <c r="Z21" s="762"/>
      <c r="AA21" s="762"/>
      <c r="AB21" s="762"/>
      <c r="AC21" s="820"/>
      <c r="AD21" s="820"/>
      <c r="AE21" s="820"/>
      <c r="AF21" s="820"/>
      <c r="AG21" s="762"/>
      <c r="AH21" s="762"/>
      <c r="AI21" s="762"/>
      <c r="AJ21" s="762"/>
      <c r="AK21" s="762"/>
      <c r="AL21" s="762"/>
      <c r="AM21" s="762"/>
      <c r="AN21" s="764"/>
    </row>
    <row r="22" spans="2:40" ht="10.5" customHeight="1" x14ac:dyDescent="0.15">
      <c r="B22" s="887" t="s">
        <v>110</v>
      </c>
      <c r="C22" s="888"/>
      <c r="D22" s="888"/>
      <c r="E22" s="888"/>
      <c r="F22" s="888"/>
      <c r="G22" s="888"/>
      <c r="H22" s="888"/>
      <c r="I22" s="888"/>
      <c r="J22" s="906" t="s">
        <v>67</v>
      </c>
      <c r="K22" s="906"/>
      <c r="L22" s="906"/>
      <c r="M22" s="906"/>
      <c r="N22" s="906"/>
      <c r="O22" s="906"/>
      <c r="P22" s="906"/>
      <c r="Q22" s="820"/>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0.5" customHeight="1" x14ac:dyDescent="0.15">
      <c r="B23" s="887"/>
      <c r="C23" s="888"/>
      <c r="D23" s="888"/>
      <c r="E23" s="888"/>
      <c r="F23" s="888"/>
      <c r="G23" s="888"/>
      <c r="H23" s="888"/>
      <c r="I23" s="888"/>
      <c r="J23" s="906"/>
      <c r="K23" s="906"/>
      <c r="L23" s="906"/>
      <c r="M23" s="906"/>
      <c r="N23" s="906"/>
      <c r="O23" s="906"/>
      <c r="P23" s="906"/>
      <c r="Q23" s="820"/>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0.5" customHeight="1" x14ac:dyDescent="0.15">
      <c r="B24" s="887" t="s">
        <v>111</v>
      </c>
      <c r="C24" s="888"/>
      <c r="D24" s="888"/>
      <c r="E24" s="888"/>
      <c r="F24" s="888"/>
      <c r="G24" s="888"/>
      <c r="H24" s="888"/>
      <c r="I24" s="888"/>
      <c r="J24" s="906" t="s">
        <v>71</v>
      </c>
      <c r="K24" s="906"/>
      <c r="L24" s="906"/>
      <c r="M24" s="906"/>
      <c r="N24" s="906"/>
      <c r="O24" s="906"/>
      <c r="P24" s="906"/>
      <c r="Q24" s="820"/>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0.5" customHeight="1" x14ac:dyDescent="0.15">
      <c r="B25" s="887"/>
      <c r="C25" s="888"/>
      <c r="D25" s="888"/>
      <c r="E25" s="888"/>
      <c r="F25" s="888"/>
      <c r="G25" s="888"/>
      <c r="H25" s="888"/>
      <c r="I25" s="888"/>
      <c r="J25" s="906"/>
      <c r="K25" s="906"/>
      <c r="L25" s="906"/>
      <c r="M25" s="906"/>
      <c r="N25" s="906"/>
      <c r="O25" s="906"/>
      <c r="P25" s="906"/>
      <c r="Q25" s="820"/>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0.5" customHeight="1" x14ac:dyDescent="0.15">
      <c r="B26" s="887" t="s">
        <v>112</v>
      </c>
      <c r="C26" s="888"/>
      <c r="D26" s="888"/>
      <c r="E26" s="888"/>
      <c r="F26" s="888"/>
      <c r="G26" s="888"/>
      <c r="H26" s="888"/>
      <c r="I26" s="888"/>
      <c r="J26" s="906" t="s">
        <v>72</v>
      </c>
      <c r="K26" s="906"/>
      <c r="L26" s="906"/>
      <c r="M26" s="906"/>
      <c r="N26" s="906"/>
      <c r="O26" s="906"/>
      <c r="P26" s="906"/>
      <c r="Q26" s="820"/>
      <c r="R26" s="820"/>
      <c r="S26" s="820"/>
      <c r="T26" s="820"/>
      <c r="U26" s="820"/>
      <c r="V26" s="820"/>
      <c r="W26" s="820"/>
      <c r="X26" s="820"/>
      <c r="Y26" s="820"/>
      <c r="Z26" s="820"/>
      <c r="AA26" s="820"/>
      <c r="AB26" s="820"/>
      <c r="AC26" s="820"/>
      <c r="AD26" s="820"/>
      <c r="AE26" s="820"/>
      <c r="AF26" s="820"/>
      <c r="AG26" s="820"/>
      <c r="AH26" s="820"/>
      <c r="AI26" s="820"/>
      <c r="AJ26" s="820"/>
      <c r="AK26" s="820"/>
      <c r="AL26" s="820"/>
      <c r="AM26" s="820"/>
      <c r="AN26" s="825"/>
    </row>
    <row r="27" spans="2:40" ht="10.5" customHeight="1" x14ac:dyDescent="0.15">
      <c r="B27" s="887"/>
      <c r="C27" s="888"/>
      <c r="D27" s="888"/>
      <c r="E27" s="888"/>
      <c r="F27" s="888"/>
      <c r="G27" s="888"/>
      <c r="H27" s="888"/>
      <c r="I27" s="888"/>
      <c r="J27" s="906"/>
      <c r="K27" s="906"/>
      <c r="L27" s="906"/>
      <c r="M27" s="906"/>
      <c r="N27" s="906"/>
      <c r="O27" s="906"/>
      <c r="P27" s="906"/>
      <c r="Q27" s="820"/>
      <c r="R27" s="820"/>
      <c r="S27" s="820"/>
      <c r="T27" s="820"/>
      <c r="U27" s="820"/>
      <c r="V27" s="820"/>
      <c r="W27" s="820"/>
      <c r="X27" s="820"/>
      <c r="Y27" s="820"/>
      <c r="Z27" s="820"/>
      <c r="AA27" s="820"/>
      <c r="AB27" s="820"/>
      <c r="AC27" s="820"/>
      <c r="AD27" s="820"/>
      <c r="AE27" s="820"/>
      <c r="AF27" s="820"/>
      <c r="AG27" s="820"/>
      <c r="AH27" s="820"/>
      <c r="AI27" s="820"/>
      <c r="AJ27" s="820"/>
      <c r="AK27" s="820"/>
      <c r="AL27" s="820"/>
      <c r="AM27" s="820"/>
      <c r="AN27" s="825"/>
    </row>
    <row r="28" spans="2:40" ht="10.5" customHeight="1" x14ac:dyDescent="0.15">
      <c r="B28" s="651" t="s">
        <v>185</v>
      </c>
      <c r="C28" s="652"/>
      <c r="D28" s="652"/>
      <c r="E28" s="652"/>
      <c r="F28" s="652"/>
      <c r="G28" s="652"/>
      <c r="H28" s="652"/>
      <c r="I28" s="652"/>
      <c r="J28" s="906" t="s">
        <v>113</v>
      </c>
      <c r="K28" s="906"/>
      <c r="L28" s="906"/>
      <c r="M28" s="906"/>
      <c r="N28" s="906"/>
      <c r="O28" s="906"/>
      <c r="P28" s="906"/>
      <c r="Q28" s="820"/>
      <c r="R28" s="820"/>
      <c r="S28" s="820"/>
      <c r="T28" s="820"/>
      <c r="U28" s="820"/>
      <c r="V28" s="820"/>
      <c r="W28" s="820"/>
      <c r="X28" s="820"/>
      <c r="Y28" s="820"/>
      <c r="Z28" s="820"/>
      <c r="AA28" s="820"/>
      <c r="AB28" s="820"/>
      <c r="AC28" s="820"/>
      <c r="AD28" s="820"/>
      <c r="AE28" s="820"/>
      <c r="AF28" s="820"/>
      <c r="AG28" s="820"/>
      <c r="AH28" s="820"/>
      <c r="AI28" s="820"/>
      <c r="AJ28" s="820"/>
      <c r="AK28" s="820"/>
      <c r="AL28" s="820"/>
      <c r="AM28" s="820"/>
      <c r="AN28" s="825"/>
    </row>
    <row r="29" spans="2:40" ht="10.5" customHeight="1" x14ac:dyDescent="0.15">
      <c r="B29" s="658"/>
      <c r="C29" s="659"/>
      <c r="D29" s="659"/>
      <c r="E29" s="659"/>
      <c r="F29" s="659"/>
      <c r="G29" s="659"/>
      <c r="H29" s="659"/>
      <c r="I29" s="659"/>
      <c r="J29" s="909"/>
      <c r="K29" s="909"/>
      <c r="L29" s="909"/>
      <c r="M29" s="909"/>
      <c r="N29" s="909"/>
      <c r="O29" s="909"/>
      <c r="P29" s="909"/>
      <c r="Q29" s="821"/>
      <c r="R29" s="821"/>
      <c r="S29" s="821"/>
      <c r="T29" s="821"/>
      <c r="U29" s="821"/>
      <c r="V29" s="821"/>
      <c r="W29" s="821"/>
      <c r="X29" s="821"/>
      <c r="Y29" s="821"/>
      <c r="Z29" s="821"/>
      <c r="AA29" s="821"/>
      <c r="AB29" s="821"/>
      <c r="AC29" s="821"/>
      <c r="AD29" s="821"/>
      <c r="AE29" s="821"/>
      <c r="AF29" s="821"/>
      <c r="AG29" s="821"/>
      <c r="AH29" s="821"/>
      <c r="AI29" s="821"/>
      <c r="AJ29" s="821"/>
      <c r="AK29" s="821"/>
      <c r="AL29" s="821"/>
      <c r="AM29" s="821"/>
      <c r="AN29" s="826"/>
    </row>
    <row r="30" spans="2:40" ht="10.5" customHeight="1" x14ac:dyDescent="0.15">
      <c r="B30" s="829" t="s">
        <v>99</v>
      </c>
      <c r="C30" s="829"/>
      <c r="D30" s="829"/>
      <c r="E30" s="829"/>
      <c r="F30" s="829"/>
      <c r="G30" s="829"/>
      <c r="H30" s="829"/>
      <c r="I30" s="829"/>
      <c r="J30" s="829"/>
      <c r="K30" s="829"/>
      <c r="L30" s="829"/>
      <c r="M30" s="829"/>
      <c r="N30" s="829"/>
      <c r="O30" s="829"/>
      <c r="P30" s="867"/>
      <c r="Q30" s="823"/>
      <c r="R30" s="823"/>
      <c r="S30" s="823"/>
      <c r="T30" s="823"/>
      <c r="U30" s="823"/>
      <c r="V30" s="823"/>
      <c r="W30" s="823"/>
      <c r="X30" s="823"/>
      <c r="Y30" s="823"/>
      <c r="Z30" s="823"/>
      <c r="AA30" s="823"/>
      <c r="AB30" s="823"/>
      <c r="AC30" s="823"/>
      <c r="AD30" s="823"/>
      <c r="AE30" s="823"/>
      <c r="AF30" s="823"/>
      <c r="AG30" s="823"/>
      <c r="AH30" s="823"/>
      <c r="AI30" s="823"/>
      <c r="AJ30" s="823"/>
      <c r="AK30" s="823"/>
      <c r="AL30" s="823"/>
      <c r="AM30" s="823"/>
      <c r="AN30" s="824"/>
    </row>
    <row r="31" spans="2:40" ht="10.5" customHeight="1" x14ac:dyDescent="0.15">
      <c r="B31" s="829"/>
      <c r="C31" s="829"/>
      <c r="D31" s="829"/>
      <c r="E31" s="829"/>
      <c r="F31" s="829"/>
      <c r="G31" s="829"/>
      <c r="H31" s="829"/>
      <c r="I31" s="829"/>
      <c r="J31" s="829"/>
      <c r="K31" s="829"/>
      <c r="L31" s="829"/>
      <c r="M31" s="829"/>
      <c r="N31" s="829"/>
      <c r="O31" s="829"/>
      <c r="P31" s="867"/>
      <c r="Q31" s="823"/>
      <c r="R31" s="823"/>
      <c r="S31" s="823"/>
      <c r="T31" s="823"/>
      <c r="U31" s="823"/>
      <c r="V31" s="823"/>
      <c r="W31" s="823"/>
      <c r="X31" s="823"/>
      <c r="Y31" s="823"/>
      <c r="Z31" s="823"/>
      <c r="AA31" s="823"/>
      <c r="AB31" s="823"/>
      <c r="AC31" s="823"/>
      <c r="AD31" s="823"/>
      <c r="AE31" s="823"/>
      <c r="AF31" s="823"/>
      <c r="AG31" s="823"/>
      <c r="AH31" s="823"/>
      <c r="AI31" s="823"/>
      <c r="AJ31" s="823"/>
      <c r="AK31" s="823"/>
      <c r="AL31" s="823"/>
      <c r="AM31" s="823"/>
      <c r="AN31" s="824"/>
    </row>
    <row r="32" spans="2:40" ht="15" customHeight="1" x14ac:dyDescent="0.15">
      <c r="B32" s="51"/>
      <c r="C32" s="51"/>
      <c r="D32" s="51"/>
      <c r="E32" s="51"/>
      <c r="F32" s="51"/>
      <c r="G32" s="51"/>
      <c r="H32" s="51"/>
      <c r="I32" s="51"/>
      <c r="J32" s="51"/>
      <c r="K32" s="51"/>
      <c r="L32" s="51"/>
      <c r="M32" s="51"/>
      <c r="N32" s="51"/>
      <c r="O32" s="51"/>
      <c r="P32" s="5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row>
    <row r="33" spans="2:40" ht="15" customHeight="1" x14ac:dyDescent="0.15">
      <c r="B33" s="48"/>
      <c r="C33" s="685" t="s">
        <v>71</v>
      </c>
      <c r="D33" s="685"/>
      <c r="E33" s="685"/>
      <c r="F33" s="686" t="s">
        <v>127</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ht="15" customHeight="1" x14ac:dyDescent="0.15">
      <c r="B34" s="48"/>
      <c r="C34" s="53"/>
      <c r="D34" s="53"/>
      <c r="E34" s="53"/>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row>
    <row r="35" spans="2:40" ht="15" customHeight="1" x14ac:dyDescent="0.15">
      <c r="B35" s="217" t="s">
        <v>25</v>
      </c>
      <c r="C35" s="218"/>
      <c r="D35" s="218"/>
      <c r="E35" s="218"/>
      <c r="F35" s="218"/>
      <c r="G35" s="218"/>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9"/>
    </row>
    <row r="36" spans="2:40" ht="15" customHeight="1" x14ac:dyDescent="0.15">
      <c r="B36" s="220" t="s">
        <v>245</v>
      </c>
      <c r="C36" s="221"/>
      <c r="D36" s="221"/>
      <c r="E36" s="221"/>
      <c r="F36" s="221"/>
      <c r="G36" s="221"/>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2"/>
    </row>
    <row r="37" spans="2:40" ht="15" customHeight="1" x14ac:dyDescent="0.15">
      <c r="B37" s="223"/>
      <c r="C37" s="224"/>
      <c r="D37" s="224"/>
      <c r="E37" s="224"/>
      <c r="F37" s="224"/>
      <c r="G37" s="224"/>
      <c r="H37" s="224"/>
      <c r="I37" s="224"/>
      <c r="J37" s="224"/>
      <c r="K37" s="224"/>
      <c r="L37" s="224"/>
      <c r="M37" s="224"/>
      <c r="N37" s="224"/>
      <c r="O37" s="224"/>
      <c r="P37" s="224"/>
      <c r="Q37" s="224"/>
      <c r="R37" s="224"/>
      <c r="S37" s="224"/>
      <c r="T37" s="224"/>
      <c r="U37" s="224"/>
      <c r="V37" s="224"/>
      <c r="W37" s="224"/>
      <c r="X37" s="224"/>
      <c r="Y37" s="224"/>
      <c r="Z37" s="224"/>
      <c r="AA37" s="224"/>
      <c r="AB37" s="224"/>
      <c r="AC37" s="224"/>
      <c r="AD37" s="224"/>
      <c r="AE37" s="224"/>
      <c r="AF37" s="224"/>
      <c r="AG37" s="224"/>
      <c r="AH37" s="224"/>
      <c r="AI37" s="224"/>
      <c r="AJ37" s="224"/>
      <c r="AK37" s="224"/>
      <c r="AL37" s="224"/>
      <c r="AM37" s="224"/>
      <c r="AN37" s="225"/>
    </row>
    <row r="38" spans="2:40"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190" t="s">
        <v>142</v>
      </c>
      <c r="AH38" s="190"/>
      <c r="AI38" s="190"/>
      <c r="AJ38" s="190"/>
      <c r="AK38" s="190"/>
      <c r="AL38" s="190"/>
      <c r="AM38" s="190"/>
      <c r="AN38" s="190"/>
    </row>
    <row r="39" spans="2:40" ht="10.5" customHeight="1" x14ac:dyDescent="0.15">
      <c r="B39" s="813" t="s">
        <v>103</v>
      </c>
      <c r="C39" s="814"/>
      <c r="D39" s="814"/>
      <c r="E39" s="814"/>
      <c r="F39" s="814"/>
      <c r="G39" s="814"/>
      <c r="H39" s="814"/>
      <c r="I39" s="814"/>
      <c r="J39" s="814"/>
      <c r="K39" s="814"/>
      <c r="L39" s="814"/>
      <c r="M39" s="814"/>
      <c r="N39" s="814"/>
      <c r="O39" s="814"/>
      <c r="P39" s="814"/>
      <c r="Q39" s="823"/>
      <c r="R39" s="823"/>
      <c r="S39" s="823"/>
      <c r="T39" s="823"/>
      <c r="U39" s="823"/>
      <c r="V39" s="823"/>
      <c r="W39" s="823"/>
      <c r="X39" s="823"/>
      <c r="Y39" s="823"/>
      <c r="Z39" s="823"/>
      <c r="AA39" s="823"/>
      <c r="AB39" s="823"/>
      <c r="AC39" s="823"/>
      <c r="AD39" s="823"/>
      <c r="AE39" s="823"/>
      <c r="AF39" s="823"/>
      <c r="AG39" s="823"/>
      <c r="AH39" s="823"/>
      <c r="AI39" s="823"/>
      <c r="AJ39" s="823"/>
      <c r="AK39" s="823"/>
      <c r="AL39" s="823"/>
      <c r="AM39" s="823"/>
      <c r="AN39" s="824"/>
    </row>
    <row r="40" spans="2:40" ht="10.5" customHeight="1" x14ac:dyDescent="0.15">
      <c r="B40" s="816"/>
      <c r="C40" s="817"/>
      <c r="D40" s="817"/>
      <c r="E40" s="817"/>
      <c r="F40" s="817"/>
      <c r="G40" s="817"/>
      <c r="H40" s="817"/>
      <c r="I40" s="817"/>
      <c r="J40" s="817"/>
      <c r="K40" s="817"/>
      <c r="L40" s="817"/>
      <c r="M40" s="817"/>
      <c r="N40" s="817"/>
      <c r="O40" s="817"/>
      <c r="P40" s="817"/>
      <c r="Q40" s="823"/>
      <c r="R40" s="823"/>
      <c r="S40" s="823"/>
      <c r="T40" s="823"/>
      <c r="U40" s="823"/>
      <c r="V40" s="823"/>
      <c r="W40" s="823"/>
      <c r="X40" s="823"/>
      <c r="Y40" s="823"/>
      <c r="Z40" s="823"/>
      <c r="AA40" s="823"/>
      <c r="AB40" s="823"/>
      <c r="AC40" s="823"/>
      <c r="AD40" s="823"/>
      <c r="AE40" s="823"/>
      <c r="AF40" s="823"/>
      <c r="AG40" s="823"/>
      <c r="AH40" s="823"/>
      <c r="AI40" s="823"/>
      <c r="AJ40" s="823"/>
      <c r="AK40" s="823"/>
      <c r="AL40" s="823"/>
      <c r="AM40" s="823"/>
      <c r="AN40" s="824"/>
    </row>
    <row r="41" spans="2:40" ht="10.5" customHeight="1" x14ac:dyDescent="0.15">
      <c r="B41" s="901" t="s">
        <v>114</v>
      </c>
      <c r="C41" s="902"/>
      <c r="D41" s="902"/>
      <c r="E41" s="902"/>
      <c r="F41" s="902"/>
      <c r="G41" s="902"/>
      <c r="H41" s="902"/>
      <c r="I41" s="902"/>
      <c r="J41" s="902"/>
      <c r="K41" s="902"/>
      <c r="L41" s="902"/>
      <c r="M41" s="902"/>
      <c r="N41" s="902"/>
      <c r="O41" s="902"/>
      <c r="P41" s="902"/>
      <c r="Q41" s="823"/>
      <c r="R41" s="823"/>
      <c r="S41" s="823"/>
      <c r="T41" s="823"/>
      <c r="U41" s="823"/>
      <c r="V41" s="823"/>
      <c r="W41" s="823"/>
      <c r="X41" s="823"/>
      <c r="Y41" s="823"/>
      <c r="Z41" s="823"/>
      <c r="AA41" s="823"/>
      <c r="AB41" s="823"/>
      <c r="AC41" s="823"/>
      <c r="AD41" s="823"/>
      <c r="AE41" s="823"/>
      <c r="AF41" s="823"/>
      <c r="AG41" s="823"/>
      <c r="AH41" s="823"/>
      <c r="AI41" s="823"/>
      <c r="AJ41" s="823"/>
      <c r="AK41" s="823"/>
      <c r="AL41" s="823"/>
      <c r="AM41" s="823"/>
      <c r="AN41" s="824"/>
    </row>
    <row r="42" spans="2:40" ht="10.5" customHeight="1" x14ac:dyDescent="0.15">
      <c r="B42" s="903"/>
      <c r="C42" s="904"/>
      <c r="D42" s="904"/>
      <c r="E42" s="904"/>
      <c r="F42" s="904"/>
      <c r="G42" s="904"/>
      <c r="H42" s="904"/>
      <c r="I42" s="904"/>
      <c r="J42" s="904"/>
      <c r="K42" s="904"/>
      <c r="L42" s="904"/>
      <c r="M42" s="904"/>
      <c r="N42" s="904"/>
      <c r="O42" s="904"/>
      <c r="P42" s="904"/>
      <c r="Q42" s="823"/>
      <c r="R42" s="823"/>
      <c r="S42" s="823"/>
      <c r="T42" s="823"/>
      <c r="U42" s="823"/>
      <c r="V42" s="823"/>
      <c r="W42" s="823"/>
      <c r="X42" s="823"/>
      <c r="Y42" s="823"/>
      <c r="Z42" s="823"/>
      <c r="AA42" s="823"/>
      <c r="AB42" s="823"/>
      <c r="AC42" s="823"/>
      <c r="AD42" s="823"/>
      <c r="AE42" s="823"/>
      <c r="AF42" s="823"/>
      <c r="AG42" s="823"/>
      <c r="AH42" s="823"/>
      <c r="AI42" s="823"/>
      <c r="AJ42" s="823"/>
      <c r="AK42" s="823"/>
      <c r="AL42" s="823"/>
      <c r="AM42" s="823"/>
      <c r="AN42" s="824"/>
    </row>
    <row r="43" spans="2:40" ht="10.5" customHeight="1" x14ac:dyDescent="0.15">
      <c r="B43" s="829" t="s">
        <v>99</v>
      </c>
      <c r="C43" s="829"/>
      <c r="D43" s="829"/>
      <c r="E43" s="829"/>
      <c r="F43" s="829"/>
      <c r="G43" s="829"/>
      <c r="H43" s="829"/>
      <c r="I43" s="829"/>
      <c r="J43" s="829"/>
      <c r="K43" s="829"/>
      <c r="L43" s="829"/>
      <c r="M43" s="829"/>
      <c r="N43" s="829"/>
      <c r="O43" s="829"/>
      <c r="P43" s="867"/>
      <c r="Q43" s="823"/>
      <c r="R43" s="823"/>
      <c r="S43" s="823"/>
      <c r="T43" s="823"/>
      <c r="U43" s="823"/>
      <c r="V43" s="823"/>
      <c r="W43" s="823"/>
      <c r="X43" s="823"/>
      <c r="Y43" s="823"/>
      <c r="Z43" s="823"/>
      <c r="AA43" s="823"/>
      <c r="AB43" s="823"/>
      <c r="AC43" s="823"/>
      <c r="AD43" s="823"/>
      <c r="AE43" s="823"/>
      <c r="AF43" s="823"/>
      <c r="AG43" s="823"/>
      <c r="AH43" s="823"/>
      <c r="AI43" s="823"/>
      <c r="AJ43" s="823"/>
      <c r="AK43" s="823"/>
      <c r="AL43" s="823"/>
      <c r="AM43" s="823"/>
      <c r="AN43" s="824"/>
    </row>
    <row r="44" spans="2:40" ht="10.5" customHeight="1" x14ac:dyDescent="0.15">
      <c r="B44" s="829"/>
      <c r="C44" s="829"/>
      <c r="D44" s="829"/>
      <c r="E44" s="829"/>
      <c r="F44" s="829"/>
      <c r="G44" s="829"/>
      <c r="H44" s="829"/>
      <c r="I44" s="829"/>
      <c r="J44" s="829"/>
      <c r="K44" s="829"/>
      <c r="L44" s="829"/>
      <c r="M44" s="829"/>
      <c r="N44" s="829"/>
      <c r="O44" s="829"/>
      <c r="P44" s="867"/>
      <c r="Q44" s="823"/>
      <c r="R44" s="823"/>
      <c r="S44" s="823"/>
      <c r="T44" s="823"/>
      <c r="U44" s="823"/>
      <c r="V44" s="823"/>
      <c r="W44" s="823"/>
      <c r="X44" s="823"/>
      <c r="Y44" s="823"/>
      <c r="Z44" s="823"/>
      <c r="AA44" s="823"/>
      <c r="AB44" s="823"/>
      <c r="AC44" s="823"/>
      <c r="AD44" s="823"/>
      <c r="AE44" s="823"/>
      <c r="AF44" s="823"/>
      <c r="AG44" s="823"/>
      <c r="AH44" s="823"/>
      <c r="AI44" s="823"/>
      <c r="AJ44" s="823"/>
      <c r="AK44" s="823"/>
      <c r="AL44" s="823"/>
      <c r="AM44" s="823"/>
      <c r="AN44" s="824"/>
    </row>
    <row r="45" spans="2:40" ht="15" customHeight="1" x14ac:dyDescent="0.15">
      <c r="B45" s="51"/>
      <c r="C45" s="51"/>
      <c r="D45" s="51"/>
      <c r="E45" s="51"/>
      <c r="F45" s="51"/>
      <c r="G45" s="51"/>
      <c r="H45" s="51"/>
      <c r="I45" s="51"/>
      <c r="J45" s="51"/>
      <c r="K45" s="51"/>
      <c r="L45" s="51"/>
      <c r="M45" s="51"/>
      <c r="N45" s="51"/>
      <c r="O45" s="51"/>
      <c r="P45" s="5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row>
    <row r="46" spans="2:40" ht="15" customHeight="1" x14ac:dyDescent="0.15">
      <c r="B46" s="48"/>
      <c r="C46" s="685" t="s">
        <v>72</v>
      </c>
      <c r="D46" s="685"/>
      <c r="E46" s="685"/>
      <c r="F46" s="686" t="s">
        <v>128</v>
      </c>
      <c r="G46" s="686"/>
      <c r="H46" s="686"/>
      <c r="I46" s="686"/>
      <c r="J46" s="686"/>
      <c r="K46" s="686"/>
      <c r="L46" s="686"/>
      <c r="M46" s="686"/>
      <c r="N46" s="686"/>
      <c r="O46" s="686"/>
      <c r="P46" s="686"/>
      <c r="Q46" s="686"/>
      <c r="R46" s="686"/>
      <c r="S46" s="686"/>
      <c r="T46" s="686"/>
      <c r="U46" s="686"/>
      <c r="V46" s="686"/>
      <c r="W46" s="686"/>
      <c r="X46" s="686"/>
      <c r="Y46" s="686"/>
      <c r="Z46" s="686"/>
      <c r="AA46" s="686"/>
      <c r="AB46" s="686"/>
      <c r="AC46" s="686"/>
      <c r="AD46" s="686"/>
      <c r="AE46" s="686"/>
      <c r="AF46" s="686"/>
      <c r="AG46" s="686"/>
      <c r="AH46" s="686"/>
      <c r="AI46" s="686"/>
      <c r="AJ46" s="686"/>
      <c r="AK46" s="686"/>
      <c r="AL46" s="686"/>
      <c r="AM46" s="686"/>
      <c r="AN46" s="68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190" t="s">
        <v>284</v>
      </c>
      <c r="AH47" s="190"/>
      <c r="AI47" s="190"/>
      <c r="AJ47" s="190"/>
      <c r="AK47" s="190"/>
      <c r="AL47" s="190"/>
      <c r="AM47" s="190"/>
      <c r="AN47" s="190"/>
    </row>
    <row r="48" spans="2:40" ht="10.5" customHeight="1" x14ac:dyDescent="0.15">
      <c r="B48" s="813" t="s">
        <v>103</v>
      </c>
      <c r="C48" s="814"/>
      <c r="D48" s="814"/>
      <c r="E48" s="814"/>
      <c r="F48" s="814"/>
      <c r="G48" s="814"/>
      <c r="H48" s="814"/>
      <c r="I48" s="814"/>
      <c r="J48" s="814"/>
      <c r="K48" s="814"/>
      <c r="L48" s="814"/>
      <c r="M48" s="814"/>
      <c r="N48" s="814"/>
      <c r="O48" s="814"/>
      <c r="P48" s="814"/>
      <c r="Q48" s="823"/>
      <c r="R48" s="823"/>
      <c r="S48" s="823"/>
      <c r="T48" s="823"/>
      <c r="U48" s="823"/>
      <c r="V48" s="823"/>
      <c r="W48" s="823"/>
      <c r="X48" s="823"/>
      <c r="Y48" s="823"/>
      <c r="Z48" s="823"/>
      <c r="AA48" s="823"/>
      <c r="AB48" s="823"/>
      <c r="AC48" s="823"/>
      <c r="AD48" s="823"/>
      <c r="AE48" s="823"/>
      <c r="AF48" s="823"/>
      <c r="AG48" s="823"/>
      <c r="AH48" s="823"/>
      <c r="AI48" s="823"/>
      <c r="AJ48" s="823"/>
      <c r="AK48" s="823"/>
      <c r="AL48" s="823"/>
      <c r="AM48" s="823"/>
      <c r="AN48" s="824"/>
    </row>
    <row r="49" spans="2:40" ht="10.5" customHeight="1" x14ac:dyDescent="0.15">
      <c r="B49" s="816"/>
      <c r="C49" s="817"/>
      <c r="D49" s="817"/>
      <c r="E49" s="817"/>
      <c r="F49" s="817"/>
      <c r="G49" s="817"/>
      <c r="H49" s="817"/>
      <c r="I49" s="817"/>
      <c r="J49" s="817"/>
      <c r="K49" s="817"/>
      <c r="L49" s="817"/>
      <c r="M49" s="817"/>
      <c r="N49" s="817"/>
      <c r="O49" s="817"/>
      <c r="P49" s="817"/>
      <c r="Q49" s="823"/>
      <c r="R49" s="823"/>
      <c r="S49" s="823"/>
      <c r="T49" s="823"/>
      <c r="U49" s="823"/>
      <c r="V49" s="823"/>
      <c r="W49" s="823"/>
      <c r="X49" s="823"/>
      <c r="Y49" s="823"/>
      <c r="Z49" s="823"/>
      <c r="AA49" s="823"/>
      <c r="AB49" s="823"/>
      <c r="AC49" s="823"/>
      <c r="AD49" s="823"/>
      <c r="AE49" s="823"/>
      <c r="AF49" s="823"/>
      <c r="AG49" s="823"/>
      <c r="AH49" s="823"/>
      <c r="AI49" s="823"/>
      <c r="AJ49" s="823"/>
      <c r="AK49" s="823"/>
      <c r="AL49" s="823"/>
      <c r="AM49" s="823"/>
      <c r="AN49" s="824"/>
    </row>
    <row r="50" spans="2:40" ht="10.5" customHeight="1" x14ac:dyDescent="0.15">
      <c r="B50" s="901" t="s">
        <v>115</v>
      </c>
      <c r="C50" s="902"/>
      <c r="D50" s="902"/>
      <c r="E50" s="902"/>
      <c r="F50" s="902"/>
      <c r="G50" s="902"/>
      <c r="H50" s="902"/>
      <c r="I50" s="902"/>
      <c r="J50" s="902"/>
      <c r="K50" s="902"/>
      <c r="L50" s="902"/>
      <c r="M50" s="902"/>
      <c r="N50" s="902"/>
      <c r="O50" s="902"/>
      <c r="P50" s="902"/>
      <c r="Q50" s="823"/>
      <c r="R50" s="823"/>
      <c r="S50" s="823"/>
      <c r="T50" s="823"/>
      <c r="U50" s="823"/>
      <c r="V50" s="823"/>
      <c r="W50" s="823"/>
      <c r="X50" s="823"/>
      <c r="Y50" s="823"/>
      <c r="Z50" s="823"/>
      <c r="AA50" s="823"/>
      <c r="AB50" s="823"/>
      <c r="AC50" s="823"/>
      <c r="AD50" s="823"/>
      <c r="AE50" s="823"/>
      <c r="AF50" s="823"/>
      <c r="AG50" s="823"/>
      <c r="AH50" s="823"/>
      <c r="AI50" s="823"/>
      <c r="AJ50" s="823"/>
      <c r="AK50" s="823"/>
      <c r="AL50" s="823"/>
      <c r="AM50" s="823"/>
      <c r="AN50" s="824"/>
    </row>
    <row r="51" spans="2:40" ht="10.5" customHeight="1" x14ac:dyDescent="0.15">
      <c r="B51" s="903"/>
      <c r="C51" s="904"/>
      <c r="D51" s="904"/>
      <c r="E51" s="904"/>
      <c r="F51" s="904"/>
      <c r="G51" s="904"/>
      <c r="H51" s="904"/>
      <c r="I51" s="904"/>
      <c r="J51" s="904"/>
      <c r="K51" s="904"/>
      <c r="L51" s="904"/>
      <c r="M51" s="904"/>
      <c r="N51" s="904"/>
      <c r="O51" s="904"/>
      <c r="P51" s="904"/>
      <c r="Q51" s="823"/>
      <c r="R51" s="823"/>
      <c r="S51" s="823"/>
      <c r="T51" s="823"/>
      <c r="U51" s="823"/>
      <c r="V51" s="823"/>
      <c r="W51" s="823"/>
      <c r="X51" s="823"/>
      <c r="Y51" s="823"/>
      <c r="Z51" s="823"/>
      <c r="AA51" s="823"/>
      <c r="AB51" s="823"/>
      <c r="AC51" s="823"/>
      <c r="AD51" s="823"/>
      <c r="AE51" s="823"/>
      <c r="AF51" s="823"/>
      <c r="AG51" s="823"/>
      <c r="AH51" s="823"/>
      <c r="AI51" s="823"/>
      <c r="AJ51" s="823"/>
      <c r="AK51" s="823"/>
      <c r="AL51" s="823"/>
      <c r="AM51" s="823"/>
      <c r="AN51" s="824"/>
    </row>
    <row r="52" spans="2:40" ht="10.5" customHeight="1" x14ac:dyDescent="0.15">
      <c r="B52" s="829" t="s">
        <v>99</v>
      </c>
      <c r="C52" s="829"/>
      <c r="D52" s="829"/>
      <c r="E52" s="829"/>
      <c r="F52" s="829"/>
      <c r="G52" s="829"/>
      <c r="H52" s="829"/>
      <c r="I52" s="829"/>
      <c r="J52" s="829"/>
      <c r="K52" s="829"/>
      <c r="L52" s="829"/>
      <c r="M52" s="829"/>
      <c r="N52" s="829"/>
      <c r="O52" s="829"/>
      <c r="P52" s="867"/>
      <c r="Q52" s="823"/>
      <c r="R52" s="823"/>
      <c r="S52" s="823"/>
      <c r="T52" s="823"/>
      <c r="U52" s="823"/>
      <c r="V52" s="823"/>
      <c r="W52" s="823"/>
      <c r="X52" s="823"/>
      <c r="Y52" s="823"/>
      <c r="Z52" s="823"/>
      <c r="AA52" s="823"/>
      <c r="AB52" s="823"/>
      <c r="AC52" s="823"/>
      <c r="AD52" s="823"/>
      <c r="AE52" s="823"/>
      <c r="AF52" s="823"/>
      <c r="AG52" s="823"/>
      <c r="AH52" s="823"/>
      <c r="AI52" s="823"/>
      <c r="AJ52" s="823"/>
      <c r="AK52" s="823"/>
      <c r="AL52" s="823"/>
      <c r="AM52" s="823"/>
      <c r="AN52" s="824"/>
    </row>
    <row r="53" spans="2:40" ht="10.5" customHeight="1" x14ac:dyDescent="0.15">
      <c r="B53" s="829"/>
      <c r="C53" s="829"/>
      <c r="D53" s="829"/>
      <c r="E53" s="829"/>
      <c r="F53" s="829"/>
      <c r="G53" s="829"/>
      <c r="H53" s="829"/>
      <c r="I53" s="829"/>
      <c r="J53" s="829"/>
      <c r="K53" s="829"/>
      <c r="L53" s="829"/>
      <c r="M53" s="829"/>
      <c r="N53" s="829"/>
      <c r="O53" s="829"/>
      <c r="P53" s="867"/>
      <c r="Q53" s="823"/>
      <c r="R53" s="823"/>
      <c r="S53" s="823"/>
      <c r="T53" s="823"/>
      <c r="U53" s="823"/>
      <c r="V53" s="823"/>
      <c r="W53" s="823"/>
      <c r="X53" s="823"/>
      <c r="Y53" s="823"/>
      <c r="Z53" s="823"/>
      <c r="AA53" s="823"/>
      <c r="AB53" s="823"/>
      <c r="AC53" s="823"/>
      <c r="AD53" s="823"/>
      <c r="AE53" s="823"/>
      <c r="AF53" s="823"/>
      <c r="AG53" s="823"/>
      <c r="AH53" s="823"/>
      <c r="AI53" s="823"/>
      <c r="AJ53" s="823"/>
      <c r="AK53" s="823"/>
      <c r="AL53" s="823"/>
      <c r="AM53" s="823"/>
      <c r="AN53" s="824"/>
    </row>
    <row r="54" spans="2:40" ht="15" customHeight="1" x14ac:dyDescent="0.15">
      <c r="B54" s="51"/>
      <c r="C54" s="51"/>
      <c r="D54" s="51"/>
      <c r="E54" s="51"/>
      <c r="F54" s="51"/>
      <c r="G54" s="51"/>
      <c r="H54" s="51"/>
      <c r="I54" s="51"/>
      <c r="J54" s="51"/>
      <c r="K54" s="51"/>
      <c r="L54" s="51"/>
      <c r="M54" s="51"/>
      <c r="N54" s="51"/>
      <c r="O54" s="51"/>
      <c r="P54" s="5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row>
    <row r="55" spans="2:40" ht="15" customHeight="1" x14ac:dyDescent="0.15">
      <c r="B55" s="48"/>
      <c r="C55" s="685" t="s">
        <v>129</v>
      </c>
      <c r="D55" s="685"/>
      <c r="E55" s="685"/>
      <c r="F55" s="686" t="s">
        <v>130</v>
      </c>
      <c r="G55" s="686"/>
      <c r="H55" s="686"/>
      <c r="I55" s="686"/>
      <c r="J55" s="686"/>
      <c r="K55" s="686"/>
      <c r="L55" s="686"/>
      <c r="M55" s="686"/>
      <c r="N55" s="686"/>
      <c r="O55" s="686"/>
      <c r="P55" s="686"/>
      <c r="Q55" s="686"/>
      <c r="R55" s="686"/>
      <c r="S55" s="686"/>
      <c r="T55" s="686"/>
      <c r="U55" s="686"/>
      <c r="V55" s="686"/>
      <c r="W55" s="686"/>
      <c r="X55" s="686"/>
      <c r="Y55" s="686"/>
      <c r="Z55" s="686"/>
      <c r="AA55" s="686"/>
      <c r="AB55" s="686"/>
      <c r="AC55" s="686"/>
      <c r="AD55" s="686"/>
      <c r="AE55" s="686"/>
      <c r="AF55" s="686"/>
      <c r="AG55" s="686"/>
      <c r="AH55" s="686"/>
      <c r="AI55" s="686"/>
      <c r="AJ55" s="686"/>
      <c r="AK55" s="686"/>
      <c r="AL55" s="686"/>
      <c r="AM55" s="686"/>
      <c r="AN55" s="686"/>
    </row>
    <row r="56" spans="2:40" ht="15" customHeight="1" x14ac:dyDescent="0.15">
      <c r="B56" s="48"/>
      <c r="C56" s="53"/>
      <c r="D56" s="53"/>
      <c r="E56" s="53"/>
      <c r="F56" s="5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row>
    <row r="57" spans="2:40" ht="15" customHeight="1" x14ac:dyDescent="0.15">
      <c r="B57" s="217" t="s">
        <v>25</v>
      </c>
      <c r="C57" s="218"/>
      <c r="D57" s="218"/>
      <c r="E57" s="218"/>
      <c r="F57" s="218"/>
      <c r="G57" s="218"/>
      <c r="H57" s="218"/>
      <c r="I57" s="218"/>
      <c r="J57" s="218"/>
      <c r="K57" s="218"/>
      <c r="L57" s="218"/>
      <c r="M57" s="218"/>
      <c r="N57" s="218"/>
      <c r="O57" s="218"/>
      <c r="P57" s="218"/>
      <c r="Q57" s="218"/>
      <c r="R57" s="218"/>
      <c r="S57" s="218"/>
      <c r="T57" s="218"/>
      <c r="U57" s="218"/>
      <c r="V57" s="218"/>
      <c r="W57" s="218"/>
      <c r="X57" s="218"/>
      <c r="Y57" s="218"/>
      <c r="Z57" s="218"/>
      <c r="AA57" s="218"/>
      <c r="AB57" s="218"/>
      <c r="AC57" s="218"/>
      <c r="AD57" s="218"/>
      <c r="AE57" s="218"/>
      <c r="AF57" s="218"/>
      <c r="AG57" s="218"/>
      <c r="AH57" s="218"/>
      <c r="AI57" s="218"/>
      <c r="AJ57" s="218"/>
      <c r="AK57" s="218"/>
      <c r="AL57" s="218"/>
      <c r="AM57" s="218"/>
      <c r="AN57" s="219"/>
    </row>
    <row r="58" spans="2:40" ht="15" customHeight="1" x14ac:dyDescent="0.15">
      <c r="B58" s="223" t="s">
        <v>334</v>
      </c>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5"/>
    </row>
    <row r="59" spans="2:40" ht="15" customHeight="1" x14ac:dyDescent="0.15">
      <c r="B59" s="46"/>
      <c r="C59" s="46"/>
      <c r="D59" s="55"/>
      <c r="E59" s="46"/>
      <c r="F59" s="46"/>
      <c r="G59" s="46"/>
      <c r="H59" s="46"/>
      <c r="I59" s="46"/>
      <c r="J59" s="46"/>
      <c r="K59" s="48"/>
      <c r="L59" s="48"/>
      <c r="M59" s="48"/>
      <c r="N59" s="48"/>
      <c r="O59" s="48"/>
      <c r="P59" s="48"/>
      <c r="Q59" s="48"/>
      <c r="R59" s="48"/>
      <c r="S59" s="48"/>
      <c r="T59" s="48"/>
      <c r="U59" s="48"/>
      <c r="V59" s="48"/>
      <c r="W59" s="48"/>
      <c r="X59" s="48"/>
      <c r="Y59" s="48"/>
      <c r="Z59" s="48"/>
      <c r="AA59" s="48"/>
      <c r="AB59" s="48"/>
      <c r="AC59" s="48"/>
      <c r="AD59" s="48"/>
      <c r="AE59" s="48"/>
      <c r="AF59" s="48"/>
      <c r="AG59" s="48"/>
      <c r="AH59" s="48"/>
      <c r="AI59" s="48"/>
      <c r="AJ59" s="48"/>
      <c r="AK59" s="48"/>
      <c r="AL59" s="48"/>
      <c r="AM59" s="48"/>
      <c r="AN59" s="48"/>
    </row>
    <row r="60" spans="2:40" ht="10.5" customHeight="1" x14ac:dyDescent="0.15">
      <c r="B60" s="813" t="s">
        <v>103</v>
      </c>
      <c r="C60" s="814"/>
      <c r="D60" s="814"/>
      <c r="E60" s="814"/>
      <c r="F60" s="814"/>
      <c r="G60" s="814"/>
      <c r="H60" s="814"/>
      <c r="I60" s="814"/>
      <c r="J60" s="814"/>
      <c r="K60" s="814"/>
      <c r="L60" s="814"/>
      <c r="M60" s="814"/>
      <c r="N60" s="814"/>
      <c r="O60" s="814"/>
      <c r="P60" s="815"/>
      <c r="Q60" s="822"/>
      <c r="R60" s="823"/>
      <c r="S60" s="823"/>
      <c r="T60" s="823"/>
      <c r="U60" s="823"/>
      <c r="V60" s="823"/>
      <c r="W60" s="823"/>
      <c r="X60" s="823"/>
      <c r="Y60" s="823"/>
      <c r="Z60" s="823"/>
      <c r="AA60" s="823"/>
      <c r="AB60" s="823"/>
      <c r="AC60" s="823"/>
      <c r="AD60" s="823"/>
      <c r="AE60" s="823"/>
      <c r="AF60" s="823"/>
      <c r="AG60" s="823"/>
      <c r="AH60" s="823"/>
      <c r="AI60" s="823"/>
      <c r="AJ60" s="823"/>
      <c r="AK60" s="823"/>
      <c r="AL60" s="823"/>
      <c r="AM60" s="823"/>
      <c r="AN60" s="824"/>
    </row>
    <row r="61" spans="2:40" ht="10.5" customHeight="1" x14ac:dyDescent="0.15">
      <c r="B61" s="816"/>
      <c r="C61" s="817"/>
      <c r="D61" s="817"/>
      <c r="E61" s="817"/>
      <c r="F61" s="817"/>
      <c r="G61" s="817"/>
      <c r="H61" s="817"/>
      <c r="I61" s="817"/>
      <c r="J61" s="817"/>
      <c r="K61" s="817"/>
      <c r="L61" s="817"/>
      <c r="M61" s="817"/>
      <c r="N61" s="817"/>
      <c r="O61" s="817"/>
      <c r="P61" s="818"/>
      <c r="Q61" s="822"/>
      <c r="R61" s="823"/>
      <c r="S61" s="823"/>
      <c r="T61" s="823"/>
      <c r="U61" s="823"/>
      <c r="V61" s="823"/>
      <c r="W61" s="823"/>
      <c r="X61" s="823"/>
      <c r="Y61" s="823"/>
      <c r="Z61" s="823"/>
      <c r="AA61" s="823"/>
      <c r="AB61" s="823"/>
      <c r="AC61" s="823"/>
      <c r="AD61" s="823"/>
      <c r="AE61" s="823"/>
      <c r="AF61" s="823"/>
      <c r="AG61" s="823"/>
      <c r="AH61" s="823"/>
      <c r="AI61" s="823"/>
      <c r="AJ61" s="823"/>
      <c r="AK61" s="823"/>
      <c r="AL61" s="823"/>
      <c r="AM61" s="823"/>
      <c r="AN61" s="824"/>
    </row>
    <row r="62" spans="2:40" ht="10.5" customHeight="1" x14ac:dyDescent="0.15">
      <c r="B62" s="897" t="s">
        <v>116</v>
      </c>
      <c r="C62" s="898"/>
      <c r="D62" s="898"/>
      <c r="E62" s="898"/>
      <c r="F62" s="898"/>
      <c r="G62" s="898"/>
      <c r="H62" s="898"/>
      <c r="I62" s="898"/>
      <c r="J62" s="899" t="s">
        <v>132</v>
      </c>
      <c r="K62" s="899"/>
      <c r="L62" s="899"/>
      <c r="M62" s="899"/>
      <c r="N62" s="899"/>
      <c r="O62" s="899"/>
      <c r="P62" s="900"/>
      <c r="Q62" s="847"/>
      <c r="R62" s="827"/>
      <c r="S62" s="827"/>
      <c r="T62" s="827"/>
      <c r="U62" s="827"/>
      <c r="V62" s="827"/>
      <c r="W62" s="827"/>
      <c r="X62" s="827"/>
      <c r="Y62" s="827"/>
      <c r="Z62" s="827"/>
      <c r="AA62" s="827"/>
      <c r="AB62" s="827"/>
      <c r="AC62" s="827"/>
      <c r="AD62" s="827"/>
      <c r="AE62" s="827"/>
      <c r="AF62" s="827"/>
      <c r="AG62" s="827"/>
      <c r="AH62" s="827"/>
      <c r="AI62" s="827"/>
      <c r="AJ62" s="827"/>
      <c r="AK62" s="827"/>
      <c r="AL62" s="827"/>
      <c r="AM62" s="827"/>
      <c r="AN62" s="828"/>
    </row>
    <row r="63" spans="2:40" ht="10.5" customHeight="1" x14ac:dyDescent="0.15">
      <c r="B63" s="887"/>
      <c r="C63" s="888"/>
      <c r="D63" s="888"/>
      <c r="E63" s="888"/>
      <c r="F63" s="888"/>
      <c r="G63" s="888"/>
      <c r="H63" s="888"/>
      <c r="I63" s="888"/>
      <c r="J63" s="891"/>
      <c r="K63" s="891"/>
      <c r="L63" s="891"/>
      <c r="M63" s="891"/>
      <c r="N63" s="891"/>
      <c r="O63" s="891"/>
      <c r="P63" s="892"/>
      <c r="Q63" s="839"/>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5"/>
    </row>
    <row r="64" spans="2:40" ht="10.5" customHeight="1" x14ac:dyDescent="0.15">
      <c r="B64" s="887" t="s">
        <v>265</v>
      </c>
      <c r="C64" s="888"/>
      <c r="D64" s="888"/>
      <c r="E64" s="888"/>
      <c r="F64" s="888"/>
      <c r="G64" s="888"/>
      <c r="H64" s="888"/>
      <c r="I64" s="888"/>
      <c r="J64" s="891" t="s">
        <v>267</v>
      </c>
      <c r="K64" s="891"/>
      <c r="L64" s="891"/>
      <c r="M64" s="891"/>
      <c r="N64" s="891"/>
      <c r="O64" s="891"/>
      <c r="P64" s="892"/>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0.5" customHeight="1" x14ac:dyDescent="0.15">
      <c r="B65" s="887"/>
      <c r="C65" s="888"/>
      <c r="D65" s="888"/>
      <c r="E65" s="888"/>
      <c r="F65" s="888"/>
      <c r="G65" s="888"/>
      <c r="H65" s="888"/>
      <c r="I65" s="888"/>
      <c r="J65" s="891"/>
      <c r="K65" s="891"/>
      <c r="L65" s="891"/>
      <c r="M65" s="891"/>
      <c r="N65" s="891"/>
      <c r="O65" s="891"/>
      <c r="P65" s="892"/>
      <c r="Q65" s="839"/>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5"/>
    </row>
    <row r="66" spans="2:40" ht="10.5" customHeight="1" x14ac:dyDescent="0.15">
      <c r="B66" s="887" t="s">
        <v>266</v>
      </c>
      <c r="C66" s="888"/>
      <c r="D66" s="888"/>
      <c r="E66" s="888"/>
      <c r="F66" s="888"/>
      <c r="G66" s="888"/>
      <c r="H66" s="888"/>
      <c r="I66" s="888"/>
      <c r="J66" s="891" t="s">
        <v>267</v>
      </c>
      <c r="K66" s="891"/>
      <c r="L66" s="891"/>
      <c r="M66" s="891"/>
      <c r="N66" s="891"/>
      <c r="O66" s="891"/>
      <c r="P66" s="892"/>
      <c r="Q66" s="839"/>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5"/>
    </row>
    <row r="67" spans="2:40" ht="10.5" customHeight="1" x14ac:dyDescent="0.15">
      <c r="B67" s="889"/>
      <c r="C67" s="890"/>
      <c r="D67" s="890"/>
      <c r="E67" s="890"/>
      <c r="F67" s="890"/>
      <c r="G67" s="890"/>
      <c r="H67" s="890"/>
      <c r="I67" s="890"/>
      <c r="J67" s="893"/>
      <c r="K67" s="893"/>
      <c r="L67" s="893"/>
      <c r="M67" s="893"/>
      <c r="N67" s="893"/>
      <c r="O67" s="893"/>
      <c r="P67" s="894"/>
      <c r="Q67" s="840"/>
      <c r="R67" s="821"/>
      <c r="S67" s="821"/>
      <c r="T67" s="821"/>
      <c r="U67" s="821"/>
      <c r="V67" s="821"/>
      <c r="W67" s="821"/>
      <c r="X67" s="821"/>
      <c r="Y67" s="821"/>
      <c r="Z67" s="821"/>
      <c r="AA67" s="821"/>
      <c r="AB67" s="821"/>
      <c r="AC67" s="821"/>
      <c r="AD67" s="821"/>
      <c r="AE67" s="821"/>
      <c r="AF67" s="821"/>
      <c r="AG67" s="821"/>
      <c r="AH67" s="821"/>
      <c r="AI67" s="821"/>
      <c r="AJ67" s="821"/>
      <c r="AK67" s="821"/>
      <c r="AL67" s="821"/>
      <c r="AM67" s="821"/>
      <c r="AN67" s="826"/>
    </row>
    <row r="68" spans="2:40" ht="10.5" customHeight="1" x14ac:dyDescent="0.15">
      <c r="B68" s="829" t="s">
        <v>99</v>
      </c>
      <c r="C68" s="829"/>
      <c r="D68" s="829"/>
      <c r="E68" s="829"/>
      <c r="F68" s="829"/>
      <c r="G68" s="829"/>
      <c r="H68" s="829"/>
      <c r="I68" s="829"/>
      <c r="J68" s="829"/>
      <c r="K68" s="829"/>
      <c r="L68" s="829"/>
      <c r="M68" s="829"/>
      <c r="N68" s="829"/>
      <c r="O68" s="829"/>
      <c r="P68" s="829"/>
      <c r="Q68" s="822"/>
      <c r="R68" s="823"/>
      <c r="S68" s="823"/>
      <c r="T68" s="823"/>
      <c r="U68" s="823"/>
      <c r="V68" s="823"/>
      <c r="W68" s="823"/>
      <c r="X68" s="823"/>
      <c r="Y68" s="823"/>
      <c r="Z68" s="823"/>
      <c r="AA68" s="823"/>
      <c r="AB68" s="823"/>
      <c r="AC68" s="823"/>
      <c r="AD68" s="823"/>
      <c r="AE68" s="823"/>
      <c r="AF68" s="823"/>
      <c r="AG68" s="823"/>
      <c r="AH68" s="823"/>
      <c r="AI68" s="823"/>
      <c r="AJ68" s="823"/>
      <c r="AK68" s="823"/>
      <c r="AL68" s="823"/>
      <c r="AM68" s="823"/>
      <c r="AN68" s="824"/>
    </row>
    <row r="69" spans="2:40" ht="10.5" customHeight="1" x14ac:dyDescent="0.15">
      <c r="B69" s="829"/>
      <c r="C69" s="829"/>
      <c r="D69" s="829"/>
      <c r="E69" s="829"/>
      <c r="F69" s="829"/>
      <c r="G69" s="829"/>
      <c r="H69" s="829"/>
      <c r="I69" s="829"/>
      <c r="J69" s="829"/>
      <c r="K69" s="829"/>
      <c r="L69" s="829"/>
      <c r="M69" s="829"/>
      <c r="N69" s="829"/>
      <c r="O69" s="829"/>
      <c r="P69" s="829"/>
      <c r="Q69" s="822"/>
      <c r="R69" s="823"/>
      <c r="S69" s="823"/>
      <c r="T69" s="823"/>
      <c r="U69" s="823"/>
      <c r="V69" s="823"/>
      <c r="W69" s="823"/>
      <c r="X69" s="823"/>
      <c r="Y69" s="823"/>
      <c r="Z69" s="823"/>
      <c r="AA69" s="823"/>
      <c r="AB69" s="823"/>
      <c r="AC69" s="823"/>
      <c r="AD69" s="823"/>
      <c r="AE69" s="823"/>
      <c r="AF69" s="823"/>
      <c r="AG69" s="823"/>
      <c r="AH69" s="823"/>
      <c r="AI69" s="823"/>
      <c r="AJ69" s="823"/>
      <c r="AK69" s="823"/>
      <c r="AL69" s="823"/>
      <c r="AM69" s="823"/>
      <c r="AN69" s="824"/>
    </row>
    <row r="70" spans="2:40" ht="15" customHeight="1" x14ac:dyDescent="0.15">
      <c r="B70" s="175"/>
      <c r="C70" s="175"/>
      <c r="D70" s="175"/>
      <c r="E70" s="175"/>
      <c r="F70" s="175"/>
      <c r="G70" s="175"/>
      <c r="H70" s="175"/>
      <c r="I70" s="175"/>
      <c r="J70" s="175"/>
      <c r="K70" s="175"/>
      <c r="L70" s="175"/>
      <c r="M70" s="175"/>
      <c r="N70" s="175"/>
      <c r="O70" s="175"/>
      <c r="P70" s="175"/>
      <c r="Q70" s="175"/>
      <c r="R70" s="175"/>
      <c r="S70" s="175"/>
      <c r="T70" s="175"/>
      <c r="U70" s="175"/>
      <c r="V70" s="175"/>
      <c r="W70" s="175"/>
      <c r="X70" s="175"/>
      <c r="Y70" s="175"/>
      <c r="Z70" s="175"/>
      <c r="AA70" s="175"/>
      <c r="AB70" s="175"/>
      <c r="AC70" s="175"/>
      <c r="AD70" s="175"/>
      <c r="AE70" s="175"/>
      <c r="AF70" s="175"/>
      <c r="AG70" s="175"/>
      <c r="AH70" s="175"/>
      <c r="AI70" s="175"/>
      <c r="AJ70" s="175"/>
      <c r="AK70" s="175"/>
      <c r="AL70" s="175"/>
      <c r="AM70" s="175"/>
      <c r="AN70" s="175"/>
    </row>
    <row r="71" spans="2:40" ht="15" customHeight="1" x14ac:dyDescent="0.15">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row>
    <row r="72" spans="2:40" ht="15" customHeight="1" x14ac:dyDescent="0.15">
      <c r="B72" s="55"/>
      <c r="C72" s="55"/>
      <c r="D72" s="55"/>
      <c r="E72" s="55"/>
      <c r="F72" s="55"/>
      <c r="G72" s="55"/>
      <c r="H72" s="55"/>
      <c r="I72" s="55"/>
      <c r="J72" s="55"/>
      <c r="K72" s="55"/>
      <c r="L72" s="55"/>
      <c r="M72" s="55"/>
      <c r="N72" s="55"/>
      <c r="O72" s="55"/>
      <c r="P72" s="55"/>
      <c r="Q72" s="55"/>
      <c r="R72" s="55"/>
      <c r="S72" s="55"/>
      <c r="T72" s="55"/>
      <c r="U72" s="55"/>
      <c r="V72" s="55"/>
      <c r="W72" s="55"/>
      <c r="X72" s="55"/>
      <c r="Y72" s="55"/>
      <c r="Z72" s="55"/>
      <c r="AA72" s="55"/>
      <c r="AB72" s="55"/>
      <c r="AC72" s="55"/>
      <c r="AD72" s="55"/>
      <c r="AE72" s="55"/>
      <c r="AF72" s="55"/>
      <c r="AG72" s="55"/>
      <c r="AH72" s="55"/>
      <c r="AI72" s="55"/>
      <c r="AJ72" s="55"/>
      <c r="AK72" s="55"/>
      <c r="AL72" s="55"/>
      <c r="AM72" s="55"/>
      <c r="AN72" s="55"/>
    </row>
    <row r="73" spans="2:40" ht="15" customHeight="1" x14ac:dyDescent="0.15">
      <c r="B73" s="55"/>
      <c r="C73" s="55"/>
      <c r="D73" s="55"/>
      <c r="E73" s="55"/>
      <c r="F73" s="55"/>
      <c r="G73" s="55"/>
      <c r="H73" s="55"/>
      <c r="I73" s="55"/>
      <c r="J73" s="55"/>
      <c r="K73" s="55"/>
      <c r="L73" s="55"/>
      <c r="M73" s="55"/>
      <c r="N73" s="55"/>
      <c r="O73" s="55"/>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row>
    <row r="74" spans="2:40" ht="15" customHeight="1" x14ac:dyDescent="0.15">
      <c r="B74" s="46"/>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290" t="s">
        <v>133</v>
      </c>
      <c r="AI74" s="291"/>
      <c r="AJ74" s="291"/>
      <c r="AK74" s="291"/>
      <c r="AL74" s="291"/>
      <c r="AM74" s="291"/>
      <c r="AN74" s="292"/>
    </row>
    <row r="75" spans="2:40" ht="15" customHeight="1" x14ac:dyDescent="0.15">
      <c r="B75" s="699" t="s">
        <v>107</v>
      </c>
      <c r="C75" s="699"/>
      <c r="D75" s="700" t="s">
        <v>108</v>
      </c>
      <c r="E75" s="700"/>
      <c r="F75" s="700"/>
      <c r="G75" s="700"/>
      <c r="H75" s="700"/>
      <c r="I75" s="700"/>
      <c r="J75" s="700"/>
      <c r="K75" s="700"/>
      <c r="L75" s="700"/>
      <c r="M75" s="700"/>
      <c r="N75" s="700"/>
      <c r="O75" s="700"/>
      <c r="P75" s="700"/>
      <c r="Q75" s="700"/>
      <c r="R75" s="700"/>
      <c r="S75" s="700"/>
      <c r="T75" s="700"/>
      <c r="U75" s="700"/>
      <c r="V75" s="700"/>
      <c r="W75" s="700"/>
      <c r="X75" s="700"/>
      <c r="Y75" s="700"/>
      <c r="Z75" s="700"/>
      <c r="AA75" s="700"/>
      <c r="AB75" s="700"/>
      <c r="AC75" s="700"/>
      <c r="AD75" s="700"/>
      <c r="AE75" s="700"/>
      <c r="AF75" s="700"/>
      <c r="AG75" s="700"/>
      <c r="AH75" s="700"/>
      <c r="AI75" s="700"/>
      <c r="AJ75" s="700"/>
      <c r="AK75" s="700"/>
      <c r="AL75" s="700"/>
      <c r="AM75" s="700"/>
      <c r="AN75" s="700"/>
    </row>
    <row r="76" spans="2:40" ht="15" customHeight="1" x14ac:dyDescent="0.15">
      <c r="B76" s="819"/>
      <c r="C76" s="819"/>
      <c r="D76" s="819"/>
      <c r="E76" s="819"/>
      <c r="F76" s="819"/>
      <c r="G76" s="819"/>
      <c r="H76" s="819"/>
      <c r="I76" s="819"/>
      <c r="J76" s="819"/>
      <c r="K76" s="819"/>
      <c r="L76" s="819"/>
      <c r="M76" s="819"/>
      <c r="N76" s="819"/>
      <c r="O76" s="819"/>
      <c r="P76" s="819"/>
      <c r="Q76" s="819"/>
      <c r="R76" s="819"/>
      <c r="S76" s="819"/>
      <c r="T76" s="819"/>
      <c r="U76" s="819"/>
      <c r="V76" s="819"/>
      <c r="W76" s="819"/>
      <c r="X76" s="819"/>
      <c r="Y76" s="819"/>
      <c r="Z76" s="819"/>
      <c r="AA76" s="819"/>
      <c r="AB76" s="819"/>
      <c r="AC76" s="819"/>
      <c r="AD76" s="819"/>
      <c r="AE76" s="819"/>
      <c r="AF76" s="819"/>
      <c r="AG76" s="819"/>
      <c r="AH76" s="819"/>
      <c r="AI76" s="819"/>
      <c r="AJ76" s="819"/>
      <c r="AK76" s="819"/>
      <c r="AL76" s="819"/>
      <c r="AM76" s="819"/>
      <c r="AN76" s="46"/>
    </row>
    <row r="77" spans="2:40" ht="15" customHeight="1" x14ac:dyDescent="0.15">
      <c r="B77" s="217" t="s">
        <v>25</v>
      </c>
      <c r="C77" s="218"/>
      <c r="D77" s="218"/>
      <c r="E77" s="218"/>
      <c r="F77" s="218"/>
      <c r="G77" s="218"/>
      <c r="H77" s="218"/>
      <c r="I77" s="218"/>
      <c r="J77" s="218"/>
      <c r="K77" s="218"/>
      <c r="L77" s="218"/>
      <c r="M77" s="218"/>
      <c r="N77" s="218"/>
      <c r="O77" s="218"/>
      <c r="P77" s="218"/>
      <c r="Q77" s="218"/>
      <c r="R77" s="218"/>
      <c r="S77" s="218"/>
      <c r="T77" s="218"/>
      <c r="U77" s="218"/>
      <c r="V77" s="218"/>
      <c r="W77" s="218"/>
      <c r="X77" s="218"/>
      <c r="Y77" s="218"/>
      <c r="Z77" s="218"/>
      <c r="AA77" s="218"/>
      <c r="AB77" s="218"/>
      <c r="AC77" s="218"/>
      <c r="AD77" s="218"/>
      <c r="AE77" s="218"/>
      <c r="AF77" s="218"/>
      <c r="AG77" s="218"/>
      <c r="AH77" s="218"/>
      <c r="AI77" s="218"/>
      <c r="AJ77" s="218"/>
      <c r="AK77" s="218"/>
      <c r="AL77" s="218"/>
      <c r="AM77" s="218"/>
      <c r="AN77" s="219"/>
    </row>
    <row r="78" spans="2:40" ht="15" customHeight="1" x14ac:dyDescent="0.15">
      <c r="B78" s="223" t="s">
        <v>243</v>
      </c>
      <c r="C78" s="224"/>
      <c r="D78" s="224"/>
      <c r="E78" s="224"/>
      <c r="F78" s="224"/>
      <c r="G78" s="224"/>
      <c r="H78" s="224"/>
      <c r="I78" s="224"/>
      <c r="J78" s="224"/>
      <c r="K78" s="224"/>
      <c r="L78" s="224"/>
      <c r="M78" s="224"/>
      <c r="N78" s="224"/>
      <c r="O78" s="224"/>
      <c r="P78" s="224"/>
      <c r="Q78" s="224"/>
      <c r="R78" s="224"/>
      <c r="S78" s="224"/>
      <c r="T78" s="224"/>
      <c r="U78" s="224"/>
      <c r="V78" s="224"/>
      <c r="W78" s="224"/>
      <c r="X78" s="224"/>
      <c r="Y78" s="224"/>
      <c r="Z78" s="224"/>
      <c r="AA78" s="224"/>
      <c r="AB78" s="224"/>
      <c r="AC78" s="224"/>
      <c r="AD78" s="224"/>
      <c r="AE78" s="224"/>
      <c r="AF78" s="224"/>
      <c r="AG78" s="224"/>
      <c r="AH78" s="224"/>
      <c r="AI78" s="224"/>
      <c r="AJ78" s="224"/>
      <c r="AK78" s="224"/>
      <c r="AL78" s="224"/>
      <c r="AM78" s="224"/>
      <c r="AN78" s="225"/>
    </row>
    <row r="79" spans="2:40" ht="15" customHeight="1" x14ac:dyDescent="0.15">
      <c r="B79" s="72"/>
      <c r="C79" s="72"/>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row>
    <row r="80" spans="2:40" ht="15" customHeight="1" x14ac:dyDescent="0.15">
      <c r="B80" s="48"/>
      <c r="C80" s="685" t="s">
        <v>134</v>
      </c>
      <c r="D80" s="685"/>
      <c r="E80" s="685"/>
      <c r="F80" s="686" t="s">
        <v>135</v>
      </c>
      <c r="G80" s="686"/>
      <c r="H80" s="686"/>
      <c r="I80" s="686"/>
      <c r="J80" s="686"/>
      <c r="K80" s="686"/>
      <c r="L80" s="686"/>
      <c r="M80" s="686"/>
      <c r="N80" s="686"/>
      <c r="O80" s="686"/>
      <c r="P80" s="686"/>
      <c r="Q80" s="686"/>
      <c r="R80" s="686"/>
      <c r="S80" s="686"/>
      <c r="T80" s="686"/>
      <c r="U80" s="686"/>
      <c r="V80" s="686"/>
      <c r="W80" s="686"/>
      <c r="X80" s="686"/>
      <c r="Y80" s="686"/>
      <c r="Z80" s="686"/>
      <c r="AA80" s="686"/>
      <c r="AB80" s="686"/>
      <c r="AC80" s="686"/>
      <c r="AD80" s="686"/>
      <c r="AE80" s="686"/>
      <c r="AF80" s="686"/>
      <c r="AG80" s="686"/>
      <c r="AH80" s="686"/>
      <c r="AI80" s="686"/>
      <c r="AJ80" s="686"/>
      <c r="AK80" s="686"/>
      <c r="AL80" s="686"/>
      <c r="AM80" s="686"/>
      <c r="AN80" s="686"/>
    </row>
    <row r="81" spans="2:40" ht="15" customHeight="1" x14ac:dyDescent="0.15">
      <c r="B81" s="48"/>
      <c r="C81" s="48"/>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c r="AH81" s="48"/>
      <c r="AI81" s="48"/>
      <c r="AJ81" s="48"/>
      <c r="AK81" s="48"/>
      <c r="AL81" s="48"/>
      <c r="AM81" s="48"/>
      <c r="AN81" s="48"/>
    </row>
    <row r="82" spans="2:40" ht="15" customHeight="1" x14ac:dyDescent="0.15">
      <c r="B82" s="217" t="s">
        <v>25</v>
      </c>
      <c r="C82" s="218"/>
      <c r="D82" s="218"/>
      <c r="E82" s="218"/>
      <c r="F82" s="218"/>
      <c r="G82" s="218"/>
      <c r="H82" s="218"/>
      <c r="I82" s="218"/>
      <c r="J82" s="218"/>
      <c r="K82" s="218"/>
      <c r="L82" s="218"/>
      <c r="M82" s="218"/>
      <c r="N82" s="218"/>
      <c r="O82" s="218"/>
      <c r="P82" s="218"/>
      <c r="Q82" s="218"/>
      <c r="R82" s="218"/>
      <c r="S82" s="218"/>
      <c r="T82" s="218"/>
      <c r="U82" s="218"/>
      <c r="V82" s="218"/>
      <c r="W82" s="218"/>
      <c r="X82" s="218"/>
      <c r="Y82" s="218"/>
      <c r="Z82" s="218"/>
      <c r="AA82" s="218"/>
      <c r="AB82" s="218"/>
      <c r="AC82" s="218"/>
      <c r="AD82" s="218"/>
      <c r="AE82" s="218"/>
      <c r="AF82" s="218"/>
      <c r="AG82" s="218"/>
      <c r="AH82" s="218"/>
      <c r="AI82" s="218"/>
      <c r="AJ82" s="218"/>
      <c r="AK82" s="218"/>
      <c r="AL82" s="218"/>
      <c r="AM82" s="218"/>
      <c r="AN82" s="219"/>
    </row>
    <row r="83" spans="2:40" ht="15" customHeight="1" x14ac:dyDescent="0.15">
      <c r="B83" s="220" t="s">
        <v>245</v>
      </c>
      <c r="C83" s="221"/>
      <c r="D83" s="221"/>
      <c r="E83" s="221"/>
      <c r="F83" s="221"/>
      <c r="G83" s="221"/>
      <c r="H83" s="221"/>
      <c r="I83" s="221"/>
      <c r="J83" s="221"/>
      <c r="K83" s="221"/>
      <c r="L83" s="221"/>
      <c r="M83" s="221"/>
      <c r="N83" s="221"/>
      <c r="O83" s="221"/>
      <c r="P83" s="221"/>
      <c r="Q83" s="221"/>
      <c r="R83" s="221"/>
      <c r="S83" s="221"/>
      <c r="T83" s="221"/>
      <c r="U83" s="221"/>
      <c r="V83" s="221"/>
      <c r="W83" s="221"/>
      <c r="X83" s="221"/>
      <c r="Y83" s="221"/>
      <c r="Z83" s="221"/>
      <c r="AA83" s="221"/>
      <c r="AB83" s="221"/>
      <c r="AC83" s="221"/>
      <c r="AD83" s="221"/>
      <c r="AE83" s="221"/>
      <c r="AF83" s="221"/>
      <c r="AG83" s="221"/>
      <c r="AH83" s="221"/>
      <c r="AI83" s="221"/>
      <c r="AJ83" s="221"/>
      <c r="AK83" s="221"/>
      <c r="AL83" s="221"/>
      <c r="AM83" s="221"/>
      <c r="AN83" s="222"/>
    </row>
    <row r="84" spans="2:40" ht="15" customHeight="1" x14ac:dyDescent="0.15">
      <c r="B84" s="223"/>
      <c r="C84" s="224"/>
      <c r="D84" s="224"/>
      <c r="E84" s="224"/>
      <c r="F84" s="224"/>
      <c r="G84" s="224"/>
      <c r="H84" s="224"/>
      <c r="I84" s="224"/>
      <c r="J84" s="224"/>
      <c r="K84" s="224"/>
      <c r="L84" s="224"/>
      <c r="M84" s="224"/>
      <c r="N84" s="224"/>
      <c r="O84" s="224"/>
      <c r="P84" s="224"/>
      <c r="Q84" s="224"/>
      <c r="R84" s="224"/>
      <c r="S84" s="224"/>
      <c r="T84" s="224"/>
      <c r="U84" s="224"/>
      <c r="V84" s="224"/>
      <c r="W84" s="224"/>
      <c r="X84" s="224"/>
      <c r="Y84" s="224"/>
      <c r="Z84" s="224"/>
      <c r="AA84" s="224"/>
      <c r="AB84" s="224"/>
      <c r="AC84" s="224"/>
      <c r="AD84" s="224"/>
      <c r="AE84" s="224"/>
      <c r="AF84" s="224"/>
      <c r="AG84" s="224"/>
      <c r="AH84" s="224"/>
      <c r="AI84" s="224"/>
      <c r="AJ84" s="224"/>
      <c r="AK84" s="224"/>
      <c r="AL84" s="224"/>
      <c r="AM84" s="224"/>
      <c r="AN84" s="225"/>
    </row>
    <row r="85" spans="2:40" ht="15" customHeight="1" x14ac:dyDescent="0.15">
      <c r="B85" s="102"/>
      <c r="C85" s="102"/>
      <c r="D85" s="102"/>
      <c r="E85" s="102"/>
      <c r="F85" s="102"/>
      <c r="G85" s="102"/>
      <c r="H85" s="102"/>
      <c r="I85" s="102"/>
      <c r="J85" s="102"/>
      <c r="K85" s="102"/>
      <c r="L85" s="102"/>
      <c r="M85" s="102"/>
      <c r="N85" s="102"/>
      <c r="O85" s="102"/>
      <c r="P85" s="102"/>
      <c r="Q85" s="102"/>
      <c r="R85" s="102"/>
      <c r="S85" s="102"/>
      <c r="T85" s="102"/>
      <c r="U85" s="102"/>
      <c r="V85" s="102"/>
      <c r="W85" s="102"/>
      <c r="X85" s="102"/>
      <c r="Y85" s="102"/>
      <c r="Z85" s="102"/>
      <c r="AA85" s="102"/>
      <c r="AB85" s="102"/>
      <c r="AC85" s="102"/>
      <c r="AD85" s="102"/>
      <c r="AE85" s="102"/>
      <c r="AF85" s="102"/>
      <c r="AG85" s="860" t="s">
        <v>141</v>
      </c>
      <c r="AH85" s="860"/>
      <c r="AI85" s="860"/>
      <c r="AJ85" s="860"/>
      <c r="AK85" s="860"/>
      <c r="AL85" s="860"/>
      <c r="AM85" s="860"/>
      <c r="AN85" s="860"/>
    </row>
    <row r="86" spans="2:40" ht="10.5" customHeight="1" x14ac:dyDescent="0.15">
      <c r="B86" s="813" t="s">
        <v>103</v>
      </c>
      <c r="C86" s="814"/>
      <c r="D86" s="814"/>
      <c r="E86" s="814"/>
      <c r="F86" s="814"/>
      <c r="G86" s="814"/>
      <c r="H86" s="814"/>
      <c r="I86" s="814"/>
      <c r="J86" s="814"/>
      <c r="K86" s="814"/>
      <c r="L86" s="814"/>
      <c r="M86" s="814"/>
      <c r="N86" s="814"/>
      <c r="O86" s="814"/>
      <c r="P86" s="815"/>
      <c r="Q86" s="822"/>
      <c r="R86" s="823"/>
      <c r="S86" s="823"/>
      <c r="T86" s="823"/>
      <c r="U86" s="823"/>
      <c r="V86" s="823"/>
      <c r="W86" s="823"/>
      <c r="X86" s="823"/>
      <c r="Y86" s="823"/>
      <c r="Z86" s="823"/>
      <c r="AA86" s="823"/>
      <c r="AB86" s="823"/>
      <c r="AC86" s="823"/>
      <c r="AD86" s="823"/>
      <c r="AE86" s="823"/>
      <c r="AF86" s="823"/>
      <c r="AG86" s="823"/>
      <c r="AH86" s="823"/>
      <c r="AI86" s="823"/>
      <c r="AJ86" s="823"/>
      <c r="AK86" s="823"/>
      <c r="AL86" s="823"/>
      <c r="AM86" s="823"/>
      <c r="AN86" s="824"/>
    </row>
    <row r="87" spans="2:40" ht="10.5" customHeight="1" x14ac:dyDescent="0.15">
      <c r="B87" s="816"/>
      <c r="C87" s="817"/>
      <c r="D87" s="817"/>
      <c r="E87" s="817"/>
      <c r="F87" s="817"/>
      <c r="G87" s="817"/>
      <c r="H87" s="817"/>
      <c r="I87" s="817"/>
      <c r="J87" s="817"/>
      <c r="K87" s="817"/>
      <c r="L87" s="817"/>
      <c r="M87" s="817"/>
      <c r="N87" s="817"/>
      <c r="O87" s="817"/>
      <c r="P87" s="818"/>
      <c r="Q87" s="822"/>
      <c r="R87" s="823"/>
      <c r="S87" s="823"/>
      <c r="T87" s="823"/>
      <c r="U87" s="823"/>
      <c r="V87" s="823"/>
      <c r="W87" s="823"/>
      <c r="X87" s="823"/>
      <c r="Y87" s="823"/>
      <c r="Z87" s="823"/>
      <c r="AA87" s="823"/>
      <c r="AB87" s="823"/>
      <c r="AC87" s="823"/>
      <c r="AD87" s="823"/>
      <c r="AE87" s="823"/>
      <c r="AF87" s="823"/>
      <c r="AG87" s="823"/>
      <c r="AH87" s="823"/>
      <c r="AI87" s="823"/>
      <c r="AJ87" s="823"/>
      <c r="AK87" s="823"/>
      <c r="AL87" s="823"/>
      <c r="AM87" s="823"/>
      <c r="AN87" s="824"/>
    </row>
    <row r="88" spans="2:40" ht="10.5" customHeight="1" x14ac:dyDescent="0.15">
      <c r="B88" s="886" t="s">
        <v>117</v>
      </c>
      <c r="C88" s="886"/>
      <c r="D88" s="886"/>
      <c r="E88" s="886"/>
      <c r="F88" s="886"/>
      <c r="G88" s="886"/>
      <c r="H88" s="886"/>
      <c r="I88" s="886"/>
      <c r="J88" s="886"/>
      <c r="K88" s="886"/>
      <c r="L88" s="886"/>
      <c r="M88" s="886"/>
      <c r="N88" s="886"/>
      <c r="O88" s="886"/>
      <c r="P88" s="886"/>
      <c r="Q88" s="822"/>
      <c r="R88" s="823"/>
      <c r="S88" s="823"/>
      <c r="T88" s="823"/>
      <c r="U88" s="823"/>
      <c r="V88" s="823"/>
      <c r="W88" s="823"/>
      <c r="X88" s="823"/>
      <c r="Y88" s="823"/>
      <c r="Z88" s="823"/>
      <c r="AA88" s="823"/>
      <c r="AB88" s="823"/>
      <c r="AC88" s="823"/>
      <c r="AD88" s="823"/>
      <c r="AE88" s="823"/>
      <c r="AF88" s="823"/>
      <c r="AG88" s="823"/>
      <c r="AH88" s="823"/>
      <c r="AI88" s="823"/>
      <c r="AJ88" s="823"/>
      <c r="AK88" s="823"/>
      <c r="AL88" s="823"/>
      <c r="AM88" s="823"/>
      <c r="AN88" s="824"/>
    </row>
    <row r="89" spans="2:40" ht="10.5" customHeight="1" x14ac:dyDescent="0.15">
      <c r="B89" s="886"/>
      <c r="C89" s="886"/>
      <c r="D89" s="886"/>
      <c r="E89" s="886"/>
      <c r="F89" s="886"/>
      <c r="G89" s="886"/>
      <c r="H89" s="886"/>
      <c r="I89" s="886"/>
      <c r="J89" s="886"/>
      <c r="K89" s="886"/>
      <c r="L89" s="886"/>
      <c r="M89" s="886"/>
      <c r="N89" s="886"/>
      <c r="O89" s="886"/>
      <c r="P89" s="886"/>
      <c r="Q89" s="822"/>
      <c r="R89" s="823"/>
      <c r="S89" s="823"/>
      <c r="T89" s="823"/>
      <c r="U89" s="823"/>
      <c r="V89" s="823"/>
      <c r="W89" s="823"/>
      <c r="X89" s="823"/>
      <c r="Y89" s="823"/>
      <c r="Z89" s="823"/>
      <c r="AA89" s="823"/>
      <c r="AB89" s="823"/>
      <c r="AC89" s="823"/>
      <c r="AD89" s="823"/>
      <c r="AE89" s="823"/>
      <c r="AF89" s="823"/>
      <c r="AG89" s="823"/>
      <c r="AH89" s="823"/>
      <c r="AI89" s="823"/>
      <c r="AJ89" s="823"/>
      <c r="AK89" s="823"/>
      <c r="AL89" s="823"/>
      <c r="AM89" s="823"/>
      <c r="AN89" s="824"/>
    </row>
    <row r="90" spans="2:40" ht="10.5" customHeight="1" x14ac:dyDescent="0.15">
      <c r="B90" s="879" t="s">
        <v>118</v>
      </c>
      <c r="C90" s="879"/>
      <c r="D90" s="879"/>
      <c r="E90" s="879"/>
      <c r="F90" s="879"/>
      <c r="G90" s="879"/>
      <c r="H90" s="879"/>
      <c r="I90" s="882"/>
      <c r="J90" s="878" t="s">
        <v>119</v>
      </c>
      <c r="K90" s="879"/>
      <c r="L90" s="879"/>
      <c r="M90" s="879"/>
      <c r="N90" s="879"/>
      <c r="O90" s="879"/>
      <c r="P90" s="879"/>
      <c r="Q90" s="847"/>
      <c r="R90" s="827"/>
      <c r="S90" s="827"/>
      <c r="T90" s="827"/>
      <c r="U90" s="827"/>
      <c r="V90" s="827"/>
      <c r="W90" s="827"/>
      <c r="X90" s="827"/>
      <c r="Y90" s="827"/>
      <c r="Z90" s="827"/>
      <c r="AA90" s="827"/>
      <c r="AB90" s="827"/>
      <c r="AC90" s="827"/>
      <c r="AD90" s="827"/>
      <c r="AE90" s="827"/>
      <c r="AF90" s="827"/>
      <c r="AG90" s="827"/>
      <c r="AH90" s="827"/>
      <c r="AI90" s="827"/>
      <c r="AJ90" s="827"/>
      <c r="AK90" s="827"/>
      <c r="AL90" s="827"/>
      <c r="AM90" s="827"/>
      <c r="AN90" s="828"/>
    </row>
    <row r="91" spans="2:40" ht="10.5" customHeight="1" x14ac:dyDescent="0.15">
      <c r="B91" s="881"/>
      <c r="C91" s="881"/>
      <c r="D91" s="881"/>
      <c r="E91" s="881"/>
      <c r="F91" s="881"/>
      <c r="G91" s="881"/>
      <c r="H91" s="881"/>
      <c r="I91" s="883"/>
      <c r="J91" s="880"/>
      <c r="K91" s="881"/>
      <c r="L91" s="881"/>
      <c r="M91" s="881"/>
      <c r="N91" s="881"/>
      <c r="O91" s="881"/>
      <c r="P91" s="881"/>
      <c r="Q91" s="839"/>
      <c r="R91" s="820"/>
      <c r="S91" s="820"/>
      <c r="T91" s="820"/>
      <c r="U91" s="820"/>
      <c r="V91" s="820"/>
      <c r="W91" s="820"/>
      <c r="X91" s="820"/>
      <c r="Y91" s="820"/>
      <c r="Z91" s="820"/>
      <c r="AA91" s="820"/>
      <c r="AB91" s="820"/>
      <c r="AC91" s="820"/>
      <c r="AD91" s="820"/>
      <c r="AE91" s="820"/>
      <c r="AF91" s="820"/>
      <c r="AG91" s="820"/>
      <c r="AH91" s="820"/>
      <c r="AI91" s="820"/>
      <c r="AJ91" s="820"/>
      <c r="AK91" s="820"/>
      <c r="AL91" s="820"/>
      <c r="AM91" s="820"/>
      <c r="AN91" s="825"/>
    </row>
    <row r="92" spans="2:40" ht="10.5" customHeight="1" x14ac:dyDescent="0.15">
      <c r="B92" s="881"/>
      <c r="C92" s="881"/>
      <c r="D92" s="881"/>
      <c r="E92" s="881"/>
      <c r="F92" s="881"/>
      <c r="G92" s="881"/>
      <c r="H92" s="881"/>
      <c r="I92" s="883"/>
      <c r="J92" s="880" t="s">
        <v>120</v>
      </c>
      <c r="K92" s="881"/>
      <c r="L92" s="881"/>
      <c r="M92" s="881"/>
      <c r="N92" s="881"/>
      <c r="O92" s="881"/>
      <c r="P92" s="881"/>
      <c r="Q92" s="839"/>
      <c r="R92" s="820"/>
      <c r="S92" s="820"/>
      <c r="T92" s="820"/>
      <c r="U92" s="820"/>
      <c r="V92" s="820"/>
      <c r="W92" s="820"/>
      <c r="X92" s="820"/>
      <c r="Y92" s="820"/>
      <c r="Z92" s="820"/>
      <c r="AA92" s="820"/>
      <c r="AB92" s="820"/>
      <c r="AC92" s="820"/>
      <c r="AD92" s="820"/>
      <c r="AE92" s="820"/>
      <c r="AF92" s="820"/>
      <c r="AG92" s="820"/>
      <c r="AH92" s="820"/>
      <c r="AI92" s="820"/>
      <c r="AJ92" s="820"/>
      <c r="AK92" s="820"/>
      <c r="AL92" s="820"/>
      <c r="AM92" s="820"/>
      <c r="AN92" s="825"/>
    </row>
    <row r="93" spans="2:40" ht="10.5" customHeight="1" x14ac:dyDescent="0.15">
      <c r="B93" s="881"/>
      <c r="C93" s="881"/>
      <c r="D93" s="881"/>
      <c r="E93" s="881"/>
      <c r="F93" s="881"/>
      <c r="G93" s="881"/>
      <c r="H93" s="881"/>
      <c r="I93" s="883"/>
      <c r="J93" s="880"/>
      <c r="K93" s="881"/>
      <c r="L93" s="881"/>
      <c r="M93" s="881"/>
      <c r="N93" s="881"/>
      <c r="O93" s="881"/>
      <c r="P93" s="881"/>
      <c r="Q93" s="839"/>
      <c r="R93" s="820"/>
      <c r="S93" s="820"/>
      <c r="T93" s="820"/>
      <c r="U93" s="820"/>
      <c r="V93" s="820"/>
      <c r="W93" s="820"/>
      <c r="X93" s="820"/>
      <c r="Y93" s="820"/>
      <c r="Z93" s="820"/>
      <c r="AA93" s="820"/>
      <c r="AB93" s="820"/>
      <c r="AC93" s="820"/>
      <c r="AD93" s="820"/>
      <c r="AE93" s="820"/>
      <c r="AF93" s="820"/>
      <c r="AG93" s="820"/>
      <c r="AH93" s="820"/>
      <c r="AI93" s="820"/>
      <c r="AJ93" s="820"/>
      <c r="AK93" s="820"/>
      <c r="AL93" s="820"/>
      <c r="AM93" s="820"/>
      <c r="AN93" s="825"/>
    </row>
    <row r="94" spans="2:40" ht="10.5" customHeight="1" x14ac:dyDescent="0.15">
      <c r="B94" s="881"/>
      <c r="C94" s="881"/>
      <c r="D94" s="881"/>
      <c r="E94" s="881"/>
      <c r="F94" s="881"/>
      <c r="G94" s="881"/>
      <c r="H94" s="881"/>
      <c r="I94" s="883"/>
      <c r="J94" s="880" t="s">
        <v>121</v>
      </c>
      <c r="K94" s="881"/>
      <c r="L94" s="881"/>
      <c r="M94" s="881"/>
      <c r="N94" s="881"/>
      <c r="O94" s="881"/>
      <c r="P94" s="881"/>
      <c r="Q94" s="839"/>
      <c r="R94" s="820"/>
      <c r="S94" s="820"/>
      <c r="T94" s="820"/>
      <c r="U94" s="820"/>
      <c r="V94" s="820"/>
      <c r="W94" s="820"/>
      <c r="X94" s="820"/>
      <c r="Y94" s="820"/>
      <c r="Z94" s="820"/>
      <c r="AA94" s="820"/>
      <c r="AB94" s="820"/>
      <c r="AC94" s="820"/>
      <c r="AD94" s="820"/>
      <c r="AE94" s="820"/>
      <c r="AF94" s="820"/>
      <c r="AG94" s="820"/>
      <c r="AH94" s="820"/>
      <c r="AI94" s="820"/>
      <c r="AJ94" s="820"/>
      <c r="AK94" s="820"/>
      <c r="AL94" s="820"/>
      <c r="AM94" s="820"/>
      <c r="AN94" s="825"/>
    </row>
    <row r="95" spans="2:40" ht="10.5" customHeight="1" x14ac:dyDescent="0.15">
      <c r="B95" s="881"/>
      <c r="C95" s="881"/>
      <c r="D95" s="881"/>
      <c r="E95" s="881"/>
      <c r="F95" s="881"/>
      <c r="G95" s="881"/>
      <c r="H95" s="881"/>
      <c r="I95" s="883"/>
      <c r="J95" s="880"/>
      <c r="K95" s="881"/>
      <c r="L95" s="881"/>
      <c r="M95" s="881"/>
      <c r="N95" s="881"/>
      <c r="O95" s="881"/>
      <c r="P95" s="881"/>
      <c r="Q95" s="839"/>
      <c r="R95" s="820"/>
      <c r="S95" s="820"/>
      <c r="T95" s="820"/>
      <c r="U95" s="820"/>
      <c r="V95" s="820"/>
      <c r="W95" s="820"/>
      <c r="X95" s="820"/>
      <c r="Y95" s="820"/>
      <c r="Z95" s="820"/>
      <c r="AA95" s="820"/>
      <c r="AB95" s="820"/>
      <c r="AC95" s="820"/>
      <c r="AD95" s="820"/>
      <c r="AE95" s="820"/>
      <c r="AF95" s="820"/>
      <c r="AG95" s="820"/>
      <c r="AH95" s="820"/>
      <c r="AI95" s="820"/>
      <c r="AJ95" s="820"/>
      <c r="AK95" s="820"/>
      <c r="AL95" s="820"/>
      <c r="AM95" s="820"/>
      <c r="AN95" s="825"/>
    </row>
    <row r="96" spans="2:40" ht="10.5" customHeight="1" x14ac:dyDescent="0.15">
      <c r="B96" s="881"/>
      <c r="C96" s="881"/>
      <c r="D96" s="881"/>
      <c r="E96" s="881"/>
      <c r="F96" s="881"/>
      <c r="G96" s="881"/>
      <c r="H96" s="881"/>
      <c r="I96" s="883"/>
      <c r="J96" s="880" t="s">
        <v>258</v>
      </c>
      <c r="K96" s="881"/>
      <c r="L96" s="881"/>
      <c r="M96" s="881"/>
      <c r="N96" s="881"/>
      <c r="O96" s="881"/>
      <c r="P96" s="881"/>
      <c r="Q96" s="839"/>
      <c r="R96" s="820"/>
      <c r="S96" s="820"/>
      <c r="T96" s="820"/>
      <c r="U96" s="820"/>
      <c r="V96" s="820"/>
      <c r="W96" s="820"/>
      <c r="X96" s="820"/>
      <c r="Y96" s="820"/>
      <c r="Z96" s="820"/>
      <c r="AA96" s="820"/>
      <c r="AB96" s="820"/>
      <c r="AC96" s="820"/>
      <c r="AD96" s="820"/>
      <c r="AE96" s="820"/>
      <c r="AF96" s="820"/>
      <c r="AG96" s="820"/>
      <c r="AH96" s="820"/>
      <c r="AI96" s="820"/>
      <c r="AJ96" s="820"/>
      <c r="AK96" s="820"/>
      <c r="AL96" s="820"/>
      <c r="AM96" s="820"/>
      <c r="AN96" s="825"/>
    </row>
    <row r="97" spans="2:40" ht="10.5" customHeight="1" x14ac:dyDescent="0.15">
      <c r="B97" s="881"/>
      <c r="C97" s="881"/>
      <c r="D97" s="881"/>
      <c r="E97" s="881"/>
      <c r="F97" s="881"/>
      <c r="G97" s="881"/>
      <c r="H97" s="881"/>
      <c r="I97" s="883"/>
      <c r="J97" s="880"/>
      <c r="K97" s="881"/>
      <c r="L97" s="881"/>
      <c r="M97" s="881"/>
      <c r="N97" s="881"/>
      <c r="O97" s="881"/>
      <c r="P97" s="881"/>
      <c r="Q97" s="839"/>
      <c r="R97" s="820"/>
      <c r="S97" s="820"/>
      <c r="T97" s="820"/>
      <c r="U97" s="820"/>
      <c r="V97" s="820"/>
      <c r="W97" s="820"/>
      <c r="X97" s="820"/>
      <c r="Y97" s="820"/>
      <c r="Z97" s="820"/>
      <c r="AA97" s="820"/>
      <c r="AB97" s="820"/>
      <c r="AC97" s="820"/>
      <c r="AD97" s="820"/>
      <c r="AE97" s="820"/>
      <c r="AF97" s="820"/>
      <c r="AG97" s="820"/>
      <c r="AH97" s="820"/>
      <c r="AI97" s="820"/>
      <c r="AJ97" s="820"/>
      <c r="AK97" s="820"/>
      <c r="AL97" s="820"/>
      <c r="AM97" s="820"/>
      <c r="AN97" s="825"/>
    </row>
    <row r="98" spans="2:40" ht="10.5" customHeight="1" x14ac:dyDescent="0.15">
      <c r="B98" s="884"/>
      <c r="C98" s="884"/>
      <c r="D98" s="884"/>
      <c r="E98" s="884"/>
      <c r="F98" s="884"/>
      <c r="G98" s="884"/>
      <c r="H98" s="884"/>
      <c r="I98" s="885"/>
      <c r="J98" s="896"/>
      <c r="K98" s="884"/>
      <c r="L98" s="884"/>
      <c r="M98" s="884"/>
      <c r="N98" s="884"/>
      <c r="O98" s="884"/>
      <c r="P98" s="884"/>
      <c r="Q98" s="840"/>
      <c r="R98" s="821"/>
      <c r="S98" s="821"/>
      <c r="T98" s="821"/>
      <c r="U98" s="821"/>
      <c r="V98" s="821"/>
      <c r="W98" s="821"/>
      <c r="X98" s="821"/>
      <c r="Y98" s="821"/>
      <c r="Z98" s="821"/>
      <c r="AA98" s="821"/>
      <c r="AB98" s="821"/>
      <c r="AC98" s="821"/>
      <c r="AD98" s="821"/>
      <c r="AE98" s="821"/>
      <c r="AF98" s="821"/>
      <c r="AG98" s="821"/>
      <c r="AH98" s="821"/>
      <c r="AI98" s="821"/>
      <c r="AJ98" s="821"/>
      <c r="AK98" s="821"/>
      <c r="AL98" s="821"/>
      <c r="AM98" s="821"/>
      <c r="AN98" s="826"/>
    </row>
    <row r="99" spans="2:40" ht="10.5" customHeight="1" x14ac:dyDescent="0.15">
      <c r="B99" s="895" t="s">
        <v>122</v>
      </c>
      <c r="C99" s="895"/>
      <c r="D99" s="895"/>
      <c r="E99" s="895"/>
      <c r="F99" s="895"/>
      <c r="G99" s="895"/>
      <c r="H99" s="895"/>
      <c r="I99" s="895"/>
      <c r="J99" s="895"/>
      <c r="K99" s="895"/>
      <c r="L99" s="895"/>
      <c r="M99" s="895"/>
      <c r="N99" s="895"/>
      <c r="O99" s="895"/>
      <c r="P99" s="895"/>
      <c r="Q99" s="822"/>
      <c r="R99" s="823"/>
      <c r="S99" s="823"/>
      <c r="T99" s="823"/>
      <c r="U99" s="823"/>
      <c r="V99" s="823"/>
      <c r="W99" s="823"/>
      <c r="X99" s="823"/>
      <c r="Y99" s="823"/>
      <c r="Z99" s="823"/>
      <c r="AA99" s="823"/>
      <c r="AB99" s="823"/>
      <c r="AC99" s="823"/>
      <c r="AD99" s="823"/>
      <c r="AE99" s="823"/>
      <c r="AF99" s="823"/>
      <c r="AG99" s="823"/>
      <c r="AH99" s="823"/>
      <c r="AI99" s="823"/>
      <c r="AJ99" s="823"/>
      <c r="AK99" s="823"/>
      <c r="AL99" s="823"/>
      <c r="AM99" s="823"/>
      <c r="AN99" s="824"/>
    </row>
    <row r="100" spans="2:40" ht="10.5" customHeight="1" x14ac:dyDescent="0.15">
      <c r="B100" s="895"/>
      <c r="C100" s="895"/>
      <c r="D100" s="895"/>
      <c r="E100" s="895"/>
      <c r="F100" s="895"/>
      <c r="G100" s="895"/>
      <c r="H100" s="895"/>
      <c r="I100" s="895"/>
      <c r="J100" s="895"/>
      <c r="K100" s="895"/>
      <c r="L100" s="895"/>
      <c r="M100" s="895"/>
      <c r="N100" s="895"/>
      <c r="O100" s="895"/>
      <c r="P100" s="895"/>
      <c r="Q100" s="822"/>
      <c r="R100" s="823"/>
      <c r="S100" s="823"/>
      <c r="T100" s="823"/>
      <c r="U100" s="823"/>
      <c r="V100" s="823"/>
      <c r="W100" s="823"/>
      <c r="X100" s="823"/>
      <c r="Y100" s="823"/>
      <c r="Z100" s="823"/>
      <c r="AA100" s="823"/>
      <c r="AB100" s="823"/>
      <c r="AC100" s="823"/>
      <c r="AD100" s="823"/>
      <c r="AE100" s="823"/>
      <c r="AF100" s="823"/>
      <c r="AG100" s="823"/>
      <c r="AH100" s="823"/>
      <c r="AI100" s="823"/>
      <c r="AJ100" s="823"/>
      <c r="AK100" s="823"/>
      <c r="AL100" s="823"/>
      <c r="AM100" s="823"/>
      <c r="AN100" s="824"/>
    </row>
    <row r="101" spans="2:40" ht="10.5" customHeight="1" x14ac:dyDescent="0.15">
      <c r="B101" s="829" t="s">
        <v>99</v>
      </c>
      <c r="C101" s="829"/>
      <c r="D101" s="829"/>
      <c r="E101" s="829"/>
      <c r="F101" s="829"/>
      <c r="G101" s="829"/>
      <c r="H101" s="829"/>
      <c r="I101" s="829"/>
      <c r="J101" s="829"/>
      <c r="K101" s="829"/>
      <c r="L101" s="829"/>
      <c r="M101" s="829"/>
      <c r="N101" s="829"/>
      <c r="O101" s="829"/>
      <c r="P101" s="829"/>
      <c r="Q101" s="822"/>
      <c r="R101" s="823"/>
      <c r="S101" s="823"/>
      <c r="T101" s="823"/>
      <c r="U101" s="823"/>
      <c r="V101" s="823"/>
      <c r="W101" s="823"/>
      <c r="X101" s="823"/>
      <c r="Y101" s="823"/>
      <c r="Z101" s="823"/>
      <c r="AA101" s="823"/>
      <c r="AB101" s="823"/>
      <c r="AC101" s="823"/>
      <c r="AD101" s="823"/>
      <c r="AE101" s="823"/>
      <c r="AF101" s="823"/>
      <c r="AG101" s="823"/>
      <c r="AH101" s="823"/>
      <c r="AI101" s="823"/>
      <c r="AJ101" s="823"/>
      <c r="AK101" s="823"/>
      <c r="AL101" s="823"/>
      <c r="AM101" s="823"/>
      <c r="AN101" s="824"/>
    </row>
    <row r="102" spans="2:40" ht="10.5" customHeight="1" x14ac:dyDescent="0.15">
      <c r="B102" s="829"/>
      <c r="C102" s="829"/>
      <c r="D102" s="829"/>
      <c r="E102" s="829"/>
      <c r="F102" s="829"/>
      <c r="G102" s="829"/>
      <c r="H102" s="829"/>
      <c r="I102" s="829"/>
      <c r="J102" s="829"/>
      <c r="K102" s="829"/>
      <c r="L102" s="829"/>
      <c r="M102" s="829"/>
      <c r="N102" s="829"/>
      <c r="O102" s="829"/>
      <c r="P102" s="829"/>
      <c r="Q102" s="822"/>
      <c r="R102" s="823"/>
      <c r="S102" s="823"/>
      <c r="T102" s="823"/>
      <c r="U102" s="823"/>
      <c r="V102" s="823"/>
      <c r="W102" s="823"/>
      <c r="X102" s="823"/>
      <c r="Y102" s="823"/>
      <c r="Z102" s="823"/>
      <c r="AA102" s="823"/>
      <c r="AB102" s="823"/>
      <c r="AC102" s="823"/>
      <c r="AD102" s="823"/>
      <c r="AE102" s="823"/>
      <c r="AF102" s="823"/>
      <c r="AG102" s="823"/>
      <c r="AH102" s="823"/>
      <c r="AI102" s="823"/>
      <c r="AJ102" s="823"/>
      <c r="AK102" s="823"/>
      <c r="AL102" s="823"/>
      <c r="AM102" s="823"/>
      <c r="AN102" s="824"/>
    </row>
    <row r="103" spans="2:40" ht="15" customHeight="1" x14ac:dyDescent="0.15">
      <c r="B103" s="51"/>
      <c r="C103" s="51"/>
      <c r="D103" s="51"/>
      <c r="E103" s="51"/>
      <c r="F103" s="51"/>
      <c r="G103" s="51"/>
      <c r="H103" s="51"/>
      <c r="I103" s="51"/>
      <c r="J103" s="51"/>
      <c r="K103" s="51"/>
      <c r="L103" s="51"/>
      <c r="M103" s="51"/>
      <c r="N103" s="51"/>
      <c r="O103" s="51"/>
      <c r="P103" s="51"/>
      <c r="Q103" s="91"/>
      <c r="R103" s="91"/>
      <c r="S103" s="91"/>
      <c r="T103" s="91"/>
      <c r="U103" s="91"/>
      <c r="V103" s="91"/>
      <c r="W103" s="91"/>
      <c r="X103" s="91"/>
      <c r="Y103" s="91"/>
      <c r="Z103" s="91"/>
      <c r="AA103" s="91"/>
      <c r="AB103" s="91"/>
      <c r="AC103" s="91"/>
      <c r="AD103" s="91"/>
      <c r="AE103" s="91"/>
      <c r="AF103" s="91"/>
      <c r="AG103" s="91"/>
      <c r="AH103" s="91"/>
      <c r="AI103" s="91"/>
      <c r="AJ103" s="91"/>
      <c r="AK103" s="91"/>
      <c r="AL103" s="91"/>
      <c r="AM103" s="91"/>
      <c r="AN103" s="91"/>
    </row>
    <row r="104" spans="2:40" ht="15" customHeight="1" x14ac:dyDescent="0.15">
      <c r="B104" s="48"/>
      <c r="C104" s="685" t="s">
        <v>137</v>
      </c>
      <c r="D104" s="685"/>
      <c r="E104" s="685"/>
      <c r="F104" s="686" t="s">
        <v>139</v>
      </c>
      <c r="G104" s="686"/>
      <c r="H104" s="686"/>
      <c r="I104" s="686"/>
      <c r="J104" s="686"/>
      <c r="K104" s="686"/>
      <c r="L104" s="686"/>
      <c r="M104" s="686"/>
      <c r="N104" s="686"/>
      <c r="O104" s="686"/>
      <c r="P104" s="686"/>
      <c r="Q104" s="686"/>
      <c r="R104" s="686"/>
      <c r="S104" s="686"/>
      <c r="T104" s="686"/>
      <c r="U104" s="686"/>
      <c r="V104" s="686"/>
      <c r="W104" s="686"/>
      <c r="X104" s="686"/>
      <c r="Y104" s="686"/>
      <c r="Z104" s="686"/>
      <c r="AA104" s="686"/>
      <c r="AB104" s="686"/>
      <c r="AC104" s="686"/>
      <c r="AD104" s="686"/>
      <c r="AE104" s="686"/>
      <c r="AF104" s="686"/>
      <c r="AG104" s="686"/>
      <c r="AH104" s="686"/>
      <c r="AI104" s="686"/>
      <c r="AJ104" s="686"/>
      <c r="AK104" s="686"/>
      <c r="AL104" s="686"/>
      <c r="AM104" s="686"/>
      <c r="AN104" s="686"/>
    </row>
    <row r="105" spans="2:40" ht="15" customHeight="1" x14ac:dyDescent="0.15">
      <c r="B105" s="48"/>
      <c r="C105" s="48"/>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row>
    <row r="106" spans="2:40" ht="15" customHeight="1" x14ac:dyDescent="0.15">
      <c r="B106" s="217" t="s">
        <v>25</v>
      </c>
      <c r="C106" s="218"/>
      <c r="D106" s="218"/>
      <c r="E106" s="218"/>
      <c r="F106" s="218"/>
      <c r="G106" s="218"/>
      <c r="H106" s="218"/>
      <c r="I106" s="218"/>
      <c r="J106" s="218"/>
      <c r="K106" s="218"/>
      <c r="L106" s="218"/>
      <c r="M106" s="218"/>
      <c r="N106" s="218"/>
      <c r="O106" s="218"/>
      <c r="P106" s="218"/>
      <c r="Q106" s="218"/>
      <c r="R106" s="218"/>
      <c r="S106" s="218"/>
      <c r="T106" s="218"/>
      <c r="U106" s="218"/>
      <c r="V106" s="218"/>
      <c r="W106" s="218"/>
      <c r="X106" s="218"/>
      <c r="Y106" s="218"/>
      <c r="Z106" s="218"/>
      <c r="AA106" s="218"/>
      <c r="AB106" s="218"/>
      <c r="AC106" s="218"/>
      <c r="AD106" s="218"/>
      <c r="AE106" s="218"/>
      <c r="AF106" s="218"/>
      <c r="AG106" s="218"/>
      <c r="AH106" s="218"/>
      <c r="AI106" s="218"/>
      <c r="AJ106" s="218"/>
      <c r="AK106" s="218"/>
      <c r="AL106" s="218"/>
      <c r="AM106" s="218"/>
      <c r="AN106" s="219"/>
    </row>
    <row r="107" spans="2:40" ht="15" customHeight="1" x14ac:dyDescent="0.15">
      <c r="B107" s="854" t="s">
        <v>283</v>
      </c>
      <c r="C107" s="855"/>
      <c r="D107" s="855"/>
      <c r="E107" s="855"/>
      <c r="F107" s="855"/>
      <c r="G107" s="855"/>
      <c r="H107" s="855"/>
      <c r="I107" s="855"/>
      <c r="J107" s="855"/>
      <c r="K107" s="855"/>
      <c r="L107" s="855"/>
      <c r="M107" s="855"/>
      <c r="N107" s="855"/>
      <c r="O107" s="855"/>
      <c r="P107" s="855"/>
      <c r="Q107" s="855"/>
      <c r="R107" s="855"/>
      <c r="S107" s="855"/>
      <c r="T107" s="855"/>
      <c r="U107" s="855"/>
      <c r="V107" s="855"/>
      <c r="W107" s="855"/>
      <c r="X107" s="855"/>
      <c r="Y107" s="855"/>
      <c r="Z107" s="855"/>
      <c r="AA107" s="855"/>
      <c r="AB107" s="855"/>
      <c r="AC107" s="855"/>
      <c r="AD107" s="855"/>
      <c r="AE107" s="855"/>
      <c r="AF107" s="855"/>
      <c r="AG107" s="855"/>
      <c r="AH107" s="855"/>
      <c r="AI107" s="855"/>
      <c r="AJ107" s="855"/>
      <c r="AK107" s="855"/>
      <c r="AL107" s="855"/>
      <c r="AM107" s="855"/>
      <c r="AN107" s="856"/>
    </row>
    <row r="108" spans="2:40" ht="15" customHeight="1" x14ac:dyDescent="0.15">
      <c r="B108" s="854"/>
      <c r="C108" s="855"/>
      <c r="D108" s="855"/>
      <c r="E108" s="855"/>
      <c r="F108" s="855"/>
      <c r="G108" s="855"/>
      <c r="H108" s="855"/>
      <c r="I108" s="855"/>
      <c r="J108" s="855"/>
      <c r="K108" s="855"/>
      <c r="L108" s="855"/>
      <c r="M108" s="855"/>
      <c r="N108" s="855"/>
      <c r="O108" s="855"/>
      <c r="P108" s="855"/>
      <c r="Q108" s="855"/>
      <c r="R108" s="855"/>
      <c r="S108" s="855"/>
      <c r="T108" s="855"/>
      <c r="U108" s="855"/>
      <c r="V108" s="855"/>
      <c r="W108" s="855"/>
      <c r="X108" s="855"/>
      <c r="Y108" s="855"/>
      <c r="Z108" s="855"/>
      <c r="AA108" s="855"/>
      <c r="AB108" s="855"/>
      <c r="AC108" s="855"/>
      <c r="AD108" s="855"/>
      <c r="AE108" s="855"/>
      <c r="AF108" s="855"/>
      <c r="AG108" s="855"/>
      <c r="AH108" s="855"/>
      <c r="AI108" s="855"/>
      <c r="AJ108" s="855"/>
      <c r="AK108" s="855"/>
      <c r="AL108" s="855"/>
      <c r="AM108" s="855"/>
      <c r="AN108" s="856"/>
    </row>
    <row r="109" spans="2:40" ht="15" customHeight="1" x14ac:dyDescent="0.15">
      <c r="B109" s="857"/>
      <c r="C109" s="858"/>
      <c r="D109" s="858"/>
      <c r="E109" s="858"/>
      <c r="F109" s="858"/>
      <c r="G109" s="858"/>
      <c r="H109" s="858"/>
      <c r="I109" s="858"/>
      <c r="J109" s="858"/>
      <c r="K109" s="858"/>
      <c r="L109" s="858"/>
      <c r="M109" s="858"/>
      <c r="N109" s="858"/>
      <c r="O109" s="858"/>
      <c r="P109" s="858"/>
      <c r="Q109" s="858"/>
      <c r="R109" s="858"/>
      <c r="S109" s="858"/>
      <c r="T109" s="858"/>
      <c r="U109" s="858"/>
      <c r="V109" s="858"/>
      <c r="W109" s="858"/>
      <c r="X109" s="858"/>
      <c r="Y109" s="858"/>
      <c r="Z109" s="858"/>
      <c r="AA109" s="858"/>
      <c r="AB109" s="858"/>
      <c r="AC109" s="858"/>
      <c r="AD109" s="858"/>
      <c r="AE109" s="858"/>
      <c r="AF109" s="858"/>
      <c r="AG109" s="858"/>
      <c r="AH109" s="858"/>
      <c r="AI109" s="858"/>
      <c r="AJ109" s="858"/>
      <c r="AK109" s="858"/>
      <c r="AL109" s="858"/>
      <c r="AM109" s="858"/>
      <c r="AN109" s="859"/>
    </row>
    <row r="110" spans="2:40" ht="15" customHeight="1" x14ac:dyDescent="0.15">
      <c r="B110" s="908"/>
      <c r="C110" s="908"/>
      <c r="D110" s="908"/>
      <c r="E110" s="908"/>
      <c r="F110" s="908"/>
      <c r="G110" s="908"/>
      <c r="H110" s="908"/>
      <c r="I110" s="908"/>
      <c r="J110" s="908"/>
      <c r="K110" s="908"/>
      <c r="L110" s="908"/>
      <c r="M110" s="908"/>
      <c r="N110" s="908"/>
      <c r="O110" s="908"/>
      <c r="P110" s="908"/>
      <c r="Q110" s="908"/>
      <c r="R110" s="908"/>
      <c r="S110" s="908"/>
      <c r="T110" s="908"/>
      <c r="U110" s="908"/>
      <c r="V110" s="908"/>
      <c r="W110" s="908"/>
      <c r="X110" s="908"/>
      <c r="Y110" s="908"/>
      <c r="Z110" s="908"/>
      <c r="AA110" s="908"/>
      <c r="AB110" s="908"/>
      <c r="AC110" s="908"/>
      <c r="AD110" s="908"/>
      <c r="AE110" s="908"/>
      <c r="AF110" s="908"/>
      <c r="AG110" s="908"/>
      <c r="AH110" s="908"/>
      <c r="AI110" s="908"/>
      <c r="AJ110" s="908"/>
      <c r="AK110" s="908"/>
      <c r="AL110" s="908"/>
      <c r="AM110" s="908"/>
      <c r="AN110" s="908"/>
    </row>
    <row r="111" spans="2:40" ht="10.5" customHeight="1" x14ac:dyDescent="0.15">
      <c r="B111" s="875" t="s">
        <v>103</v>
      </c>
      <c r="C111" s="875"/>
      <c r="D111" s="875"/>
      <c r="E111" s="875"/>
      <c r="F111" s="875"/>
      <c r="G111" s="875"/>
      <c r="H111" s="875"/>
      <c r="I111" s="875"/>
      <c r="J111" s="875"/>
      <c r="K111" s="875"/>
      <c r="L111" s="875"/>
      <c r="M111" s="875"/>
      <c r="N111" s="875"/>
      <c r="O111" s="875"/>
      <c r="P111" s="875"/>
      <c r="Q111" s="822"/>
      <c r="R111" s="823"/>
      <c r="S111" s="823"/>
      <c r="T111" s="823"/>
      <c r="U111" s="823"/>
      <c r="V111" s="823"/>
      <c r="W111" s="823"/>
      <c r="X111" s="823"/>
      <c r="Y111" s="823"/>
      <c r="Z111" s="823"/>
      <c r="AA111" s="823"/>
      <c r="AB111" s="823"/>
      <c r="AC111" s="823"/>
      <c r="AD111" s="823"/>
      <c r="AE111" s="823"/>
      <c r="AF111" s="823"/>
      <c r="AG111" s="823"/>
      <c r="AH111" s="823"/>
      <c r="AI111" s="823"/>
      <c r="AJ111" s="823"/>
      <c r="AK111" s="823"/>
      <c r="AL111" s="823"/>
      <c r="AM111" s="823"/>
      <c r="AN111" s="824"/>
    </row>
    <row r="112" spans="2:40" ht="10.5" customHeight="1" x14ac:dyDescent="0.15">
      <c r="B112" s="876"/>
      <c r="C112" s="876"/>
      <c r="D112" s="876"/>
      <c r="E112" s="876"/>
      <c r="F112" s="876"/>
      <c r="G112" s="876"/>
      <c r="H112" s="876"/>
      <c r="I112" s="876"/>
      <c r="J112" s="876"/>
      <c r="K112" s="876"/>
      <c r="L112" s="876"/>
      <c r="M112" s="876"/>
      <c r="N112" s="876"/>
      <c r="O112" s="876"/>
      <c r="P112" s="876"/>
      <c r="Q112" s="852"/>
      <c r="R112" s="853"/>
      <c r="S112" s="853"/>
      <c r="T112" s="853"/>
      <c r="U112" s="853"/>
      <c r="V112" s="853"/>
      <c r="W112" s="853"/>
      <c r="X112" s="853"/>
      <c r="Y112" s="853"/>
      <c r="Z112" s="853"/>
      <c r="AA112" s="853"/>
      <c r="AB112" s="853"/>
      <c r="AC112" s="853"/>
      <c r="AD112" s="853"/>
      <c r="AE112" s="853"/>
      <c r="AF112" s="853"/>
      <c r="AG112" s="853"/>
      <c r="AH112" s="853"/>
      <c r="AI112" s="853"/>
      <c r="AJ112" s="853"/>
      <c r="AK112" s="853"/>
      <c r="AL112" s="853"/>
      <c r="AM112" s="853"/>
      <c r="AN112" s="877"/>
    </row>
    <row r="113" spans="2:40" ht="10.5" customHeight="1" x14ac:dyDescent="0.15">
      <c r="B113" s="848"/>
      <c r="C113" s="849"/>
      <c r="D113" s="849"/>
      <c r="E113" s="849"/>
      <c r="F113" s="849"/>
      <c r="G113" s="849"/>
      <c r="H113" s="861" t="s">
        <v>136</v>
      </c>
      <c r="I113" s="862"/>
      <c r="J113" s="862"/>
      <c r="K113" s="862"/>
      <c r="L113" s="862"/>
      <c r="M113" s="862"/>
      <c r="N113" s="862"/>
      <c r="O113" s="862"/>
      <c r="P113" s="862"/>
      <c r="Q113" s="840"/>
      <c r="R113" s="821"/>
      <c r="S113" s="821"/>
      <c r="T113" s="821"/>
      <c r="U113" s="821"/>
      <c r="V113" s="821"/>
      <c r="W113" s="821"/>
      <c r="X113" s="821"/>
      <c r="Y113" s="821"/>
      <c r="Z113" s="821"/>
      <c r="AA113" s="821"/>
      <c r="AB113" s="821"/>
      <c r="AC113" s="821"/>
      <c r="AD113" s="821"/>
      <c r="AE113" s="821"/>
      <c r="AF113" s="821"/>
      <c r="AG113" s="821"/>
      <c r="AH113" s="821"/>
      <c r="AI113" s="821"/>
      <c r="AJ113" s="821"/>
      <c r="AK113" s="821"/>
      <c r="AL113" s="821"/>
      <c r="AM113" s="821"/>
      <c r="AN113" s="826"/>
    </row>
    <row r="114" spans="2:40" ht="10.5" customHeight="1" x14ac:dyDescent="0.15">
      <c r="B114" s="850"/>
      <c r="C114" s="851"/>
      <c r="D114" s="851"/>
      <c r="E114" s="851"/>
      <c r="F114" s="851"/>
      <c r="G114" s="851"/>
      <c r="H114" s="863"/>
      <c r="I114" s="864"/>
      <c r="J114" s="864"/>
      <c r="K114" s="864"/>
      <c r="L114" s="864"/>
      <c r="M114" s="864"/>
      <c r="N114" s="864"/>
      <c r="O114" s="864"/>
      <c r="P114" s="864"/>
      <c r="Q114" s="822"/>
      <c r="R114" s="823"/>
      <c r="S114" s="823"/>
      <c r="T114" s="823"/>
      <c r="U114" s="823"/>
      <c r="V114" s="823"/>
      <c r="W114" s="823"/>
      <c r="X114" s="823"/>
      <c r="Y114" s="823"/>
      <c r="Z114" s="823"/>
      <c r="AA114" s="823"/>
      <c r="AB114" s="823"/>
      <c r="AC114" s="823"/>
      <c r="AD114" s="823"/>
      <c r="AE114" s="823"/>
      <c r="AF114" s="823"/>
      <c r="AG114" s="823"/>
      <c r="AH114" s="823"/>
      <c r="AI114" s="823"/>
      <c r="AJ114" s="823"/>
      <c r="AK114" s="823"/>
      <c r="AL114" s="823"/>
      <c r="AM114" s="823"/>
      <c r="AN114" s="824"/>
    </row>
    <row r="115" spans="2:40" ht="10.5" customHeight="1" x14ac:dyDescent="0.15">
      <c r="B115" s="865" t="s">
        <v>123</v>
      </c>
      <c r="C115" s="865"/>
      <c r="D115" s="865"/>
      <c r="E115" s="865"/>
      <c r="F115" s="865"/>
      <c r="G115" s="865"/>
      <c r="H115" s="865"/>
      <c r="I115" s="865"/>
      <c r="J115" s="865"/>
      <c r="K115" s="865"/>
      <c r="L115" s="865"/>
      <c r="M115" s="865"/>
      <c r="N115" s="865"/>
      <c r="O115" s="865"/>
      <c r="P115" s="865"/>
      <c r="Q115" s="822"/>
      <c r="R115" s="823"/>
      <c r="S115" s="823"/>
      <c r="T115" s="823"/>
      <c r="U115" s="823"/>
      <c r="V115" s="823"/>
      <c r="W115" s="823"/>
      <c r="X115" s="823"/>
      <c r="Y115" s="823"/>
      <c r="Z115" s="823"/>
      <c r="AA115" s="823"/>
      <c r="AB115" s="823"/>
      <c r="AC115" s="823"/>
      <c r="AD115" s="823"/>
      <c r="AE115" s="823"/>
      <c r="AF115" s="823"/>
      <c r="AG115" s="823"/>
      <c r="AH115" s="823"/>
      <c r="AI115" s="823"/>
      <c r="AJ115" s="823"/>
      <c r="AK115" s="823"/>
      <c r="AL115" s="823"/>
      <c r="AM115" s="823"/>
      <c r="AN115" s="824"/>
    </row>
    <row r="116" spans="2:40" ht="10.5" customHeight="1" x14ac:dyDescent="0.15">
      <c r="B116" s="866"/>
      <c r="C116" s="866"/>
      <c r="D116" s="866"/>
      <c r="E116" s="866"/>
      <c r="F116" s="866"/>
      <c r="G116" s="866"/>
      <c r="H116" s="866"/>
      <c r="I116" s="866"/>
      <c r="J116" s="866"/>
      <c r="K116" s="866"/>
      <c r="L116" s="866"/>
      <c r="M116" s="866"/>
      <c r="N116" s="866"/>
      <c r="O116" s="866"/>
      <c r="P116" s="866"/>
      <c r="Q116" s="852"/>
      <c r="R116" s="853"/>
      <c r="S116" s="853"/>
      <c r="T116" s="853"/>
      <c r="U116" s="853"/>
      <c r="V116" s="853"/>
      <c r="W116" s="853"/>
      <c r="X116" s="853"/>
      <c r="Y116" s="853"/>
      <c r="Z116" s="853"/>
      <c r="AA116" s="853"/>
      <c r="AB116" s="853"/>
      <c r="AC116" s="853"/>
      <c r="AD116" s="853"/>
      <c r="AE116" s="853"/>
      <c r="AF116" s="853"/>
      <c r="AG116" s="853"/>
      <c r="AH116" s="853"/>
      <c r="AI116" s="853"/>
      <c r="AJ116" s="853"/>
      <c r="AK116" s="853"/>
      <c r="AL116" s="853"/>
      <c r="AM116" s="853"/>
      <c r="AN116" s="877"/>
    </row>
    <row r="117" spans="2:40" ht="10.5" customHeight="1" x14ac:dyDescent="0.15">
      <c r="B117" s="868"/>
      <c r="C117" s="868"/>
      <c r="D117" s="868"/>
      <c r="E117" s="868"/>
      <c r="F117" s="868"/>
      <c r="G117" s="248"/>
      <c r="H117" s="869" t="s">
        <v>246</v>
      </c>
      <c r="I117" s="870"/>
      <c r="J117" s="870"/>
      <c r="K117" s="870"/>
      <c r="L117" s="870"/>
      <c r="M117" s="870"/>
      <c r="N117" s="870"/>
      <c r="O117" s="870"/>
      <c r="P117" s="870"/>
      <c r="Q117" s="839"/>
      <c r="R117" s="820"/>
      <c r="S117" s="820"/>
      <c r="T117" s="820"/>
      <c r="U117" s="820"/>
      <c r="V117" s="820"/>
      <c r="W117" s="820"/>
      <c r="X117" s="820"/>
      <c r="Y117" s="820"/>
      <c r="Z117" s="820"/>
      <c r="AA117" s="820"/>
      <c r="AB117" s="820"/>
      <c r="AC117" s="820"/>
      <c r="AD117" s="820"/>
      <c r="AE117" s="820"/>
      <c r="AF117" s="820"/>
      <c r="AG117" s="820"/>
      <c r="AH117" s="820"/>
      <c r="AI117" s="820"/>
      <c r="AJ117" s="820"/>
      <c r="AK117" s="820"/>
      <c r="AL117" s="820"/>
      <c r="AM117" s="820"/>
      <c r="AN117" s="825"/>
    </row>
    <row r="118" spans="2:40" ht="10.5" customHeight="1" x14ac:dyDescent="0.15">
      <c r="B118" s="681"/>
      <c r="C118" s="681"/>
      <c r="D118" s="681"/>
      <c r="E118" s="681"/>
      <c r="F118" s="681"/>
      <c r="G118" s="290"/>
      <c r="H118" s="869"/>
      <c r="I118" s="870"/>
      <c r="J118" s="870"/>
      <c r="K118" s="870"/>
      <c r="L118" s="870"/>
      <c r="M118" s="870"/>
      <c r="N118" s="870"/>
      <c r="O118" s="870"/>
      <c r="P118" s="870"/>
      <c r="Q118" s="839"/>
      <c r="R118" s="820"/>
      <c r="S118" s="820"/>
      <c r="T118" s="820"/>
      <c r="U118" s="820"/>
      <c r="V118" s="820"/>
      <c r="W118" s="820"/>
      <c r="X118" s="820"/>
      <c r="Y118" s="820"/>
      <c r="Z118" s="820"/>
      <c r="AA118" s="820"/>
      <c r="AB118" s="820"/>
      <c r="AC118" s="820"/>
      <c r="AD118" s="820"/>
      <c r="AE118" s="820"/>
      <c r="AF118" s="820"/>
      <c r="AG118" s="820"/>
      <c r="AH118" s="820"/>
      <c r="AI118" s="820"/>
      <c r="AJ118" s="820"/>
      <c r="AK118" s="820"/>
      <c r="AL118" s="820"/>
      <c r="AM118" s="820"/>
      <c r="AN118" s="825"/>
    </row>
    <row r="119" spans="2:40" ht="10.5" customHeight="1" x14ac:dyDescent="0.15">
      <c r="B119" s="681"/>
      <c r="C119" s="681"/>
      <c r="D119" s="681"/>
      <c r="E119" s="681"/>
      <c r="F119" s="681"/>
      <c r="G119" s="290"/>
      <c r="H119" s="869" t="s">
        <v>247</v>
      </c>
      <c r="I119" s="870"/>
      <c r="J119" s="870"/>
      <c r="K119" s="870"/>
      <c r="L119" s="870"/>
      <c r="M119" s="870"/>
      <c r="N119" s="870"/>
      <c r="O119" s="870"/>
      <c r="P119" s="870"/>
      <c r="Q119" s="839"/>
      <c r="R119" s="820"/>
      <c r="S119" s="820"/>
      <c r="T119" s="820"/>
      <c r="U119" s="820"/>
      <c r="V119" s="820"/>
      <c r="W119" s="820"/>
      <c r="X119" s="820"/>
      <c r="Y119" s="820"/>
      <c r="Z119" s="820"/>
      <c r="AA119" s="820"/>
      <c r="AB119" s="820"/>
      <c r="AC119" s="820"/>
      <c r="AD119" s="820"/>
      <c r="AE119" s="820"/>
      <c r="AF119" s="820"/>
      <c r="AG119" s="820"/>
      <c r="AH119" s="820"/>
      <c r="AI119" s="820"/>
      <c r="AJ119" s="820"/>
      <c r="AK119" s="820"/>
      <c r="AL119" s="820"/>
      <c r="AM119" s="820"/>
      <c r="AN119" s="825"/>
    </row>
    <row r="120" spans="2:40" ht="10.5" customHeight="1" x14ac:dyDescent="0.15">
      <c r="B120" s="681"/>
      <c r="C120" s="681"/>
      <c r="D120" s="681"/>
      <c r="E120" s="681"/>
      <c r="F120" s="681"/>
      <c r="G120" s="290"/>
      <c r="H120" s="869"/>
      <c r="I120" s="870"/>
      <c r="J120" s="870"/>
      <c r="K120" s="870"/>
      <c r="L120" s="870"/>
      <c r="M120" s="870"/>
      <c r="N120" s="870"/>
      <c r="O120" s="870"/>
      <c r="P120" s="870"/>
      <c r="Q120" s="839"/>
      <c r="R120" s="820"/>
      <c r="S120" s="820"/>
      <c r="T120" s="820"/>
      <c r="U120" s="820"/>
      <c r="V120" s="820"/>
      <c r="W120" s="820"/>
      <c r="X120" s="820"/>
      <c r="Y120" s="820"/>
      <c r="Z120" s="820"/>
      <c r="AA120" s="820"/>
      <c r="AB120" s="820"/>
      <c r="AC120" s="820"/>
      <c r="AD120" s="820"/>
      <c r="AE120" s="820"/>
      <c r="AF120" s="820"/>
      <c r="AG120" s="820"/>
      <c r="AH120" s="820"/>
      <c r="AI120" s="820"/>
      <c r="AJ120" s="820"/>
      <c r="AK120" s="820"/>
      <c r="AL120" s="820"/>
      <c r="AM120" s="820"/>
      <c r="AN120" s="825"/>
    </row>
    <row r="121" spans="2:40" ht="10.5" customHeight="1" x14ac:dyDescent="0.15">
      <c r="B121" s="681"/>
      <c r="C121" s="681"/>
      <c r="D121" s="681"/>
      <c r="E121" s="681"/>
      <c r="F121" s="681"/>
      <c r="G121" s="290"/>
      <c r="H121" s="869" t="s">
        <v>124</v>
      </c>
      <c r="I121" s="870"/>
      <c r="J121" s="870"/>
      <c r="K121" s="870"/>
      <c r="L121" s="870"/>
      <c r="M121" s="870"/>
      <c r="N121" s="870"/>
      <c r="O121" s="870"/>
      <c r="P121" s="870"/>
      <c r="Q121" s="839"/>
      <c r="R121" s="820"/>
      <c r="S121" s="820"/>
      <c r="T121" s="820"/>
      <c r="U121" s="820"/>
      <c r="V121" s="820"/>
      <c r="W121" s="820"/>
      <c r="X121" s="820"/>
      <c r="Y121" s="820"/>
      <c r="Z121" s="820"/>
      <c r="AA121" s="820"/>
      <c r="AB121" s="820"/>
      <c r="AC121" s="820"/>
      <c r="AD121" s="820"/>
      <c r="AE121" s="820"/>
      <c r="AF121" s="820"/>
      <c r="AG121" s="820"/>
      <c r="AH121" s="820"/>
      <c r="AI121" s="820"/>
      <c r="AJ121" s="820"/>
      <c r="AK121" s="820"/>
      <c r="AL121" s="820"/>
      <c r="AM121" s="820"/>
      <c r="AN121" s="825"/>
    </row>
    <row r="122" spans="2:40" ht="10.5" customHeight="1" x14ac:dyDescent="0.15">
      <c r="B122" s="681"/>
      <c r="C122" s="681"/>
      <c r="D122" s="681"/>
      <c r="E122" s="681"/>
      <c r="F122" s="681"/>
      <c r="G122" s="290"/>
      <c r="H122" s="869"/>
      <c r="I122" s="870"/>
      <c r="J122" s="870"/>
      <c r="K122" s="870"/>
      <c r="L122" s="870"/>
      <c r="M122" s="870"/>
      <c r="N122" s="870"/>
      <c r="O122" s="870"/>
      <c r="P122" s="870"/>
      <c r="Q122" s="839"/>
      <c r="R122" s="820"/>
      <c r="S122" s="820"/>
      <c r="T122" s="820"/>
      <c r="U122" s="820"/>
      <c r="V122" s="820"/>
      <c r="W122" s="820"/>
      <c r="X122" s="820"/>
      <c r="Y122" s="820"/>
      <c r="Z122" s="820"/>
      <c r="AA122" s="820"/>
      <c r="AB122" s="820"/>
      <c r="AC122" s="820"/>
      <c r="AD122" s="820"/>
      <c r="AE122" s="820"/>
      <c r="AF122" s="820"/>
      <c r="AG122" s="820"/>
      <c r="AH122" s="820"/>
      <c r="AI122" s="820"/>
      <c r="AJ122" s="820"/>
      <c r="AK122" s="820"/>
      <c r="AL122" s="820"/>
      <c r="AM122" s="820"/>
      <c r="AN122" s="825"/>
    </row>
    <row r="123" spans="2:40" ht="10.5" customHeight="1" x14ac:dyDescent="0.15">
      <c r="B123" s="681"/>
      <c r="C123" s="681"/>
      <c r="D123" s="681"/>
      <c r="E123" s="681"/>
      <c r="F123" s="681"/>
      <c r="G123" s="290"/>
      <c r="H123" s="869"/>
      <c r="I123" s="870"/>
      <c r="J123" s="870"/>
      <c r="K123" s="870"/>
      <c r="L123" s="870"/>
      <c r="M123" s="870"/>
      <c r="N123" s="870"/>
      <c r="O123" s="870"/>
      <c r="P123" s="870"/>
      <c r="Q123" s="839"/>
      <c r="R123" s="820"/>
      <c r="S123" s="820"/>
      <c r="T123" s="820"/>
      <c r="U123" s="820"/>
      <c r="V123" s="820"/>
      <c r="W123" s="820"/>
      <c r="X123" s="820"/>
      <c r="Y123" s="820"/>
      <c r="Z123" s="820"/>
      <c r="AA123" s="820"/>
      <c r="AB123" s="820"/>
      <c r="AC123" s="820"/>
      <c r="AD123" s="820"/>
      <c r="AE123" s="820"/>
      <c r="AF123" s="820"/>
      <c r="AG123" s="820"/>
      <c r="AH123" s="820"/>
      <c r="AI123" s="820"/>
      <c r="AJ123" s="820"/>
      <c r="AK123" s="820"/>
      <c r="AL123" s="820"/>
      <c r="AM123" s="820"/>
      <c r="AN123" s="825"/>
    </row>
    <row r="124" spans="2:40" ht="10.5" customHeight="1" x14ac:dyDescent="0.15">
      <c r="B124" s="681"/>
      <c r="C124" s="681"/>
      <c r="D124" s="681"/>
      <c r="E124" s="681"/>
      <c r="F124" s="681"/>
      <c r="G124" s="290"/>
      <c r="H124" s="871"/>
      <c r="I124" s="872"/>
      <c r="J124" s="872"/>
      <c r="K124" s="872"/>
      <c r="L124" s="872"/>
      <c r="M124" s="872"/>
      <c r="N124" s="872"/>
      <c r="O124" s="872"/>
      <c r="P124" s="872"/>
      <c r="Q124" s="840"/>
      <c r="R124" s="821"/>
      <c r="S124" s="821"/>
      <c r="T124" s="821"/>
      <c r="U124" s="821"/>
      <c r="V124" s="821"/>
      <c r="W124" s="821"/>
      <c r="X124" s="821"/>
      <c r="Y124" s="821"/>
      <c r="Z124" s="821"/>
      <c r="AA124" s="821"/>
      <c r="AB124" s="821"/>
      <c r="AC124" s="821"/>
      <c r="AD124" s="821"/>
      <c r="AE124" s="821"/>
      <c r="AF124" s="821"/>
      <c r="AG124" s="821"/>
      <c r="AH124" s="821"/>
      <c r="AI124" s="821"/>
      <c r="AJ124" s="821"/>
      <c r="AK124" s="821"/>
      <c r="AL124" s="821"/>
      <c r="AM124" s="821"/>
      <c r="AN124" s="826"/>
    </row>
    <row r="125" spans="2:40" ht="10.5" customHeight="1" x14ac:dyDescent="0.15">
      <c r="B125" s="829" t="s">
        <v>99</v>
      </c>
      <c r="C125" s="829"/>
      <c r="D125" s="829"/>
      <c r="E125" s="829"/>
      <c r="F125" s="829"/>
      <c r="G125" s="829"/>
      <c r="H125" s="829"/>
      <c r="I125" s="829"/>
      <c r="J125" s="829"/>
      <c r="K125" s="829"/>
      <c r="L125" s="829"/>
      <c r="M125" s="829"/>
      <c r="N125" s="829"/>
      <c r="O125" s="829"/>
      <c r="P125" s="829"/>
      <c r="Q125" s="822"/>
      <c r="R125" s="823"/>
      <c r="S125" s="823"/>
      <c r="T125" s="823"/>
      <c r="U125" s="823"/>
      <c r="V125" s="823"/>
      <c r="W125" s="823"/>
      <c r="X125" s="823"/>
      <c r="Y125" s="823"/>
      <c r="Z125" s="823"/>
      <c r="AA125" s="823"/>
      <c r="AB125" s="823"/>
      <c r="AC125" s="853"/>
      <c r="AD125" s="853"/>
      <c r="AE125" s="853"/>
      <c r="AF125" s="853"/>
      <c r="AG125" s="823"/>
      <c r="AH125" s="823"/>
      <c r="AI125" s="823"/>
      <c r="AJ125" s="823"/>
      <c r="AK125" s="823"/>
      <c r="AL125" s="823"/>
      <c r="AM125" s="823"/>
      <c r="AN125" s="824"/>
    </row>
    <row r="126" spans="2:40" ht="10.5" customHeight="1" x14ac:dyDescent="0.15">
      <c r="B126" s="829"/>
      <c r="C126" s="829"/>
      <c r="D126" s="829"/>
      <c r="E126" s="829"/>
      <c r="F126" s="829"/>
      <c r="G126" s="829"/>
      <c r="H126" s="829"/>
      <c r="I126" s="829"/>
      <c r="J126" s="829"/>
      <c r="K126" s="829"/>
      <c r="L126" s="829"/>
      <c r="M126" s="829"/>
      <c r="N126" s="829"/>
      <c r="O126" s="829"/>
      <c r="P126" s="829"/>
      <c r="Q126" s="822"/>
      <c r="R126" s="823"/>
      <c r="S126" s="823"/>
      <c r="T126" s="823"/>
      <c r="U126" s="823"/>
      <c r="V126" s="823"/>
      <c r="W126" s="823"/>
      <c r="X126" s="823"/>
      <c r="Y126" s="823"/>
      <c r="Z126" s="823"/>
      <c r="AA126" s="823"/>
      <c r="AB126" s="823"/>
      <c r="AC126" s="873"/>
      <c r="AD126" s="873"/>
      <c r="AE126" s="873"/>
      <c r="AF126" s="873"/>
      <c r="AG126" s="823"/>
      <c r="AH126" s="823"/>
      <c r="AI126" s="823"/>
      <c r="AJ126" s="823"/>
      <c r="AK126" s="823"/>
      <c r="AL126" s="823"/>
      <c r="AM126" s="823"/>
      <c r="AN126" s="824"/>
    </row>
    <row r="127" spans="2:40" ht="15" customHeight="1" x14ac:dyDescent="0.15">
      <c r="B127" s="51"/>
      <c r="C127" s="51"/>
      <c r="D127" s="51"/>
      <c r="E127" s="51"/>
      <c r="F127" s="51"/>
      <c r="G127" s="51"/>
      <c r="H127" s="51"/>
      <c r="I127" s="51"/>
      <c r="J127" s="51"/>
      <c r="K127" s="51"/>
      <c r="L127" s="51"/>
      <c r="M127" s="51"/>
      <c r="N127" s="51"/>
      <c r="O127" s="51"/>
      <c r="P127" s="51"/>
      <c r="Q127" s="91"/>
      <c r="R127" s="91"/>
      <c r="S127" s="91"/>
      <c r="T127" s="91"/>
      <c r="U127" s="91"/>
      <c r="V127" s="91"/>
      <c r="W127" s="91"/>
      <c r="X127" s="91"/>
      <c r="Y127" s="91"/>
      <c r="Z127" s="91"/>
      <c r="AA127" s="91"/>
      <c r="AB127" s="91"/>
      <c r="AC127" s="91"/>
      <c r="AD127" s="91"/>
      <c r="AE127" s="91"/>
      <c r="AF127" s="91"/>
      <c r="AG127" s="91"/>
      <c r="AH127" s="91"/>
      <c r="AI127" s="91"/>
      <c r="AJ127" s="91"/>
      <c r="AK127" s="91"/>
      <c r="AL127" s="91"/>
      <c r="AM127" s="91"/>
      <c r="AN127" s="91"/>
    </row>
    <row r="128" spans="2:40" ht="15" customHeight="1" x14ac:dyDescent="0.15">
      <c r="B128" s="48"/>
      <c r="C128" s="685" t="s">
        <v>140</v>
      </c>
      <c r="D128" s="685"/>
      <c r="E128" s="685"/>
      <c r="F128" s="686" t="s">
        <v>138</v>
      </c>
      <c r="G128" s="686"/>
      <c r="H128" s="686"/>
      <c r="I128" s="686"/>
      <c r="J128" s="686"/>
      <c r="K128" s="686"/>
      <c r="L128" s="686"/>
      <c r="M128" s="686"/>
      <c r="N128" s="686"/>
      <c r="O128" s="686"/>
      <c r="P128" s="686"/>
      <c r="Q128" s="686"/>
      <c r="R128" s="686"/>
      <c r="S128" s="686"/>
      <c r="T128" s="686"/>
      <c r="U128" s="686"/>
      <c r="V128" s="686"/>
      <c r="W128" s="686"/>
      <c r="X128" s="686"/>
      <c r="Y128" s="686"/>
      <c r="Z128" s="686"/>
      <c r="AA128" s="686"/>
      <c r="AB128" s="686"/>
      <c r="AC128" s="686"/>
      <c r="AD128" s="686"/>
      <c r="AE128" s="686"/>
      <c r="AF128" s="686"/>
      <c r="AG128" s="686"/>
      <c r="AH128" s="686"/>
      <c r="AI128" s="686"/>
      <c r="AJ128" s="686"/>
      <c r="AK128" s="686"/>
      <c r="AL128" s="686"/>
      <c r="AM128" s="686"/>
      <c r="AN128" s="686"/>
    </row>
    <row r="129" spans="2:40" ht="15" customHeight="1" x14ac:dyDescent="0.15">
      <c r="B129" s="48"/>
      <c r="C129" s="48"/>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c r="AF129" s="48"/>
      <c r="AG129" s="48"/>
      <c r="AH129" s="48"/>
      <c r="AI129" s="48"/>
      <c r="AJ129" s="48"/>
      <c r="AK129" s="48"/>
      <c r="AL129" s="48"/>
      <c r="AM129" s="48"/>
      <c r="AN129" s="48"/>
    </row>
    <row r="130" spans="2:40" ht="15" customHeight="1" x14ac:dyDescent="0.15">
      <c r="B130" s="217" t="s">
        <v>25</v>
      </c>
      <c r="C130" s="218"/>
      <c r="D130" s="218"/>
      <c r="E130" s="218"/>
      <c r="F130" s="218"/>
      <c r="G130" s="218"/>
      <c r="H130" s="218"/>
      <c r="I130" s="218"/>
      <c r="J130" s="218"/>
      <c r="K130" s="218"/>
      <c r="L130" s="218"/>
      <c r="M130" s="218"/>
      <c r="N130" s="218"/>
      <c r="O130" s="218"/>
      <c r="P130" s="218"/>
      <c r="Q130" s="218"/>
      <c r="R130" s="218"/>
      <c r="S130" s="218"/>
      <c r="T130" s="218"/>
      <c r="U130" s="218"/>
      <c r="V130" s="218"/>
      <c r="W130" s="218"/>
      <c r="X130" s="218"/>
      <c r="Y130" s="218"/>
      <c r="Z130" s="218"/>
      <c r="AA130" s="218"/>
      <c r="AB130" s="218"/>
      <c r="AC130" s="218"/>
      <c r="AD130" s="218"/>
      <c r="AE130" s="218"/>
      <c r="AF130" s="218"/>
      <c r="AG130" s="218"/>
      <c r="AH130" s="218"/>
      <c r="AI130" s="218"/>
      <c r="AJ130" s="218"/>
      <c r="AK130" s="218"/>
      <c r="AL130" s="218"/>
      <c r="AM130" s="218"/>
      <c r="AN130" s="219"/>
    </row>
    <row r="131" spans="2:40" ht="15" customHeight="1" x14ac:dyDescent="0.15">
      <c r="B131" s="223" t="s">
        <v>244</v>
      </c>
      <c r="C131" s="224"/>
      <c r="D131" s="224"/>
      <c r="E131" s="224"/>
      <c r="F131" s="224"/>
      <c r="G131" s="224"/>
      <c r="H131" s="224"/>
      <c r="I131" s="224"/>
      <c r="J131" s="224"/>
      <c r="K131" s="224"/>
      <c r="L131" s="224"/>
      <c r="M131" s="224"/>
      <c r="N131" s="224"/>
      <c r="O131" s="224"/>
      <c r="P131" s="224"/>
      <c r="Q131" s="224"/>
      <c r="R131" s="224"/>
      <c r="S131" s="224"/>
      <c r="T131" s="224"/>
      <c r="U131" s="224"/>
      <c r="V131" s="224"/>
      <c r="W131" s="224"/>
      <c r="X131" s="224"/>
      <c r="Y131" s="224"/>
      <c r="Z131" s="224"/>
      <c r="AA131" s="224"/>
      <c r="AB131" s="224"/>
      <c r="AC131" s="224"/>
      <c r="AD131" s="224"/>
      <c r="AE131" s="224"/>
      <c r="AF131" s="224"/>
      <c r="AG131" s="224"/>
      <c r="AH131" s="224"/>
      <c r="AI131" s="224"/>
      <c r="AJ131" s="224"/>
      <c r="AK131" s="224"/>
      <c r="AL131" s="224"/>
      <c r="AM131" s="224"/>
      <c r="AN131" s="225"/>
    </row>
    <row r="132" spans="2:40" ht="15" customHeight="1" x14ac:dyDescent="0.15">
      <c r="B132" s="48"/>
      <c r="C132" s="48"/>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874" t="s">
        <v>125</v>
      </c>
      <c r="AH132" s="874"/>
      <c r="AI132" s="874"/>
      <c r="AJ132" s="874"/>
      <c r="AK132" s="874"/>
      <c r="AL132" s="874"/>
      <c r="AM132" s="874"/>
      <c r="AN132" s="874"/>
    </row>
    <row r="133" spans="2:40" ht="15" customHeight="1" x14ac:dyDescent="0.15">
      <c r="B133" s="813" t="s">
        <v>103</v>
      </c>
      <c r="C133" s="814"/>
      <c r="D133" s="814"/>
      <c r="E133" s="814"/>
      <c r="F133" s="814"/>
      <c r="G133" s="814"/>
      <c r="H133" s="814"/>
      <c r="I133" s="814"/>
      <c r="J133" s="814"/>
      <c r="K133" s="814"/>
      <c r="L133" s="814"/>
      <c r="M133" s="814"/>
      <c r="N133" s="814"/>
      <c r="O133" s="814"/>
      <c r="P133" s="815"/>
      <c r="Q133" s="822"/>
      <c r="R133" s="823"/>
      <c r="S133" s="823"/>
      <c r="T133" s="823"/>
      <c r="U133" s="823"/>
      <c r="V133" s="823"/>
      <c r="W133" s="823"/>
      <c r="X133" s="823"/>
      <c r="Y133" s="823"/>
      <c r="Z133" s="823"/>
      <c r="AA133" s="823"/>
      <c r="AB133" s="823"/>
      <c r="AC133" s="823"/>
      <c r="AD133" s="823"/>
      <c r="AE133" s="823"/>
      <c r="AF133" s="823"/>
      <c r="AG133" s="823"/>
      <c r="AH133" s="823"/>
      <c r="AI133" s="823"/>
      <c r="AJ133" s="823"/>
      <c r="AK133" s="823"/>
      <c r="AL133" s="823"/>
      <c r="AM133" s="823"/>
      <c r="AN133" s="824"/>
    </row>
    <row r="134" spans="2:40" ht="10.5" customHeight="1" x14ac:dyDescent="0.15">
      <c r="B134" s="816"/>
      <c r="C134" s="817"/>
      <c r="D134" s="817"/>
      <c r="E134" s="817"/>
      <c r="F134" s="817"/>
      <c r="G134" s="817"/>
      <c r="H134" s="817"/>
      <c r="I134" s="817"/>
      <c r="J134" s="817"/>
      <c r="K134" s="817"/>
      <c r="L134" s="817"/>
      <c r="M134" s="817"/>
      <c r="N134" s="817"/>
      <c r="O134" s="817"/>
      <c r="P134" s="818"/>
      <c r="Q134" s="822"/>
      <c r="R134" s="823"/>
      <c r="S134" s="823"/>
      <c r="T134" s="823"/>
      <c r="U134" s="823"/>
      <c r="V134" s="823"/>
      <c r="W134" s="823"/>
      <c r="X134" s="823"/>
      <c r="Y134" s="823"/>
      <c r="Z134" s="823"/>
      <c r="AA134" s="823"/>
      <c r="AB134" s="823"/>
      <c r="AC134" s="823"/>
      <c r="AD134" s="823"/>
      <c r="AE134" s="823"/>
      <c r="AF134" s="823"/>
      <c r="AG134" s="823"/>
      <c r="AH134" s="823"/>
      <c r="AI134" s="823"/>
      <c r="AJ134" s="823"/>
      <c r="AK134" s="823"/>
      <c r="AL134" s="823"/>
      <c r="AM134" s="823"/>
      <c r="AN134" s="824"/>
    </row>
    <row r="135" spans="2:40" ht="10.5" customHeight="1" x14ac:dyDescent="0.15">
      <c r="B135" s="830" t="s">
        <v>126</v>
      </c>
      <c r="C135" s="831"/>
      <c r="D135" s="831"/>
      <c r="E135" s="831"/>
      <c r="F135" s="831"/>
      <c r="G135" s="831"/>
      <c r="H135" s="831"/>
      <c r="I135" s="832"/>
      <c r="J135" s="841" t="s">
        <v>145</v>
      </c>
      <c r="K135" s="842"/>
      <c r="L135" s="842"/>
      <c r="M135" s="842"/>
      <c r="N135" s="842"/>
      <c r="O135" s="842"/>
      <c r="P135" s="842"/>
      <c r="Q135" s="847"/>
      <c r="R135" s="827"/>
      <c r="S135" s="827"/>
      <c r="T135" s="827"/>
      <c r="U135" s="827"/>
      <c r="V135" s="827"/>
      <c r="W135" s="827"/>
      <c r="X135" s="827"/>
      <c r="Y135" s="827"/>
      <c r="Z135" s="827"/>
      <c r="AA135" s="827"/>
      <c r="AB135" s="827"/>
      <c r="AC135" s="827"/>
      <c r="AD135" s="827"/>
      <c r="AE135" s="827"/>
      <c r="AF135" s="827"/>
      <c r="AG135" s="827"/>
      <c r="AH135" s="827"/>
      <c r="AI135" s="827"/>
      <c r="AJ135" s="827"/>
      <c r="AK135" s="827"/>
      <c r="AL135" s="827"/>
      <c r="AM135" s="827"/>
      <c r="AN135" s="828"/>
    </row>
    <row r="136" spans="2:40" ht="10.5" customHeight="1" x14ac:dyDescent="0.15">
      <c r="B136" s="833"/>
      <c r="C136" s="834"/>
      <c r="D136" s="834"/>
      <c r="E136" s="834"/>
      <c r="F136" s="834"/>
      <c r="G136" s="834"/>
      <c r="H136" s="834"/>
      <c r="I136" s="835"/>
      <c r="J136" s="843"/>
      <c r="K136" s="844"/>
      <c r="L136" s="844"/>
      <c r="M136" s="844"/>
      <c r="N136" s="844"/>
      <c r="O136" s="844"/>
      <c r="P136" s="844"/>
      <c r="Q136" s="839"/>
      <c r="R136" s="820"/>
      <c r="S136" s="820"/>
      <c r="T136" s="820"/>
      <c r="U136" s="820"/>
      <c r="V136" s="820"/>
      <c r="W136" s="820"/>
      <c r="X136" s="820"/>
      <c r="Y136" s="820"/>
      <c r="Z136" s="820"/>
      <c r="AA136" s="820"/>
      <c r="AB136" s="820"/>
      <c r="AC136" s="820"/>
      <c r="AD136" s="820"/>
      <c r="AE136" s="820"/>
      <c r="AF136" s="820"/>
      <c r="AG136" s="820"/>
      <c r="AH136" s="820"/>
      <c r="AI136" s="820"/>
      <c r="AJ136" s="820"/>
      <c r="AK136" s="820"/>
      <c r="AL136" s="820"/>
      <c r="AM136" s="820"/>
      <c r="AN136" s="825"/>
    </row>
    <row r="137" spans="2:40" ht="10.5" customHeight="1" x14ac:dyDescent="0.15">
      <c r="B137" s="833"/>
      <c r="C137" s="834"/>
      <c r="D137" s="834"/>
      <c r="E137" s="834"/>
      <c r="F137" s="834"/>
      <c r="G137" s="834"/>
      <c r="H137" s="834"/>
      <c r="I137" s="835"/>
      <c r="J137" s="843" t="s">
        <v>146</v>
      </c>
      <c r="K137" s="844"/>
      <c r="L137" s="844"/>
      <c r="M137" s="844"/>
      <c r="N137" s="844"/>
      <c r="O137" s="844"/>
      <c r="P137" s="844"/>
      <c r="Q137" s="839"/>
      <c r="R137" s="820"/>
      <c r="S137" s="820"/>
      <c r="T137" s="820"/>
      <c r="U137" s="820"/>
      <c r="V137" s="820"/>
      <c r="W137" s="820"/>
      <c r="X137" s="820"/>
      <c r="Y137" s="820"/>
      <c r="Z137" s="820"/>
      <c r="AA137" s="820"/>
      <c r="AB137" s="820"/>
      <c r="AC137" s="820"/>
      <c r="AD137" s="820"/>
      <c r="AE137" s="820"/>
      <c r="AF137" s="820"/>
      <c r="AG137" s="820"/>
      <c r="AH137" s="820"/>
      <c r="AI137" s="820"/>
      <c r="AJ137" s="820"/>
      <c r="AK137" s="820"/>
      <c r="AL137" s="820"/>
      <c r="AM137" s="820"/>
      <c r="AN137" s="825"/>
    </row>
    <row r="138" spans="2:40" ht="10.5" customHeight="1" x14ac:dyDescent="0.15">
      <c r="B138" s="833"/>
      <c r="C138" s="834"/>
      <c r="D138" s="834"/>
      <c r="E138" s="834"/>
      <c r="F138" s="834"/>
      <c r="G138" s="834"/>
      <c r="H138" s="834"/>
      <c r="I138" s="835"/>
      <c r="J138" s="843"/>
      <c r="K138" s="844"/>
      <c r="L138" s="844"/>
      <c r="M138" s="844"/>
      <c r="N138" s="844"/>
      <c r="O138" s="844"/>
      <c r="P138" s="844"/>
      <c r="Q138" s="839"/>
      <c r="R138" s="820"/>
      <c r="S138" s="820"/>
      <c r="T138" s="820"/>
      <c r="U138" s="820"/>
      <c r="V138" s="820"/>
      <c r="W138" s="820"/>
      <c r="X138" s="820"/>
      <c r="Y138" s="820"/>
      <c r="Z138" s="820"/>
      <c r="AA138" s="820"/>
      <c r="AB138" s="820"/>
      <c r="AC138" s="820"/>
      <c r="AD138" s="820"/>
      <c r="AE138" s="820"/>
      <c r="AF138" s="820"/>
      <c r="AG138" s="820"/>
      <c r="AH138" s="820"/>
      <c r="AI138" s="820"/>
      <c r="AJ138" s="820"/>
      <c r="AK138" s="820"/>
      <c r="AL138" s="820"/>
      <c r="AM138" s="820"/>
      <c r="AN138" s="825"/>
    </row>
    <row r="139" spans="2:40" ht="10.5" customHeight="1" x14ac:dyDescent="0.15">
      <c r="B139" s="833"/>
      <c r="C139" s="834"/>
      <c r="D139" s="834"/>
      <c r="E139" s="834"/>
      <c r="F139" s="834"/>
      <c r="G139" s="834"/>
      <c r="H139" s="834"/>
      <c r="I139" s="835"/>
      <c r="J139" s="843" t="s">
        <v>144</v>
      </c>
      <c r="K139" s="844"/>
      <c r="L139" s="844"/>
      <c r="M139" s="844"/>
      <c r="N139" s="844"/>
      <c r="O139" s="844"/>
      <c r="P139" s="844"/>
      <c r="Q139" s="839"/>
      <c r="R139" s="820"/>
      <c r="S139" s="820"/>
      <c r="T139" s="820"/>
      <c r="U139" s="820"/>
      <c r="V139" s="820"/>
      <c r="W139" s="820"/>
      <c r="X139" s="820"/>
      <c r="Y139" s="820"/>
      <c r="Z139" s="820"/>
      <c r="AA139" s="820"/>
      <c r="AB139" s="820"/>
      <c r="AC139" s="820"/>
      <c r="AD139" s="820"/>
      <c r="AE139" s="820"/>
      <c r="AF139" s="820"/>
      <c r="AG139" s="820"/>
      <c r="AH139" s="820"/>
      <c r="AI139" s="820"/>
      <c r="AJ139" s="820"/>
      <c r="AK139" s="820"/>
      <c r="AL139" s="820"/>
      <c r="AM139" s="820"/>
      <c r="AN139" s="825"/>
    </row>
    <row r="140" spans="2:40" ht="10.5" customHeight="1" x14ac:dyDescent="0.15">
      <c r="B140" s="836"/>
      <c r="C140" s="837"/>
      <c r="D140" s="837"/>
      <c r="E140" s="837"/>
      <c r="F140" s="837"/>
      <c r="G140" s="837"/>
      <c r="H140" s="837"/>
      <c r="I140" s="838"/>
      <c r="J140" s="845"/>
      <c r="K140" s="846"/>
      <c r="L140" s="846"/>
      <c r="M140" s="846"/>
      <c r="N140" s="846"/>
      <c r="O140" s="846"/>
      <c r="P140" s="846"/>
      <c r="Q140" s="840"/>
      <c r="R140" s="821"/>
      <c r="S140" s="821"/>
      <c r="T140" s="821"/>
      <c r="U140" s="821"/>
      <c r="V140" s="821"/>
      <c r="W140" s="821"/>
      <c r="X140" s="821"/>
      <c r="Y140" s="821"/>
      <c r="Z140" s="821"/>
      <c r="AA140" s="821"/>
      <c r="AB140" s="821"/>
      <c r="AC140" s="821"/>
      <c r="AD140" s="821"/>
      <c r="AE140" s="821"/>
      <c r="AF140" s="821"/>
      <c r="AG140" s="821"/>
      <c r="AH140" s="821"/>
      <c r="AI140" s="821"/>
      <c r="AJ140" s="821"/>
      <c r="AK140" s="821"/>
      <c r="AL140" s="821"/>
      <c r="AM140" s="821"/>
      <c r="AN140" s="826"/>
    </row>
    <row r="141" spans="2:40" ht="10.5" customHeight="1" x14ac:dyDescent="0.15">
      <c r="B141" s="829" t="s">
        <v>99</v>
      </c>
      <c r="C141" s="829"/>
      <c r="D141" s="829"/>
      <c r="E141" s="829"/>
      <c r="F141" s="829"/>
      <c r="G141" s="829"/>
      <c r="H141" s="829"/>
      <c r="I141" s="829"/>
      <c r="J141" s="829"/>
      <c r="K141" s="829"/>
      <c r="L141" s="829"/>
      <c r="M141" s="829"/>
      <c r="N141" s="829"/>
      <c r="O141" s="829"/>
      <c r="P141" s="829"/>
      <c r="Q141" s="822"/>
      <c r="R141" s="823"/>
      <c r="S141" s="823"/>
      <c r="T141" s="823"/>
      <c r="U141" s="823"/>
      <c r="V141" s="823"/>
      <c r="W141" s="823"/>
      <c r="X141" s="823"/>
      <c r="Y141" s="823"/>
      <c r="Z141" s="823"/>
      <c r="AA141" s="823"/>
      <c r="AB141" s="823"/>
      <c r="AC141" s="823"/>
      <c r="AD141" s="823"/>
      <c r="AE141" s="823"/>
      <c r="AF141" s="823"/>
      <c r="AG141" s="823"/>
      <c r="AH141" s="823"/>
      <c r="AI141" s="823"/>
      <c r="AJ141" s="823"/>
      <c r="AK141" s="823"/>
      <c r="AL141" s="823"/>
      <c r="AM141" s="823"/>
      <c r="AN141" s="824"/>
    </row>
    <row r="142" spans="2:40" ht="10.5" customHeight="1" x14ac:dyDescent="0.15">
      <c r="B142" s="829"/>
      <c r="C142" s="829"/>
      <c r="D142" s="829"/>
      <c r="E142" s="829"/>
      <c r="F142" s="829"/>
      <c r="G142" s="829"/>
      <c r="H142" s="829"/>
      <c r="I142" s="829"/>
      <c r="J142" s="829"/>
      <c r="K142" s="829"/>
      <c r="L142" s="829"/>
      <c r="M142" s="829"/>
      <c r="N142" s="829"/>
      <c r="O142" s="829"/>
      <c r="P142" s="829"/>
      <c r="Q142" s="822"/>
      <c r="R142" s="823"/>
      <c r="S142" s="823"/>
      <c r="T142" s="823"/>
      <c r="U142" s="823"/>
      <c r="V142" s="823"/>
      <c r="W142" s="823"/>
      <c r="X142" s="823"/>
      <c r="Y142" s="823"/>
      <c r="Z142" s="823"/>
      <c r="AA142" s="823"/>
      <c r="AB142" s="823"/>
      <c r="AC142" s="823"/>
      <c r="AD142" s="823"/>
      <c r="AE142" s="823"/>
      <c r="AF142" s="823"/>
      <c r="AG142" s="823"/>
      <c r="AH142" s="823"/>
      <c r="AI142" s="823"/>
      <c r="AJ142" s="823"/>
      <c r="AK142" s="823"/>
      <c r="AL142" s="823"/>
      <c r="AM142" s="823"/>
      <c r="AN142" s="824"/>
    </row>
    <row r="143" spans="2:40" ht="15" customHeight="1" x14ac:dyDescent="0.15">
      <c r="B143" s="51"/>
      <c r="C143" s="51"/>
      <c r="D143" s="51"/>
      <c r="E143" s="51"/>
      <c r="F143" s="51"/>
      <c r="G143" s="51"/>
      <c r="H143" s="51"/>
      <c r="I143" s="51"/>
      <c r="J143" s="51"/>
      <c r="K143" s="51"/>
      <c r="L143" s="51"/>
      <c r="M143" s="51"/>
      <c r="N143" s="51"/>
      <c r="O143" s="51"/>
      <c r="P143" s="51"/>
      <c r="Q143" s="91"/>
      <c r="R143" s="91"/>
      <c r="S143" s="91"/>
      <c r="T143" s="91"/>
      <c r="U143" s="91"/>
      <c r="V143" s="91"/>
      <c r="W143" s="91"/>
      <c r="X143" s="91"/>
      <c r="Y143" s="91"/>
      <c r="Z143" s="91"/>
      <c r="AA143" s="91"/>
      <c r="AB143" s="91"/>
      <c r="AC143" s="91"/>
      <c r="AD143" s="91"/>
      <c r="AE143" s="91"/>
      <c r="AF143" s="91"/>
      <c r="AG143" s="91"/>
      <c r="AH143" s="91"/>
      <c r="AI143" s="91"/>
      <c r="AJ143" s="91"/>
      <c r="AK143" s="91"/>
      <c r="AL143" s="91"/>
      <c r="AM143" s="91"/>
      <c r="AN143" s="91"/>
    </row>
  </sheetData>
  <sheetProtection algorithmName="SHA-512" hashValue="1K83LOLZJPrpxo8a/ftBA2ooywkk6THzf6vQYthN6sRF6OKBEAnjjN2snItTNkHY5mUHkodp4O/C8G8uYb6PaQ==" saltValue="VMZXkz4skwh/yFr5cmkY3A==" spinCount="100000" sheet="1" formatCells="0" formatColumns="0" formatRows="0"/>
  <mergeCells count="332">
    <mergeCell ref="B2:AN2"/>
    <mergeCell ref="AH4:AN4"/>
    <mergeCell ref="B5:C5"/>
    <mergeCell ref="D5:AN5"/>
    <mergeCell ref="B7:AN7"/>
    <mergeCell ref="AG20:AJ21"/>
    <mergeCell ref="AK20:AN21"/>
    <mergeCell ref="AG22:AJ23"/>
    <mergeCell ref="AK22:AN23"/>
    <mergeCell ref="B20:I21"/>
    <mergeCell ref="C10:E10"/>
    <mergeCell ref="F10:AN10"/>
    <mergeCell ref="B12:AN12"/>
    <mergeCell ref="B18:P19"/>
    <mergeCell ref="Q18:T19"/>
    <mergeCell ref="U18:X19"/>
    <mergeCell ref="Y18:AB19"/>
    <mergeCell ref="AG18:AJ19"/>
    <mergeCell ref="Y22:AB23"/>
    <mergeCell ref="AK18:AN19"/>
    <mergeCell ref="B6:AM6"/>
    <mergeCell ref="B13:AN16"/>
    <mergeCell ref="B8:AN8"/>
    <mergeCell ref="AK17:AN17"/>
    <mergeCell ref="B24:I25"/>
    <mergeCell ref="B110:AN110"/>
    <mergeCell ref="AG24:AJ25"/>
    <mergeCell ref="AK24:AN25"/>
    <mergeCell ref="Q50:T51"/>
    <mergeCell ref="U50:X51"/>
    <mergeCell ref="Y50:AB51"/>
    <mergeCell ref="AG43:AJ44"/>
    <mergeCell ref="Y41:AB42"/>
    <mergeCell ref="AG41:AJ42"/>
    <mergeCell ref="AK41:AN42"/>
    <mergeCell ref="AC43:AF44"/>
    <mergeCell ref="AC48:AF49"/>
    <mergeCell ref="Y28:AB29"/>
    <mergeCell ref="AG28:AJ29"/>
    <mergeCell ref="AK28:AN29"/>
    <mergeCell ref="Q30:T31"/>
    <mergeCell ref="U30:X31"/>
    <mergeCell ref="Y30:AB31"/>
    <mergeCell ref="AG30:AJ31"/>
    <mergeCell ref="AK30:AN31"/>
    <mergeCell ref="B28:I29"/>
    <mergeCell ref="J28:P29"/>
    <mergeCell ref="B30:P31"/>
    <mergeCell ref="B17:AJ17"/>
    <mergeCell ref="B26:I27"/>
    <mergeCell ref="J26:P27"/>
    <mergeCell ref="U24:X25"/>
    <mergeCell ref="Y24:AB25"/>
    <mergeCell ref="Q26:T27"/>
    <mergeCell ref="U26:X27"/>
    <mergeCell ref="Y26:AB27"/>
    <mergeCell ref="Q20:T21"/>
    <mergeCell ref="U20:X21"/>
    <mergeCell ref="Y20:AB21"/>
    <mergeCell ref="Q22:T23"/>
    <mergeCell ref="U22:X23"/>
    <mergeCell ref="J24:P25"/>
    <mergeCell ref="AC18:AF19"/>
    <mergeCell ref="AC20:AF21"/>
    <mergeCell ref="AC22:AF23"/>
    <mergeCell ref="AC24:AF25"/>
    <mergeCell ref="AC26:AF27"/>
    <mergeCell ref="AG26:AJ27"/>
    <mergeCell ref="Q24:T25"/>
    <mergeCell ref="J20:P21"/>
    <mergeCell ref="B22:I23"/>
    <mergeCell ref="J22:P23"/>
    <mergeCell ref="AG47:AN47"/>
    <mergeCell ref="AG50:AJ51"/>
    <mergeCell ref="AK50:AN51"/>
    <mergeCell ref="AK43:AN44"/>
    <mergeCell ref="Q41:T42"/>
    <mergeCell ref="U41:X42"/>
    <mergeCell ref="B50:P51"/>
    <mergeCell ref="C46:E46"/>
    <mergeCell ref="F46:AN46"/>
    <mergeCell ref="B48:P49"/>
    <mergeCell ref="Q48:T49"/>
    <mergeCell ref="U48:X49"/>
    <mergeCell ref="Y48:AB49"/>
    <mergeCell ref="AC50:AF51"/>
    <mergeCell ref="AG48:AJ49"/>
    <mergeCell ref="AK48:AN49"/>
    <mergeCell ref="B41:P42"/>
    <mergeCell ref="B43:P44"/>
    <mergeCell ref="Q43:T44"/>
    <mergeCell ref="U43:X44"/>
    <mergeCell ref="Y43:AB44"/>
    <mergeCell ref="B68:P69"/>
    <mergeCell ref="Q68:T69"/>
    <mergeCell ref="U68:X69"/>
    <mergeCell ref="Y68:AB69"/>
    <mergeCell ref="B60:P61"/>
    <mergeCell ref="Q60:T61"/>
    <mergeCell ref="U60:X61"/>
    <mergeCell ref="Y60:AB61"/>
    <mergeCell ref="AG60:AJ61"/>
    <mergeCell ref="B62:I63"/>
    <mergeCell ref="J62:P63"/>
    <mergeCell ref="B64:I65"/>
    <mergeCell ref="J64:P65"/>
    <mergeCell ref="Q62:T63"/>
    <mergeCell ref="U62:X63"/>
    <mergeCell ref="Y62:AB63"/>
    <mergeCell ref="AG62:AJ63"/>
    <mergeCell ref="AG64:AJ65"/>
    <mergeCell ref="AK62:AN63"/>
    <mergeCell ref="Q64:T65"/>
    <mergeCell ref="U64:X65"/>
    <mergeCell ref="Y64:AB65"/>
    <mergeCell ref="B66:I67"/>
    <mergeCell ref="J66:P67"/>
    <mergeCell ref="Y101:AB102"/>
    <mergeCell ref="AG101:AJ102"/>
    <mergeCell ref="AK101:AN102"/>
    <mergeCell ref="C80:E80"/>
    <mergeCell ref="B99:P100"/>
    <mergeCell ref="B101:P102"/>
    <mergeCell ref="Q101:T102"/>
    <mergeCell ref="U101:X102"/>
    <mergeCell ref="Q88:T89"/>
    <mergeCell ref="U88:X89"/>
    <mergeCell ref="Q92:T93"/>
    <mergeCell ref="U92:X93"/>
    <mergeCell ref="J96:P98"/>
    <mergeCell ref="Y92:AB93"/>
    <mergeCell ref="AG92:AJ93"/>
    <mergeCell ref="AK92:AN93"/>
    <mergeCell ref="Q94:T95"/>
    <mergeCell ref="U94:X95"/>
    <mergeCell ref="J92:P93"/>
    <mergeCell ref="J94:P95"/>
    <mergeCell ref="B86:P87"/>
    <mergeCell ref="Q86:T87"/>
    <mergeCell ref="U86:X87"/>
    <mergeCell ref="Y86:AB87"/>
    <mergeCell ref="AG86:AJ87"/>
    <mergeCell ref="AK86:AN87"/>
    <mergeCell ref="B90:I98"/>
    <mergeCell ref="B88:P89"/>
    <mergeCell ref="Q96:T98"/>
    <mergeCell ref="U96:X98"/>
    <mergeCell ref="Y96:AB98"/>
    <mergeCell ref="AG96:AJ98"/>
    <mergeCell ref="AK96:AN98"/>
    <mergeCell ref="AC90:AF91"/>
    <mergeCell ref="AC92:AF93"/>
    <mergeCell ref="AC94:AF95"/>
    <mergeCell ref="AC96:AF98"/>
    <mergeCell ref="AC86:AF87"/>
    <mergeCell ref="AC88:AF89"/>
    <mergeCell ref="AK64:AN65"/>
    <mergeCell ref="Q66:T67"/>
    <mergeCell ref="U66:X67"/>
    <mergeCell ref="Y66:AB67"/>
    <mergeCell ref="AG66:AJ67"/>
    <mergeCell ref="AK66:AN67"/>
    <mergeCell ref="AG68:AJ69"/>
    <mergeCell ref="AK68:AN69"/>
    <mergeCell ref="Y94:AB95"/>
    <mergeCell ref="AG94:AJ95"/>
    <mergeCell ref="AK94:AN95"/>
    <mergeCell ref="Y88:AB89"/>
    <mergeCell ref="AG88:AJ89"/>
    <mergeCell ref="AK88:AN89"/>
    <mergeCell ref="Q90:T91"/>
    <mergeCell ref="U90:X91"/>
    <mergeCell ref="Y90:AB91"/>
    <mergeCell ref="AG90:AJ91"/>
    <mergeCell ref="AK90:AN91"/>
    <mergeCell ref="B70:AN70"/>
    <mergeCell ref="AH74:AN74"/>
    <mergeCell ref="F80:AN80"/>
    <mergeCell ref="B82:AN82"/>
    <mergeCell ref="J90:P91"/>
    <mergeCell ref="AG132:AN132"/>
    <mergeCell ref="B130:AN130"/>
    <mergeCell ref="B131:AN131"/>
    <mergeCell ref="AK137:AN138"/>
    <mergeCell ref="AC133:AF134"/>
    <mergeCell ref="AC135:AF136"/>
    <mergeCell ref="AC137:AF138"/>
    <mergeCell ref="B111:P112"/>
    <mergeCell ref="Q111:T112"/>
    <mergeCell ref="U111:X112"/>
    <mergeCell ref="Y111:AB112"/>
    <mergeCell ref="AG111:AJ112"/>
    <mergeCell ref="AK111:AN112"/>
    <mergeCell ref="AK125:AN126"/>
    <mergeCell ref="C128:E128"/>
    <mergeCell ref="F128:AN128"/>
    <mergeCell ref="Q119:T120"/>
    <mergeCell ref="U119:X120"/>
    <mergeCell ref="U115:X116"/>
    <mergeCell ref="Y115:AB116"/>
    <mergeCell ref="AG115:AJ116"/>
    <mergeCell ref="AK115:AN116"/>
    <mergeCell ref="Q117:T118"/>
    <mergeCell ref="U117:X118"/>
    <mergeCell ref="AG125:AJ126"/>
    <mergeCell ref="B117:G124"/>
    <mergeCell ref="B125:P126"/>
    <mergeCell ref="Y119:AB120"/>
    <mergeCell ref="AG119:AJ120"/>
    <mergeCell ref="AK119:AN120"/>
    <mergeCell ref="Q123:T124"/>
    <mergeCell ref="U123:X124"/>
    <mergeCell ref="Y123:AB124"/>
    <mergeCell ref="AG123:AJ124"/>
    <mergeCell ref="AK123:AN124"/>
    <mergeCell ref="Y117:AB118"/>
    <mergeCell ref="AG117:AJ118"/>
    <mergeCell ref="AK117:AN118"/>
    <mergeCell ref="H117:P118"/>
    <mergeCell ref="H119:P120"/>
    <mergeCell ref="H121:P124"/>
    <mergeCell ref="Q121:T122"/>
    <mergeCell ref="U121:X122"/>
    <mergeCell ref="Y121:AB122"/>
    <mergeCell ref="AC121:AF122"/>
    <mergeCell ref="AC125:AF126"/>
    <mergeCell ref="AC123:AF124"/>
    <mergeCell ref="B35:AN35"/>
    <mergeCell ref="B36:AN37"/>
    <mergeCell ref="C33:E33"/>
    <mergeCell ref="F33:AN33"/>
    <mergeCell ref="Y39:AB40"/>
    <mergeCell ref="AG39:AJ40"/>
    <mergeCell ref="AK39:AN40"/>
    <mergeCell ref="B39:P40"/>
    <mergeCell ref="Q39:T40"/>
    <mergeCell ref="U39:X40"/>
    <mergeCell ref="AG38:AN38"/>
    <mergeCell ref="AK26:AN27"/>
    <mergeCell ref="Q28:T29"/>
    <mergeCell ref="U28:X29"/>
    <mergeCell ref="AC52:AF53"/>
    <mergeCell ref="AC60:AF61"/>
    <mergeCell ref="AC62:AF63"/>
    <mergeCell ref="AC64:AF65"/>
    <mergeCell ref="AC66:AF67"/>
    <mergeCell ref="AC68:AF69"/>
    <mergeCell ref="B57:AN57"/>
    <mergeCell ref="B58:AN58"/>
    <mergeCell ref="AK60:AN61"/>
    <mergeCell ref="B52:P53"/>
    <mergeCell ref="Q52:T53"/>
    <mergeCell ref="U52:X53"/>
    <mergeCell ref="Y52:AB53"/>
    <mergeCell ref="AG52:AJ53"/>
    <mergeCell ref="AK52:AN53"/>
    <mergeCell ref="C55:E55"/>
    <mergeCell ref="F55:AN55"/>
    <mergeCell ref="AC28:AF29"/>
    <mergeCell ref="AC30:AF31"/>
    <mergeCell ref="AC39:AF40"/>
    <mergeCell ref="AC41:AF42"/>
    <mergeCell ref="B83:AN84"/>
    <mergeCell ref="B75:C75"/>
    <mergeCell ref="D75:AN75"/>
    <mergeCell ref="B76:AM76"/>
    <mergeCell ref="B77:AN77"/>
    <mergeCell ref="B78:AN78"/>
    <mergeCell ref="AG121:AJ122"/>
    <mergeCell ref="AK121:AN122"/>
    <mergeCell ref="AG85:AN85"/>
    <mergeCell ref="AC111:AF112"/>
    <mergeCell ref="AC113:AF114"/>
    <mergeCell ref="H113:P114"/>
    <mergeCell ref="Q113:T114"/>
    <mergeCell ref="U113:X114"/>
    <mergeCell ref="B115:P116"/>
    <mergeCell ref="Q99:T100"/>
    <mergeCell ref="U99:X100"/>
    <mergeCell ref="Y99:AB100"/>
    <mergeCell ref="AG99:AJ100"/>
    <mergeCell ref="AK99:AN100"/>
    <mergeCell ref="C104:E104"/>
    <mergeCell ref="Y113:AB114"/>
    <mergeCell ref="AG113:AJ114"/>
    <mergeCell ref="AK113:AN114"/>
    <mergeCell ref="B113:G114"/>
    <mergeCell ref="Q115:T116"/>
    <mergeCell ref="F104:AN104"/>
    <mergeCell ref="B106:AN106"/>
    <mergeCell ref="B107:AN109"/>
    <mergeCell ref="AC99:AF100"/>
    <mergeCell ref="AC115:AF116"/>
    <mergeCell ref="AC117:AF118"/>
    <mergeCell ref="AC119:AF120"/>
    <mergeCell ref="AC101:AF102"/>
    <mergeCell ref="Q139:T140"/>
    <mergeCell ref="U139:X140"/>
    <mergeCell ref="Y139:AB140"/>
    <mergeCell ref="J135:P136"/>
    <mergeCell ref="J137:P138"/>
    <mergeCell ref="J139:P140"/>
    <mergeCell ref="Q135:T136"/>
    <mergeCell ref="U135:X136"/>
    <mergeCell ref="Y135:AB136"/>
    <mergeCell ref="Q137:T138"/>
    <mergeCell ref="U137:X138"/>
    <mergeCell ref="Y137:AB138"/>
    <mergeCell ref="B4:AG4"/>
    <mergeCell ref="AC139:AF140"/>
    <mergeCell ref="Q125:T126"/>
    <mergeCell ref="U125:X126"/>
    <mergeCell ref="Y125:AB126"/>
    <mergeCell ref="AG141:AJ142"/>
    <mergeCell ref="AK141:AN142"/>
    <mergeCell ref="B133:P134"/>
    <mergeCell ref="Q133:T134"/>
    <mergeCell ref="U133:X134"/>
    <mergeCell ref="Y133:AB134"/>
    <mergeCell ref="AG133:AJ134"/>
    <mergeCell ref="AK133:AN134"/>
    <mergeCell ref="AC141:AF142"/>
    <mergeCell ref="AG139:AJ140"/>
    <mergeCell ref="AK139:AN140"/>
    <mergeCell ref="AG135:AJ136"/>
    <mergeCell ref="AK135:AN136"/>
    <mergeCell ref="AG137:AJ138"/>
    <mergeCell ref="B141:P142"/>
    <mergeCell ref="Q141:T142"/>
    <mergeCell ref="U141:X142"/>
    <mergeCell ref="Y141:AB142"/>
    <mergeCell ref="B135:I140"/>
  </mergeCells>
  <phoneticPr fontId="3"/>
  <dataValidations count="1">
    <dataValidation type="list" allowBlank="1" showInputMessage="1" showErrorMessage="1" sqref="AG20:AN21 Q20:AB21" xr:uid="{B1305CDA-BB13-4E1A-ADBA-44D4EC9A8901}">
      <formula1>"製材,２×４,合単板,ＬＶＬ,集成材"</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9D308-603D-47BA-8B50-430EC87B1260}">
  <sheetPr codeName="Sheet13"/>
  <dimension ref="B2:AN74"/>
  <sheetViews>
    <sheetView topLeftCell="A22" zoomScale="85" zoomScaleNormal="85" zoomScaleSheetLayoutView="40" workbookViewId="0">
      <selection activeCell="Y47" sqref="Y47:AB49"/>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149</v>
      </c>
      <c r="AI4" s="291"/>
      <c r="AJ4" s="291"/>
      <c r="AK4" s="291"/>
      <c r="AL4" s="291"/>
      <c r="AM4" s="291"/>
      <c r="AN4" s="292"/>
    </row>
    <row r="5" spans="2:40" ht="15" customHeight="1" x14ac:dyDescent="0.15">
      <c r="B5" s="699" t="s">
        <v>148</v>
      </c>
      <c r="C5" s="699"/>
      <c r="D5" s="700" t="s">
        <v>147</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0" t="s">
        <v>248</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2"/>
    </row>
    <row r="9" spans="2:40" ht="15" customHeight="1" x14ac:dyDescent="0.15">
      <c r="B9" s="223"/>
      <c r="C9" s="224"/>
      <c r="D9" s="224"/>
      <c r="E9" s="224"/>
      <c r="F9" s="224"/>
      <c r="G9" s="224"/>
      <c r="H9" s="224"/>
      <c r="I9" s="224"/>
      <c r="J9" s="224"/>
      <c r="K9" s="224"/>
      <c r="L9" s="224"/>
      <c r="M9" s="224"/>
      <c r="N9" s="224"/>
      <c r="O9" s="224"/>
      <c r="P9" s="224"/>
      <c r="Q9" s="224"/>
      <c r="R9" s="224"/>
      <c r="S9" s="224"/>
      <c r="T9" s="224"/>
      <c r="U9" s="224"/>
      <c r="V9" s="224"/>
      <c r="W9" s="224"/>
      <c r="X9" s="224"/>
      <c r="Y9" s="224"/>
      <c r="Z9" s="224"/>
      <c r="AA9" s="224"/>
      <c r="AB9" s="224"/>
      <c r="AC9" s="224"/>
      <c r="AD9" s="224"/>
      <c r="AE9" s="224"/>
      <c r="AF9" s="224"/>
      <c r="AG9" s="224"/>
      <c r="AH9" s="224"/>
      <c r="AI9" s="224"/>
      <c r="AJ9" s="224"/>
      <c r="AK9" s="224"/>
      <c r="AL9" s="224"/>
      <c r="AM9" s="224"/>
      <c r="AN9" s="225"/>
    </row>
    <row r="10" spans="2:40" ht="15" customHeight="1" x14ac:dyDescent="0.15">
      <c r="B10" s="48"/>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row>
    <row r="11" spans="2:40" ht="11.25" customHeight="1" x14ac:dyDescent="0.15">
      <c r="B11" s="813" t="s">
        <v>103</v>
      </c>
      <c r="C11" s="814"/>
      <c r="D11" s="814"/>
      <c r="E11" s="814"/>
      <c r="F11" s="814"/>
      <c r="G11" s="814"/>
      <c r="H11" s="814"/>
      <c r="I11" s="814"/>
      <c r="J11" s="814"/>
      <c r="K11" s="814"/>
      <c r="L11" s="814"/>
      <c r="M11" s="814"/>
      <c r="N11" s="814"/>
      <c r="O11" s="814"/>
      <c r="P11" s="815"/>
      <c r="Q11" s="933"/>
      <c r="R11" s="916"/>
      <c r="S11" s="916"/>
      <c r="T11" s="916"/>
      <c r="U11" s="916"/>
      <c r="V11" s="916"/>
      <c r="W11" s="916"/>
      <c r="X11" s="916"/>
      <c r="Y11" s="916"/>
      <c r="Z11" s="916"/>
      <c r="AA11" s="916"/>
      <c r="AB11" s="916"/>
      <c r="AC11" s="916"/>
      <c r="AD11" s="916"/>
      <c r="AE11" s="916"/>
      <c r="AF11" s="916"/>
      <c r="AG11" s="916"/>
      <c r="AH11" s="916"/>
      <c r="AI11" s="916"/>
      <c r="AJ11" s="916"/>
      <c r="AK11" s="916"/>
      <c r="AL11" s="916"/>
      <c r="AM11" s="916"/>
      <c r="AN11" s="934"/>
    </row>
    <row r="12" spans="2:40" ht="11.25" customHeight="1" x14ac:dyDescent="0.15">
      <c r="B12" s="816"/>
      <c r="C12" s="817"/>
      <c r="D12" s="817"/>
      <c r="E12" s="817"/>
      <c r="F12" s="817"/>
      <c r="G12" s="817"/>
      <c r="H12" s="817"/>
      <c r="I12" s="817"/>
      <c r="J12" s="817"/>
      <c r="K12" s="817"/>
      <c r="L12" s="817"/>
      <c r="M12" s="817"/>
      <c r="N12" s="817"/>
      <c r="O12" s="817"/>
      <c r="P12" s="818"/>
      <c r="Q12" s="933"/>
      <c r="R12" s="916"/>
      <c r="S12" s="916"/>
      <c r="T12" s="916"/>
      <c r="U12" s="916"/>
      <c r="V12" s="916"/>
      <c r="W12" s="916"/>
      <c r="X12" s="916"/>
      <c r="Y12" s="916"/>
      <c r="Z12" s="916"/>
      <c r="AA12" s="916"/>
      <c r="AB12" s="916"/>
      <c r="AC12" s="916"/>
      <c r="AD12" s="916"/>
      <c r="AE12" s="916"/>
      <c r="AF12" s="916"/>
      <c r="AG12" s="916"/>
      <c r="AH12" s="916"/>
      <c r="AI12" s="916"/>
      <c r="AJ12" s="916"/>
      <c r="AK12" s="916"/>
      <c r="AL12" s="916"/>
      <c r="AM12" s="916"/>
      <c r="AN12" s="934"/>
    </row>
    <row r="13" spans="2:40" ht="11.25" customHeight="1" x14ac:dyDescent="0.15">
      <c r="B13" s="951" t="s">
        <v>156</v>
      </c>
      <c r="C13" s="316"/>
      <c r="D13" s="316"/>
      <c r="E13" s="316"/>
      <c r="F13" s="316"/>
      <c r="G13" s="316"/>
      <c r="H13" s="316"/>
      <c r="I13" s="316"/>
      <c r="J13" s="316"/>
      <c r="K13" s="954"/>
      <c r="L13" s="954"/>
      <c r="M13" s="954"/>
      <c r="N13" s="954"/>
      <c r="O13" s="954"/>
      <c r="P13" s="955"/>
      <c r="Q13" s="958"/>
      <c r="R13" s="935"/>
      <c r="S13" s="935"/>
      <c r="T13" s="935"/>
      <c r="U13" s="935"/>
      <c r="V13" s="935"/>
      <c r="W13" s="935"/>
      <c r="X13" s="935"/>
      <c r="Y13" s="935"/>
      <c r="Z13" s="935"/>
      <c r="AA13" s="935"/>
      <c r="AB13" s="935"/>
      <c r="AC13" s="935"/>
      <c r="AD13" s="935"/>
      <c r="AE13" s="935"/>
      <c r="AF13" s="935"/>
      <c r="AG13" s="935"/>
      <c r="AH13" s="935"/>
      <c r="AI13" s="935"/>
      <c r="AJ13" s="935"/>
      <c r="AK13" s="935"/>
      <c r="AL13" s="935"/>
      <c r="AM13" s="935"/>
      <c r="AN13" s="936"/>
    </row>
    <row r="14" spans="2:40" ht="11.25" customHeight="1" x14ac:dyDescent="0.15">
      <c r="B14" s="952"/>
      <c r="C14" s="318"/>
      <c r="D14" s="318"/>
      <c r="E14" s="318"/>
      <c r="F14" s="318"/>
      <c r="G14" s="318"/>
      <c r="H14" s="318"/>
      <c r="I14" s="318"/>
      <c r="J14" s="318"/>
      <c r="K14" s="956"/>
      <c r="L14" s="956"/>
      <c r="M14" s="956"/>
      <c r="N14" s="956"/>
      <c r="O14" s="956"/>
      <c r="P14" s="957"/>
      <c r="Q14" s="946"/>
      <c r="R14" s="937"/>
      <c r="S14" s="937"/>
      <c r="T14" s="937"/>
      <c r="U14" s="937"/>
      <c r="V14" s="937"/>
      <c r="W14" s="937"/>
      <c r="X14" s="937"/>
      <c r="Y14" s="937"/>
      <c r="Z14" s="937"/>
      <c r="AA14" s="937"/>
      <c r="AB14" s="937"/>
      <c r="AC14" s="937"/>
      <c r="AD14" s="937"/>
      <c r="AE14" s="937"/>
      <c r="AF14" s="937"/>
      <c r="AG14" s="937"/>
      <c r="AH14" s="937"/>
      <c r="AI14" s="937"/>
      <c r="AJ14" s="937"/>
      <c r="AK14" s="937"/>
      <c r="AL14" s="937"/>
      <c r="AM14" s="937"/>
      <c r="AN14" s="938"/>
    </row>
    <row r="15" spans="2:40" ht="11.25" customHeight="1" x14ac:dyDescent="0.15">
      <c r="B15" s="952"/>
      <c r="C15" s="318"/>
      <c r="D15" s="318"/>
      <c r="E15" s="318"/>
      <c r="F15" s="318"/>
      <c r="G15" s="318"/>
      <c r="H15" s="318"/>
      <c r="I15" s="318"/>
      <c r="J15" s="318"/>
      <c r="K15" s="939" t="s">
        <v>157</v>
      </c>
      <c r="L15" s="940"/>
      <c r="M15" s="940"/>
      <c r="N15" s="940"/>
      <c r="O15" s="940"/>
      <c r="P15" s="940"/>
      <c r="Q15" s="944"/>
      <c r="R15" s="945"/>
      <c r="S15" s="945"/>
      <c r="T15" s="945"/>
      <c r="U15" s="945"/>
      <c r="V15" s="945"/>
      <c r="W15" s="945"/>
      <c r="X15" s="945"/>
      <c r="Y15" s="945"/>
      <c r="Z15" s="945"/>
      <c r="AA15" s="945"/>
      <c r="AB15" s="945"/>
      <c r="AC15" s="945"/>
      <c r="AD15" s="945"/>
      <c r="AE15" s="945"/>
      <c r="AF15" s="945"/>
      <c r="AG15" s="945"/>
      <c r="AH15" s="945"/>
      <c r="AI15" s="945"/>
      <c r="AJ15" s="945"/>
      <c r="AK15" s="945"/>
      <c r="AL15" s="945"/>
      <c r="AM15" s="945"/>
      <c r="AN15" s="949"/>
    </row>
    <row r="16" spans="2:40" ht="11.25" customHeight="1" x14ac:dyDescent="0.15">
      <c r="B16" s="952"/>
      <c r="C16" s="318"/>
      <c r="D16" s="318"/>
      <c r="E16" s="318"/>
      <c r="F16" s="318"/>
      <c r="G16" s="318"/>
      <c r="H16" s="318"/>
      <c r="I16" s="318"/>
      <c r="J16" s="318"/>
      <c r="K16" s="941"/>
      <c r="L16" s="942"/>
      <c r="M16" s="942"/>
      <c r="N16" s="942"/>
      <c r="O16" s="942"/>
      <c r="P16" s="942"/>
      <c r="Q16" s="946"/>
      <c r="R16" s="937"/>
      <c r="S16" s="937"/>
      <c r="T16" s="937"/>
      <c r="U16" s="937"/>
      <c r="V16" s="937"/>
      <c r="W16" s="937"/>
      <c r="X16" s="937"/>
      <c r="Y16" s="937"/>
      <c r="Z16" s="937"/>
      <c r="AA16" s="937"/>
      <c r="AB16" s="937"/>
      <c r="AC16" s="937"/>
      <c r="AD16" s="937"/>
      <c r="AE16" s="937"/>
      <c r="AF16" s="937"/>
      <c r="AG16" s="937"/>
      <c r="AH16" s="937"/>
      <c r="AI16" s="937"/>
      <c r="AJ16" s="937"/>
      <c r="AK16" s="937"/>
      <c r="AL16" s="937"/>
      <c r="AM16" s="937"/>
      <c r="AN16" s="938"/>
    </row>
    <row r="17" spans="2:40" ht="11.25" customHeight="1" x14ac:dyDescent="0.15">
      <c r="B17" s="953"/>
      <c r="C17" s="249"/>
      <c r="D17" s="249"/>
      <c r="E17" s="249"/>
      <c r="F17" s="249"/>
      <c r="G17" s="249"/>
      <c r="H17" s="249"/>
      <c r="I17" s="249"/>
      <c r="J17" s="249"/>
      <c r="K17" s="943"/>
      <c r="L17" s="942"/>
      <c r="M17" s="942"/>
      <c r="N17" s="942"/>
      <c r="O17" s="942"/>
      <c r="P17" s="942"/>
      <c r="Q17" s="947"/>
      <c r="R17" s="948"/>
      <c r="S17" s="948"/>
      <c r="T17" s="948"/>
      <c r="U17" s="948"/>
      <c r="V17" s="948"/>
      <c r="W17" s="948"/>
      <c r="X17" s="948"/>
      <c r="Y17" s="948"/>
      <c r="Z17" s="948"/>
      <c r="AA17" s="948"/>
      <c r="AB17" s="948"/>
      <c r="AC17" s="948"/>
      <c r="AD17" s="948"/>
      <c r="AE17" s="948"/>
      <c r="AF17" s="948"/>
      <c r="AG17" s="948"/>
      <c r="AH17" s="948"/>
      <c r="AI17" s="948"/>
      <c r="AJ17" s="948"/>
      <c r="AK17" s="948"/>
      <c r="AL17" s="948"/>
      <c r="AM17" s="948"/>
      <c r="AN17" s="950"/>
    </row>
    <row r="18" spans="2:40" ht="11.25" customHeight="1" x14ac:dyDescent="0.15">
      <c r="B18" s="829" t="s">
        <v>99</v>
      </c>
      <c r="C18" s="829"/>
      <c r="D18" s="829"/>
      <c r="E18" s="829"/>
      <c r="F18" s="829"/>
      <c r="G18" s="829"/>
      <c r="H18" s="829"/>
      <c r="I18" s="829"/>
      <c r="J18" s="829"/>
      <c r="K18" s="829"/>
      <c r="L18" s="829"/>
      <c r="M18" s="829"/>
      <c r="N18" s="829"/>
      <c r="O18" s="829"/>
      <c r="P18" s="829"/>
      <c r="Q18" s="933"/>
      <c r="R18" s="916"/>
      <c r="S18" s="916"/>
      <c r="T18" s="916"/>
      <c r="U18" s="916"/>
      <c r="V18" s="916"/>
      <c r="W18" s="916"/>
      <c r="X18" s="916"/>
      <c r="Y18" s="916"/>
      <c r="Z18" s="916"/>
      <c r="AA18" s="916"/>
      <c r="AB18" s="916"/>
      <c r="AC18" s="916"/>
      <c r="AD18" s="916"/>
      <c r="AE18" s="916"/>
      <c r="AF18" s="916"/>
      <c r="AG18" s="916"/>
      <c r="AH18" s="916"/>
      <c r="AI18" s="916"/>
      <c r="AJ18" s="916"/>
      <c r="AK18" s="916"/>
      <c r="AL18" s="916"/>
      <c r="AM18" s="916"/>
      <c r="AN18" s="934"/>
    </row>
    <row r="19" spans="2:40" ht="11.25" customHeight="1" x14ac:dyDescent="0.15">
      <c r="B19" s="829"/>
      <c r="C19" s="829"/>
      <c r="D19" s="829"/>
      <c r="E19" s="829"/>
      <c r="F19" s="829"/>
      <c r="G19" s="829"/>
      <c r="H19" s="829"/>
      <c r="I19" s="829"/>
      <c r="J19" s="829"/>
      <c r="K19" s="829"/>
      <c r="L19" s="829"/>
      <c r="M19" s="829"/>
      <c r="N19" s="829"/>
      <c r="O19" s="829"/>
      <c r="P19" s="829"/>
      <c r="Q19" s="933"/>
      <c r="R19" s="916"/>
      <c r="S19" s="916"/>
      <c r="T19" s="916"/>
      <c r="U19" s="916"/>
      <c r="V19" s="916"/>
      <c r="W19" s="916"/>
      <c r="X19" s="916"/>
      <c r="Y19" s="916"/>
      <c r="Z19" s="916"/>
      <c r="AA19" s="916"/>
      <c r="AB19" s="916"/>
      <c r="AC19" s="916"/>
      <c r="AD19" s="916"/>
      <c r="AE19" s="916"/>
      <c r="AF19" s="916"/>
      <c r="AG19" s="916"/>
      <c r="AH19" s="916"/>
      <c r="AI19" s="916"/>
      <c r="AJ19" s="916"/>
      <c r="AK19" s="916"/>
      <c r="AL19" s="916"/>
      <c r="AM19" s="916"/>
      <c r="AN19" s="934"/>
    </row>
    <row r="20" spans="2:40" ht="15" hidden="1" customHeight="1" x14ac:dyDescent="0.15">
      <c r="B20" s="52"/>
      <c r="C20" s="52"/>
      <c r="D20" s="52"/>
      <c r="E20" s="52"/>
      <c r="F20" s="52"/>
      <c r="G20" s="52"/>
      <c r="H20" s="52"/>
      <c r="I20" s="52"/>
      <c r="J20" s="52"/>
      <c r="K20" s="52"/>
      <c r="L20" s="52"/>
      <c r="M20" s="52"/>
      <c r="N20" s="52"/>
      <c r="O20" s="52"/>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row>
    <row r="21" spans="2:40" ht="15" customHeight="1" x14ac:dyDescent="0.15">
      <c r="B21" s="52"/>
      <c r="C21" s="52"/>
      <c r="D21" s="52"/>
      <c r="E21" s="52"/>
      <c r="F21" s="52"/>
      <c r="G21" s="52"/>
      <c r="H21" s="52"/>
      <c r="I21" s="52"/>
      <c r="J21" s="52"/>
      <c r="K21" s="52"/>
      <c r="L21" s="52"/>
      <c r="M21" s="52"/>
      <c r="N21" s="52"/>
      <c r="O21" s="52"/>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row>
    <row r="22" spans="2:40" ht="15" customHeight="1" x14ac:dyDescent="0.15">
      <c r="B22" s="52"/>
      <c r="C22" s="52"/>
      <c r="D22" s="52"/>
      <c r="E22" s="52"/>
      <c r="F22" s="52"/>
      <c r="G22" s="52"/>
      <c r="H22" s="52"/>
      <c r="I22" s="52"/>
      <c r="J22" s="52"/>
      <c r="K22" s="52"/>
      <c r="L22" s="52"/>
      <c r="M22" s="52"/>
      <c r="N22" s="52"/>
      <c r="O22" s="52"/>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row>
    <row r="23" spans="2:40" ht="15" customHeight="1" x14ac:dyDescent="0.15">
      <c r="B23" s="46"/>
      <c r="C23" s="46"/>
      <c r="D23" s="46"/>
      <c r="E23" s="46"/>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290" t="s">
        <v>152</v>
      </c>
      <c r="AI23" s="291"/>
      <c r="AJ23" s="291"/>
      <c r="AK23" s="291"/>
      <c r="AL23" s="291"/>
      <c r="AM23" s="291"/>
      <c r="AN23" s="292"/>
    </row>
    <row r="24" spans="2:40" ht="15" customHeight="1" x14ac:dyDescent="0.15">
      <c r="B24" s="699" t="s">
        <v>150</v>
      </c>
      <c r="C24" s="699"/>
      <c r="D24" s="700" t="s">
        <v>151</v>
      </c>
      <c r="E24" s="700"/>
      <c r="F24" s="700"/>
      <c r="G24" s="700"/>
      <c r="H24" s="700"/>
      <c r="I24" s="700"/>
      <c r="J24" s="700"/>
      <c r="K24" s="700"/>
      <c r="L24" s="700"/>
      <c r="M24" s="700"/>
      <c r="N24" s="700"/>
      <c r="O24" s="700"/>
      <c r="P24" s="700"/>
      <c r="Q24" s="700"/>
      <c r="R24" s="700"/>
      <c r="S24" s="700"/>
      <c r="T24" s="700"/>
      <c r="U24" s="700"/>
      <c r="V24" s="700"/>
      <c r="W24" s="700"/>
      <c r="X24" s="700"/>
      <c r="Y24" s="700"/>
      <c r="Z24" s="700"/>
      <c r="AA24" s="700"/>
      <c r="AB24" s="700"/>
      <c r="AC24" s="700"/>
      <c r="AD24" s="700"/>
      <c r="AE24" s="700"/>
      <c r="AF24" s="700"/>
      <c r="AG24" s="700"/>
      <c r="AH24" s="700"/>
      <c r="AI24" s="700"/>
      <c r="AJ24" s="700"/>
      <c r="AK24" s="700"/>
      <c r="AL24" s="700"/>
      <c r="AM24" s="700"/>
      <c r="AN24" s="700"/>
    </row>
    <row r="25" spans="2:40" ht="15" customHeight="1" x14ac:dyDescent="0.15">
      <c r="B25" s="52"/>
      <c r="C25" s="52"/>
      <c r="D25" s="52"/>
      <c r="E25" s="52"/>
      <c r="F25" s="52"/>
      <c r="G25" s="52"/>
      <c r="H25" s="52"/>
      <c r="I25" s="52"/>
      <c r="J25" s="52"/>
      <c r="K25" s="52"/>
      <c r="L25" s="52"/>
      <c r="M25" s="52"/>
      <c r="N25" s="52"/>
      <c r="O25" s="52"/>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row>
    <row r="26" spans="2:40" ht="11.25" customHeight="1" x14ac:dyDescent="0.15">
      <c r="B26" s="813" t="s">
        <v>103</v>
      </c>
      <c r="C26" s="814"/>
      <c r="D26" s="814"/>
      <c r="E26" s="814"/>
      <c r="F26" s="814"/>
      <c r="G26" s="814"/>
      <c r="H26" s="814"/>
      <c r="I26" s="814"/>
      <c r="J26" s="814"/>
      <c r="K26" s="814"/>
      <c r="L26" s="814"/>
      <c r="M26" s="814"/>
      <c r="N26" s="814"/>
      <c r="O26" s="814"/>
      <c r="P26" s="815"/>
      <c r="Q26" s="933"/>
      <c r="R26" s="916"/>
      <c r="S26" s="916"/>
      <c r="T26" s="916"/>
      <c r="U26" s="916"/>
      <c r="V26" s="916"/>
      <c r="W26" s="916"/>
      <c r="X26" s="916"/>
      <c r="Y26" s="916"/>
      <c r="Z26" s="916"/>
      <c r="AA26" s="916"/>
      <c r="AB26" s="916"/>
      <c r="AC26" s="916"/>
      <c r="AD26" s="916"/>
      <c r="AE26" s="916"/>
      <c r="AF26" s="916"/>
      <c r="AG26" s="916"/>
      <c r="AH26" s="916"/>
      <c r="AI26" s="916"/>
      <c r="AJ26" s="916"/>
      <c r="AK26" s="916"/>
      <c r="AL26" s="916"/>
      <c r="AM26" s="916"/>
      <c r="AN26" s="934"/>
    </row>
    <row r="27" spans="2:40" ht="11.25" customHeight="1" x14ac:dyDescent="0.15">
      <c r="B27" s="816"/>
      <c r="C27" s="817"/>
      <c r="D27" s="817"/>
      <c r="E27" s="817"/>
      <c r="F27" s="817"/>
      <c r="G27" s="817"/>
      <c r="H27" s="817"/>
      <c r="I27" s="817"/>
      <c r="J27" s="817"/>
      <c r="K27" s="817"/>
      <c r="L27" s="817"/>
      <c r="M27" s="817"/>
      <c r="N27" s="817"/>
      <c r="O27" s="817"/>
      <c r="P27" s="818"/>
      <c r="Q27" s="933"/>
      <c r="R27" s="916"/>
      <c r="S27" s="916"/>
      <c r="T27" s="916"/>
      <c r="U27" s="916"/>
      <c r="V27" s="916"/>
      <c r="W27" s="916"/>
      <c r="X27" s="916"/>
      <c r="Y27" s="916"/>
      <c r="Z27" s="916"/>
      <c r="AA27" s="916"/>
      <c r="AB27" s="916"/>
      <c r="AC27" s="916"/>
      <c r="AD27" s="916"/>
      <c r="AE27" s="916"/>
      <c r="AF27" s="916"/>
      <c r="AG27" s="916"/>
      <c r="AH27" s="916"/>
      <c r="AI27" s="916"/>
      <c r="AJ27" s="916"/>
      <c r="AK27" s="916"/>
      <c r="AL27" s="916"/>
      <c r="AM27" s="916"/>
      <c r="AN27" s="934"/>
    </row>
    <row r="28" spans="2:40" ht="11.25" customHeight="1" x14ac:dyDescent="0.15">
      <c r="B28" s="917" t="s">
        <v>404</v>
      </c>
      <c r="C28" s="918"/>
      <c r="D28" s="918"/>
      <c r="E28" s="918"/>
      <c r="F28" s="918"/>
      <c r="G28" s="918"/>
      <c r="H28" s="918"/>
      <c r="I28" s="918"/>
      <c r="J28" s="919"/>
      <c r="K28" s="926" t="s">
        <v>405</v>
      </c>
      <c r="L28" s="927"/>
      <c r="M28" s="927"/>
      <c r="N28" s="927"/>
      <c r="O28" s="927"/>
      <c r="P28" s="927"/>
      <c r="Q28" s="847"/>
      <c r="R28" s="827"/>
      <c r="S28" s="827"/>
      <c r="T28" s="827"/>
      <c r="U28" s="827"/>
      <c r="V28" s="827"/>
      <c r="W28" s="827"/>
      <c r="X28" s="827"/>
      <c r="Y28" s="827"/>
      <c r="Z28" s="827"/>
      <c r="AA28" s="827"/>
      <c r="AB28" s="827"/>
      <c r="AC28" s="827"/>
      <c r="AD28" s="827"/>
      <c r="AE28" s="827"/>
      <c r="AF28" s="827"/>
      <c r="AG28" s="827"/>
      <c r="AH28" s="827"/>
      <c r="AI28" s="827"/>
      <c r="AJ28" s="827"/>
      <c r="AK28" s="827"/>
      <c r="AL28" s="827"/>
      <c r="AM28" s="827"/>
      <c r="AN28" s="828"/>
    </row>
    <row r="29" spans="2:40" ht="11.25" customHeight="1" x14ac:dyDescent="0.15">
      <c r="B29" s="920"/>
      <c r="C29" s="921"/>
      <c r="D29" s="921"/>
      <c r="E29" s="921"/>
      <c r="F29" s="921"/>
      <c r="G29" s="921"/>
      <c r="H29" s="921"/>
      <c r="I29" s="921"/>
      <c r="J29" s="922"/>
      <c r="K29" s="928"/>
      <c r="L29" s="929"/>
      <c r="M29" s="929"/>
      <c r="N29" s="929"/>
      <c r="O29" s="929"/>
      <c r="P29" s="929"/>
      <c r="Q29" s="839"/>
      <c r="R29" s="820"/>
      <c r="S29" s="820"/>
      <c r="T29" s="820"/>
      <c r="U29" s="820"/>
      <c r="V29" s="820"/>
      <c r="W29" s="820"/>
      <c r="X29" s="820"/>
      <c r="Y29" s="820"/>
      <c r="Z29" s="820"/>
      <c r="AA29" s="820"/>
      <c r="AB29" s="820"/>
      <c r="AC29" s="820"/>
      <c r="AD29" s="820"/>
      <c r="AE29" s="820"/>
      <c r="AF29" s="820"/>
      <c r="AG29" s="820"/>
      <c r="AH29" s="820"/>
      <c r="AI29" s="820"/>
      <c r="AJ29" s="820"/>
      <c r="AK29" s="820"/>
      <c r="AL29" s="820"/>
      <c r="AM29" s="820"/>
      <c r="AN29" s="825"/>
    </row>
    <row r="30" spans="2:40" ht="11.25" customHeight="1" x14ac:dyDescent="0.15">
      <c r="B30" s="920"/>
      <c r="C30" s="921"/>
      <c r="D30" s="921"/>
      <c r="E30" s="921"/>
      <c r="F30" s="921"/>
      <c r="G30" s="921"/>
      <c r="H30" s="921"/>
      <c r="I30" s="921"/>
      <c r="J30" s="922"/>
      <c r="K30" s="930"/>
      <c r="L30" s="929"/>
      <c r="M30" s="929"/>
      <c r="N30" s="929"/>
      <c r="O30" s="929"/>
      <c r="P30" s="929"/>
      <c r="Q30" s="839"/>
      <c r="R30" s="820"/>
      <c r="S30" s="820"/>
      <c r="T30" s="820"/>
      <c r="U30" s="820"/>
      <c r="V30" s="820"/>
      <c r="W30" s="820"/>
      <c r="X30" s="820"/>
      <c r="Y30" s="820"/>
      <c r="Z30" s="820"/>
      <c r="AA30" s="820"/>
      <c r="AB30" s="820"/>
      <c r="AC30" s="820"/>
      <c r="AD30" s="820"/>
      <c r="AE30" s="820"/>
      <c r="AF30" s="820"/>
      <c r="AG30" s="820"/>
      <c r="AH30" s="820"/>
      <c r="AI30" s="820"/>
      <c r="AJ30" s="820"/>
      <c r="AK30" s="820"/>
      <c r="AL30" s="820"/>
      <c r="AM30" s="820"/>
      <c r="AN30" s="825"/>
    </row>
    <row r="31" spans="2:40" ht="11.25" customHeight="1" x14ac:dyDescent="0.15">
      <c r="B31" s="920"/>
      <c r="C31" s="921"/>
      <c r="D31" s="921"/>
      <c r="E31" s="921"/>
      <c r="F31" s="921"/>
      <c r="G31" s="921"/>
      <c r="H31" s="921"/>
      <c r="I31" s="921"/>
      <c r="J31" s="922"/>
      <c r="K31" s="928" t="s">
        <v>406</v>
      </c>
      <c r="L31" s="929"/>
      <c r="M31" s="929"/>
      <c r="N31" s="929"/>
      <c r="O31" s="929"/>
      <c r="P31" s="929"/>
      <c r="Q31" s="839"/>
      <c r="R31" s="820"/>
      <c r="S31" s="820"/>
      <c r="T31" s="820"/>
      <c r="U31" s="820"/>
      <c r="V31" s="820"/>
      <c r="W31" s="820"/>
      <c r="X31" s="820"/>
      <c r="Y31" s="820"/>
      <c r="Z31" s="820"/>
      <c r="AA31" s="820"/>
      <c r="AB31" s="820"/>
      <c r="AC31" s="820"/>
      <c r="AD31" s="820"/>
      <c r="AE31" s="820"/>
      <c r="AF31" s="820"/>
      <c r="AG31" s="820"/>
      <c r="AH31" s="820"/>
      <c r="AI31" s="820"/>
      <c r="AJ31" s="820"/>
      <c r="AK31" s="820"/>
      <c r="AL31" s="820"/>
      <c r="AM31" s="820"/>
      <c r="AN31" s="825"/>
    </row>
    <row r="32" spans="2:40" ht="11.25" customHeight="1" x14ac:dyDescent="0.15">
      <c r="B32" s="920"/>
      <c r="C32" s="921"/>
      <c r="D32" s="921"/>
      <c r="E32" s="921"/>
      <c r="F32" s="921"/>
      <c r="G32" s="921"/>
      <c r="H32" s="921"/>
      <c r="I32" s="921"/>
      <c r="J32" s="922"/>
      <c r="K32" s="928"/>
      <c r="L32" s="929"/>
      <c r="M32" s="929"/>
      <c r="N32" s="929"/>
      <c r="O32" s="929"/>
      <c r="P32" s="929"/>
      <c r="Q32" s="839"/>
      <c r="R32" s="820"/>
      <c r="S32" s="820"/>
      <c r="T32" s="820"/>
      <c r="U32" s="820"/>
      <c r="V32" s="820"/>
      <c r="W32" s="820"/>
      <c r="X32" s="820"/>
      <c r="Y32" s="820"/>
      <c r="Z32" s="820"/>
      <c r="AA32" s="820"/>
      <c r="AB32" s="820"/>
      <c r="AC32" s="820"/>
      <c r="AD32" s="820"/>
      <c r="AE32" s="820"/>
      <c r="AF32" s="820"/>
      <c r="AG32" s="820"/>
      <c r="AH32" s="820"/>
      <c r="AI32" s="820"/>
      <c r="AJ32" s="820"/>
      <c r="AK32" s="820"/>
      <c r="AL32" s="820"/>
      <c r="AM32" s="820"/>
      <c r="AN32" s="825"/>
    </row>
    <row r="33" spans="2:40" ht="11.25" customHeight="1" x14ac:dyDescent="0.15">
      <c r="B33" s="923"/>
      <c r="C33" s="924"/>
      <c r="D33" s="924"/>
      <c r="E33" s="924"/>
      <c r="F33" s="924"/>
      <c r="G33" s="924"/>
      <c r="H33" s="924"/>
      <c r="I33" s="924"/>
      <c r="J33" s="925"/>
      <c r="K33" s="931"/>
      <c r="L33" s="932"/>
      <c r="M33" s="932"/>
      <c r="N33" s="932"/>
      <c r="O33" s="932"/>
      <c r="P33" s="932"/>
      <c r="Q33" s="840"/>
      <c r="R33" s="821"/>
      <c r="S33" s="821"/>
      <c r="T33" s="821"/>
      <c r="U33" s="821"/>
      <c r="V33" s="821"/>
      <c r="W33" s="821"/>
      <c r="X33" s="821"/>
      <c r="Y33" s="821"/>
      <c r="Z33" s="821"/>
      <c r="AA33" s="821"/>
      <c r="AB33" s="821"/>
      <c r="AC33" s="821"/>
      <c r="AD33" s="821"/>
      <c r="AE33" s="821"/>
      <c r="AF33" s="821"/>
      <c r="AG33" s="821"/>
      <c r="AH33" s="821"/>
      <c r="AI33" s="821"/>
      <c r="AJ33" s="821"/>
      <c r="AK33" s="821"/>
      <c r="AL33" s="821"/>
      <c r="AM33" s="821"/>
      <c r="AN33" s="826"/>
    </row>
    <row r="34" spans="2:40" ht="11.25" customHeight="1" x14ac:dyDescent="0.15">
      <c r="B34" s="917" t="s">
        <v>153</v>
      </c>
      <c r="C34" s="918"/>
      <c r="D34" s="918"/>
      <c r="E34" s="918"/>
      <c r="F34" s="918"/>
      <c r="G34" s="918"/>
      <c r="H34" s="918"/>
      <c r="I34" s="918"/>
      <c r="J34" s="919"/>
      <c r="K34" s="926" t="s">
        <v>154</v>
      </c>
      <c r="L34" s="927"/>
      <c r="M34" s="927"/>
      <c r="N34" s="927"/>
      <c r="O34" s="927"/>
      <c r="P34" s="927"/>
      <c r="Q34" s="847"/>
      <c r="R34" s="827"/>
      <c r="S34" s="827"/>
      <c r="T34" s="827"/>
      <c r="U34" s="827"/>
      <c r="V34" s="827"/>
      <c r="W34" s="827"/>
      <c r="X34" s="827"/>
      <c r="Y34" s="827"/>
      <c r="Z34" s="827"/>
      <c r="AA34" s="827"/>
      <c r="AB34" s="827"/>
      <c r="AC34" s="827"/>
      <c r="AD34" s="827"/>
      <c r="AE34" s="827"/>
      <c r="AF34" s="827"/>
      <c r="AG34" s="827"/>
      <c r="AH34" s="827"/>
      <c r="AI34" s="827"/>
      <c r="AJ34" s="827"/>
      <c r="AK34" s="827"/>
      <c r="AL34" s="827"/>
      <c r="AM34" s="827"/>
      <c r="AN34" s="828"/>
    </row>
    <row r="35" spans="2:40" ht="11.25" customHeight="1" x14ac:dyDescent="0.15">
      <c r="B35" s="920"/>
      <c r="C35" s="921"/>
      <c r="D35" s="921"/>
      <c r="E35" s="921"/>
      <c r="F35" s="921"/>
      <c r="G35" s="921"/>
      <c r="H35" s="921"/>
      <c r="I35" s="921"/>
      <c r="J35" s="922"/>
      <c r="K35" s="928"/>
      <c r="L35" s="929"/>
      <c r="M35" s="929"/>
      <c r="N35" s="929"/>
      <c r="O35" s="929"/>
      <c r="P35" s="929"/>
      <c r="Q35" s="839"/>
      <c r="R35" s="820"/>
      <c r="S35" s="820"/>
      <c r="T35" s="820"/>
      <c r="U35" s="820"/>
      <c r="V35" s="820"/>
      <c r="W35" s="820"/>
      <c r="X35" s="820"/>
      <c r="Y35" s="820"/>
      <c r="Z35" s="820"/>
      <c r="AA35" s="820"/>
      <c r="AB35" s="820"/>
      <c r="AC35" s="820"/>
      <c r="AD35" s="820"/>
      <c r="AE35" s="820"/>
      <c r="AF35" s="820"/>
      <c r="AG35" s="820"/>
      <c r="AH35" s="820"/>
      <c r="AI35" s="820"/>
      <c r="AJ35" s="820"/>
      <c r="AK35" s="820"/>
      <c r="AL35" s="820"/>
      <c r="AM35" s="820"/>
      <c r="AN35" s="825"/>
    </row>
    <row r="36" spans="2:40" ht="11.25" customHeight="1" x14ac:dyDescent="0.15">
      <c r="B36" s="920"/>
      <c r="C36" s="921"/>
      <c r="D36" s="921"/>
      <c r="E36" s="921"/>
      <c r="F36" s="921"/>
      <c r="G36" s="921"/>
      <c r="H36" s="921"/>
      <c r="I36" s="921"/>
      <c r="J36" s="922"/>
      <c r="K36" s="930"/>
      <c r="L36" s="929"/>
      <c r="M36" s="929"/>
      <c r="N36" s="929"/>
      <c r="O36" s="929"/>
      <c r="P36" s="929"/>
      <c r="Q36" s="839"/>
      <c r="R36" s="820"/>
      <c r="S36" s="820"/>
      <c r="T36" s="820"/>
      <c r="U36" s="820"/>
      <c r="V36" s="820"/>
      <c r="W36" s="820"/>
      <c r="X36" s="820"/>
      <c r="Y36" s="820"/>
      <c r="Z36" s="820"/>
      <c r="AA36" s="820"/>
      <c r="AB36" s="820"/>
      <c r="AC36" s="820"/>
      <c r="AD36" s="820"/>
      <c r="AE36" s="820"/>
      <c r="AF36" s="820"/>
      <c r="AG36" s="820"/>
      <c r="AH36" s="820"/>
      <c r="AI36" s="820"/>
      <c r="AJ36" s="820"/>
      <c r="AK36" s="820"/>
      <c r="AL36" s="820"/>
      <c r="AM36" s="820"/>
      <c r="AN36" s="825"/>
    </row>
    <row r="37" spans="2:40" ht="11.25" customHeight="1" x14ac:dyDescent="0.15">
      <c r="B37" s="920"/>
      <c r="C37" s="921"/>
      <c r="D37" s="921"/>
      <c r="E37" s="921"/>
      <c r="F37" s="921"/>
      <c r="G37" s="921"/>
      <c r="H37" s="921"/>
      <c r="I37" s="921"/>
      <c r="J37" s="922"/>
      <c r="K37" s="928" t="s">
        <v>155</v>
      </c>
      <c r="L37" s="929"/>
      <c r="M37" s="929"/>
      <c r="N37" s="929"/>
      <c r="O37" s="929"/>
      <c r="P37" s="929"/>
      <c r="Q37" s="839"/>
      <c r="R37" s="820"/>
      <c r="S37" s="820"/>
      <c r="T37" s="820"/>
      <c r="U37" s="820"/>
      <c r="V37" s="820"/>
      <c r="W37" s="820"/>
      <c r="X37" s="820"/>
      <c r="Y37" s="820"/>
      <c r="Z37" s="820"/>
      <c r="AA37" s="820"/>
      <c r="AB37" s="820"/>
      <c r="AC37" s="820"/>
      <c r="AD37" s="820"/>
      <c r="AE37" s="820"/>
      <c r="AF37" s="820"/>
      <c r="AG37" s="820"/>
      <c r="AH37" s="820"/>
      <c r="AI37" s="820"/>
      <c r="AJ37" s="820"/>
      <c r="AK37" s="820"/>
      <c r="AL37" s="820"/>
      <c r="AM37" s="820"/>
      <c r="AN37" s="825"/>
    </row>
    <row r="38" spans="2:40" ht="11.25" customHeight="1" x14ac:dyDescent="0.15">
      <c r="B38" s="920"/>
      <c r="C38" s="921"/>
      <c r="D38" s="921"/>
      <c r="E38" s="921"/>
      <c r="F38" s="921"/>
      <c r="G38" s="921"/>
      <c r="H38" s="921"/>
      <c r="I38" s="921"/>
      <c r="J38" s="922"/>
      <c r="K38" s="928"/>
      <c r="L38" s="929"/>
      <c r="M38" s="929"/>
      <c r="N38" s="929"/>
      <c r="O38" s="929"/>
      <c r="P38" s="929"/>
      <c r="Q38" s="839"/>
      <c r="R38" s="820"/>
      <c r="S38" s="820"/>
      <c r="T38" s="820"/>
      <c r="U38" s="820"/>
      <c r="V38" s="820"/>
      <c r="W38" s="820"/>
      <c r="X38" s="820"/>
      <c r="Y38" s="820"/>
      <c r="Z38" s="820"/>
      <c r="AA38" s="820"/>
      <c r="AB38" s="820"/>
      <c r="AC38" s="820"/>
      <c r="AD38" s="820"/>
      <c r="AE38" s="820"/>
      <c r="AF38" s="820"/>
      <c r="AG38" s="820"/>
      <c r="AH38" s="820"/>
      <c r="AI38" s="820"/>
      <c r="AJ38" s="820"/>
      <c r="AK38" s="820"/>
      <c r="AL38" s="820"/>
      <c r="AM38" s="820"/>
      <c r="AN38" s="825"/>
    </row>
    <row r="39" spans="2:40" ht="11.25" customHeight="1" x14ac:dyDescent="0.15">
      <c r="B39" s="923"/>
      <c r="C39" s="924"/>
      <c r="D39" s="924"/>
      <c r="E39" s="924"/>
      <c r="F39" s="924"/>
      <c r="G39" s="924"/>
      <c r="H39" s="924"/>
      <c r="I39" s="924"/>
      <c r="J39" s="925"/>
      <c r="K39" s="931"/>
      <c r="L39" s="932"/>
      <c r="M39" s="932"/>
      <c r="N39" s="932"/>
      <c r="O39" s="932"/>
      <c r="P39" s="932"/>
      <c r="Q39" s="840"/>
      <c r="R39" s="821"/>
      <c r="S39" s="821"/>
      <c r="T39" s="821"/>
      <c r="U39" s="821"/>
      <c r="V39" s="821"/>
      <c r="W39" s="821"/>
      <c r="X39" s="821"/>
      <c r="Y39" s="821"/>
      <c r="Z39" s="821"/>
      <c r="AA39" s="821"/>
      <c r="AB39" s="821"/>
      <c r="AC39" s="821"/>
      <c r="AD39" s="821"/>
      <c r="AE39" s="821"/>
      <c r="AF39" s="821"/>
      <c r="AG39" s="821"/>
      <c r="AH39" s="821"/>
      <c r="AI39" s="821"/>
      <c r="AJ39" s="821"/>
      <c r="AK39" s="821"/>
      <c r="AL39" s="821"/>
      <c r="AM39" s="821"/>
      <c r="AN39" s="826"/>
    </row>
    <row r="40" spans="2:40" ht="11.25" customHeight="1" x14ac:dyDescent="0.15">
      <c r="B40" s="977" t="s">
        <v>407</v>
      </c>
      <c r="C40" s="978"/>
      <c r="D40" s="978"/>
      <c r="E40" s="978"/>
      <c r="F40" s="978"/>
      <c r="G40" s="978"/>
      <c r="H40" s="978"/>
      <c r="I40" s="978"/>
      <c r="J40" s="979"/>
      <c r="K40" s="986" t="s">
        <v>408</v>
      </c>
      <c r="L40" s="987"/>
      <c r="M40" s="987"/>
      <c r="N40" s="987"/>
      <c r="O40" s="987"/>
      <c r="P40" s="988"/>
      <c r="Q40" s="847"/>
      <c r="R40" s="827"/>
      <c r="S40" s="827"/>
      <c r="T40" s="827"/>
      <c r="U40" s="827"/>
      <c r="V40" s="827"/>
      <c r="W40" s="827"/>
      <c r="X40" s="827"/>
      <c r="Y40" s="827"/>
      <c r="Z40" s="827"/>
      <c r="AA40" s="827"/>
      <c r="AB40" s="827"/>
      <c r="AC40" s="827"/>
      <c r="AD40" s="827"/>
      <c r="AE40" s="827"/>
      <c r="AF40" s="827"/>
      <c r="AG40" s="827"/>
      <c r="AH40" s="827"/>
      <c r="AI40" s="827"/>
      <c r="AJ40" s="827"/>
      <c r="AK40" s="827"/>
      <c r="AL40" s="827"/>
      <c r="AM40" s="827"/>
      <c r="AN40" s="828"/>
    </row>
    <row r="41" spans="2:40" ht="11.25" customHeight="1" x14ac:dyDescent="0.15">
      <c r="B41" s="980"/>
      <c r="C41" s="981"/>
      <c r="D41" s="981"/>
      <c r="E41" s="981"/>
      <c r="F41" s="981"/>
      <c r="G41" s="981"/>
      <c r="H41" s="981"/>
      <c r="I41" s="981"/>
      <c r="J41" s="982"/>
      <c r="K41" s="989"/>
      <c r="L41" s="990"/>
      <c r="M41" s="990"/>
      <c r="N41" s="990"/>
      <c r="O41" s="990"/>
      <c r="P41" s="991"/>
      <c r="Q41" s="839"/>
      <c r="R41" s="820"/>
      <c r="S41" s="820"/>
      <c r="T41" s="820"/>
      <c r="U41" s="820"/>
      <c r="V41" s="820"/>
      <c r="W41" s="820"/>
      <c r="X41" s="820"/>
      <c r="Y41" s="820"/>
      <c r="Z41" s="820"/>
      <c r="AA41" s="820"/>
      <c r="AB41" s="820"/>
      <c r="AC41" s="820"/>
      <c r="AD41" s="820"/>
      <c r="AE41" s="820"/>
      <c r="AF41" s="820"/>
      <c r="AG41" s="820"/>
      <c r="AH41" s="820"/>
      <c r="AI41" s="820"/>
      <c r="AJ41" s="820"/>
      <c r="AK41" s="820"/>
      <c r="AL41" s="820"/>
      <c r="AM41" s="820"/>
      <c r="AN41" s="825"/>
    </row>
    <row r="42" spans="2:40" ht="11.25" customHeight="1" x14ac:dyDescent="0.15">
      <c r="B42" s="983"/>
      <c r="C42" s="984"/>
      <c r="D42" s="984"/>
      <c r="E42" s="984"/>
      <c r="F42" s="984"/>
      <c r="G42" s="984"/>
      <c r="H42" s="984"/>
      <c r="I42" s="984"/>
      <c r="J42" s="985"/>
      <c r="K42" s="992"/>
      <c r="L42" s="993"/>
      <c r="M42" s="993"/>
      <c r="N42" s="993"/>
      <c r="O42" s="993"/>
      <c r="P42" s="994"/>
      <c r="Q42" s="840"/>
      <c r="R42" s="821"/>
      <c r="S42" s="821"/>
      <c r="T42" s="821"/>
      <c r="U42" s="821"/>
      <c r="V42" s="821"/>
      <c r="W42" s="821"/>
      <c r="X42" s="821"/>
      <c r="Y42" s="821"/>
      <c r="Z42" s="821"/>
      <c r="AA42" s="821"/>
      <c r="AB42" s="821"/>
      <c r="AC42" s="821"/>
      <c r="AD42" s="821"/>
      <c r="AE42" s="821"/>
      <c r="AF42" s="821"/>
      <c r="AG42" s="821"/>
      <c r="AH42" s="821"/>
      <c r="AI42" s="821"/>
      <c r="AJ42" s="821"/>
      <c r="AK42" s="821"/>
      <c r="AL42" s="821"/>
      <c r="AM42" s="821"/>
      <c r="AN42" s="826"/>
    </row>
    <row r="43" spans="2:40" ht="11.25" customHeight="1" x14ac:dyDescent="0.15">
      <c r="B43" s="959" t="s">
        <v>409</v>
      </c>
      <c r="C43" s="960"/>
      <c r="D43" s="960"/>
      <c r="E43" s="960"/>
      <c r="F43" s="960"/>
      <c r="G43" s="960"/>
      <c r="H43" s="960"/>
      <c r="I43" s="960"/>
      <c r="J43" s="961"/>
      <c r="K43" s="968" t="s">
        <v>410</v>
      </c>
      <c r="L43" s="968"/>
      <c r="M43" s="968"/>
      <c r="N43" s="968"/>
      <c r="O43" s="968"/>
      <c r="P43" s="969"/>
      <c r="Q43" s="701"/>
      <c r="R43" s="702"/>
      <c r="S43" s="702"/>
      <c r="T43" s="702"/>
      <c r="U43" s="853"/>
      <c r="V43" s="853"/>
      <c r="W43" s="853"/>
      <c r="X43" s="853"/>
      <c r="Y43" s="853"/>
      <c r="Z43" s="853"/>
      <c r="AA43" s="853"/>
      <c r="AB43" s="853"/>
      <c r="AC43" s="853"/>
      <c r="AD43" s="853"/>
      <c r="AE43" s="853"/>
      <c r="AF43" s="853"/>
      <c r="AG43" s="853"/>
      <c r="AH43" s="853"/>
      <c r="AI43" s="853"/>
      <c r="AJ43" s="853"/>
      <c r="AK43" s="975"/>
      <c r="AL43" s="702"/>
      <c r="AM43" s="702"/>
      <c r="AN43" s="703"/>
    </row>
    <row r="44" spans="2:40" ht="11.25" customHeight="1" x14ac:dyDescent="0.15">
      <c r="B44" s="962"/>
      <c r="C44" s="963"/>
      <c r="D44" s="963"/>
      <c r="E44" s="963"/>
      <c r="F44" s="963"/>
      <c r="G44" s="963"/>
      <c r="H44" s="963"/>
      <c r="I44" s="963"/>
      <c r="J44" s="964"/>
      <c r="K44" s="970"/>
      <c r="L44" s="970"/>
      <c r="M44" s="970"/>
      <c r="N44" s="970"/>
      <c r="O44" s="970"/>
      <c r="P44" s="971"/>
      <c r="Q44" s="704"/>
      <c r="R44" s="705"/>
      <c r="S44" s="705"/>
      <c r="T44" s="705"/>
      <c r="U44" s="974"/>
      <c r="V44" s="974"/>
      <c r="W44" s="974"/>
      <c r="X44" s="974"/>
      <c r="Y44" s="974"/>
      <c r="Z44" s="974"/>
      <c r="AA44" s="974"/>
      <c r="AB44" s="974"/>
      <c r="AC44" s="974"/>
      <c r="AD44" s="974"/>
      <c r="AE44" s="974"/>
      <c r="AF44" s="974"/>
      <c r="AG44" s="974"/>
      <c r="AH44" s="974"/>
      <c r="AI44" s="974"/>
      <c r="AJ44" s="974"/>
      <c r="AK44" s="976"/>
      <c r="AL44" s="705"/>
      <c r="AM44" s="705"/>
      <c r="AN44" s="706"/>
    </row>
    <row r="45" spans="2:40" ht="11.25" customHeight="1" x14ac:dyDescent="0.15">
      <c r="B45" s="962"/>
      <c r="C45" s="963"/>
      <c r="D45" s="963"/>
      <c r="E45" s="963"/>
      <c r="F45" s="963"/>
      <c r="G45" s="963"/>
      <c r="H45" s="963"/>
      <c r="I45" s="963"/>
      <c r="J45" s="964"/>
      <c r="K45" s="970"/>
      <c r="L45" s="970"/>
      <c r="M45" s="970"/>
      <c r="N45" s="970"/>
      <c r="O45" s="970"/>
      <c r="P45" s="971"/>
      <c r="Q45" s="704"/>
      <c r="R45" s="705"/>
      <c r="S45" s="705"/>
      <c r="T45" s="705"/>
      <c r="U45" s="974"/>
      <c r="V45" s="974"/>
      <c r="W45" s="974"/>
      <c r="X45" s="974"/>
      <c r="Y45" s="974"/>
      <c r="Z45" s="974"/>
      <c r="AA45" s="974"/>
      <c r="AB45" s="974"/>
      <c r="AC45" s="974"/>
      <c r="AD45" s="974"/>
      <c r="AE45" s="974"/>
      <c r="AF45" s="974"/>
      <c r="AG45" s="974"/>
      <c r="AH45" s="974"/>
      <c r="AI45" s="974"/>
      <c r="AJ45" s="974"/>
      <c r="AK45" s="976"/>
      <c r="AL45" s="705"/>
      <c r="AM45" s="705"/>
      <c r="AN45" s="706"/>
    </row>
    <row r="46" spans="2:40" ht="11.25" customHeight="1" x14ac:dyDescent="0.15">
      <c r="B46" s="965"/>
      <c r="C46" s="966"/>
      <c r="D46" s="966"/>
      <c r="E46" s="966"/>
      <c r="F46" s="966"/>
      <c r="G46" s="966"/>
      <c r="H46" s="966"/>
      <c r="I46" s="966"/>
      <c r="J46" s="967"/>
      <c r="K46" s="972"/>
      <c r="L46" s="972"/>
      <c r="M46" s="972"/>
      <c r="N46" s="972"/>
      <c r="O46" s="972"/>
      <c r="P46" s="973"/>
      <c r="Q46" s="704"/>
      <c r="R46" s="705"/>
      <c r="S46" s="705"/>
      <c r="T46" s="705"/>
      <c r="U46" s="974"/>
      <c r="V46" s="974"/>
      <c r="W46" s="974"/>
      <c r="X46" s="974"/>
      <c r="Y46" s="974"/>
      <c r="Z46" s="974"/>
      <c r="AA46" s="974"/>
      <c r="AB46" s="974"/>
      <c r="AC46" s="974"/>
      <c r="AD46" s="974"/>
      <c r="AE46" s="974"/>
      <c r="AF46" s="974"/>
      <c r="AG46" s="974"/>
      <c r="AH46" s="974"/>
      <c r="AI46" s="974"/>
      <c r="AJ46" s="974"/>
      <c r="AK46" s="976"/>
      <c r="AL46" s="705"/>
      <c r="AM46" s="705"/>
      <c r="AN46" s="706"/>
    </row>
    <row r="47" spans="2:40" ht="11.25" customHeight="1" x14ac:dyDescent="0.15">
      <c r="B47" s="977" t="s">
        <v>411</v>
      </c>
      <c r="C47" s="978"/>
      <c r="D47" s="978"/>
      <c r="E47" s="978"/>
      <c r="F47" s="978"/>
      <c r="G47" s="978"/>
      <c r="H47" s="978"/>
      <c r="I47" s="978"/>
      <c r="J47" s="979"/>
      <c r="K47" s="995" t="s">
        <v>412</v>
      </c>
      <c r="L47" s="996"/>
      <c r="M47" s="996"/>
      <c r="N47" s="996"/>
      <c r="O47" s="996"/>
      <c r="P47" s="997"/>
      <c r="Q47" s="701"/>
      <c r="R47" s="702"/>
      <c r="S47" s="702"/>
      <c r="T47" s="702"/>
      <c r="U47" s="853"/>
      <c r="V47" s="853"/>
      <c r="W47" s="853"/>
      <c r="X47" s="853"/>
      <c r="Y47" s="853"/>
      <c r="Z47" s="853"/>
      <c r="AA47" s="853"/>
      <c r="AB47" s="853"/>
      <c r="AC47" s="853"/>
      <c r="AD47" s="853"/>
      <c r="AE47" s="853"/>
      <c r="AF47" s="853"/>
      <c r="AG47" s="853"/>
      <c r="AH47" s="853"/>
      <c r="AI47" s="853"/>
      <c r="AJ47" s="853"/>
      <c r="AK47" s="975"/>
      <c r="AL47" s="702"/>
      <c r="AM47" s="702"/>
      <c r="AN47" s="703"/>
    </row>
    <row r="48" spans="2:40" ht="11.25" customHeight="1" x14ac:dyDescent="0.15">
      <c r="B48" s="980"/>
      <c r="C48" s="981"/>
      <c r="D48" s="981"/>
      <c r="E48" s="981"/>
      <c r="F48" s="981"/>
      <c r="G48" s="981"/>
      <c r="H48" s="981"/>
      <c r="I48" s="981"/>
      <c r="J48" s="982"/>
      <c r="K48" s="998"/>
      <c r="L48" s="999"/>
      <c r="M48" s="999"/>
      <c r="N48" s="999"/>
      <c r="O48" s="999"/>
      <c r="P48" s="1000"/>
      <c r="Q48" s="704"/>
      <c r="R48" s="705"/>
      <c r="S48" s="705"/>
      <c r="T48" s="705"/>
      <c r="U48" s="974"/>
      <c r="V48" s="974"/>
      <c r="W48" s="974"/>
      <c r="X48" s="974"/>
      <c r="Y48" s="974"/>
      <c r="Z48" s="974"/>
      <c r="AA48" s="974"/>
      <c r="AB48" s="974"/>
      <c r="AC48" s="974"/>
      <c r="AD48" s="974"/>
      <c r="AE48" s="974"/>
      <c r="AF48" s="974"/>
      <c r="AG48" s="974"/>
      <c r="AH48" s="974"/>
      <c r="AI48" s="974"/>
      <c r="AJ48" s="974"/>
      <c r="AK48" s="976"/>
      <c r="AL48" s="705"/>
      <c r="AM48" s="705"/>
      <c r="AN48" s="706"/>
    </row>
    <row r="49" spans="2:40" ht="11.25" customHeight="1" x14ac:dyDescent="0.15">
      <c r="B49" s="980"/>
      <c r="C49" s="981"/>
      <c r="D49" s="981"/>
      <c r="E49" s="981"/>
      <c r="F49" s="981"/>
      <c r="G49" s="981"/>
      <c r="H49" s="981"/>
      <c r="I49" s="981"/>
      <c r="J49" s="982"/>
      <c r="K49" s="998"/>
      <c r="L49" s="999"/>
      <c r="M49" s="999"/>
      <c r="N49" s="999"/>
      <c r="O49" s="999"/>
      <c r="P49" s="1000"/>
      <c r="Q49" s="1001"/>
      <c r="R49" s="1002"/>
      <c r="S49" s="1002"/>
      <c r="T49" s="1002"/>
      <c r="U49" s="873"/>
      <c r="V49" s="873"/>
      <c r="W49" s="873"/>
      <c r="X49" s="873"/>
      <c r="Y49" s="873"/>
      <c r="Z49" s="873"/>
      <c r="AA49" s="873"/>
      <c r="AB49" s="873"/>
      <c r="AC49" s="873"/>
      <c r="AD49" s="873"/>
      <c r="AE49" s="873"/>
      <c r="AF49" s="873"/>
      <c r="AG49" s="873"/>
      <c r="AH49" s="873"/>
      <c r="AI49" s="873"/>
      <c r="AJ49" s="873"/>
      <c r="AK49" s="1003"/>
      <c r="AL49" s="1002"/>
      <c r="AM49" s="1002"/>
      <c r="AN49" s="1004"/>
    </row>
    <row r="50" spans="2:40" ht="11.25" customHeight="1" x14ac:dyDescent="0.15">
      <c r="B50" s="829" t="s">
        <v>99</v>
      </c>
      <c r="C50" s="829"/>
      <c r="D50" s="829"/>
      <c r="E50" s="829"/>
      <c r="F50" s="829"/>
      <c r="G50" s="829"/>
      <c r="H50" s="829"/>
      <c r="I50" s="829"/>
      <c r="J50" s="829"/>
      <c r="K50" s="829"/>
      <c r="L50" s="829"/>
      <c r="M50" s="829"/>
      <c r="N50" s="829"/>
      <c r="O50" s="829"/>
      <c r="P50" s="829"/>
      <c r="Q50" s="933"/>
      <c r="R50" s="916"/>
      <c r="S50" s="916"/>
      <c r="T50" s="916"/>
      <c r="U50" s="916"/>
      <c r="V50" s="916"/>
      <c r="W50" s="916"/>
      <c r="X50" s="916"/>
      <c r="Y50" s="916"/>
      <c r="Z50" s="916"/>
      <c r="AA50" s="916"/>
      <c r="AB50" s="916"/>
      <c r="AC50" s="916"/>
      <c r="AD50" s="916"/>
      <c r="AE50" s="916"/>
      <c r="AF50" s="916"/>
      <c r="AG50" s="916"/>
      <c r="AH50" s="916"/>
      <c r="AI50" s="916"/>
      <c r="AJ50" s="916"/>
      <c r="AK50" s="916"/>
      <c r="AL50" s="916"/>
      <c r="AM50" s="916"/>
      <c r="AN50" s="934"/>
    </row>
    <row r="51" spans="2:40" ht="11.25" customHeight="1" x14ac:dyDescent="0.15">
      <c r="B51" s="829"/>
      <c r="C51" s="829"/>
      <c r="D51" s="829"/>
      <c r="E51" s="829"/>
      <c r="F51" s="829"/>
      <c r="G51" s="829"/>
      <c r="H51" s="829"/>
      <c r="I51" s="829"/>
      <c r="J51" s="829"/>
      <c r="K51" s="829"/>
      <c r="L51" s="829"/>
      <c r="M51" s="829"/>
      <c r="N51" s="829"/>
      <c r="O51" s="829"/>
      <c r="P51" s="829"/>
      <c r="Q51" s="933"/>
      <c r="R51" s="916"/>
      <c r="S51" s="916"/>
      <c r="T51" s="916"/>
      <c r="U51" s="916"/>
      <c r="V51" s="916"/>
      <c r="W51" s="916"/>
      <c r="X51" s="916"/>
      <c r="Y51" s="916"/>
      <c r="Z51" s="916"/>
      <c r="AA51" s="916"/>
      <c r="AB51" s="916"/>
      <c r="AC51" s="916"/>
      <c r="AD51" s="916"/>
      <c r="AE51" s="916"/>
      <c r="AF51" s="916"/>
      <c r="AG51" s="916"/>
      <c r="AH51" s="916"/>
      <c r="AI51" s="916"/>
      <c r="AJ51" s="916"/>
      <c r="AK51" s="916"/>
      <c r="AL51" s="916"/>
      <c r="AM51" s="916"/>
      <c r="AN51" s="934"/>
    </row>
    <row r="52" spans="2:40" ht="15" hidden="1" customHeight="1" x14ac:dyDescent="0.15">
      <c r="B52" s="52"/>
      <c r="C52" s="52"/>
      <c r="D52" s="52"/>
      <c r="E52" s="52"/>
      <c r="F52" s="52"/>
      <c r="G52" s="52"/>
      <c r="H52" s="52"/>
      <c r="I52" s="52"/>
      <c r="J52" s="52"/>
      <c r="K52" s="52"/>
      <c r="L52" s="52"/>
      <c r="M52" s="52"/>
      <c r="N52" s="52"/>
      <c r="O52" s="52"/>
      <c r="P52" s="51"/>
      <c r="Q52" s="51"/>
      <c r="R52" s="51"/>
      <c r="S52" s="51"/>
      <c r="T52" s="51"/>
      <c r="U52" s="51"/>
      <c r="V52" s="51"/>
      <c r="W52" s="51"/>
      <c r="X52" s="51"/>
      <c r="Y52" s="51"/>
      <c r="Z52" s="51"/>
      <c r="AA52" s="51"/>
      <c r="AB52" s="51"/>
      <c r="AC52" s="51"/>
      <c r="AD52" s="51"/>
      <c r="AE52" s="51"/>
      <c r="AF52" s="51"/>
      <c r="AG52" s="51"/>
      <c r="AH52" s="51"/>
      <c r="AI52" s="51"/>
      <c r="AJ52" s="51"/>
      <c r="AK52" s="51"/>
      <c r="AL52" s="51"/>
      <c r="AM52" s="51"/>
      <c r="AN52" s="51"/>
    </row>
    <row r="53" spans="2:40" ht="15" customHeight="1" x14ac:dyDescent="0.15">
      <c r="B53" s="52"/>
      <c r="C53" s="52"/>
      <c r="D53" s="52"/>
      <c r="E53" s="52"/>
      <c r="F53" s="52"/>
      <c r="G53" s="52"/>
      <c r="H53" s="52"/>
      <c r="I53" s="52"/>
      <c r="J53" s="52"/>
      <c r="K53" s="52"/>
      <c r="L53" s="52"/>
      <c r="M53" s="52"/>
      <c r="N53" s="52"/>
      <c r="O53" s="52"/>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row>
    <row r="54" spans="2:40" ht="15" customHeight="1" x14ac:dyDescent="0.15">
      <c r="B54" s="52"/>
      <c r="C54" s="52"/>
      <c r="D54" s="52"/>
      <c r="E54" s="52"/>
      <c r="F54" s="52"/>
      <c r="G54" s="52"/>
      <c r="H54" s="52"/>
      <c r="I54" s="52"/>
      <c r="J54" s="52"/>
      <c r="K54" s="52"/>
      <c r="L54" s="52"/>
      <c r="M54" s="52"/>
      <c r="N54" s="52"/>
      <c r="O54" s="52"/>
      <c r="P54" s="51"/>
      <c r="Q54" s="51"/>
      <c r="R54" s="51"/>
      <c r="S54" s="51"/>
      <c r="T54" s="51"/>
      <c r="U54" s="51"/>
      <c r="V54" s="51"/>
      <c r="W54" s="51"/>
      <c r="X54" s="51"/>
      <c r="Y54" s="51"/>
      <c r="Z54" s="51"/>
      <c r="AA54" s="51"/>
      <c r="AB54" s="51"/>
      <c r="AC54" s="51"/>
      <c r="AD54" s="51"/>
      <c r="AE54" s="51"/>
      <c r="AF54" s="51"/>
      <c r="AG54" s="51"/>
      <c r="AH54" s="51"/>
      <c r="AI54" s="51"/>
      <c r="AJ54" s="51"/>
      <c r="AK54" s="51"/>
      <c r="AL54" s="51"/>
      <c r="AM54" s="51"/>
      <c r="AN54" s="51"/>
    </row>
    <row r="55" spans="2:40"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290" t="s">
        <v>162</v>
      </c>
      <c r="AI55" s="291"/>
      <c r="AJ55" s="291"/>
      <c r="AK55" s="291"/>
      <c r="AL55" s="291"/>
      <c r="AM55" s="291"/>
      <c r="AN55" s="292"/>
    </row>
    <row r="56" spans="2:40" ht="15" customHeight="1" x14ac:dyDescent="0.15">
      <c r="B56" s="699" t="s">
        <v>161</v>
      </c>
      <c r="C56" s="699"/>
      <c r="D56" s="700" t="s">
        <v>160</v>
      </c>
      <c r="E56" s="700"/>
      <c r="F56" s="700"/>
      <c r="G56" s="700"/>
      <c r="H56" s="700"/>
      <c r="I56" s="700"/>
      <c r="J56" s="700"/>
      <c r="K56" s="700"/>
      <c r="L56" s="700"/>
      <c r="M56" s="700"/>
      <c r="N56" s="700"/>
      <c r="O56" s="700"/>
      <c r="P56" s="700"/>
      <c r="Q56" s="700"/>
      <c r="R56" s="700"/>
      <c r="S56" s="700"/>
      <c r="T56" s="700"/>
      <c r="U56" s="700"/>
      <c r="V56" s="700"/>
      <c r="W56" s="700"/>
      <c r="X56" s="700"/>
      <c r="Y56" s="700"/>
      <c r="Z56" s="700"/>
      <c r="AA56" s="700"/>
      <c r="AB56" s="700"/>
      <c r="AC56" s="700"/>
      <c r="AD56" s="700"/>
      <c r="AE56" s="700"/>
      <c r="AF56" s="700"/>
      <c r="AG56" s="700"/>
      <c r="AH56" s="700"/>
      <c r="AI56" s="700"/>
      <c r="AJ56" s="700"/>
      <c r="AK56" s="700"/>
      <c r="AL56" s="700"/>
      <c r="AM56" s="700"/>
      <c r="AN56" s="700"/>
    </row>
    <row r="57" spans="2:40" ht="15" customHeight="1" x14ac:dyDescent="0.15">
      <c r="B57" s="52"/>
      <c r="C57" s="52"/>
      <c r="D57" s="52"/>
      <c r="E57" s="52"/>
      <c r="F57" s="52"/>
      <c r="G57" s="52"/>
      <c r="H57" s="52"/>
      <c r="I57" s="52"/>
      <c r="J57" s="52"/>
      <c r="K57" s="52"/>
      <c r="L57" s="52"/>
      <c r="M57" s="52"/>
      <c r="N57" s="52"/>
      <c r="O57" s="52"/>
      <c r="P57" s="51"/>
      <c r="Q57" s="51"/>
      <c r="R57" s="51"/>
      <c r="S57" s="51"/>
      <c r="T57" s="51"/>
      <c r="U57" s="51"/>
      <c r="V57" s="51"/>
      <c r="W57" s="51"/>
      <c r="X57" s="51"/>
      <c r="Y57" s="51"/>
      <c r="Z57" s="51"/>
      <c r="AA57" s="51"/>
      <c r="AB57" s="51"/>
      <c r="AC57" s="51"/>
      <c r="AD57" s="51"/>
      <c r="AE57" s="51"/>
      <c r="AF57" s="51"/>
      <c r="AG57" s="51"/>
      <c r="AH57" s="51"/>
      <c r="AI57" s="51"/>
      <c r="AJ57" s="51"/>
      <c r="AK57" s="51"/>
      <c r="AL57" s="51"/>
      <c r="AM57" s="51"/>
      <c r="AN57" s="51"/>
    </row>
    <row r="58" spans="2:40" ht="15" customHeight="1" x14ac:dyDescent="0.15">
      <c r="B58" s="217" t="s">
        <v>25</v>
      </c>
      <c r="C58" s="218"/>
      <c r="D58" s="218"/>
      <c r="E58" s="218"/>
      <c r="F58" s="218"/>
      <c r="G58" s="218"/>
      <c r="H58" s="218"/>
      <c r="I58" s="218"/>
      <c r="J58" s="218"/>
      <c r="K58" s="218"/>
      <c r="L58" s="218"/>
      <c r="M58" s="218"/>
      <c r="N58" s="218"/>
      <c r="O58" s="218"/>
      <c r="P58" s="218"/>
      <c r="Q58" s="218"/>
      <c r="R58" s="218"/>
      <c r="S58" s="218"/>
      <c r="T58" s="218"/>
      <c r="U58" s="218"/>
      <c r="V58" s="218"/>
      <c r="W58" s="218"/>
      <c r="X58" s="218"/>
      <c r="Y58" s="218"/>
      <c r="Z58" s="218"/>
      <c r="AA58" s="218"/>
      <c r="AB58" s="218"/>
      <c r="AC58" s="218"/>
      <c r="AD58" s="218"/>
      <c r="AE58" s="218"/>
      <c r="AF58" s="218"/>
      <c r="AG58" s="218"/>
      <c r="AH58" s="218"/>
      <c r="AI58" s="218"/>
      <c r="AJ58" s="218"/>
      <c r="AK58" s="218"/>
      <c r="AL58" s="218"/>
      <c r="AM58" s="218"/>
      <c r="AN58" s="219"/>
    </row>
    <row r="59" spans="2:40" ht="15" customHeight="1" x14ac:dyDescent="0.15">
      <c r="B59" s="220" t="s">
        <v>249</v>
      </c>
      <c r="C59" s="221"/>
      <c r="D59" s="221"/>
      <c r="E59" s="221"/>
      <c r="F59" s="221"/>
      <c r="G59" s="221"/>
      <c r="H59" s="221"/>
      <c r="I59" s="221"/>
      <c r="J59" s="221"/>
      <c r="K59" s="221"/>
      <c r="L59" s="221"/>
      <c r="M59" s="221"/>
      <c r="N59" s="221"/>
      <c r="O59" s="221"/>
      <c r="P59" s="221"/>
      <c r="Q59" s="221"/>
      <c r="R59" s="221"/>
      <c r="S59" s="221"/>
      <c r="T59" s="221"/>
      <c r="U59" s="221"/>
      <c r="V59" s="221"/>
      <c r="W59" s="221"/>
      <c r="X59" s="221"/>
      <c r="Y59" s="221"/>
      <c r="Z59" s="221"/>
      <c r="AA59" s="221"/>
      <c r="AB59" s="221"/>
      <c r="AC59" s="221"/>
      <c r="AD59" s="221"/>
      <c r="AE59" s="221"/>
      <c r="AF59" s="221"/>
      <c r="AG59" s="221"/>
      <c r="AH59" s="221"/>
      <c r="AI59" s="221"/>
      <c r="AJ59" s="221"/>
      <c r="AK59" s="221"/>
      <c r="AL59" s="221"/>
      <c r="AM59" s="221"/>
      <c r="AN59" s="222"/>
    </row>
    <row r="60" spans="2:40" ht="15" customHeight="1" x14ac:dyDescent="0.15">
      <c r="B60" s="220"/>
      <c r="C60" s="221"/>
      <c r="D60" s="221"/>
      <c r="E60" s="221"/>
      <c r="F60" s="221"/>
      <c r="G60" s="221"/>
      <c r="H60" s="221"/>
      <c r="I60" s="221"/>
      <c r="J60" s="221"/>
      <c r="K60" s="221"/>
      <c r="L60" s="221"/>
      <c r="M60" s="221"/>
      <c r="N60" s="221"/>
      <c r="O60" s="221"/>
      <c r="P60" s="221"/>
      <c r="Q60" s="221"/>
      <c r="R60" s="221"/>
      <c r="S60" s="221"/>
      <c r="T60" s="221"/>
      <c r="U60" s="221"/>
      <c r="V60" s="221"/>
      <c r="W60" s="221"/>
      <c r="X60" s="221"/>
      <c r="Y60" s="221"/>
      <c r="Z60" s="221"/>
      <c r="AA60" s="221"/>
      <c r="AB60" s="221"/>
      <c r="AC60" s="221"/>
      <c r="AD60" s="221"/>
      <c r="AE60" s="221"/>
      <c r="AF60" s="221"/>
      <c r="AG60" s="221"/>
      <c r="AH60" s="221"/>
      <c r="AI60" s="221"/>
      <c r="AJ60" s="221"/>
      <c r="AK60" s="221"/>
      <c r="AL60" s="221"/>
      <c r="AM60" s="221"/>
      <c r="AN60" s="222"/>
    </row>
    <row r="61" spans="2:40" ht="15" customHeight="1" x14ac:dyDescent="0.15">
      <c r="B61" s="220"/>
      <c r="C61" s="221"/>
      <c r="D61" s="221"/>
      <c r="E61" s="221"/>
      <c r="F61" s="221"/>
      <c r="G61" s="221"/>
      <c r="H61" s="221"/>
      <c r="I61" s="221"/>
      <c r="J61" s="221"/>
      <c r="K61" s="221"/>
      <c r="L61" s="221"/>
      <c r="M61" s="221"/>
      <c r="N61" s="221"/>
      <c r="O61" s="221"/>
      <c r="P61" s="221"/>
      <c r="Q61" s="221"/>
      <c r="R61" s="221"/>
      <c r="S61" s="221"/>
      <c r="T61" s="221"/>
      <c r="U61" s="221"/>
      <c r="V61" s="221"/>
      <c r="W61" s="221"/>
      <c r="X61" s="221"/>
      <c r="Y61" s="221"/>
      <c r="Z61" s="221"/>
      <c r="AA61" s="221"/>
      <c r="AB61" s="221"/>
      <c r="AC61" s="221"/>
      <c r="AD61" s="221"/>
      <c r="AE61" s="221"/>
      <c r="AF61" s="221"/>
      <c r="AG61" s="221"/>
      <c r="AH61" s="221"/>
      <c r="AI61" s="221"/>
      <c r="AJ61" s="221"/>
      <c r="AK61" s="221"/>
      <c r="AL61" s="221"/>
      <c r="AM61" s="221"/>
      <c r="AN61" s="222"/>
    </row>
    <row r="62" spans="2:40" ht="15" customHeight="1" x14ac:dyDescent="0.15">
      <c r="B62" s="223"/>
      <c r="C62" s="224"/>
      <c r="D62" s="224"/>
      <c r="E62" s="224"/>
      <c r="F62" s="224"/>
      <c r="G62" s="224"/>
      <c r="H62" s="224"/>
      <c r="I62" s="224"/>
      <c r="J62" s="224"/>
      <c r="K62" s="224"/>
      <c r="L62" s="224"/>
      <c r="M62" s="224"/>
      <c r="N62" s="224"/>
      <c r="O62" s="224"/>
      <c r="P62" s="224"/>
      <c r="Q62" s="224"/>
      <c r="R62" s="224"/>
      <c r="S62" s="224"/>
      <c r="T62" s="224"/>
      <c r="U62" s="224"/>
      <c r="V62" s="224"/>
      <c r="W62" s="224"/>
      <c r="X62" s="224"/>
      <c r="Y62" s="224"/>
      <c r="Z62" s="224"/>
      <c r="AA62" s="224"/>
      <c r="AB62" s="224"/>
      <c r="AC62" s="224"/>
      <c r="AD62" s="224"/>
      <c r="AE62" s="224"/>
      <c r="AF62" s="224"/>
      <c r="AG62" s="224"/>
      <c r="AH62" s="224"/>
      <c r="AI62" s="224"/>
      <c r="AJ62" s="224"/>
      <c r="AK62" s="224"/>
      <c r="AL62" s="224"/>
      <c r="AM62" s="224"/>
      <c r="AN62" s="225"/>
    </row>
    <row r="63" spans="2:40" ht="15" customHeight="1" x14ac:dyDescent="0.15">
      <c r="B63" s="905"/>
      <c r="C63" s="905"/>
      <c r="D63" s="905"/>
      <c r="E63" s="905"/>
      <c r="F63" s="905"/>
      <c r="G63" s="905"/>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51"/>
    </row>
    <row r="64" spans="2:40" ht="11.25" customHeight="1" x14ac:dyDescent="0.15">
      <c r="B64" s="813" t="s">
        <v>103</v>
      </c>
      <c r="C64" s="814"/>
      <c r="D64" s="814"/>
      <c r="E64" s="814"/>
      <c r="F64" s="814"/>
      <c r="G64" s="814"/>
      <c r="H64" s="814"/>
      <c r="I64" s="814"/>
      <c r="J64" s="814"/>
      <c r="K64" s="814"/>
      <c r="L64" s="814"/>
      <c r="M64" s="814"/>
      <c r="N64" s="814"/>
      <c r="O64" s="814"/>
      <c r="P64" s="815"/>
      <c r="Q64" s="933"/>
      <c r="R64" s="916"/>
      <c r="S64" s="916"/>
      <c r="T64" s="916"/>
      <c r="U64" s="916"/>
      <c r="V64" s="916"/>
      <c r="W64" s="916"/>
      <c r="X64" s="916"/>
      <c r="Y64" s="916"/>
      <c r="Z64" s="916"/>
      <c r="AA64" s="916"/>
      <c r="AB64" s="916"/>
      <c r="AC64" s="916"/>
      <c r="AD64" s="916"/>
      <c r="AE64" s="916"/>
      <c r="AF64" s="916"/>
      <c r="AG64" s="916"/>
      <c r="AH64" s="916"/>
      <c r="AI64" s="916"/>
      <c r="AJ64" s="916"/>
      <c r="AK64" s="916"/>
      <c r="AL64" s="916"/>
      <c r="AM64" s="916"/>
      <c r="AN64" s="934"/>
    </row>
    <row r="65" spans="2:40" ht="11.25" customHeight="1" x14ac:dyDescent="0.15">
      <c r="B65" s="816"/>
      <c r="C65" s="817"/>
      <c r="D65" s="817"/>
      <c r="E65" s="817"/>
      <c r="F65" s="817"/>
      <c r="G65" s="817"/>
      <c r="H65" s="817"/>
      <c r="I65" s="817"/>
      <c r="J65" s="817"/>
      <c r="K65" s="817"/>
      <c r="L65" s="817"/>
      <c r="M65" s="817"/>
      <c r="N65" s="817"/>
      <c r="O65" s="817"/>
      <c r="P65" s="818"/>
      <c r="Q65" s="933"/>
      <c r="R65" s="916"/>
      <c r="S65" s="916"/>
      <c r="T65" s="916"/>
      <c r="U65" s="916"/>
      <c r="V65" s="916"/>
      <c r="W65" s="916"/>
      <c r="X65" s="916"/>
      <c r="Y65" s="916"/>
      <c r="Z65" s="916"/>
      <c r="AA65" s="916"/>
      <c r="AB65" s="916"/>
      <c r="AC65" s="916"/>
      <c r="AD65" s="916"/>
      <c r="AE65" s="916"/>
      <c r="AF65" s="916"/>
      <c r="AG65" s="916"/>
      <c r="AH65" s="916"/>
      <c r="AI65" s="916"/>
      <c r="AJ65" s="916"/>
      <c r="AK65" s="916"/>
      <c r="AL65" s="916"/>
      <c r="AM65" s="916"/>
      <c r="AN65" s="934"/>
    </row>
    <row r="66" spans="2:40" ht="11.25" customHeight="1" x14ac:dyDescent="0.15">
      <c r="B66" s="830" t="s">
        <v>158</v>
      </c>
      <c r="C66" s="831"/>
      <c r="D66" s="831"/>
      <c r="E66" s="831"/>
      <c r="F66" s="831"/>
      <c r="G66" s="831"/>
      <c r="H66" s="831"/>
      <c r="I66" s="831"/>
      <c r="J66" s="831"/>
      <c r="K66" s="831"/>
      <c r="L66" s="831"/>
      <c r="M66" s="831"/>
      <c r="N66" s="831"/>
      <c r="O66" s="831"/>
      <c r="P66" s="1007"/>
      <c r="Q66" s="910"/>
      <c r="R66" s="911"/>
      <c r="S66" s="911"/>
      <c r="T66" s="911"/>
      <c r="U66" s="911"/>
      <c r="V66" s="911"/>
      <c r="W66" s="911"/>
      <c r="X66" s="911"/>
      <c r="Y66" s="911"/>
      <c r="Z66" s="911"/>
      <c r="AA66" s="911"/>
      <c r="AB66" s="911"/>
      <c r="AC66" s="911"/>
      <c r="AD66" s="911"/>
      <c r="AE66" s="911"/>
      <c r="AF66" s="911"/>
      <c r="AG66" s="911"/>
      <c r="AH66" s="911"/>
      <c r="AI66" s="911"/>
      <c r="AJ66" s="911"/>
      <c r="AK66" s="911"/>
      <c r="AL66" s="911"/>
      <c r="AM66" s="911"/>
      <c r="AN66" s="914"/>
    </row>
    <row r="67" spans="2:40" ht="11.25" customHeight="1" x14ac:dyDescent="0.15">
      <c r="B67" s="833"/>
      <c r="C67" s="834"/>
      <c r="D67" s="834"/>
      <c r="E67" s="834"/>
      <c r="F67" s="834"/>
      <c r="G67" s="834"/>
      <c r="H67" s="834"/>
      <c r="I67" s="834"/>
      <c r="J67" s="834"/>
      <c r="K67" s="834"/>
      <c r="L67" s="834"/>
      <c r="M67" s="834"/>
      <c r="N67" s="834"/>
      <c r="O67" s="834"/>
      <c r="P67" s="1005"/>
      <c r="Q67" s="912"/>
      <c r="R67" s="913"/>
      <c r="S67" s="913"/>
      <c r="T67" s="913"/>
      <c r="U67" s="913"/>
      <c r="V67" s="913"/>
      <c r="W67" s="913"/>
      <c r="X67" s="913"/>
      <c r="Y67" s="913"/>
      <c r="Z67" s="913"/>
      <c r="AA67" s="913"/>
      <c r="AB67" s="913"/>
      <c r="AC67" s="913"/>
      <c r="AD67" s="913"/>
      <c r="AE67" s="913"/>
      <c r="AF67" s="913"/>
      <c r="AG67" s="913"/>
      <c r="AH67" s="913"/>
      <c r="AI67" s="913"/>
      <c r="AJ67" s="913"/>
      <c r="AK67" s="913"/>
      <c r="AL67" s="913"/>
      <c r="AM67" s="913"/>
      <c r="AN67" s="915"/>
    </row>
    <row r="68" spans="2:40" ht="11.25" customHeight="1" x14ac:dyDescent="0.15">
      <c r="B68" s="833" t="s">
        <v>159</v>
      </c>
      <c r="C68" s="834"/>
      <c r="D68" s="834"/>
      <c r="E68" s="834"/>
      <c r="F68" s="834"/>
      <c r="G68" s="834"/>
      <c r="H68" s="834"/>
      <c r="I68" s="834"/>
      <c r="J68" s="834"/>
      <c r="K68" s="834"/>
      <c r="L68" s="834"/>
      <c r="M68" s="834"/>
      <c r="N68" s="834"/>
      <c r="O68" s="834"/>
      <c r="P68" s="1005"/>
      <c r="Q68" s="839"/>
      <c r="R68" s="820"/>
      <c r="S68" s="820"/>
      <c r="T68" s="820"/>
      <c r="U68" s="820"/>
      <c r="V68" s="820"/>
      <c r="W68" s="820"/>
      <c r="X68" s="820"/>
      <c r="Y68" s="820"/>
      <c r="Z68" s="820"/>
      <c r="AA68" s="820"/>
      <c r="AB68" s="820"/>
      <c r="AC68" s="820"/>
      <c r="AD68" s="820"/>
      <c r="AE68" s="820"/>
      <c r="AF68" s="820"/>
      <c r="AG68" s="820"/>
      <c r="AH68" s="820"/>
      <c r="AI68" s="820"/>
      <c r="AJ68" s="820"/>
      <c r="AK68" s="820"/>
      <c r="AL68" s="820"/>
      <c r="AM68" s="820"/>
      <c r="AN68" s="825"/>
    </row>
    <row r="69" spans="2:40" ht="11.25" customHeight="1" x14ac:dyDescent="0.15">
      <c r="B69" s="836"/>
      <c r="C69" s="837"/>
      <c r="D69" s="837"/>
      <c r="E69" s="837"/>
      <c r="F69" s="837"/>
      <c r="G69" s="837"/>
      <c r="H69" s="837"/>
      <c r="I69" s="837"/>
      <c r="J69" s="837"/>
      <c r="K69" s="837"/>
      <c r="L69" s="837"/>
      <c r="M69" s="837"/>
      <c r="N69" s="837"/>
      <c r="O69" s="837"/>
      <c r="P69" s="1006"/>
      <c r="Q69" s="840"/>
      <c r="R69" s="821"/>
      <c r="S69" s="821"/>
      <c r="T69" s="821"/>
      <c r="U69" s="821"/>
      <c r="V69" s="821"/>
      <c r="W69" s="821"/>
      <c r="X69" s="821"/>
      <c r="Y69" s="821"/>
      <c r="Z69" s="821"/>
      <c r="AA69" s="821"/>
      <c r="AB69" s="821"/>
      <c r="AC69" s="821"/>
      <c r="AD69" s="821"/>
      <c r="AE69" s="821"/>
      <c r="AF69" s="821"/>
      <c r="AG69" s="821"/>
      <c r="AH69" s="821"/>
      <c r="AI69" s="821"/>
      <c r="AJ69" s="821"/>
      <c r="AK69" s="821"/>
      <c r="AL69" s="821"/>
      <c r="AM69" s="821"/>
      <c r="AN69" s="826"/>
    </row>
    <row r="70" spans="2:40" ht="11.25" customHeight="1" x14ac:dyDescent="0.15">
      <c r="B70" s="829" t="s">
        <v>99</v>
      </c>
      <c r="C70" s="829"/>
      <c r="D70" s="829"/>
      <c r="E70" s="829"/>
      <c r="F70" s="829"/>
      <c r="G70" s="829"/>
      <c r="H70" s="829"/>
      <c r="I70" s="829"/>
      <c r="J70" s="829"/>
      <c r="K70" s="829"/>
      <c r="L70" s="829"/>
      <c r="M70" s="829"/>
      <c r="N70" s="829"/>
      <c r="O70" s="829"/>
      <c r="P70" s="829"/>
      <c r="Q70" s="933"/>
      <c r="R70" s="916"/>
      <c r="S70" s="916"/>
      <c r="T70" s="916"/>
      <c r="U70" s="916"/>
      <c r="V70" s="916"/>
      <c r="W70" s="916"/>
      <c r="X70" s="916"/>
      <c r="Y70" s="916"/>
      <c r="Z70" s="916"/>
      <c r="AA70" s="916"/>
      <c r="AB70" s="916"/>
      <c r="AC70" s="916"/>
      <c r="AD70" s="916"/>
      <c r="AE70" s="916"/>
      <c r="AF70" s="916"/>
      <c r="AG70" s="916"/>
      <c r="AH70" s="916"/>
      <c r="AI70" s="916"/>
      <c r="AJ70" s="916"/>
      <c r="AK70" s="916"/>
      <c r="AL70" s="916"/>
      <c r="AM70" s="916"/>
      <c r="AN70" s="934"/>
    </row>
    <row r="71" spans="2:40" ht="11.25" customHeight="1" x14ac:dyDescent="0.15">
      <c r="B71" s="829"/>
      <c r="C71" s="829"/>
      <c r="D71" s="829"/>
      <c r="E71" s="829"/>
      <c r="F71" s="829"/>
      <c r="G71" s="829"/>
      <c r="H71" s="829"/>
      <c r="I71" s="829"/>
      <c r="J71" s="829"/>
      <c r="K71" s="829"/>
      <c r="L71" s="829"/>
      <c r="M71" s="829"/>
      <c r="N71" s="829"/>
      <c r="O71" s="829"/>
      <c r="P71" s="829"/>
      <c r="Q71" s="933"/>
      <c r="R71" s="916"/>
      <c r="S71" s="916"/>
      <c r="T71" s="916"/>
      <c r="U71" s="916"/>
      <c r="V71" s="916"/>
      <c r="W71" s="916"/>
      <c r="X71" s="916"/>
      <c r="Y71" s="916"/>
      <c r="Z71" s="916"/>
      <c r="AA71" s="916"/>
      <c r="AB71" s="916"/>
      <c r="AC71" s="916"/>
      <c r="AD71" s="916"/>
      <c r="AE71" s="916"/>
      <c r="AF71" s="916"/>
      <c r="AG71" s="916"/>
      <c r="AH71" s="916"/>
      <c r="AI71" s="916"/>
      <c r="AJ71" s="916"/>
      <c r="AK71" s="916"/>
      <c r="AL71" s="916"/>
      <c r="AM71" s="916"/>
      <c r="AN71" s="934"/>
    </row>
    <row r="72" spans="2:40" ht="11.25" hidden="1" customHeight="1" x14ac:dyDescent="0.15">
      <c r="B72" s="51"/>
      <c r="C72" s="51"/>
      <c r="D72" s="51"/>
      <c r="E72" s="51"/>
      <c r="F72" s="51"/>
      <c r="G72" s="51"/>
      <c r="H72" s="51"/>
      <c r="I72" s="51"/>
      <c r="J72" s="51"/>
      <c r="K72" s="51"/>
      <c r="L72" s="51"/>
      <c r="M72" s="51"/>
      <c r="N72" s="51"/>
      <c r="O72" s="51"/>
      <c r="P72" s="51"/>
      <c r="Q72" s="51"/>
      <c r="R72" s="51"/>
      <c r="S72" s="51"/>
      <c r="T72" s="51"/>
      <c r="U72" s="51"/>
      <c r="V72" s="51"/>
      <c r="W72" s="51"/>
      <c r="X72" s="51"/>
      <c r="Y72" s="51"/>
      <c r="Z72" s="51"/>
      <c r="AA72" s="51"/>
      <c r="AB72" s="51"/>
      <c r="AC72" s="51"/>
      <c r="AD72" s="51"/>
      <c r="AE72" s="51"/>
      <c r="AF72" s="51"/>
      <c r="AG72" s="51"/>
      <c r="AH72" s="51"/>
      <c r="AI72" s="51"/>
      <c r="AJ72" s="51"/>
      <c r="AK72" s="51"/>
      <c r="AL72" s="51"/>
      <c r="AM72" s="51"/>
      <c r="AN72" s="51"/>
    </row>
    <row r="73" spans="2:40" ht="15" hidden="1" customHeight="1" x14ac:dyDescent="0.15">
      <c r="B73" s="52"/>
      <c r="C73" s="52"/>
      <c r="D73" s="52"/>
      <c r="E73" s="52"/>
      <c r="F73" s="52"/>
      <c r="G73" s="52"/>
      <c r="H73" s="52"/>
      <c r="I73" s="52"/>
      <c r="J73" s="52"/>
      <c r="K73" s="52"/>
      <c r="L73" s="52"/>
      <c r="M73" s="52"/>
      <c r="N73" s="52"/>
      <c r="O73" s="52"/>
      <c r="P73" s="51"/>
      <c r="Q73" s="51"/>
      <c r="R73" s="51"/>
      <c r="S73" s="51"/>
      <c r="T73" s="51"/>
      <c r="U73" s="51"/>
      <c r="V73" s="51"/>
      <c r="W73" s="51"/>
      <c r="X73" s="51"/>
      <c r="Y73" s="51"/>
      <c r="Z73" s="51"/>
      <c r="AA73" s="51"/>
      <c r="AB73" s="51"/>
      <c r="AC73" s="51"/>
      <c r="AD73" s="51"/>
      <c r="AE73" s="51"/>
      <c r="AF73" s="51"/>
      <c r="AG73" s="51"/>
      <c r="AH73" s="51"/>
      <c r="AI73" s="51"/>
      <c r="AJ73" s="51"/>
      <c r="AK73" s="51"/>
      <c r="AL73" s="51"/>
      <c r="AM73" s="51"/>
      <c r="AN73" s="51"/>
    </row>
    <row r="74" spans="2:40" ht="15" hidden="1" customHeight="1" x14ac:dyDescent="0.15">
      <c r="B74" s="52"/>
      <c r="C74" s="52"/>
      <c r="D74" s="52"/>
      <c r="E74" s="52"/>
      <c r="F74" s="52"/>
      <c r="G74" s="52"/>
      <c r="H74" s="52"/>
      <c r="I74" s="52"/>
      <c r="J74" s="52"/>
      <c r="K74" s="52"/>
      <c r="L74" s="52"/>
      <c r="M74" s="52"/>
      <c r="N74" s="52"/>
      <c r="O74" s="52"/>
      <c r="P74" s="51"/>
      <c r="Q74" s="51"/>
      <c r="R74" s="51"/>
      <c r="S74" s="51"/>
      <c r="T74" s="51"/>
      <c r="U74" s="51"/>
      <c r="V74" s="51"/>
      <c r="W74" s="51"/>
      <c r="X74" s="51"/>
      <c r="Y74" s="51"/>
      <c r="Z74" s="51"/>
      <c r="AA74" s="51"/>
      <c r="AB74" s="51"/>
      <c r="AC74" s="51"/>
      <c r="AD74" s="51"/>
      <c r="AE74" s="51"/>
      <c r="AF74" s="51"/>
      <c r="AG74" s="51"/>
      <c r="AH74" s="51"/>
      <c r="AI74" s="51"/>
      <c r="AJ74" s="51"/>
      <c r="AK74" s="51"/>
      <c r="AL74" s="51"/>
      <c r="AM74" s="51"/>
      <c r="AN74" s="51"/>
    </row>
  </sheetData>
  <sheetProtection algorithmName="SHA-512" hashValue="+hzWVIYibFhGLXKoBmdzuqCWlvKSjdHO38oRMPQ+F1R/Ifn07FImwuoPEBWpXNp6oymyfmBxH5dN5xHmCBUYsA==" saltValue="PK7vzzuL3RKxI22DqnpriQ==" spinCount="100000" sheet="1" formatCells="0" formatColumns="0" formatRows="0"/>
  <mergeCells count="140">
    <mergeCell ref="B70:P71"/>
    <mergeCell ref="Q70:T71"/>
    <mergeCell ref="U70:X71"/>
    <mergeCell ref="Y70:AB71"/>
    <mergeCell ref="AC70:AF71"/>
    <mergeCell ref="AG70:AJ71"/>
    <mergeCell ref="AK70:AN71"/>
    <mergeCell ref="B58:AN58"/>
    <mergeCell ref="B59:AN62"/>
    <mergeCell ref="B63:AM63"/>
    <mergeCell ref="B68:P69"/>
    <mergeCell ref="Q68:T69"/>
    <mergeCell ref="U68:X69"/>
    <mergeCell ref="Y68:AB69"/>
    <mergeCell ref="AC68:AF69"/>
    <mergeCell ref="AG68:AJ69"/>
    <mergeCell ref="AK68:AN69"/>
    <mergeCell ref="AK64:AN65"/>
    <mergeCell ref="B66:P67"/>
    <mergeCell ref="B64:P65"/>
    <mergeCell ref="Q64:T65"/>
    <mergeCell ref="U64:X65"/>
    <mergeCell ref="Y64:AB65"/>
    <mergeCell ref="AG64:AJ65"/>
    <mergeCell ref="B47:J49"/>
    <mergeCell ref="K47:P49"/>
    <mergeCell ref="Q47:T49"/>
    <mergeCell ref="U47:X49"/>
    <mergeCell ref="Y47:AB49"/>
    <mergeCell ref="AC47:AF49"/>
    <mergeCell ref="AG47:AJ49"/>
    <mergeCell ref="AK47:AN49"/>
    <mergeCell ref="B50:P51"/>
    <mergeCell ref="Q50:T51"/>
    <mergeCell ref="U50:X51"/>
    <mergeCell ref="Y50:AB51"/>
    <mergeCell ref="AC50:AF51"/>
    <mergeCell ref="AG50:AJ51"/>
    <mergeCell ref="AK50:AN51"/>
    <mergeCell ref="AC40:AF42"/>
    <mergeCell ref="AG40:AJ42"/>
    <mergeCell ref="AK40:AN42"/>
    <mergeCell ref="B43:J46"/>
    <mergeCell ref="K43:P46"/>
    <mergeCell ref="Q43:T46"/>
    <mergeCell ref="U43:X46"/>
    <mergeCell ref="Y43:AB46"/>
    <mergeCell ref="AC43:AF46"/>
    <mergeCell ref="AG43:AJ46"/>
    <mergeCell ref="AK43:AN46"/>
    <mergeCell ref="B40:J42"/>
    <mergeCell ref="K40:P42"/>
    <mergeCell ref="Q40:T42"/>
    <mergeCell ref="U40:X42"/>
    <mergeCell ref="Y40:AB42"/>
    <mergeCell ref="B11:P12"/>
    <mergeCell ref="Q11:T12"/>
    <mergeCell ref="U11:X12"/>
    <mergeCell ref="Y11:AB12"/>
    <mergeCell ref="AG11:AJ12"/>
    <mergeCell ref="AK11:AN12"/>
    <mergeCell ref="B8:AN9"/>
    <mergeCell ref="B2:AN2"/>
    <mergeCell ref="AH4:AN4"/>
    <mergeCell ref="B5:C5"/>
    <mergeCell ref="D5:AN5"/>
    <mergeCell ref="B7:AN7"/>
    <mergeCell ref="AC11:AF12"/>
    <mergeCell ref="AK13:AN14"/>
    <mergeCell ref="K15:P17"/>
    <mergeCell ref="Q15:T17"/>
    <mergeCell ref="U15:X17"/>
    <mergeCell ref="Y15:AB17"/>
    <mergeCell ref="AG15:AJ17"/>
    <mergeCell ref="AK15:AN17"/>
    <mergeCell ref="B13:J17"/>
    <mergeCell ref="K13:P14"/>
    <mergeCell ref="Q13:T14"/>
    <mergeCell ref="U13:X14"/>
    <mergeCell ref="Y13:AB14"/>
    <mergeCell ref="AG13:AJ14"/>
    <mergeCell ref="AC13:AF14"/>
    <mergeCell ref="AC15:AF17"/>
    <mergeCell ref="B18:P19"/>
    <mergeCell ref="Q18:T19"/>
    <mergeCell ref="U18:X19"/>
    <mergeCell ref="Y18:AB19"/>
    <mergeCell ref="AG18:AJ19"/>
    <mergeCell ref="AK18:AN19"/>
    <mergeCell ref="AH23:AN23"/>
    <mergeCell ref="B24:C24"/>
    <mergeCell ref="D24:AN24"/>
    <mergeCell ref="AC18:AF19"/>
    <mergeCell ref="B28:J33"/>
    <mergeCell ref="Q28:T30"/>
    <mergeCell ref="U28:X30"/>
    <mergeCell ref="Y28:AB30"/>
    <mergeCell ref="AG28:AJ30"/>
    <mergeCell ref="AK28:AN30"/>
    <mergeCell ref="K28:P30"/>
    <mergeCell ref="B26:P27"/>
    <mergeCell ref="Q26:T27"/>
    <mergeCell ref="U26:X27"/>
    <mergeCell ref="Y26:AB27"/>
    <mergeCell ref="AG26:AJ27"/>
    <mergeCell ref="AK26:AN27"/>
    <mergeCell ref="K31:P33"/>
    <mergeCell ref="Q31:T33"/>
    <mergeCell ref="U31:X33"/>
    <mergeCell ref="Y31:AB33"/>
    <mergeCell ref="AG31:AJ33"/>
    <mergeCell ref="AK31:AN33"/>
    <mergeCell ref="AC26:AF27"/>
    <mergeCell ref="AC28:AF30"/>
    <mergeCell ref="AC31:AF33"/>
    <mergeCell ref="B34:J39"/>
    <mergeCell ref="K34:P36"/>
    <mergeCell ref="Q34:T36"/>
    <mergeCell ref="U34:X36"/>
    <mergeCell ref="Y34:AB36"/>
    <mergeCell ref="AG34:AJ36"/>
    <mergeCell ref="AK34:AN36"/>
    <mergeCell ref="K37:P39"/>
    <mergeCell ref="Q37:T39"/>
    <mergeCell ref="U37:X39"/>
    <mergeCell ref="Y37:AB39"/>
    <mergeCell ref="AG37:AJ39"/>
    <mergeCell ref="AK37:AN39"/>
    <mergeCell ref="AC34:AF36"/>
    <mergeCell ref="AC37:AF39"/>
    <mergeCell ref="Q66:T67"/>
    <mergeCell ref="U66:X67"/>
    <mergeCell ref="Y66:AB67"/>
    <mergeCell ref="AG66:AJ67"/>
    <mergeCell ref="AK66:AN67"/>
    <mergeCell ref="AC64:AF65"/>
    <mergeCell ref="AC66:AF67"/>
    <mergeCell ref="AH55:AN55"/>
    <mergeCell ref="B56:C56"/>
    <mergeCell ref="D56:AN56"/>
  </mergeCells>
  <phoneticPr fontId="3"/>
  <dataValidations count="3">
    <dataValidation type="list" allowBlank="1" showInputMessage="1" showErrorMessage="1" sqref="Q68:AN69" xr:uid="{23D7BEEF-6B8C-469C-8BC5-5FC06C6FA273}">
      <formula1>"有,無"</formula1>
    </dataValidation>
    <dataValidation type="list" allowBlank="1" showInputMessage="1" showErrorMessage="1" sqref="Q13:AN17" xr:uid="{224724BF-4C0B-4854-9D2B-CEE103D55FD1}">
      <formula1>"０件,１件,２件,３件,４件,５件以上"</formula1>
    </dataValidation>
    <dataValidation type="list" allowBlank="1" showInputMessage="1" showErrorMessage="1" sqref="Q66:AN67" xr:uid="{1985DAFE-260A-4978-A86A-5CF4D814F034}">
      <formula1>"０件,１件,２件,３件以上"</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AABE2-3D1C-4441-B8DB-E0470127479A}">
  <sheetPr codeName="Sheet14"/>
  <dimension ref="B2:AN71"/>
  <sheetViews>
    <sheetView topLeftCell="A34" zoomScale="85" zoomScaleNormal="85" zoomScaleSheetLayoutView="40" workbookViewId="0">
      <selection activeCell="BT55" sqref="BT55"/>
    </sheetView>
  </sheetViews>
  <sheetFormatPr defaultColWidth="2.25" defaultRowHeight="15" customHeight="1" x14ac:dyDescent="0.15"/>
  <cols>
    <col min="1" max="1" width="2.5" style="45" customWidth="1"/>
    <col min="2" max="23" width="2.25" style="45"/>
    <col min="24" max="28" width="2.25" style="45" customWidth="1"/>
    <col min="29"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164</v>
      </c>
      <c r="AI4" s="291"/>
      <c r="AJ4" s="291"/>
      <c r="AK4" s="291"/>
      <c r="AL4" s="291"/>
      <c r="AM4" s="291"/>
      <c r="AN4" s="292"/>
    </row>
    <row r="5" spans="2:40" ht="15" customHeight="1" x14ac:dyDescent="0.15">
      <c r="B5" s="699" t="s">
        <v>166</v>
      </c>
      <c r="C5" s="699"/>
      <c r="D5" s="700" t="s">
        <v>165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169</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250</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3"/>
      <c r="C11" s="224"/>
      <c r="D11" s="224"/>
      <c r="E11" s="224"/>
      <c r="F11" s="224"/>
      <c r="G11" s="224"/>
      <c r="H11" s="224"/>
      <c r="I11" s="224"/>
      <c r="J11" s="224"/>
      <c r="K11" s="224"/>
      <c r="L11" s="224"/>
      <c r="M11" s="224"/>
      <c r="N11" s="224"/>
      <c r="O11" s="224"/>
      <c r="P11" s="224"/>
      <c r="Q11" s="224"/>
      <c r="R11" s="224"/>
      <c r="S11" s="224"/>
      <c r="T11" s="224"/>
      <c r="U11" s="224"/>
      <c r="V11" s="224"/>
      <c r="W11" s="224"/>
      <c r="X11" s="224"/>
      <c r="Y11" s="224"/>
      <c r="Z11" s="224"/>
      <c r="AA11" s="224"/>
      <c r="AB11" s="224"/>
      <c r="AC11" s="224"/>
      <c r="AD11" s="224"/>
      <c r="AE11" s="224"/>
      <c r="AF11" s="224"/>
      <c r="AG11" s="224"/>
      <c r="AH11" s="224"/>
      <c r="AI11" s="224"/>
      <c r="AJ11" s="224"/>
      <c r="AK11" s="224"/>
      <c r="AL11" s="224"/>
      <c r="AM11" s="224"/>
      <c r="AN11" s="225"/>
    </row>
    <row r="12" spans="2:40" ht="15" customHeight="1" x14ac:dyDescent="0.15">
      <c r="B12" s="905"/>
      <c r="C12" s="905"/>
      <c r="D12" s="905"/>
      <c r="E12" s="905"/>
      <c r="F12" s="905"/>
      <c r="G12" s="905"/>
      <c r="H12" s="905"/>
      <c r="I12" s="905"/>
      <c r="J12" s="905"/>
      <c r="K12" s="905"/>
      <c r="L12" s="905"/>
      <c r="M12" s="905"/>
      <c r="N12" s="905"/>
      <c r="O12" s="905"/>
      <c r="P12" s="905"/>
      <c r="Q12" s="905"/>
      <c r="R12" s="905"/>
      <c r="S12" s="905"/>
      <c r="T12" s="905"/>
      <c r="U12" s="905"/>
      <c r="V12" s="905"/>
      <c r="W12" s="905"/>
      <c r="X12" s="905"/>
      <c r="Y12" s="905"/>
      <c r="Z12" s="905"/>
      <c r="AA12" s="905"/>
      <c r="AB12" s="905"/>
      <c r="AC12" s="905"/>
      <c r="AD12" s="905"/>
      <c r="AE12" s="905"/>
      <c r="AF12" s="905"/>
      <c r="AG12" s="905"/>
      <c r="AH12" s="905"/>
      <c r="AI12" s="905"/>
      <c r="AJ12" s="905"/>
      <c r="AK12" s="905"/>
      <c r="AL12" s="905"/>
      <c r="AM12" s="905"/>
      <c r="AN12" s="48"/>
    </row>
    <row r="13" spans="2:40" ht="11.25" customHeight="1" x14ac:dyDescent="0.15">
      <c r="B13" s="1027" t="s">
        <v>103</v>
      </c>
      <c r="C13" s="1028"/>
      <c r="D13" s="1028"/>
      <c r="E13" s="1028"/>
      <c r="F13" s="1028"/>
      <c r="G13" s="1028"/>
      <c r="H13" s="1028"/>
      <c r="I13" s="1028"/>
      <c r="J13" s="1028"/>
      <c r="K13" s="1028"/>
      <c r="L13" s="1028"/>
      <c r="M13" s="1028"/>
      <c r="N13" s="1028"/>
      <c r="O13" s="1028"/>
      <c r="P13" s="1029"/>
      <c r="Q13" s="1013"/>
      <c r="R13" s="1008"/>
      <c r="S13" s="1008"/>
      <c r="T13" s="1008"/>
      <c r="U13" s="1008"/>
      <c r="V13" s="1008"/>
      <c r="W13" s="1008"/>
      <c r="X13" s="1008"/>
      <c r="Y13" s="1008"/>
      <c r="Z13" s="1008"/>
      <c r="AA13" s="1008"/>
      <c r="AB13" s="1008"/>
      <c r="AC13" s="1008"/>
      <c r="AD13" s="1008"/>
      <c r="AE13" s="1008"/>
      <c r="AF13" s="1008"/>
      <c r="AG13" s="1008"/>
      <c r="AH13" s="1008"/>
      <c r="AI13" s="1008"/>
      <c r="AJ13" s="1008"/>
      <c r="AK13" s="1008"/>
      <c r="AL13" s="1008"/>
      <c r="AM13" s="1008"/>
      <c r="AN13" s="1009"/>
    </row>
    <row r="14" spans="2:40" ht="11.25" customHeight="1" x14ac:dyDescent="0.15">
      <c r="B14" s="1030"/>
      <c r="C14" s="1031"/>
      <c r="D14" s="1031"/>
      <c r="E14" s="1031"/>
      <c r="F14" s="1031"/>
      <c r="G14" s="1031"/>
      <c r="H14" s="1031"/>
      <c r="I14" s="1031"/>
      <c r="J14" s="1031"/>
      <c r="K14" s="1031"/>
      <c r="L14" s="1031"/>
      <c r="M14" s="1031"/>
      <c r="N14" s="1031"/>
      <c r="O14" s="1031"/>
      <c r="P14" s="1032"/>
      <c r="Q14" s="1013"/>
      <c r="R14" s="1008"/>
      <c r="S14" s="1008"/>
      <c r="T14" s="1008"/>
      <c r="U14" s="1008"/>
      <c r="V14" s="1008"/>
      <c r="W14" s="1008"/>
      <c r="X14" s="1008"/>
      <c r="Y14" s="1008"/>
      <c r="Z14" s="1008"/>
      <c r="AA14" s="1008"/>
      <c r="AB14" s="1008"/>
      <c r="AC14" s="1008"/>
      <c r="AD14" s="1008"/>
      <c r="AE14" s="1008"/>
      <c r="AF14" s="1008"/>
      <c r="AG14" s="1008"/>
      <c r="AH14" s="1008"/>
      <c r="AI14" s="1008"/>
      <c r="AJ14" s="1008"/>
      <c r="AK14" s="1008"/>
      <c r="AL14" s="1008"/>
      <c r="AM14" s="1008"/>
      <c r="AN14" s="1009"/>
    </row>
    <row r="15" spans="2:40" ht="11.25" customHeight="1" x14ac:dyDescent="0.15">
      <c r="B15" s="1018" t="s">
        <v>167</v>
      </c>
      <c r="C15" s="1019"/>
      <c r="D15" s="1019"/>
      <c r="E15" s="1019"/>
      <c r="F15" s="1019"/>
      <c r="G15" s="1019"/>
      <c r="H15" s="1019"/>
      <c r="I15" s="1019"/>
      <c r="J15" s="1019"/>
      <c r="K15" s="1019"/>
      <c r="L15" s="1019"/>
      <c r="M15" s="1019"/>
      <c r="N15" s="1019"/>
      <c r="O15" s="1019"/>
      <c r="P15" s="1020"/>
      <c r="Q15" s="847"/>
      <c r="R15" s="827"/>
      <c r="S15" s="827"/>
      <c r="T15" s="827"/>
      <c r="U15" s="827"/>
      <c r="V15" s="827"/>
      <c r="W15" s="827"/>
      <c r="X15" s="827"/>
      <c r="Y15" s="827"/>
      <c r="Z15" s="827"/>
      <c r="AA15" s="827"/>
      <c r="AB15" s="827"/>
      <c r="AC15" s="827"/>
      <c r="AD15" s="827"/>
      <c r="AE15" s="827"/>
      <c r="AF15" s="827"/>
      <c r="AG15" s="827"/>
      <c r="AH15" s="827"/>
      <c r="AI15" s="827"/>
      <c r="AJ15" s="827"/>
      <c r="AK15" s="827"/>
      <c r="AL15" s="827"/>
      <c r="AM15" s="827"/>
      <c r="AN15" s="828"/>
    </row>
    <row r="16" spans="2:40" ht="11.25" customHeight="1" x14ac:dyDescent="0.15">
      <c r="B16" s="1021"/>
      <c r="C16" s="1022"/>
      <c r="D16" s="1022"/>
      <c r="E16" s="1022"/>
      <c r="F16" s="1022"/>
      <c r="G16" s="1022"/>
      <c r="H16" s="1022"/>
      <c r="I16" s="1022"/>
      <c r="J16" s="1022"/>
      <c r="K16" s="1022"/>
      <c r="L16" s="1022"/>
      <c r="M16" s="1022"/>
      <c r="N16" s="1022"/>
      <c r="O16" s="1022"/>
      <c r="P16" s="869"/>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1021"/>
      <c r="C17" s="1022"/>
      <c r="D17" s="1022"/>
      <c r="E17" s="1022"/>
      <c r="F17" s="1022"/>
      <c r="G17" s="1022"/>
      <c r="H17" s="1022"/>
      <c r="I17" s="1022"/>
      <c r="J17" s="1022"/>
      <c r="K17" s="1022"/>
      <c r="L17" s="1022"/>
      <c r="M17" s="1022"/>
      <c r="N17" s="1022"/>
      <c r="O17" s="1022"/>
      <c r="P17" s="869"/>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1021" t="s">
        <v>168</v>
      </c>
      <c r="C18" s="1022"/>
      <c r="D18" s="1022"/>
      <c r="E18" s="1022"/>
      <c r="F18" s="1022"/>
      <c r="G18" s="1022"/>
      <c r="H18" s="1022"/>
      <c r="I18" s="1022"/>
      <c r="J18" s="1022"/>
      <c r="K18" s="1022"/>
      <c r="L18" s="1022"/>
      <c r="M18" s="1022"/>
      <c r="N18" s="1022"/>
      <c r="O18" s="1022"/>
      <c r="P18" s="869"/>
      <c r="Q18" s="1025"/>
      <c r="R18" s="1014"/>
      <c r="S18" s="1014"/>
      <c r="T18" s="1014"/>
      <c r="U18" s="1014"/>
      <c r="V18" s="1014"/>
      <c r="W18" s="1014"/>
      <c r="X18" s="1014"/>
      <c r="Y18" s="1014"/>
      <c r="Z18" s="1014"/>
      <c r="AA18" s="1014"/>
      <c r="AB18" s="1014"/>
      <c r="AC18" s="1014"/>
      <c r="AD18" s="1014"/>
      <c r="AE18" s="1014"/>
      <c r="AF18" s="1014"/>
      <c r="AG18" s="1014"/>
      <c r="AH18" s="1014"/>
      <c r="AI18" s="1014"/>
      <c r="AJ18" s="1014"/>
      <c r="AK18" s="1014"/>
      <c r="AL18" s="1014"/>
      <c r="AM18" s="1014"/>
      <c r="AN18" s="1015"/>
    </row>
    <row r="19" spans="2:40" ht="11.25" customHeight="1" x14ac:dyDescent="0.15">
      <c r="B19" s="1021"/>
      <c r="C19" s="1022"/>
      <c r="D19" s="1022"/>
      <c r="E19" s="1022"/>
      <c r="F19" s="1022"/>
      <c r="G19" s="1022"/>
      <c r="H19" s="1022"/>
      <c r="I19" s="1022"/>
      <c r="J19" s="1022"/>
      <c r="K19" s="1022"/>
      <c r="L19" s="1022"/>
      <c r="M19" s="1022"/>
      <c r="N19" s="1022"/>
      <c r="O19" s="1022"/>
      <c r="P19" s="869"/>
      <c r="Q19" s="1025"/>
      <c r="R19" s="1014"/>
      <c r="S19" s="1014"/>
      <c r="T19" s="1014"/>
      <c r="U19" s="1014"/>
      <c r="V19" s="1014"/>
      <c r="W19" s="1014"/>
      <c r="X19" s="1014"/>
      <c r="Y19" s="1014"/>
      <c r="Z19" s="1014"/>
      <c r="AA19" s="1014"/>
      <c r="AB19" s="1014"/>
      <c r="AC19" s="1014"/>
      <c r="AD19" s="1014"/>
      <c r="AE19" s="1014"/>
      <c r="AF19" s="1014"/>
      <c r="AG19" s="1014"/>
      <c r="AH19" s="1014"/>
      <c r="AI19" s="1014"/>
      <c r="AJ19" s="1014"/>
      <c r="AK19" s="1014"/>
      <c r="AL19" s="1014"/>
      <c r="AM19" s="1014"/>
      <c r="AN19" s="1015"/>
    </row>
    <row r="20" spans="2:40" ht="11.25" customHeight="1" x14ac:dyDescent="0.15">
      <c r="B20" s="1023"/>
      <c r="C20" s="1024"/>
      <c r="D20" s="1024"/>
      <c r="E20" s="1024"/>
      <c r="F20" s="1024"/>
      <c r="G20" s="1024"/>
      <c r="H20" s="1024"/>
      <c r="I20" s="1024"/>
      <c r="J20" s="1024"/>
      <c r="K20" s="1024"/>
      <c r="L20" s="1024"/>
      <c r="M20" s="1024"/>
      <c r="N20" s="1024"/>
      <c r="O20" s="1024"/>
      <c r="P20" s="871"/>
      <c r="Q20" s="1026"/>
      <c r="R20" s="1016"/>
      <c r="S20" s="1016"/>
      <c r="T20" s="1016"/>
      <c r="U20" s="1016"/>
      <c r="V20" s="1016"/>
      <c r="W20" s="1016"/>
      <c r="X20" s="1016"/>
      <c r="Y20" s="1016"/>
      <c r="Z20" s="1016"/>
      <c r="AA20" s="1016"/>
      <c r="AB20" s="1016"/>
      <c r="AC20" s="1016"/>
      <c r="AD20" s="1016"/>
      <c r="AE20" s="1016"/>
      <c r="AF20" s="1016"/>
      <c r="AG20" s="1016"/>
      <c r="AH20" s="1016"/>
      <c r="AI20" s="1016"/>
      <c r="AJ20" s="1016"/>
      <c r="AK20" s="1016"/>
      <c r="AL20" s="1016"/>
      <c r="AM20" s="1016"/>
      <c r="AN20" s="1017"/>
    </row>
    <row r="21" spans="2:40" ht="11.25" customHeight="1" x14ac:dyDescent="0.15">
      <c r="B21" s="1010" t="s">
        <v>99</v>
      </c>
      <c r="C21" s="1011"/>
      <c r="D21" s="1011"/>
      <c r="E21" s="1011"/>
      <c r="F21" s="1011"/>
      <c r="G21" s="1011"/>
      <c r="H21" s="1011"/>
      <c r="I21" s="1011"/>
      <c r="J21" s="1011"/>
      <c r="K21" s="1011"/>
      <c r="L21" s="1011"/>
      <c r="M21" s="1011"/>
      <c r="N21" s="1011"/>
      <c r="O21" s="1011"/>
      <c r="P21" s="1012"/>
      <c r="Q21" s="1013"/>
      <c r="R21" s="1008"/>
      <c r="S21" s="1008"/>
      <c r="T21" s="1008"/>
      <c r="U21" s="1008"/>
      <c r="V21" s="1008"/>
      <c r="W21" s="1008"/>
      <c r="X21" s="1008"/>
      <c r="Y21" s="1008"/>
      <c r="Z21" s="1008"/>
      <c r="AA21" s="1008"/>
      <c r="AB21" s="1008"/>
      <c r="AC21" s="1008"/>
      <c r="AD21" s="1008"/>
      <c r="AE21" s="1008"/>
      <c r="AF21" s="1008"/>
      <c r="AG21" s="1008"/>
      <c r="AH21" s="1008"/>
      <c r="AI21" s="1008"/>
      <c r="AJ21" s="1008"/>
      <c r="AK21" s="1008"/>
      <c r="AL21" s="1008"/>
      <c r="AM21" s="1008"/>
      <c r="AN21" s="1009"/>
    </row>
    <row r="22" spans="2:40" ht="11.25" customHeight="1" x14ac:dyDescent="0.15">
      <c r="B22" s="1010"/>
      <c r="C22" s="1011"/>
      <c r="D22" s="1011"/>
      <c r="E22" s="1011"/>
      <c r="F22" s="1011"/>
      <c r="G22" s="1011"/>
      <c r="H22" s="1011"/>
      <c r="I22" s="1011"/>
      <c r="J22" s="1011"/>
      <c r="K22" s="1011"/>
      <c r="L22" s="1011"/>
      <c r="M22" s="1011"/>
      <c r="N22" s="1011"/>
      <c r="O22" s="1011"/>
      <c r="P22" s="1012"/>
      <c r="Q22" s="1013"/>
      <c r="R22" s="1008"/>
      <c r="S22" s="1008"/>
      <c r="T22" s="1008"/>
      <c r="U22" s="1008"/>
      <c r="V22" s="1008"/>
      <c r="W22" s="1008"/>
      <c r="X22" s="1008"/>
      <c r="Y22" s="1008"/>
      <c r="Z22" s="1008"/>
      <c r="AA22" s="1008"/>
      <c r="AB22" s="1008"/>
      <c r="AC22" s="1008"/>
      <c r="AD22" s="1008"/>
      <c r="AE22" s="1008"/>
      <c r="AF22" s="1008"/>
      <c r="AG22" s="1008"/>
      <c r="AH22" s="1008"/>
      <c r="AI22" s="1008"/>
      <c r="AJ22" s="1008"/>
      <c r="AK22" s="1008"/>
      <c r="AL22" s="1008"/>
      <c r="AM22" s="1008"/>
      <c r="AN22" s="1009"/>
    </row>
    <row r="23" spans="2:40" ht="15" customHeight="1" x14ac:dyDescent="0.15">
      <c r="B23" s="51"/>
      <c r="C23" s="51"/>
      <c r="D23" s="51"/>
      <c r="E23" s="51"/>
      <c r="F23" s="51"/>
      <c r="G23" s="51"/>
      <c r="H23" s="51"/>
      <c r="I23" s="51"/>
      <c r="J23" s="51"/>
      <c r="K23" s="51"/>
      <c r="L23" s="51"/>
      <c r="M23" s="51"/>
      <c r="N23" s="51"/>
      <c r="O23" s="51"/>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row>
    <row r="24" spans="2:40" ht="15" customHeight="1" x14ac:dyDescent="0.15">
      <c r="B24" s="293" t="s">
        <v>170</v>
      </c>
      <c r="C24" s="293"/>
      <c r="D24" s="293"/>
      <c r="E24" s="293"/>
      <c r="F24" s="293"/>
      <c r="G24" s="293"/>
      <c r="H24" s="293"/>
      <c r="I24" s="293"/>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3"/>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217" t="s">
        <v>25</v>
      </c>
      <c r="C26" s="218"/>
      <c r="D26" s="218"/>
      <c r="E26" s="218"/>
      <c r="F26" s="218"/>
      <c r="G26" s="218"/>
      <c r="H26" s="218"/>
      <c r="I26" s="218"/>
      <c r="J26" s="218"/>
      <c r="K26" s="218"/>
      <c r="L26" s="218"/>
      <c r="M26" s="218"/>
      <c r="N26" s="218"/>
      <c r="O26" s="218"/>
      <c r="P26" s="218"/>
      <c r="Q26" s="218"/>
      <c r="R26" s="218"/>
      <c r="S26" s="218"/>
      <c r="T26" s="218"/>
      <c r="U26" s="218"/>
      <c r="V26" s="218"/>
      <c r="W26" s="218"/>
      <c r="X26" s="218"/>
      <c r="Y26" s="218"/>
      <c r="Z26" s="218"/>
      <c r="AA26" s="218"/>
      <c r="AB26" s="218"/>
      <c r="AC26" s="218"/>
      <c r="AD26" s="218"/>
      <c r="AE26" s="218"/>
      <c r="AF26" s="218"/>
      <c r="AG26" s="218"/>
      <c r="AH26" s="218"/>
      <c r="AI26" s="218"/>
      <c r="AJ26" s="218"/>
      <c r="AK26" s="218"/>
      <c r="AL26" s="218"/>
      <c r="AM26" s="218"/>
      <c r="AN26" s="219"/>
    </row>
    <row r="27" spans="2:40" ht="15" customHeight="1" x14ac:dyDescent="0.15">
      <c r="B27" s="220" t="s">
        <v>251</v>
      </c>
      <c r="C27" s="221"/>
      <c r="D27" s="221"/>
      <c r="E27" s="221"/>
      <c r="F27" s="221"/>
      <c r="G27" s="221"/>
      <c r="H27" s="221"/>
      <c r="I27" s="221"/>
      <c r="J27" s="221"/>
      <c r="K27" s="221"/>
      <c r="L27" s="221"/>
      <c r="M27" s="221"/>
      <c r="N27" s="221"/>
      <c r="O27" s="221"/>
      <c r="P27" s="221"/>
      <c r="Q27" s="221"/>
      <c r="R27" s="221"/>
      <c r="S27" s="221"/>
      <c r="T27" s="221"/>
      <c r="U27" s="221"/>
      <c r="V27" s="221"/>
      <c r="W27" s="221"/>
      <c r="X27" s="221"/>
      <c r="Y27" s="221"/>
      <c r="Z27" s="221"/>
      <c r="AA27" s="221"/>
      <c r="AB27" s="221"/>
      <c r="AC27" s="221"/>
      <c r="AD27" s="221"/>
      <c r="AE27" s="221"/>
      <c r="AF27" s="221"/>
      <c r="AG27" s="221"/>
      <c r="AH27" s="221"/>
      <c r="AI27" s="221"/>
      <c r="AJ27" s="221"/>
      <c r="AK27" s="221"/>
      <c r="AL27" s="221"/>
      <c r="AM27" s="221"/>
      <c r="AN27" s="222"/>
    </row>
    <row r="28" spans="2:40" ht="15" customHeight="1" x14ac:dyDescent="0.15">
      <c r="B28" s="223"/>
      <c r="C28" s="224"/>
      <c r="D28" s="224"/>
      <c r="E28" s="224"/>
      <c r="F28" s="224"/>
      <c r="G28" s="224"/>
      <c r="H28" s="224"/>
      <c r="I28" s="224"/>
      <c r="J28" s="224"/>
      <c r="K28" s="224"/>
      <c r="L28" s="224"/>
      <c r="M28" s="224"/>
      <c r="N28" s="224"/>
      <c r="O28" s="224"/>
      <c r="P28" s="224"/>
      <c r="Q28" s="224"/>
      <c r="R28" s="224"/>
      <c r="S28" s="224"/>
      <c r="T28" s="224"/>
      <c r="U28" s="224"/>
      <c r="V28" s="224"/>
      <c r="W28" s="224"/>
      <c r="X28" s="224"/>
      <c r="Y28" s="224"/>
      <c r="Z28" s="224"/>
      <c r="AA28" s="224"/>
      <c r="AB28" s="224"/>
      <c r="AC28" s="224"/>
      <c r="AD28" s="224"/>
      <c r="AE28" s="224"/>
      <c r="AF28" s="224"/>
      <c r="AG28" s="224"/>
      <c r="AH28" s="224"/>
      <c r="AI28" s="224"/>
      <c r="AJ28" s="224"/>
      <c r="AK28" s="224"/>
      <c r="AL28" s="224"/>
      <c r="AM28" s="224"/>
      <c r="AN28" s="225"/>
    </row>
    <row r="29" spans="2:40" ht="15" customHeight="1" x14ac:dyDescent="0.15">
      <c r="B29" s="905"/>
      <c r="C29" s="905"/>
      <c r="D29" s="905"/>
      <c r="E29" s="905"/>
      <c r="F29" s="905"/>
      <c r="G29" s="905"/>
      <c r="H29" s="905"/>
      <c r="I29" s="905"/>
      <c r="J29" s="905"/>
      <c r="K29" s="905"/>
      <c r="L29" s="905"/>
      <c r="M29" s="905"/>
      <c r="N29" s="905"/>
      <c r="O29" s="905"/>
      <c r="P29" s="905"/>
      <c r="Q29" s="905"/>
      <c r="R29" s="905"/>
      <c r="S29" s="905"/>
      <c r="T29" s="905"/>
      <c r="U29" s="905"/>
      <c r="V29" s="905"/>
      <c r="W29" s="905"/>
      <c r="X29" s="905"/>
      <c r="Y29" s="905"/>
      <c r="Z29" s="905"/>
      <c r="AA29" s="905"/>
      <c r="AB29" s="905"/>
      <c r="AC29" s="905"/>
      <c r="AD29" s="905"/>
      <c r="AE29" s="905"/>
      <c r="AF29" s="905"/>
      <c r="AG29" s="905"/>
      <c r="AH29" s="905"/>
      <c r="AI29" s="905"/>
      <c r="AJ29" s="905"/>
      <c r="AK29" s="905"/>
      <c r="AL29" s="905"/>
      <c r="AM29" s="905"/>
      <c r="AN29" s="48"/>
    </row>
    <row r="30" spans="2:40" ht="11.25" customHeight="1" x14ac:dyDescent="0.15">
      <c r="B30" s="1027" t="s">
        <v>306</v>
      </c>
      <c r="C30" s="1028"/>
      <c r="D30" s="1028"/>
      <c r="E30" s="1028"/>
      <c r="F30" s="1028"/>
      <c r="G30" s="1028"/>
      <c r="H30" s="1028"/>
      <c r="I30" s="1028"/>
      <c r="J30" s="1028"/>
      <c r="K30" s="1028"/>
      <c r="L30" s="1028"/>
      <c r="M30" s="1028"/>
      <c r="N30" s="1028"/>
      <c r="O30" s="1028"/>
      <c r="P30" s="1029"/>
      <c r="Q30" s="1013"/>
      <c r="R30" s="1008"/>
      <c r="S30" s="1008"/>
      <c r="T30" s="1008"/>
      <c r="U30" s="1008"/>
      <c r="V30" s="1008"/>
      <c r="W30" s="1008"/>
      <c r="X30" s="1008"/>
      <c r="Y30" s="1008"/>
      <c r="Z30" s="1008"/>
      <c r="AA30" s="1008"/>
      <c r="AB30" s="1008"/>
      <c r="AC30" s="1008"/>
      <c r="AD30" s="1008"/>
      <c r="AE30" s="1008"/>
      <c r="AF30" s="1008"/>
      <c r="AG30" s="1008"/>
      <c r="AH30" s="1008"/>
      <c r="AI30" s="1008"/>
      <c r="AJ30" s="1008"/>
      <c r="AK30" s="1008"/>
      <c r="AL30" s="1008"/>
      <c r="AM30" s="1008"/>
      <c r="AN30" s="1009"/>
    </row>
    <row r="31" spans="2:40" ht="11.25" customHeight="1" x14ac:dyDescent="0.15">
      <c r="B31" s="1030"/>
      <c r="C31" s="1031"/>
      <c r="D31" s="1031"/>
      <c r="E31" s="1031"/>
      <c r="F31" s="1031"/>
      <c r="G31" s="1031"/>
      <c r="H31" s="1031"/>
      <c r="I31" s="1031"/>
      <c r="J31" s="1031"/>
      <c r="K31" s="1031"/>
      <c r="L31" s="1031"/>
      <c r="M31" s="1031"/>
      <c r="N31" s="1031"/>
      <c r="O31" s="1031"/>
      <c r="P31" s="1032"/>
      <c r="Q31" s="1013"/>
      <c r="R31" s="1008"/>
      <c r="S31" s="1008"/>
      <c r="T31" s="1008"/>
      <c r="U31" s="1008"/>
      <c r="V31" s="1008"/>
      <c r="W31" s="1008"/>
      <c r="X31" s="1008"/>
      <c r="Y31" s="1008"/>
      <c r="Z31" s="1008"/>
      <c r="AA31" s="1008"/>
      <c r="AB31" s="1008"/>
      <c r="AC31" s="1008"/>
      <c r="AD31" s="1008"/>
      <c r="AE31" s="1008"/>
      <c r="AF31" s="1008"/>
      <c r="AG31" s="1008"/>
      <c r="AH31" s="1008"/>
      <c r="AI31" s="1008"/>
      <c r="AJ31" s="1008"/>
      <c r="AK31" s="1008"/>
      <c r="AL31" s="1008"/>
      <c r="AM31" s="1008"/>
      <c r="AN31" s="1009"/>
    </row>
    <row r="32" spans="2:40" ht="11.25" customHeight="1" x14ac:dyDescent="0.15">
      <c r="B32" s="1018" t="s">
        <v>167</v>
      </c>
      <c r="C32" s="1019"/>
      <c r="D32" s="1019"/>
      <c r="E32" s="1019"/>
      <c r="F32" s="1019"/>
      <c r="G32" s="1019"/>
      <c r="H32" s="1019"/>
      <c r="I32" s="1019"/>
      <c r="J32" s="1019"/>
      <c r="K32" s="1019"/>
      <c r="L32" s="1019"/>
      <c r="M32" s="1019"/>
      <c r="N32" s="1019"/>
      <c r="O32" s="1019"/>
      <c r="P32" s="1020"/>
      <c r="Q32" s="847"/>
      <c r="R32" s="827"/>
      <c r="S32" s="827"/>
      <c r="T32" s="827"/>
      <c r="U32" s="827"/>
      <c r="V32" s="827"/>
      <c r="W32" s="827"/>
      <c r="X32" s="827"/>
      <c r="Y32" s="827"/>
      <c r="Z32" s="827"/>
      <c r="AA32" s="827"/>
      <c r="AB32" s="827"/>
      <c r="AC32" s="827"/>
      <c r="AD32" s="827"/>
      <c r="AE32" s="827"/>
      <c r="AF32" s="827"/>
      <c r="AG32" s="827"/>
      <c r="AH32" s="827"/>
      <c r="AI32" s="827"/>
      <c r="AJ32" s="827"/>
      <c r="AK32" s="827"/>
      <c r="AL32" s="827"/>
      <c r="AM32" s="827"/>
      <c r="AN32" s="828"/>
    </row>
    <row r="33" spans="2:40" ht="11.25" customHeight="1" x14ac:dyDescent="0.15">
      <c r="B33" s="1021"/>
      <c r="C33" s="1022"/>
      <c r="D33" s="1022"/>
      <c r="E33" s="1022"/>
      <c r="F33" s="1022"/>
      <c r="G33" s="1022"/>
      <c r="H33" s="1022"/>
      <c r="I33" s="1022"/>
      <c r="J33" s="1022"/>
      <c r="K33" s="1022"/>
      <c r="L33" s="1022"/>
      <c r="M33" s="1022"/>
      <c r="N33" s="1022"/>
      <c r="O33" s="1022"/>
      <c r="P33" s="869"/>
      <c r="Q33" s="839"/>
      <c r="R33" s="820"/>
      <c r="S33" s="820"/>
      <c r="T33" s="820"/>
      <c r="U33" s="820"/>
      <c r="V33" s="820"/>
      <c r="W33" s="820"/>
      <c r="X33" s="820"/>
      <c r="Y33" s="820"/>
      <c r="Z33" s="820"/>
      <c r="AA33" s="820"/>
      <c r="AB33" s="820"/>
      <c r="AC33" s="820"/>
      <c r="AD33" s="820"/>
      <c r="AE33" s="820"/>
      <c r="AF33" s="820"/>
      <c r="AG33" s="820"/>
      <c r="AH33" s="820"/>
      <c r="AI33" s="820"/>
      <c r="AJ33" s="820"/>
      <c r="AK33" s="820"/>
      <c r="AL33" s="820"/>
      <c r="AM33" s="820"/>
      <c r="AN33" s="825"/>
    </row>
    <row r="34" spans="2:40" ht="11.25" customHeight="1" x14ac:dyDescent="0.15">
      <c r="B34" s="1021"/>
      <c r="C34" s="1022"/>
      <c r="D34" s="1022"/>
      <c r="E34" s="1022"/>
      <c r="F34" s="1022"/>
      <c r="G34" s="1022"/>
      <c r="H34" s="1022"/>
      <c r="I34" s="1022"/>
      <c r="J34" s="1022"/>
      <c r="K34" s="1022"/>
      <c r="L34" s="1022"/>
      <c r="M34" s="1022"/>
      <c r="N34" s="1022"/>
      <c r="O34" s="1022"/>
      <c r="P34" s="869"/>
      <c r="Q34" s="839"/>
      <c r="R34" s="820"/>
      <c r="S34" s="820"/>
      <c r="T34" s="820"/>
      <c r="U34" s="820"/>
      <c r="V34" s="820"/>
      <c r="W34" s="820"/>
      <c r="X34" s="820"/>
      <c r="Y34" s="820"/>
      <c r="Z34" s="820"/>
      <c r="AA34" s="820"/>
      <c r="AB34" s="820"/>
      <c r="AC34" s="820"/>
      <c r="AD34" s="820"/>
      <c r="AE34" s="820"/>
      <c r="AF34" s="820"/>
      <c r="AG34" s="820"/>
      <c r="AH34" s="820"/>
      <c r="AI34" s="820"/>
      <c r="AJ34" s="820"/>
      <c r="AK34" s="820"/>
      <c r="AL34" s="820"/>
      <c r="AM34" s="820"/>
      <c r="AN34" s="825"/>
    </row>
    <row r="35" spans="2:40" ht="11.25" customHeight="1" x14ac:dyDescent="0.15">
      <c r="B35" s="1021" t="s">
        <v>168</v>
      </c>
      <c r="C35" s="1022"/>
      <c r="D35" s="1022"/>
      <c r="E35" s="1022"/>
      <c r="F35" s="1022"/>
      <c r="G35" s="1022"/>
      <c r="H35" s="1022"/>
      <c r="I35" s="1022"/>
      <c r="J35" s="1022"/>
      <c r="K35" s="1022"/>
      <c r="L35" s="1022"/>
      <c r="M35" s="1022"/>
      <c r="N35" s="1022"/>
      <c r="O35" s="1022"/>
      <c r="P35" s="869"/>
      <c r="Q35" s="1025"/>
      <c r="R35" s="1014"/>
      <c r="S35" s="1014"/>
      <c r="T35" s="1014"/>
      <c r="U35" s="1014"/>
      <c r="V35" s="1014"/>
      <c r="W35" s="1014"/>
      <c r="X35" s="1014"/>
      <c r="Y35" s="1014"/>
      <c r="Z35" s="1014"/>
      <c r="AA35" s="1014"/>
      <c r="AB35" s="1014"/>
      <c r="AC35" s="1014"/>
      <c r="AD35" s="1014"/>
      <c r="AE35" s="1014"/>
      <c r="AF35" s="1014"/>
      <c r="AG35" s="1014"/>
      <c r="AH35" s="1014"/>
      <c r="AI35" s="1014"/>
      <c r="AJ35" s="1014"/>
      <c r="AK35" s="1014"/>
      <c r="AL35" s="1014"/>
      <c r="AM35" s="1014"/>
      <c r="AN35" s="1015"/>
    </row>
    <row r="36" spans="2:40" ht="11.25" customHeight="1" x14ac:dyDescent="0.15">
      <c r="B36" s="1021"/>
      <c r="C36" s="1022"/>
      <c r="D36" s="1022"/>
      <c r="E36" s="1022"/>
      <c r="F36" s="1022"/>
      <c r="G36" s="1022"/>
      <c r="H36" s="1022"/>
      <c r="I36" s="1022"/>
      <c r="J36" s="1022"/>
      <c r="K36" s="1022"/>
      <c r="L36" s="1022"/>
      <c r="M36" s="1022"/>
      <c r="N36" s="1022"/>
      <c r="O36" s="1022"/>
      <c r="P36" s="869"/>
      <c r="Q36" s="1025"/>
      <c r="R36" s="1014"/>
      <c r="S36" s="1014"/>
      <c r="T36" s="1014"/>
      <c r="U36" s="1014"/>
      <c r="V36" s="1014"/>
      <c r="W36" s="1014"/>
      <c r="X36" s="1014"/>
      <c r="Y36" s="1014"/>
      <c r="Z36" s="1014"/>
      <c r="AA36" s="1014"/>
      <c r="AB36" s="1014"/>
      <c r="AC36" s="1014"/>
      <c r="AD36" s="1014"/>
      <c r="AE36" s="1014"/>
      <c r="AF36" s="1014"/>
      <c r="AG36" s="1014"/>
      <c r="AH36" s="1014"/>
      <c r="AI36" s="1014"/>
      <c r="AJ36" s="1014"/>
      <c r="AK36" s="1014"/>
      <c r="AL36" s="1014"/>
      <c r="AM36" s="1014"/>
      <c r="AN36" s="1015"/>
    </row>
    <row r="37" spans="2:40" ht="11.25" customHeight="1" x14ac:dyDescent="0.15">
      <c r="B37" s="1023"/>
      <c r="C37" s="1024"/>
      <c r="D37" s="1024"/>
      <c r="E37" s="1024"/>
      <c r="F37" s="1024"/>
      <c r="G37" s="1024"/>
      <c r="H37" s="1024"/>
      <c r="I37" s="1024"/>
      <c r="J37" s="1024"/>
      <c r="K37" s="1024"/>
      <c r="L37" s="1024"/>
      <c r="M37" s="1024"/>
      <c r="N37" s="1024"/>
      <c r="O37" s="1024"/>
      <c r="P37" s="871"/>
      <c r="Q37" s="1026"/>
      <c r="R37" s="1016"/>
      <c r="S37" s="1016"/>
      <c r="T37" s="1016"/>
      <c r="U37" s="1016"/>
      <c r="V37" s="1016"/>
      <c r="W37" s="1016"/>
      <c r="X37" s="1016"/>
      <c r="Y37" s="1016"/>
      <c r="Z37" s="1016"/>
      <c r="AA37" s="1016"/>
      <c r="AB37" s="1016"/>
      <c r="AC37" s="1016"/>
      <c r="AD37" s="1016"/>
      <c r="AE37" s="1016"/>
      <c r="AF37" s="1016"/>
      <c r="AG37" s="1016"/>
      <c r="AH37" s="1016"/>
      <c r="AI37" s="1016"/>
      <c r="AJ37" s="1016"/>
      <c r="AK37" s="1016"/>
      <c r="AL37" s="1016"/>
      <c r="AM37" s="1016"/>
      <c r="AN37" s="1017"/>
    </row>
    <row r="38" spans="2:40" ht="11.25" customHeight="1" x14ac:dyDescent="0.15">
      <c r="B38" s="1010" t="s">
        <v>99</v>
      </c>
      <c r="C38" s="1011"/>
      <c r="D38" s="1011"/>
      <c r="E38" s="1011"/>
      <c r="F38" s="1011"/>
      <c r="G38" s="1011"/>
      <c r="H38" s="1011"/>
      <c r="I38" s="1011"/>
      <c r="J38" s="1011"/>
      <c r="K38" s="1011"/>
      <c r="L38" s="1011"/>
      <c r="M38" s="1011"/>
      <c r="N38" s="1011"/>
      <c r="O38" s="1011"/>
      <c r="P38" s="1012"/>
      <c r="Q38" s="1013"/>
      <c r="R38" s="1008"/>
      <c r="S38" s="1008"/>
      <c r="T38" s="1008"/>
      <c r="U38" s="1008"/>
      <c r="V38" s="1008"/>
      <c r="W38" s="1008"/>
      <c r="X38" s="1008"/>
      <c r="Y38" s="1008"/>
      <c r="Z38" s="1008"/>
      <c r="AA38" s="1008"/>
      <c r="AB38" s="1008"/>
      <c r="AC38" s="1008"/>
      <c r="AD38" s="1008"/>
      <c r="AE38" s="1008"/>
      <c r="AF38" s="1008"/>
      <c r="AG38" s="1008"/>
      <c r="AH38" s="1008"/>
      <c r="AI38" s="1008"/>
      <c r="AJ38" s="1008"/>
      <c r="AK38" s="1008"/>
      <c r="AL38" s="1008"/>
      <c r="AM38" s="1008"/>
      <c r="AN38" s="1009"/>
    </row>
    <row r="39" spans="2:40" ht="11.25" customHeight="1" x14ac:dyDescent="0.15">
      <c r="B39" s="1010"/>
      <c r="C39" s="1011"/>
      <c r="D39" s="1011"/>
      <c r="E39" s="1011"/>
      <c r="F39" s="1011"/>
      <c r="G39" s="1011"/>
      <c r="H39" s="1011"/>
      <c r="I39" s="1011"/>
      <c r="J39" s="1011"/>
      <c r="K39" s="1011"/>
      <c r="L39" s="1011"/>
      <c r="M39" s="1011"/>
      <c r="N39" s="1011"/>
      <c r="O39" s="1011"/>
      <c r="P39" s="1012"/>
      <c r="Q39" s="1013"/>
      <c r="R39" s="1008"/>
      <c r="S39" s="1008"/>
      <c r="T39" s="1008"/>
      <c r="U39" s="1008"/>
      <c r="V39" s="1008"/>
      <c r="W39" s="1008"/>
      <c r="X39" s="1008"/>
      <c r="Y39" s="1008"/>
      <c r="Z39" s="1008"/>
      <c r="AA39" s="1008"/>
      <c r="AB39" s="1008"/>
      <c r="AC39" s="1008"/>
      <c r="AD39" s="1008"/>
      <c r="AE39" s="1008"/>
      <c r="AF39" s="1008"/>
      <c r="AG39" s="1008"/>
      <c r="AH39" s="1008"/>
      <c r="AI39" s="1008"/>
      <c r="AJ39" s="1008"/>
      <c r="AK39" s="1008"/>
      <c r="AL39" s="1008"/>
      <c r="AM39" s="1008"/>
      <c r="AN39" s="1009"/>
    </row>
    <row r="40" spans="2:40" ht="15" customHeight="1" x14ac:dyDescent="0.15">
      <c r="B40" s="52"/>
      <c r="C40" s="52"/>
      <c r="D40" s="52"/>
      <c r="E40" s="52"/>
      <c r="F40" s="52"/>
      <c r="G40" s="52"/>
      <c r="H40" s="52"/>
      <c r="I40" s="52"/>
      <c r="J40" s="52"/>
      <c r="K40" s="52"/>
      <c r="L40" s="52"/>
      <c r="M40" s="52"/>
      <c r="N40" s="52"/>
      <c r="O40" s="52"/>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row>
    <row r="41" spans="2:40" ht="15" customHeight="1" x14ac:dyDescent="0.15">
      <c r="B41" s="52"/>
      <c r="C41" s="52"/>
      <c r="D41" s="52"/>
      <c r="E41" s="52"/>
      <c r="F41" s="52"/>
      <c r="G41" s="52"/>
      <c r="H41" s="52"/>
      <c r="I41" s="52"/>
      <c r="J41" s="52"/>
      <c r="K41" s="52"/>
      <c r="L41" s="52"/>
      <c r="M41" s="52"/>
      <c r="N41" s="52"/>
      <c r="O41" s="52"/>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row>
    <row r="42" spans="2:40" ht="15" customHeight="1" x14ac:dyDescent="0.15">
      <c r="B42" s="52"/>
      <c r="C42" s="52"/>
      <c r="D42" s="52"/>
      <c r="E42" s="52"/>
      <c r="F42" s="52"/>
      <c r="G42" s="52"/>
      <c r="H42" s="52"/>
      <c r="I42" s="52"/>
      <c r="J42" s="52"/>
      <c r="K42" s="52"/>
      <c r="L42" s="52"/>
      <c r="M42" s="52"/>
      <c r="N42" s="52"/>
      <c r="O42" s="52"/>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row>
    <row r="43" spans="2:40"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290" t="s">
        <v>171</v>
      </c>
      <c r="AI43" s="291"/>
      <c r="AJ43" s="291"/>
      <c r="AK43" s="291"/>
      <c r="AL43" s="291"/>
      <c r="AM43" s="291"/>
      <c r="AN43" s="292"/>
    </row>
    <row r="44" spans="2:40" ht="15" customHeight="1" x14ac:dyDescent="0.15">
      <c r="B44" s="699" t="s">
        <v>172</v>
      </c>
      <c r="C44" s="699"/>
      <c r="D44" s="700" t="s">
        <v>173</v>
      </c>
      <c r="E44" s="700"/>
      <c r="F44" s="700"/>
      <c r="G44" s="700"/>
      <c r="H44" s="700"/>
      <c r="I44" s="700"/>
      <c r="J44" s="700"/>
      <c r="K44" s="700"/>
      <c r="L44" s="700"/>
      <c r="M44" s="700"/>
      <c r="N44" s="700"/>
      <c r="O44" s="700"/>
      <c r="P44" s="700"/>
      <c r="Q44" s="700"/>
      <c r="R44" s="700"/>
      <c r="S44" s="700"/>
      <c r="T44" s="700"/>
      <c r="U44" s="700"/>
      <c r="V44" s="700"/>
      <c r="W44" s="700"/>
      <c r="X44" s="700"/>
      <c r="Y44" s="700"/>
      <c r="Z44" s="700"/>
      <c r="AA44" s="700"/>
      <c r="AB44" s="700"/>
      <c r="AC44" s="700"/>
      <c r="AD44" s="700"/>
      <c r="AE44" s="700"/>
      <c r="AF44" s="700"/>
      <c r="AG44" s="700"/>
      <c r="AH44" s="700"/>
      <c r="AI44" s="700"/>
      <c r="AJ44" s="700"/>
      <c r="AK44" s="700"/>
      <c r="AL44" s="700"/>
      <c r="AM44" s="700"/>
      <c r="AN44" s="700"/>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217" t="s">
        <v>25</v>
      </c>
      <c r="C46" s="218"/>
      <c r="D46" s="218"/>
      <c r="E46" s="218"/>
      <c r="F46" s="218"/>
      <c r="G46" s="218"/>
      <c r="H46" s="218"/>
      <c r="I46" s="218"/>
      <c r="J46" s="218"/>
      <c r="K46" s="218"/>
      <c r="L46" s="218"/>
      <c r="M46" s="218"/>
      <c r="N46" s="218"/>
      <c r="O46" s="218"/>
      <c r="P46" s="218"/>
      <c r="Q46" s="218"/>
      <c r="R46" s="218"/>
      <c r="S46" s="218"/>
      <c r="T46" s="218"/>
      <c r="U46" s="218"/>
      <c r="V46" s="218"/>
      <c r="W46" s="218"/>
      <c r="X46" s="218"/>
      <c r="Y46" s="218"/>
      <c r="Z46" s="218"/>
      <c r="AA46" s="218"/>
      <c r="AB46" s="218"/>
      <c r="AC46" s="218"/>
      <c r="AD46" s="218"/>
      <c r="AE46" s="218"/>
      <c r="AF46" s="218"/>
      <c r="AG46" s="218"/>
      <c r="AH46" s="218"/>
      <c r="AI46" s="218"/>
      <c r="AJ46" s="218"/>
      <c r="AK46" s="218"/>
      <c r="AL46" s="218"/>
      <c r="AM46" s="218"/>
      <c r="AN46" s="219"/>
    </row>
    <row r="47" spans="2:40" ht="15" customHeight="1" x14ac:dyDescent="0.15">
      <c r="B47" s="223" t="s">
        <v>418</v>
      </c>
      <c r="C47" s="224"/>
      <c r="D47" s="224"/>
      <c r="E47" s="224"/>
      <c r="F47" s="224"/>
      <c r="G47" s="224"/>
      <c r="H47" s="224"/>
      <c r="I47" s="224"/>
      <c r="J47" s="224"/>
      <c r="K47" s="224"/>
      <c r="L47" s="224"/>
      <c r="M47" s="224"/>
      <c r="N47" s="224"/>
      <c r="O47" s="224"/>
      <c r="P47" s="224"/>
      <c r="Q47" s="224"/>
      <c r="R47" s="224"/>
      <c r="S47" s="224"/>
      <c r="T47" s="224"/>
      <c r="U47" s="224"/>
      <c r="V47" s="224"/>
      <c r="W47" s="224"/>
      <c r="X47" s="224"/>
      <c r="Y47" s="224"/>
      <c r="Z47" s="224"/>
      <c r="AA47" s="224"/>
      <c r="AB47" s="224"/>
      <c r="AC47" s="224"/>
      <c r="AD47" s="224"/>
      <c r="AE47" s="224"/>
      <c r="AF47" s="224"/>
      <c r="AG47" s="224"/>
      <c r="AH47" s="224"/>
      <c r="AI47" s="224"/>
      <c r="AJ47" s="224"/>
      <c r="AK47" s="224"/>
      <c r="AL47" s="224"/>
      <c r="AM47" s="224"/>
      <c r="AN47" s="225"/>
    </row>
    <row r="48" spans="2:40" ht="15" customHeight="1" x14ac:dyDescent="0.15">
      <c r="B48" s="819"/>
      <c r="C48" s="819"/>
      <c r="D48" s="819"/>
      <c r="E48" s="819"/>
      <c r="F48" s="819"/>
      <c r="G48" s="819"/>
      <c r="H48" s="819"/>
      <c r="I48" s="819"/>
      <c r="J48" s="819"/>
      <c r="K48" s="819"/>
      <c r="L48" s="819"/>
      <c r="M48" s="819"/>
      <c r="N48" s="819"/>
      <c r="O48" s="819"/>
      <c r="P48" s="819"/>
      <c r="Q48" s="819"/>
      <c r="R48" s="819"/>
      <c r="S48" s="819"/>
      <c r="T48" s="819"/>
      <c r="U48" s="819"/>
      <c r="V48" s="819"/>
      <c r="W48" s="819"/>
      <c r="X48" s="819"/>
      <c r="Y48" s="819"/>
      <c r="Z48" s="819"/>
      <c r="AA48" s="819"/>
      <c r="AB48" s="819"/>
      <c r="AC48" s="819"/>
      <c r="AD48" s="819"/>
      <c r="AE48" s="819"/>
      <c r="AF48" s="819"/>
      <c r="AG48" s="819"/>
      <c r="AH48" s="819"/>
      <c r="AI48" s="819"/>
      <c r="AJ48" s="819"/>
      <c r="AK48" s="819"/>
      <c r="AL48" s="819"/>
      <c r="AM48" s="819"/>
      <c r="AN48" s="51"/>
    </row>
    <row r="49" spans="2:40" ht="11.25" customHeight="1" x14ac:dyDescent="0.15">
      <c r="B49" s="1027" t="s">
        <v>103</v>
      </c>
      <c r="C49" s="1028"/>
      <c r="D49" s="1028"/>
      <c r="E49" s="1028"/>
      <c r="F49" s="1028"/>
      <c r="G49" s="1028"/>
      <c r="H49" s="1028"/>
      <c r="I49" s="1028"/>
      <c r="J49" s="1028"/>
      <c r="K49" s="1028"/>
      <c r="L49" s="1028"/>
      <c r="M49" s="1028"/>
      <c r="N49" s="1028"/>
      <c r="O49" s="1028"/>
      <c r="P49" s="1029"/>
      <c r="Q49" s="1013"/>
      <c r="R49" s="1008"/>
      <c r="S49" s="1008"/>
      <c r="T49" s="1033"/>
      <c r="U49" s="1008"/>
      <c r="V49" s="1008"/>
      <c r="W49" s="1008"/>
      <c r="X49" s="1008"/>
      <c r="Y49" s="1008"/>
      <c r="Z49" s="1008"/>
      <c r="AA49" s="1008"/>
      <c r="AB49" s="1008"/>
      <c r="AC49" s="1008"/>
      <c r="AD49" s="1008"/>
      <c r="AE49" s="1008"/>
      <c r="AF49" s="1008"/>
      <c r="AG49" s="1008"/>
      <c r="AH49" s="1008"/>
      <c r="AI49" s="1008"/>
      <c r="AJ49" s="1008"/>
      <c r="AK49" s="1013"/>
      <c r="AL49" s="1008"/>
      <c r="AM49" s="1008"/>
      <c r="AN49" s="1009"/>
    </row>
    <row r="50" spans="2:40" ht="11.25" customHeight="1" x14ac:dyDescent="0.15">
      <c r="B50" s="1030"/>
      <c r="C50" s="1031"/>
      <c r="D50" s="1031"/>
      <c r="E50" s="1031"/>
      <c r="F50" s="1031"/>
      <c r="G50" s="1031"/>
      <c r="H50" s="1031"/>
      <c r="I50" s="1031"/>
      <c r="J50" s="1031"/>
      <c r="K50" s="1031"/>
      <c r="L50" s="1031"/>
      <c r="M50" s="1031"/>
      <c r="N50" s="1031"/>
      <c r="O50" s="1031"/>
      <c r="P50" s="1032"/>
      <c r="Q50" s="1013"/>
      <c r="R50" s="1008"/>
      <c r="S50" s="1008"/>
      <c r="T50" s="1033"/>
      <c r="U50" s="1008"/>
      <c r="V50" s="1008"/>
      <c r="W50" s="1008"/>
      <c r="X50" s="1008"/>
      <c r="Y50" s="1008"/>
      <c r="Z50" s="1008"/>
      <c r="AA50" s="1008"/>
      <c r="AB50" s="1008"/>
      <c r="AC50" s="1008"/>
      <c r="AD50" s="1008"/>
      <c r="AE50" s="1008"/>
      <c r="AF50" s="1008"/>
      <c r="AG50" s="1008"/>
      <c r="AH50" s="1008"/>
      <c r="AI50" s="1008"/>
      <c r="AJ50" s="1008"/>
      <c r="AK50" s="1013"/>
      <c r="AL50" s="1008"/>
      <c r="AM50" s="1008"/>
      <c r="AN50" s="1009"/>
    </row>
    <row r="51" spans="2:40" ht="11.25" customHeight="1" x14ac:dyDescent="0.15">
      <c r="B51" s="1034" t="s">
        <v>413</v>
      </c>
      <c r="C51" s="968"/>
      <c r="D51" s="968"/>
      <c r="E51" s="968"/>
      <c r="F51" s="968"/>
      <c r="G51" s="968"/>
      <c r="H51" s="968"/>
      <c r="I51" s="968"/>
      <c r="J51" s="968"/>
      <c r="K51" s="968"/>
      <c r="L51" s="968"/>
      <c r="M51" s="968"/>
      <c r="N51" s="968"/>
      <c r="O51" s="968"/>
      <c r="P51" s="969"/>
      <c r="Q51" s="701"/>
      <c r="R51" s="702"/>
      <c r="S51" s="702"/>
      <c r="T51" s="702"/>
      <c r="U51" s="853"/>
      <c r="V51" s="853"/>
      <c r="W51" s="853"/>
      <c r="X51" s="853"/>
      <c r="Y51" s="853"/>
      <c r="Z51" s="853"/>
      <c r="AA51" s="853"/>
      <c r="AB51" s="853"/>
      <c r="AC51" s="853"/>
      <c r="AD51" s="853"/>
      <c r="AE51" s="853"/>
      <c r="AF51" s="853"/>
      <c r="AG51" s="853"/>
      <c r="AH51" s="853"/>
      <c r="AI51" s="853"/>
      <c r="AJ51" s="853"/>
      <c r="AK51" s="975"/>
      <c r="AL51" s="702"/>
      <c r="AM51" s="702"/>
      <c r="AN51" s="703"/>
    </row>
    <row r="52" spans="2:40" ht="11.25" customHeight="1" x14ac:dyDescent="0.15">
      <c r="B52" s="1035"/>
      <c r="C52" s="970"/>
      <c r="D52" s="970"/>
      <c r="E52" s="970"/>
      <c r="F52" s="970"/>
      <c r="G52" s="970"/>
      <c r="H52" s="970"/>
      <c r="I52" s="970"/>
      <c r="J52" s="970"/>
      <c r="K52" s="970"/>
      <c r="L52" s="970"/>
      <c r="M52" s="970"/>
      <c r="N52" s="970"/>
      <c r="O52" s="970"/>
      <c r="P52" s="971"/>
      <c r="Q52" s="704"/>
      <c r="R52" s="705"/>
      <c r="S52" s="705"/>
      <c r="T52" s="705"/>
      <c r="U52" s="974"/>
      <c r="V52" s="974"/>
      <c r="W52" s="974"/>
      <c r="X52" s="974"/>
      <c r="Y52" s="974"/>
      <c r="Z52" s="974"/>
      <c r="AA52" s="974"/>
      <c r="AB52" s="974"/>
      <c r="AC52" s="974"/>
      <c r="AD52" s="974"/>
      <c r="AE52" s="974"/>
      <c r="AF52" s="974"/>
      <c r="AG52" s="974"/>
      <c r="AH52" s="974"/>
      <c r="AI52" s="974"/>
      <c r="AJ52" s="974"/>
      <c r="AK52" s="976"/>
      <c r="AL52" s="705"/>
      <c r="AM52" s="705"/>
      <c r="AN52" s="706"/>
    </row>
    <row r="53" spans="2:40" ht="11.25" customHeight="1" x14ac:dyDescent="0.15">
      <c r="B53" s="1035"/>
      <c r="C53" s="970"/>
      <c r="D53" s="970"/>
      <c r="E53" s="970"/>
      <c r="F53" s="970"/>
      <c r="G53" s="970"/>
      <c r="H53" s="970"/>
      <c r="I53" s="970"/>
      <c r="J53" s="970"/>
      <c r="K53" s="970"/>
      <c r="L53" s="970"/>
      <c r="M53" s="970"/>
      <c r="N53" s="970"/>
      <c r="O53" s="970"/>
      <c r="P53" s="971"/>
      <c r="Q53" s="704"/>
      <c r="R53" s="705"/>
      <c r="S53" s="705"/>
      <c r="T53" s="705"/>
      <c r="U53" s="974"/>
      <c r="V53" s="974"/>
      <c r="W53" s="974"/>
      <c r="X53" s="974"/>
      <c r="Y53" s="974"/>
      <c r="Z53" s="974"/>
      <c r="AA53" s="974"/>
      <c r="AB53" s="974"/>
      <c r="AC53" s="974"/>
      <c r="AD53" s="974"/>
      <c r="AE53" s="974"/>
      <c r="AF53" s="974"/>
      <c r="AG53" s="974"/>
      <c r="AH53" s="974"/>
      <c r="AI53" s="974"/>
      <c r="AJ53" s="974"/>
      <c r="AK53" s="976"/>
      <c r="AL53" s="705"/>
      <c r="AM53" s="705"/>
      <c r="AN53" s="706"/>
    </row>
    <row r="54" spans="2:40" ht="11.25" customHeight="1" x14ac:dyDescent="0.15">
      <c r="B54" s="1035"/>
      <c r="C54" s="970"/>
      <c r="D54" s="970"/>
      <c r="E54" s="970"/>
      <c r="F54" s="970"/>
      <c r="G54" s="970"/>
      <c r="H54" s="970"/>
      <c r="I54" s="970"/>
      <c r="J54" s="970"/>
      <c r="K54" s="970"/>
      <c r="L54" s="970"/>
      <c r="M54" s="970"/>
      <c r="N54" s="970"/>
      <c r="O54" s="970"/>
      <c r="P54" s="971"/>
      <c r="Q54" s="704"/>
      <c r="R54" s="705"/>
      <c r="S54" s="705"/>
      <c r="T54" s="705"/>
      <c r="U54" s="974"/>
      <c r="V54" s="974"/>
      <c r="W54" s="974"/>
      <c r="X54" s="974"/>
      <c r="Y54" s="974"/>
      <c r="Z54" s="974"/>
      <c r="AA54" s="974"/>
      <c r="AB54" s="974"/>
      <c r="AC54" s="974"/>
      <c r="AD54" s="974"/>
      <c r="AE54" s="974"/>
      <c r="AF54" s="974"/>
      <c r="AG54" s="974"/>
      <c r="AH54" s="974"/>
      <c r="AI54" s="974"/>
      <c r="AJ54" s="974"/>
      <c r="AK54" s="976"/>
      <c r="AL54" s="705"/>
      <c r="AM54" s="705"/>
      <c r="AN54" s="706"/>
    </row>
    <row r="55" spans="2:40" ht="11.25" customHeight="1" x14ac:dyDescent="0.15">
      <c r="B55" s="1035"/>
      <c r="C55" s="970"/>
      <c r="D55" s="970"/>
      <c r="E55" s="970"/>
      <c r="F55" s="970"/>
      <c r="G55" s="970"/>
      <c r="H55" s="970"/>
      <c r="I55" s="970"/>
      <c r="J55" s="970"/>
      <c r="K55" s="970"/>
      <c r="L55" s="970"/>
      <c r="M55" s="970"/>
      <c r="N55" s="970"/>
      <c r="O55" s="970"/>
      <c r="P55" s="971"/>
      <c r="Q55" s="704"/>
      <c r="R55" s="705"/>
      <c r="S55" s="705"/>
      <c r="T55" s="705"/>
      <c r="U55" s="974"/>
      <c r="V55" s="974"/>
      <c r="W55" s="974"/>
      <c r="X55" s="974"/>
      <c r="Y55" s="974"/>
      <c r="Z55" s="974"/>
      <c r="AA55" s="974"/>
      <c r="AB55" s="974"/>
      <c r="AC55" s="974"/>
      <c r="AD55" s="974"/>
      <c r="AE55" s="974"/>
      <c r="AF55" s="974"/>
      <c r="AG55" s="974"/>
      <c r="AH55" s="974"/>
      <c r="AI55" s="974"/>
      <c r="AJ55" s="974"/>
      <c r="AK55" s="976"/>
      <c r="AL55" s="705"/>
      <c r="AM55" s="705"/>
      <c r="AN55" s="706"/>
    </row>
    <row r="56" spans="2:40" ht="11.25" customHeight="1" x14ac:dyDescent="0.15">
      <c r="B56" s="1035"/>
      <c r="C56" s="970"/>
      <c r="D56" s="970"/>
      <c r="E56" s="970"/>
      <c r="F56" s="970"/>
      <c r="G56" s="970"/>
      <c r="H56" s="970"/>
      <c r="I56" s="970"/>
      <c r="J56" s="970"/>
      <c r="K56" s="970"/>
      <c r="L56" s="970"/>
      <c r="M56" s="970"/>
      <c r="N56" s="970"/>
      <c r="O56" s="970"/>
      <c r="P56" s="971"/>
      <c r="Q56" s="704"/>
      <c r="R56" s="705"/>
      <c r="S56" s="705"/>
      <c r="T56" s="705"/>
      <c r="U56" s="974"/>
      <c r="V56" s="974"/>
      <c r="W56" s="974"/>
      <c r="X56" s="974"/>
      <c r="Y56" s="974"/>
      <c r="Z56" s="974"/>
      <c r="AA56" s="974"/>
      <c r="AB56" s="974"/>
      <c r="AC56" s="974"/>
      <c r="AD56" s="974"/>
      <c r="AE56" s="974"/>
      <c r="AF56" s="974"/>
      <c r="AG56" s="974"/>
      <c r="AH56" s="974"/>
      <c r="AI56" s="974"/>
      <c r="AJ56" s="974"/>
      <c r="AK56" s="976"/>
      <c r="AL56" s="705"/>
      <c r="AM56" s="705"/>
      <c r="AN56" s="706"/>
    </row>
    <row r="57" spans="2:40" ht="11.25" customHeight="1" x14ac:dyDescent="0.15">
      <c r="B57" s="1035"/>
      <c r="C57" s="970"/>
      <c r="D57" s="970"/>
      <c r="E57" s="970"/>
      <c r="F57" s="970"/>
      <c r="G57" s="970"/>
      <c r="H57" s="970"/>
      <c r="I57" s="970"/>
      <c r="J57" s="970"/>
      <c r="K57" s="970"/>
      <c r="L57" s="970"/>
      <c r="M57" s="970"/>
      <c r="N57" s="970"/>
      <c r="O57" s="970"/>
      <c r="P57" s="971"/>
      <c r="Q57" s="704"/>
      <c r="R57" s="705"/>
      <c r="S57" s="705"/>
      <c r="T57" s="705"/>
      <c r="U57" s="974"/>
      <c r="V57" s="974"/>
      <c r="W57" s="974"/>
      <c r="X57" s="974"/>
      <c r="Y57" s="974"/>
      <c r="Z57" s="974"/>
      <c r="AA57" s="974"/>
      <c r="AB57" s="974"/>
      <c r="AC57" s="974"/>
      <c r="AD57" s="974"/>
      <c r="AE57" s="974"/>
      <c r="AF57" s="974"/>
      <c r="AG57" s="974"/>
      <c r="AH57" s="974"/>
      <c r="AI57" s="974"/>
      <c r="AJ57" s="974"/>
      <c r="AK57" s="976"/>
      <c r="AL57" s="705"/>
      <c r="AM57" s="705"/>
      <c r="AN57" s="706"/>
    </row>
    <row r="58" spans="2:40" ht="11.25" customHeight="1" x14ac:dyDescent="0.15">
      <c r="B58" s="1035"/>
      <c r="C58" s="970"/>
      <c r="D58" s="970"/>
      <c r="E58" s="970"/>
      <c r="F58" s="970"/>
      <c r="G58" s="970"/>
      <c r="H58" s="970"/>
      <c r="I58" s="970"/>
      <c r="J58" s="970"/>
      <c r="K58" s="970"/>
      <c r="L58" s="970"/>
      <c r="M58" s="970"/>
      <c r="N58" s="970"/>
      <c r="O58" s="970"/>
      <c r="P58" s="971"/>
      <c r="Q58" s="704"/>
      <c r="R58" s="705"/>
      <c r="S58" s="705"/>
      <c r="T58" s="705"/>
      <c r="U58" s="974"/>
      <c r="V58" s="974"/>
      <c r="W58" s="974"/>
      <c r="X58" s="974"/>
      <c r="Y58" s="974"/>
      <c r="Z58" s="974"/>
      <c r="AA58" s="974"/>
      <c r="AB58" s="974"/>
      <c r="AC58" s="974"/>
      <c r="AD58" s="974"/>
      <c r="AE58" s="974"/>
      <c r="AF58" s="974"/>
      <c r="AG58" s="974"/>
      <c r="AH58" s="974"/>
      <c r="AI58" s="974"/>
      <c r="AJ58" s="974"/>
      <c r="AK58" s="976"/>
      <c r="AL58" s="705"/>
      <c r="AM58" s="705"/>
      <c r="AN58" s="706"/>
    </row>
    <row r="59" spans="2:40" ht="11.25" customHeight="1" x14ac:dyDescent="0.15">
      <c r="B59" s="1035"/>
      <c r="C59" s="970"/>
      <c r="D59" s="970"/>
      <c r="E59" s="970"/>
      <c r="F59" s="970"/>
      <c r="G59" s="970"/>
      <c r="H59" s="970"/>
      <c r="I59" s="970"/>
      <c r="J59" s="970"/>
      <c r="K59" s="970"/>
      <c r="L59" s="970"/>
      <c r="M59" s="970"/>
      <c r="N59" s="970"/>
      <c r="O59" s="970"/>
      <c r="P59" s="971"/>
      <c r="Q59" s="704"/>
      <c r="R59" s="705"/>
      <c r="S59" s="705"/>
      <c r="T59" s="705"/>
      <c r="U59" s="974"/>
      <c r="V59" s="974"/>
      <c r="W59" s="974"/>
      <c r="X59" s="974"/>
      <c r="Y59" s="974"/>
      <c r="Z59" s="974"/>
      <c r="AA59" s="974"/>
      <c r="AB59" s="974"/>
      <c r="AC59" s="974"/>
      <c r="AD59" s="974"/>
      <c r="AE59" s="974"/>
      <c r="AF59" s="974"/>
      <c r="AG59" s="974"/>
      <c r="AH59" s="974"/>
      <c r="AI59" s="974"/>
      <c r="AJ59" s="974"/>
      <c r="AK59" s="976"/>
      <c r="AL59" s="705"/>
      <c r="AM59" s="705"/>
      <c r="AN59" s="706"/>
    </row>
    <row r="60" spans="2:40" ht="11.25" customHeight="1" x14ac:dyDescent="0.15">
      <c r="B60" s="1035"/>
      <c r="C60" s="970"/>
      <c r="D60" s="970"/>
      <c r="E60" s="970"/>
      <c r="F60" s="970"/>
      <c r="G60" s="970"/>
      <c r="H60" s="970"/>
      <c r="I60" s="970"/>
      <c r="J60" s="970"/>
      <c r="K60" s="970"/>
      <c r="L60" s="970"/>
      <c r="M60" s="970"/>
      <c r="N60" s="970"/>
      <c r="O60" s="970"/>
      <c r="P60" s="971"/>
      <c r="Q60" s="704"/>
      <c r="R60" s="705"/>
      <c r="S60" s="705"/>
      <c r="T60" s="705"/>
      <c r="U60" s="974"/>
      <c r="V60" s="974"/>
      <c r="W60" s="974"/>
      <c r="X60" s="974"/>
      <c r="Y60" s="974"/>
      <c r="Z60" s="974"/>
      <c r="AA60" s="974"/>
      <c r="AB60" s="974"/>
      <c r="AC60" s="974"/>
      <c r="AD60" s="974"/>
      <c r="AE60" s="974"/>
      <c r="AF60" s="974"/>
      <c r="AG60" s="974"/>
      <c r="AH60" s="974"/>
      <c r="AI60" s="974"/>
      <c r="AJ60" s="974"/>
      <c r="AK60" s="976"/>
      <c r="AL60" s="705"/>
      <c r="AM60" s="705"/>
      <c r="AN60" s="706"/>
    </row>
    <row r="61" spans="2:40" ht="11.25" customHeight="1" x14ac:dyDescent="0.15">
      <c r="B61" s="1035"/>
      <c r="C61" s="970"/>
      <c r="D61" s="970"/>
      <c r="E61" s="970"/>
      <c r="F61" s="970"/>
      <c r="G61" s="970"/>
      <c r="H61" s="970"/>
      <c r="I61" s="970"/>
      <c r="J61" s="970"/>
      <c r="K61" s="970"/>
      <c r="L61" s="970"/>
      <c r="M61" s="970"/>
      <c r="N61" s="970"/>
      <c r="O61" s="970"/>
      <c r="P61" s="971"/>
      <c r="Q61" s="704"/>
      <c r="R61" s="705"/>
      <c r="S61" s="705"/>
      <c r="T61" s="705"/>
      <c r="U61" s="974"/>
      <c r="V61" s="974"/>
      <c r="W61" s="974"/>
      <c r="X61" s="974"/>
      <c r="Y61" s="974"/>
      <c r="Z61" s="974"/>
      <c r="AA61" s="974"/>
      <c r="AB61" s="974"/>
      <c r="AC61" s="974"/>
      <c r="AD61" s="974"/>
      <c r="AE61" s="974"/>
      <c r="AF61" s="974"/>
      <c r="AG61" s="974"/>
      <c r="AH61" s="974"/>
      <c r="AI61" s="974"/>
      <c r="AJ61" s="974"/>
      <c r="AK61" s="976"/>
      <c r="AL61" s="705"/>
      <c r="AM61" s="705"/>
      <c r="AN61" s="706"/>
    </row>
    <row r="62" spans="2:40" ht="11.25" customHeight="1" x14ac:dyDescent="0.15">
      <c r="B62" s="1035"/>
      <c r="C62" s="970"/>
      <c r="D62" s="970"/>
      <c r="E62" s="970"/>
      <c r="F62" s="970"/>
      <c r="G62" s="970"/>
      <c r="H62" s="970"/>
      <c r="I62" s="970"/>
      <c r="J62" s="970"/>
      <c r="K62" s="970"/>
      <c r="L62" s="970"/>
      <c r="M62" s="970"/>
      <c r="N62" s="970"/>
      <c r="O62" s="970"/>
      <c r="P62" s="971"/>
      <c r="Q62" s="704"/>
      <c r="R62" s="705"/>
      <c r="S62" s="705"/>
      <c r="T62" s="705"/>
      <c r="U62" s="974"/>
      <c r="V62" s="974"/>
      <c r="W62" s="974"/>
      <c r="X62" s="974"/>
      <c r="Y62" s="974"/>
      <c r="Z62" s="974"/>
      <c r="AA62" s="974"/>
      <c r="AB62" s="974"/>
      <c r="AC62" s="974"/>
      <c r="AD62" s="974"/>
      <c r="AE62" s="974"/>
      <c r="AF62" s="974"/>
      <c r="AG62" s="974"/>
      <c r="AH62" s="974"/>
      <c r="AI62" s="974"/>
      <c r="AJ62" s="974"/>
      <c r="AK62" s="976"/>
      <c r="AL62" s="705"/>
      <c r="AM62" s="705"/>
      <c r="AN62" s="706"/>
    </row>
    <row r="63" spans="2:40" ht="11.25" customHeight="1" x14ac:dyDescent="0.15">
      <c r="B63" s="1035"/>
      <c r="C63" s="970"/>
      <c r="D63" s="970"/>
      <c r="E63" s="970"/>
      <c r="F63" s="970"/>
      <c r="G63" s="970"/>
      <c r="H63" s="970"/>
      <c r="I63" s="970"/>
      <c r="J63" s="970"/>
      <c r="K63" s="970"/>
      <c r="L63" s="970"/>
      <c r="M63" s="970"/>
      <c r="N63" s="970"/>
      <c r="O63" s="970"/>
      <c r="P63" s="971"/>
      <c r="Q63" s="704"/>
      <c r="R63" s="705"/>
      <c r="S63" s="705"/>
      <c r="T63" s="705"/>
      <c r="U63" s="974"/>
      <c r="V63" s="974"/>
      <c r="W63" s="974"/>
      <c r="X63" s="974"/>
      <c r="Y63" s="974"/>
      <c r="Z63" s="974"/>
      <c r="AA63" s="974"/>
      <c r="AB63" s="974"/>
      <c r="AC63" s="974"/>
      <c r="AD63" s="974"/>
      <c r="AE63" s="974"/>
      <c r="AF63" s="974"/>
      <c r="AG63" s="974"/>
      <c r="AH63" s="974"/>
      <c r="AI63" s="974"/>
      <c r="AJ63" s="974"/>
      <c r="AK63" s="976"/>
      <c r="AL63" s="705"/>
      <c r="AM63" s="705"/>
      <c r="AN63" s="706"/>
    </row>
    <row r="64" spans="2:40" ht="11.25" customHeight="1" x14ac:dyDescent="0.15">
      <c r="B64" s="1035"/>
      <c r="C64" s="970"/>
      <c r="D64" s="970"/>
      <c r="E64" s="970"/>
      <c r="F64" s="970"/>
      <c r="G64" s="970"/>
      <c r="H64" s="970"/>
      <c r="I64" s="970"/>
      <c r="J64" s="970"/>
      <c r="K64" s="970"/>
      <c r="L64" s="970"/>
      <c r="M64" s="970"/>
      <c r="N64" s="970"/>
      <c r="O64" s="970"/>
      <c r="P64" s="971"/>
      <c r="Q64" s="704"/>
      <c r="R64" s="705"/>
      <c r="S64" s="705"/>
      <c r="T64" s="705"/>
      <c r="U64" s="974"/>
      <c r="V64" s="974"/>
      <c r="W64" s="974"/>
      <c r="X64" s="974"/>
      <c r="Y64" s="974"/>
      <c r="Z64" s="974"/>
      <c r="AA64" s="974"/>
      <c r="AB64" s="974"/>
      <c r="AC64" s="974"/>
      <c r="AD64" s="974"/>
      <c r="AE64" s="974"/>
      <c r="AF64" s="974"/>
      <c r="AG64" s="974"/>
      <c r="AH64" s="974"/>
      <c r="AI64" s="974"/>
      <c r="AJ64" s="974"/>
      <c r="AK64" s="976"/>
      <c r="AL64" s="705"/>
      <c r="AM64" s="705"/>
      <c r="AN64" s="706"/>
    </row>
    <row r="65" spans="2:40" ht="11.25" customHeight="1" x14ac:dyDescent="0.15">
      <c r="B65" s="1035"/>
      <c r="C65" s="970"/>
      <c r="D65" s="970"/>
      <c r="E65" s="970"/>
      <c r="F65" s="970"/>
      <c r="G65" s="970"/>
      <c r="H65" s="970"/>
      <c r="I65" s="970"/>
      <c r="J65" s="970"/>
      <c r="K65" s="970"/>
      <c r="L65" s="970"/>
      <c r="M65" s="970"/>
      <c r="N65" s="970"/>
      <c r="O65" s="970"/>
      <c r="P65" s="971"/>
      <c r="Q65" s="704"/>
      <c r="R65" s="705"/>
      <c r="S65" s="705"/>
      <c r="T65" s="705"/>
      <c r="U65" s="974"/>
      <c r="V65" s="974"/>
      <c r="W65" s="974"/>
      <c r="X65" s="974"/>
      <c r="Y65" s="974"/>
      <c r="Z65" s="974"/>
      <c r="AA65" s="974"/>
      <c r="AB65" s="974"/>
      <c r="AC65" s="974"/>
      <c r="AD65" s="974"/>
      <c r="AE65" s="974"/>
      <c r="AF65" s="974"/>
      <c r="AG65" s="974"/>
      <c r="AH65" s="974"/>
      <c r="AI65" s="974"/>
      <c r="AJ65" s="974"/>
      <c r="AK65" s="976"/>
      <c r="AL65" s="705"/>
      <c r="AM65" s="705"/>
      <c r="AN65" s="706"/>
    </row>
    <row r="66" spans="2:40" ht="11.25" customHeight="1" x14ac:dyDescent="0.15">
      <c r="B66" s="1035"/>
      <c r="C66" s="970"/>
      <c r="D66" s="970"/>
      <c r="E66" s="970"/>
      <c r="F66" s="970"/>
      <c r="G66" s="970"/>
      <c r="H66" s="970"/>
      <c r="I66" s="970"/>
      <c r="J66" s="970"/>
      <c r="K66" s="970"/>
      <c r="L66" s="970"/>
      <c r="M66" s="970"/>
      <c r="N66" s="970"/>
      <c r="O66" s="970"/>
      <c r="P66" s="971"/>
      <c r="Q66" s="704"/>
      <c r="R66" s="705"/>
      <c r="S66" s="705"/>
      <c r="T66" s="705"/>
      <c r="U66" s="974"/>
      <c r="V66" s="974"/>
      <c r="W66" s="974"/>
      <c r="X66" s="974"/>
      <c r="Y66" s="974"/>
      <c r="Z66" s="974"/>
      <c r="AA66" s="974"/>
      <c r="AB66" s="974"/>
      <c r="AC66" s="974"/>
      <c r="AD66" s="974"/>
      <c r="AE66" s="974"/>
      <c r="AF66" s="974"/>
      <c r="AG66" s="974"/>
      <c r="AH66" s="974"/>
      <c r="AI66" s="974"/>
      <c r="AJ66" s="974"/>
      <c r="AK66" s="976"/>
      <c r="AL66" s="705"/>
      <c r="AM66" s="705"/>
      <c r="AN66" s="706"/>
    </row>
    <row r="67" spans="2:40" ht="11.25" customHeight="1" x14ac:dyDescent="0.15">
      <c r="B67" s="1035"/>
      <c r="C67" s="970"/>
      <c r="D67" s="970"/>
      <c r="E67" s="970"/>
      <c r="F67" s="970"/>
      <c r="G67" s="970"/>
      <c r="H67" s="970"/>
      <c r="I67" s="970"/>
      <c r="J67" s="970"/>
      <c r="K67" s="970"/>
      <c r="L67" s="970"/>
      <c r="M67" s="970"/>
      <c r="N67" s="970"/>
      <c r="O67" s="970"/>
      <c r="P67" s="971"/>
      <c r="Q67" s="704"/>
      <c r="R67" s="705"/>
      <c r="S67" s="705"/>
      <c r="T67" s="705"/>
      <c r="U67" s="974"/>
      <c r="V67" s="974"/>
      <c r="W67" s="974"/>
      <c r="X67" s="974"/>
      <c r="Y67" s="974"/>
      <c r="Z67" s="974"/>
      <c r="AA67" s="974"/>
      <c r="AB67" s="974"/>
      <c r="AC67" s="974"/>
      <c r="AD67" s="974"/>
      <c r="AE67" s="974"/>
      <c r="AF67" s="974"/>
      <c r="AG67" s="974"/>
      <c r="AH67" s="974"/>
      <c r="AI67" s="974"/>
      <c r="AJ67" s="974"/>
      <c r="AK67" s="976"/>
      <c r="AL67" s="705"/>
      <c r="AM67" s="705"/>
      <c r="AN67" s="706"/>
    </row>
    <row r="68" spans="2:40" ht="11.25" customHeight="1" x14ac:dyDescent="0.15">
      <c r="B68" s="1036"/>
      <c r="C68" s="972"/>
      <c r="D68" s="972"/>
      <c r="E68" s="972"/>
      <c r="F68" s="972"/>
      <c r="G68" s="972"/>
      <c r="H68" s="972"/>
      <c r="I68" s="972"/>
      <c r="J68" s="972"/>
      <c r="K68" s="972"/>
      <c r="L68" s="972"/>
      <c r="M68" s="972"/>
      <c r="N68" s="972"/>
      <c r="O68" s="972"/>
      <c r="P68" s="973"/>
      <c r="Q68" s="1001"/>
      <c r="R68" s="1002"/>
      <c r="S68" s="1002"/>
      <c r="T68" s="1002"/>
      <c r="U68" s="873"/>
      <c r="V68" s="873"/>
      <c r="W68" s="873"/>
      <c r="X68" s="873"/>
      <c r="Y68" s="873"/>
      <c r="Z68" s="873"/>
      <c r="AA68" s="873"/>
      <c r="AB68" s="873"/>
      <c r="AC68" s="873"/>
      <c r="AD68" s="873"/>
      <c r="AE68" s="873"/>
      <c r="AF68" s="873"/>
      <c r="AG68" s="873"/>
      <c r="AH68" s="873"/>
      <c r="AI68" s="873"/>
      <c r="AJ68" s="873"/>
      <c r="AK68" s="1003"/>
      <c r="AL68" s="1002"/>
      <c r="AM68" s="1002"/>
      <c r="AN68" s="1004"/>
    </row>
    <row r="69" spans="2:40" ht="11.25" customHeight="1" x14ac:dyDescent="0.15">
      <c r="B69" s="1010" t="s">
        <v>99</v>
      </c>
      <c r="C69" s="1011"/>
      <c r="D69" s="1011"/>
      <c r="E69" s="1011"/>
      <c r="F69" s="1011"/>
      <c r="G69" s="1011"/>
      <c r="H69" s="1011"/>
      <c r="I69" s="1011"/>
      <c r="J69" s="1011"/>
      <c r="K69" s="1011"/>
      <c r="L69" s="1011"/>
      <c r="M69" s="1011"/>
      <c r="N69" s="1011"/>
      <c r="O69" s="1011"/>
      <c r="P69" s="1012"/>
      <c r="Q69" s="1013"/>
      <c r="R69" s="1008"/>
      <c r="S69" s="1008"/>
      <c r="T69" s="1008"/>
      <c r="U69" s="1008"/>
      <c r="V69" s="1008"/>
      <c r="W69" s="1008"/>
      <c r="X69" s="1008"/>
      <c r="Y69" s="1008"/>
      <c r="Z69" s="1008"/>
      <c r="AA69" s="1008"/>
      <c r="AB69" s="1008"/>
      <c r="AC69" s="1008"/>
      <c r="AD69" s="1008"/>
      <c r="AE69" s="1008"/>
      <c r="AF69" s="1008"/>
      <c r="AG69" s="1008"/>
      <c r="AH69" s="1008"/>
      <c r="AI69" s="1008"/>
      <c r="AJ69" s="1008"/>
      <c r="AK69" s="1008"/>
      <c r="AL69" s="1008"/>
      <c r="AM69" s="1008"/>
      <c r="AN69" s="1009"/>
    </row>
    <row r="70" spans="2:40" ht="11.25" customHeight="1" x14ac:dyDescent="0.15">
      <c r="B70" s="1010"/>
      <c r="C70" s="1011"/>
      <c r="D70" s="1011"/>
      <c r="E70" s="1011"/>
      <c r="F70" s="1011"/>
      <c r="G70" s="1011"/>
      <c r="H70" s="1011"/>
      <c r="I70" s="1011"/>
      <c r="J70" s="1011"/>
      <c r="K70" s="1011"/>
      <c r="L70" s="1011"/>
      <c r="M70" s="1011"/>
      <c r="N70" s="1011"/>
      <c r="O70" s="1011"/>
      <c r="P70" s="1012"/>
      <c r="Q70" s="1013"/>
      <c r="R70" s="1008"/>
      <c r="S70" s="1008"/>
      <c r="T70" s="1008"/>
      <c r="U70" s="1008"/>
      <c r="V70" s="1008"/>
      <c r="W70" s="1008"/>
      <c r="X70" s="1008"/>
      <c r="Y70" s="1008"/>
      <c r="Z70" s="1008"/>
      <c r="AA70" s="1008"/>
      <c r="AB70" s="1008"/>
      <c r="AC70" s="1008"/>
      <c r="AD70" s="1008"/>
      <c r="AE70" s="1008"/>
      <c r="AF70" s="1008"/>
      <c r="AG70" s="1008"/>
      <c r="AH70" s="1008"/>
      <c r="AI70" s="1008"/>
      <c r="AJ70" s="1008"/>
      <c r="AK70" s="1008"/>
      <c r="AL70" s="1008"/>
      <c r="AM70" s="1008"/>
      <c r="AN70" s="1009"/>
    </row>
    <row r="71" spans="2:40" ht="15" customHeight="1" x14ac:dyDescent="0.15">
      <c r="B71" s="52"/>
      <c r="C71" s="52"/>
      <c r="D71" s="52"/>
      <c r="E71" s="52"/>
      <c r="F71" s="52"/>
      <c r="G71" s="52"/>
      <c r="H71" s="52"/>
      <c r="I71" s="52"/>
      <c r="J71" s="52"/>
      <c r="K71" s="52"/>
      <c r="L71" s="52"/>
      <c r="M71" s="52"/>
      <c r="N71" s="52"/>
      <c r="O71" s="52"/>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row>
  </sheetData>
  <sheetProtection algorithmName="SHA-512" hashValue="LG69EQyqJ9BTP6caNXcZo6wkWjG8WTedFbNCDQkjH1k5jquIMXZr4gOhR4pt4hLIWzdymEQTLkfW5pQfB0hklA==" saltValue="2O5UTyIl+hZC6URa2yWp6A==" spinCount="100000" sheet="1" formatCells="0" formatColumns="0" formatRows="0"/>
  <mergeCells count="95">
    <mergeCell ref="B9:AN11"/>
    <mergeCell ref="B13:P14"/>
    <mergeCell ref="Q13:T14"/>
    <mergeCell ref="U13:X14"/>
    <mergeCell ref="AC13:AF14"/>
    <mergeCell ref="AG13:AJ14"/>
    <mergeCell ref="AK13:AN14"/>
    <mergeCell ref="B12:AM12"/>
    <mergeCell ref="Y13:AB14"/>
    <mergeCell ref="B2:AN2"/>
    <mergeCell ref="AH4:AN4"/>
    <mergeCell ref="B5:C5"/>
    <mergeCell ref="D5:AN5"/>
    <mergeCell ref="B8:AN8"/>
    <mergeCell ref="B6:AN6"/>
    <mergeCell ref="B21:P22"/>
    <mergeCell ref="Q21:T22"/>
    <mergeCell ref="U21:X22"/>
    <mergeCell ref="AC21:AF22"/>
    <mergeCell ref="AG21:AJ22"/>
    <mergeCell ref="AK21:AN22"/>
    <mergeCell ref="AK15:AN17"/>
    <mergeCell ref="Q18:T20"/>
    <mergeCell ref="U18:X20"/>
    <mergeCell ref="AC18:AF20"/>
    <mergeCell ref="AG18:AJ20"/>
    <mergeCell ref="AK18:AN20"/>
    <mergeCell ref="AG15:AJ17"/>
    <mergeCell ref="Y21:AB22"/>
    <mergeCell ref="B15:P17"/>
    <mergeCell ref="B18:P20"/>
    <mergeCell ref="Q15:T17"/>
    <mergeCell ref="U15:X17"/>
    <mergeCell ref="AC15:AF17"/>
    <mergeCell ref="Y15:AB17"/>
    <mergeCell ref="Y18:AB20"/>
    <mergeCell ref="B69:P70"/>
    <mergeCell ref="Q69:T70"/>
    <mergeCell ref="AH43:AN43"/>
    <mergeCell ref="B44:C44"/>
    <mergeCell ref="D44:AN44"/>
    <mergeCell ref="B49:P50"/>
    <mergeCell ref="Q49:T50"/>
    <mergeCell ref="U49:X50"/>
    <mergeCell ref="AC49:AF50"/>
    <mergeCell ref="AG49:AJ50"/>
    <mergeCell ref="AK49:AN50"/>
    <mergeCell ref="U69:X70"/>
    <mergeCell ref="AC69:AF70"/>
    <mergeCell ref="AG69:AJ70"/>
    <mergeCell ref="AK69:AN70"/>
    <mergeCell ref="B51:P68"/>
    <mergeCell ref="B24:AN24"/>
    <mergeCell ref="B26:AN26"/>
    <mergeCell ref="B27:AN28"/>
    <mergeCell ref="B30:P31"/>
    <mergeCell ref="Q30:T31"/>
    <mergeCell ref="U30:X31"/>
    <mergeCell ref="AC30:AF31"/>
    <mergeCell ref="AG30:AJ31"/>
    <mergeCell ref="AK30:AN31"/>
    <mergeCell ref="B29:AM29"/>
    <mergeCell ref="Y30:AB31"/>
    <mergeCell ref="AK35:AN37"/>
    <mergeCell ref="B32:P34"/>
    <mergeCell ref="Q32:T34"/>
    <mergeCell ref="U32:X34"/>
    <mergeCell ref="AC32:AF34"/>
    <mergeCell ref="AG32:AJ34"/>
    <mergeCell ref="AK32:AN34"/>
    <mergeCell ref="Y32:AB34"/>
    <mergeCell ref="Y35:AB37"/>
    <mergeCell ref="B35:P37"/>
    <mergeCell ref="Q35:T37"/>
    <mergeCell ref="U35:X37"/>
    <mergeCell ref="AC35:AF37"/>
    <mergeCell ref="AG35:AJ37"/>
    <mergeCell ref="AK38:AN39"/>
    <mergeCell ref="B48:AM48"/>
    <mergeCell ref="Y38:AB39"/>
    <mergeCell ref="Y49:AB50"/>
    <mergeCell ref="B46:AN46"/>
    <mergeCell ref="B47:AN47"/>
    <mergeCell ref="B38:P39"/>
    <mergeCell ref="Q38:T39"/>
    <mergeCell ref="U38:X39"/>
    <mergeCell ref="AC38:AF39"/>
    <mergeCell ref="AG38:AJ39"/>
    <mergeCell ref="AK51:AN68"/>
    <mergeCell ref="Y69:AB70"/>
    <mergeCell ref="Q51:T68"/>
    <mergeCell ref="U51:X68"/>
    <mergeCell ref="Y51:AB68"/>
    <mergeCell ref="AC51:AF68"/>
    <mergeCell ref="AG51:AJ68"/>
  </mergeCells>
  <phoneticPr fontId="3"/>
  <dataValidations count="2">
    <dataValidation type="list" allowBlank="1" showInputMessage="1" showErrorMessage="1" sqref="Q51 U51 Y51 AC51 AG51 AK51" xr:uid="{BAF9C27C-3811-4C84-9885-35D4891BC514}">
      <formula1>"○"</formula1>
    </dataValidation>
    <dataValidation type="list" allowBlank="1" showInputMessage="1" showErrorMessage="1" sqref="Q18:AN20 Q35:AN37" xr:uid="{EC0BA849-1AF4-41D3-B2C4-DB29B7C4021D}">
      <formula1>"第一種木材関連事業者,第二種木材関連事業者"</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9BA91-8FAE-433D-8821-2BD984911B2E}">
  <dimension ref="B2:AN78"/>
  <sheetViews>
    <sheetView topLeftCell="A26" zoomScale="85" zoomScaleNormal="85" zoomScaleSheetLayoutView="40" workbookViewId="0">
      <selection activeCell="AR56" sqref="AR56"/>
    </sheetView>
  </sheetViews>
  <sheetFormatPr defaultColWidth="2.25" defaultRowHeight="15" customHeight="1" x14ac:dyDescent="0.15"/>
  <cols>
    <col min="1" max="1" width="2.5" style="45" customWidth="1"/>
    <col min="2" max="71" width="2.25" style="45"/>
    <col min="72" max="72" width="2.25" style="45" customWidth="1"/>
    <col min="7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176</v>
      </c>
      <c r="AI4" s="291"/>
      <c r="AJ4" s="291"/>
      <c r="AK4" s="291"/>
      <c r="AL4" s="291"/>
      <c r="AM4" s="291"/>
      <c r="AN4" s="292"/>
    </row>
    <row r="5" spans="2:40" ht="15" customHeight="1" x14ac:dyDescent="0.15">
      <c r="B5" s="699" t="s">
        <v>174</v>
      </c>
      <c r="C5" s="699"/>
      <c r="D5" s="700" t="s">
        <v>175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1.2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4.25"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4.25" x14ac:dyDescent="0.15">
      <c r="B8" s="223" t="s">
        <v>252</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1087"/>
      <c r="C9" s="1087"/>
      <c r="D9" s="1087"/>
      <c r="E9" s="1087"/>
      <c r="F9" s="1087"/>
      <c r="G9" s="1087"/>
      <c r="H9" s="1087"/>
      <c r="I9" s="1087"/>
      <c r="J9" s="1087"/>
      <c r="K9" s="1087"/>
      <c r="L9" s="1087"/>
      <c r="M9" s="1087"/>
      <c r="N9" s="1087"/>
      <c r="O9" s="1087"/>
      <c r="P9" s="1087"/>
      <c r="Q9" s="1087"/>
      <c r="R9" s="1087"/>
      <c r="S9" s="1087"/>
      <c r="T9" s="1087"/>
      <c r="U9" s="1087"/>
      <c r="V9" s="1087"/>
      <c r="W9" s="1087"/>
      <c r="X9" s="1087"/>
      <c r="Y9" s="1087"/>
      <c r="Z9" s="1087"/>
      <c r="AA9" s="1087"/>
      <c r="AB9" s="1087"/>
      <c r="AC9" s="1087"/>
      <c r="AD9" s="1087"/>
      <c r="AE9" s="1087"/>
      <c r="AF9" s="1087"/>
      <c r="AG9" s="1087"/>
      <c r="AH9" s="1087"/>
      <c r="AI9" s="1087"/>
      <c r="AJ9" s="1087"/>
      <c r="AK9" s="1087"/>
      <c r="AL9" s="1087"/>
      <c r="AM9" s="1087"/>
      <c r="AN9" s="48"/>
    </row>
    <row r="10" spans="2:40" ht="11.25" customHeight="1" x14ac:dyDescent="0.15">
      <c r="B10" s="813" t="s">
        <v>103</v>
      </c>
      <c r="C10" s="814"/>
      <c r="D10" s="814"/>
      <c r="E10" s="814"/>
      <c r="F10" s="814"/>
      <c r="G10" s="814"/>
      <c r="H10" s="814"/>
      <c r="I10" s="814"/>
      <c r="J10" s="814"/>
      <c r="K10" s="814"/>
      <c r="L10" s="814"/>
      <c r="M10" s="814"/>
      <c r="N10" s="814"/>
      <c r="O10" s="814"/>
      <c r="P10" s="815"/>
      <c r="Q10" s="1084"/>
      <c r="R10" s="1085"/>
      <c r="S10" s="1085"/>
      <c r="T10" s="1085"/>
      <c r="U10" s="1085"/>
      <c r="V10" s="1085"/>
      <c r="W10" s="1085"/>
      <c r="X10" s="1085"/>
      <c r="Y10" s="1085"/>
      <c r="Z10" s="1085"/>
      <c r="AA10" s="1085"/>
      <c r="AB10" s="1085"/>
      <c r="AC10" s="1085"/>
      <c r="AD10" s="1085"/>
      <c r="AE10" s="1085"/>
      <c r="AF10" s="1085"/>
      <c r="AG10" s="1085"/>
      <c r="AH10" s="1085"/>
      <c r="AI10" s="1085"/>
      <c r="AJ10" s="1085"/>
      <c r="AK10" s="1085"/>
      <c r="AL10" s="1085"/>
      <c r="AM10" s="1085"/>
      <c r="AN10" s="1086"/>
    </row>
    <row r="11" spans="2:40" ht="11.25" customHeight="1" x14ac:dyDescent="0.15">
      <c r="B11" s="816"/>
      <c r="C11" s="817"/>
      <c r="D11" s="817"/>
      <c r="E11" s="817"/>
      <c r="F11" s="817"/>
      <c r="G11" s="817"/>
      <c r="H11" s="817"/>
      <c r="I11" s="817"/>
      <c r="J11" s="817"/>
      <c r="K11" s="817"/>
      <c r="L11" s="817"/>
      <c r="M11" s="817"/>
      <c r="N11" s="817"/>
      <c r="O11" s="817"/>
      <c r="P11" s="818"/>
      <c r="Q11" s="1084"/>
      <c r="R11" s="1085"/>
      <c r="S11" s="1085"/>
      <c r="T11" s="1085"/>
      <c r="U11" s="1085"/>
      <c r="V11" s="1085"/>
      <c r="W11" s="1085"/>
      <c r="X11" s="1085"/>
      <c r="Y11" s="1085"/>
      <c r="Z11" s="1085"/>
      <c r="AA11" s="1085"/>
      <c r="AB11" s="1085"/>
      <c r="AC11" s="1085"/>
      <c r="AD11" s="1085"/>
      <c r="AE11" s="1085"/>
      <c r="AF11" s="1085"/>
      <c r="AG11" s="1085"/>
      <c r="AH11" s="1085"/>
      <c r="AI11" s="1085"/>
      <c r="AJ11" s="1085"/>
      <c r="AK11" s="1085"/>
      <c r="AL11" s="1085"/>
      <c r="AM11" s="1085"/>
      <c r="AN11" s="1086"/>
    </row>
    <row r="12" spans="2:40" ht="11.25" customHeight="1" x14ac:dyDescent="0.15">
      <c r="B12" s="1060" t="s">
        <v>177</v>
      </c>
      <c r="C12" s="1061"/>
      <c r="D12" s="1061"/>
      <c r="E12" s="1061"/>
      <c r="F12" s="1061"/>
      <c r="G12" s="1061"/>
      <c r="H12" s="1061"/>
      <c r="I12" s="1061"/>
      <c r="J12" s="1061"/>
      <c r="K12" s="1061"/>
      <c r="L12" s="1061"/>
      <c r="M12" s="1061"/>
      <c r="N12" s="1061"/>
      <c r="O12" s="1061"/>
      <c r="P12" s="1062"/>
      <c r="Q12" s="847"/>
      <c r="R12" s="827"/>
      <c r="S12" s="827"/>
      <c r="T12" s="827"/>
      <c r="U12" s="827"/>
      <c r="V12" s="827"/>
      <c r="W12" s="827"/>
      <c r="X12" s="827"/>
      <c r="Y12" s="827"/>
      <c r="Z12" s="827"/>
      <c r="AA12" s="827"/>
      <c r="AB12" s="827"/>
      <c r="AC12" s="827"/>
      <c r="AD12" s="827"/>
      <c r="AE12" s="827"/>
      <c r="AF12" s="827"/>
      <c r="AG12" s="827"/>
      <c r="AH12" s="827"/>
      <c r="AI12" s="827"/>
      <c r="AJ12" s="827"/>
      <c r="AK12" s="827"/>
      <c r="AL12" s="827"/>
      <c r="AM12" s="827"/>
      <c r="AN12" s="828"/>
    </row>
    <row r="13" spans="2:40" ht="11.25" customHeight="1" x14ac:dyDescent="0.15">
      <c r="B13" s="1037"/>
      <c r="C13" s="1038"/>
      <c r="D13" s="1038"/>
      <c r="E13" s="1038"/>
      <c r="F13" s="1038"/>
      <c r="G13" s="1038"/>
      <c r="H13" s="1038"/>
      <c r="I13" s="1038"/>
      <c r="J13" s="1038"/>
      <c r="K13" s="1038"/>
      <c r="L13" s="1038"/>
      <c r="M13" s="1038"/>
      <c r="N13" s="1038"/>
      <c r="O13" s="1038"/>
      <c r="P13" s="1039"/>
      <c r="Q13" s="839"/>
      <c r="R13" s="820"/>
      <c r="S13" s="820"/>
      <c r="T13" s="820"/>
      <c r="U13" s="820"/>
      <c r="V13" s="820"/>
      <c r="W13" s="820"/>
      <c r="X13" s="820"/>
      <c r="Y13" s="820"/>
      <c r="Z13" s="820"/>
      <c r="AA13" s="820"/>
      <c r="AB13" s="820"/>
      <c r="AC13" s="820"/>
      <c r="AD13" s="820"/>
      <c r="AE13" s="820"/>
      <c r="AF13" s="820"/>
      <c r="AG13" s="820"/>
      <c r="AH13" s="820"/>
      <c r="AI13" s="820"/>
      <c r="AJ13" s="820"/>
      <c r="AK13" s="820"/>
      <c r="AL13" s="820"/>
      <c r="AM13" s="820"/>
      <c r="AN13" s="825"/>
    </row>
    <row r="14" spans="2:40" ht="11.25" customHeight="1" x14ac:dyDescent="0.15">
      <c r="B14" s="1037"/>
      <c r="C14" s="1038"/>
      <c r="D14" s="1038"/>
      <c r="E14" s="1038"/>
      <c r="F14" s="1038"/>
      <c r="G14" s="1038"/>
      <c r="H14" s="1038"/>
      <c r="I14" s="1038"/>
      <c r="J14" s="1038"/>
      <c r="K14" s="1038"/>
      <c r="L14" s="1038"/>
      <c r="M14" s="1038"/>
      <c r="N14" s="1038"/>
      <c r="O14" s="1038"/>
      <c r="P14" s="1039"/>
      <c r="Q14" s="839"/>
      <c r="R14" s="820"/>
      <c r="S14" s="820"/>
      <c r="T14" s="820"/>
      <c r="U14" s="820"/>
      <c r="V14" s="820"/>
      <c r="W14" s="820"/>
      <c r="X14" s="820"/>
      <c r="Y14" s="820"/>
      <c r="Z14" s="820"/>
      <c r="AA14" s="820"/>
      <c r="AB14" s="820"/>
      <c r="AC14" s="820"/>
      <c r="AD14" s="820"/>
      <c r="AE14" s="820"/>
      <c r="AF14" s="820"/>
      <c r="AG14" s="820"/>
      <c r="AH14" s="820"/>
      <c r="AI14" s="820"/>
      <c r="AJ14" s="820"/>
      <c r="AK14" s="820"/>
      <c r="AL14" s="820"/>
      <c r="AM14" s="820"/>
      <c r="AN14" s="825"/>
    </row>
    <row r="15" spans="2:40" ht="11.25" customHeight="1" x14ac:dyDescent="0.15">
      <c r="B15" s="1037"/>
      <c r="C15" s="1038"/>
      <c r="D15" s="1038"/>
      <c r="E15" s="1038"/>
      <c r="F15" s="1038"/>
      <c r="G15" s="1038"/>
      <c r="H15" s="1038"/>
      <c r="I15" s="1038"/>
      <c r="J15" s="1038"/>
      <c r="K15" s="1038"/>
      <c r="L15" s="1038"/>
      <c r="M15" s="1038"/>
      <c r="N15" s="1038"/>
      <c r="O15" s="1038"/>
      <c r="P15" s="1039"/>
      <c r="Q15" s="839"/>
      <c r="R15" s="820"/>
      <c r="S15" s="820"/>
      <c r="T15" s="820"/>
      <c r="U15" s="820"/>
      <c r="V15" s="820"/>
      <c r="W15" s="820"/>
      <c r="X15" s="820"/>
      <c r="Y15" s="820"/>
      <c r="Z15" s="820"/>
      <c r="AA15" s="820"/>
      <c r="AB15" s="820"/>
      <c r="AC15" s="820"/>
      <c r="AD15" s="820"/>
      <c r="AE15" s="820"/>
      <c r="AF15" s="820"/>
      <c r="AG15" s="820"/>
      <c r="AH15" s="820"/>
      <c r="AI15" s="820"/>
      <c r="AJ15" s="820"/>
      <c r="AK15" s="820"/>
      <c r="AL15" s="820"/>
      <c r="AM15" s="820"/>
      <c r="AN15" s="825"/>
    </row>
    <row r="16" spans="2:40" ht="11.25" customHeight="1" x14ac:dyDescent="0.15">
      <c r="B16" s="1037"/>
      <c r="C16" s="1038"/>
      <c r="D16" s="1038"/>
      <c r="E16" s="1038"/>
      <c r="F16" s="1038"/>
      <c r="G16" s="1038"/>
      <c r="H16" s="1038"/>
      <c r="I16" s="1038"/>
      <c r="J16" s="1038"/>
      <c r="K16" s="1038"/>
      <c r="L16" s="1038"/>
      <c r="M16" s="1038"/>
      <c r="N16" s="1038"/>
      <c r="O16" s="1038"/>
      <c r="P16" s="1039"/>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1037" t="s">
        <v>178</v>
      </c>
      <c r="C17" s="1038"/>
      <c r="D17" s="1038"/>
      <c r="E17" s="1038"/>
      <c r="F17" s="1038"/>
      <c r="G17" s="1038"/>
      <c r="H17" s="1038"/>
      <c r="I17" s="1038"/>
      <c r="J17" s="1038"/>
      <c r="K17" s="1038"/>
      <c r="L17" s="1038"/>
      <c r="M17" s="1038"/>
      <c r="N17" s="1038"/>
      <c r="O17" s="1038"/>
      <c r="P17" s="1039"/>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1037"/>
      <c r="C18" s="1038"/>
      <c r="D18" s="1038"/>
      <c r="E18" s="1038"/>
      <c r="F18" s="1038"/>
      <c r="G18" s="1038"/>
      <c r="H18" s="1038"/>
      <c r="I18" s="1038"/>
      <c r="J18" s="1038"/>
      <c r="K18" s="1038"/>
      <c r="L18" s="1038"/>
      <c r="M18" s="1038"/>
      <c r="N18" s="1038"/>
      <c r="O18" s="1038"/>
      <c r="P18" s="1039"/>
      <c r="Q18" s="839"/>
      <c r="R18" s="820"/>
      <c r="S18" s="820"/>
      <c r="T18" s="820"/>
      <c r="U18" s="820"/>
      <c r="V18" s="820"/>
      <c r="W18" s="820"/>
      <c r="X18" s="820"/>
      <c r="Y18" s="820"/>
      <c r="Z18" s="820"/>
      <c r="AA18" s="820"/>
      <c r="AB18" s="820"/>
      <c r="AC18" s="820"/>
      <c r="AD18" s="820"/>
      <c r="AE18" s="820"/>
      <c r="AF18" s="820"/>
      <c r="AG18" s="820"/>
      <c r="AH18" s="820"/>
      <c r="AI18" s="820"/>
      <c r="AJ18" s="820"/>
      <c r="AK18" s="820"/>
      <c r="AL18" s="820"/>
      <c r="AM18" s="820"/>
      <c r="AN18" s="825"/>
    </row>
    <row r="19" spans="2:40" ht="11.25" customHeight="1" x14ac:dyDescent="0.15">
      <c r="B19" s="1037"/>
      <c r="C19" s="1038"/>
      <c r="D19" s="1038"/>
      <c r="E19" s="1038"/>
      <c r="F19" s="1038"/>
      <c r="G19" s="1038"/>
      <c r="H19" s="1038"/>
      <c r="I19" s="1038"/>
      <c r="J19" s="1038"/>
      <c r="K19" s="1038"/>
      <c r="L19" s="1038"/>
      <c r="M19" s="1038"/>
      <c r="N19" s="1038"/>
      <c r="O19" s="1038"/>
      <c r="P19" s="1039"/>
      <c r="Q19" s="839"/>
      <c r="R19" s="820"/>
      <c r="S19" s="820"/>
      <c r="T19" s="820"/>
      <c r="U19" s="820"/>
      <c r="V19" s="820"/>
      <c r="W19" s="820"/>
      <c r="X19" s="820"/>
      <c r="Y19" s="820"/>
      <c r="Z19" s="820"/>
      <c r="AA19" s="820"/>
      <c r="AB19" s="820"/>
      <c r="AC19" s="820"/>
      <c r="AD19" s="820"/>
      <c r="AE19" s="820"/>
      <c r="AF19" s="820"/>
      <c r="AG19" s="820"/>
      <c r="AH19" s="820"/>
      <c r="AI19" s="820"/>
      <c r="AJ19" s="820"/>
      <c r="AK19" s="820"/>
      <c r="AL19" s="820"/>
      <c r="AM19" s="820"/>
      <c r="AN19" s="825"/>
    </row>
    <row r="20" spans="2:40" ht="11.25" customHeight="1" x14ac:dyDescent="0.15">
      <c r="B20" s="1037"/>
      <c r="C20" s="1038"/>
      <c r="D20" s="1038"/>
      <c r="E20" s="1038"/>
      <c r="F20" s="1038"/>
      <c r="G20" s="1038"/>
      <c r="H20" s="1038"/>
      <c r="I20" s="1038"/>
      <c r="J20" s="1038"/>
      <c r="K20" s="1038"/>
      <c r="L20" s="1038"/>
      <c r="M20" s="1038"/>
      <c r="N20" s="1038"/>
      <c r="O20" s="1038"/>
      <c r="P20" s="1039"/>
      <c r="Q20" s="839"/>
      <c r="R20" s="820"/>
      <c r="S20" s="820"/>
      <c r="T20" s="820"/>
      <c r="U20" s="820"/>
      <c r="V20" s="820"/>
      <c r="W20" s="820"/>
      <c r="X20" s="820"/>
      <c r="Y20" s="820"/>
      <c r="Z20" s="820"/>
      <c r="AA20" s="820"/>
      <c r="AB20" s="820"/>
      <c r="AC20" s="820"/>
      <c r="AD20" s="820"/>
      <c r="AE20" s="820"/>
      <c r="AF20" s="820"/>
      <c r="AG20" s="820"/>
      <c r="AH20" s="820"/>
      <c r="AI20" s="820"/>
      <c r="AJ20" s="820"/>
      <c r="AK20" s="820"/>
      <c r="AL20" s="820"/>
      <c r="AM20" s="820"/>
      <c r="AN20" s="825"/>
    </row>
    <row r="21" spans="2:40" ht="11.25" customHeight="1" x14ac:dyDescent="0.15">
      <c r="B21" s="1037"/>
      <c r="C21" s="1038"/>
      <c r="D21" s="1038"/>
      <c r="E21" s="1038"/>
      <c r="F21" s="1038"/>
      <c r="G21" s="1038"/>
      <c r="H21" s="1038"/>
      <c r="I21" s="1038"/>
      <c r="J21" s="1038"/>
      <c r="K21" s="1038"/>
      <c r="L21" s="1038"/>
      <c r="M21" s="1038"/>
      <c r="N21" s="1038"/>
      <c r="O21" s="1038"/>
      <c r="P21" s="1039"/>
      <c r="Q21" s="839"/>
      <c r="R21" s="820"/>
      <c r="S21" s="820"/>
      <c r="T21" s="820"/>
      <c r="U21" s="820"/>
      <c r="V21" s="820"/>
      <c r="W21" s="820"/>
      <c r="X21" s="820"/>
      <c r="Y21" s="820"/>
      <c r="Z21" s="820"/>
      <c r="AA21" s="820"/>
      <c r="AB21" s="820"/>
      <c r="AC21" s="820"/>
      <c r="AD21" s="820"/>
      <c r="AE21" s="820"/>
      <c r="AF21" s="820"/>
      <c r="AG21" s="820"/>
      <c r="AH21" s="820"/>
      <c r="AI21" s="820"/>
      <c r="AJ21" s="820"/>
      <c r="AK21" s="820"/>
      <c r="AL21" s="820"/>
      <c r="AM21" s="820"/>
      <c r="AN21" s="825"/>
    </row>
    <row r="22" spans="2:40" ht="11.25" customHeight="1" x14ac:dyDescent="0.15">
      <c r="B22" s="1037" t="s">
        <v>179</v>
      </c>
      <c r="C22" s="1038"/>
      <c r="D22" s="1038"/>
      <c r="E22" s="1038"/>
      <c r="F22" s="1038"/>
      <c r="G22" s="1038"/>
      <c r="H22" s="1038"/>
      <c r="I22" s="1038"/>
      <c r="J22" s="1038"/>
      <c r="K22" s="1038"/>
      <c r="L22" s="1038"/>
      <c r="M22" s="1038"/>
      <c r="N22" s="1038"/>
      <c r="O22" s="1038"/>
      <c r="P22" s="1039"/>
      <c r="Q22" s="839"/>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1.25" customHeight="1" x14ac:dyDescent="0.15">
      <c r="B23" s="1037"/>
      <c r="C23" s="1038"/>
      <c r="D23" s="1038"/>
      <c r="E23" s="1038"/>
      <c r="F23" s="1038"/>
      <c r="G23" s="1038"/>
      <c r="H23" s="1038"/>
      <c r="I23" s="1038"/>
      <c r="J23" s="1038"/>
      <c r="K23" s="1038"/>
      <c r="L23" s="1038"/>
      <c r="M23" s="1038"/>
      <c r="N23" s="1038"/>
      <c r="O23" s="1038"/>
      <c r="P23" s="1039"/>
      <c r="Q23" s="839"/>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1.25" customHeight="1" x14ac:dyDescent="0.15">
      <c r="B24" s="1037"/>
      <c r="C24" s="1038"/>
      <c r="D24" s="1038"/>
      <c r="E24" s="1038"/>
      <c r="F24" s="1038"/>
      <c r="G24" s="1038"/>
      <c r="H24" s="1038"/>
      <c r="I24" s="1038"/>
      <c r="J24" s="1038"/>
      <c r="K24" s="1038"/>
      <c r="L24" s="1038"/>
      <c r="M24" s="1038"/>
      <c r="N24" s="1038"/>
      <c r="O24" s="1038"/>
      <c r="P24" s="1039"/>
      <c r="Q24" s="839"/>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1.25" customHeight="1" x14ac:dyDescent="0.15">
      <c r="B25" s="1037"/>
      <c r="C25" s="1038"/>
      <c r="D25" s="1038"/>
      <c r="E25" s="1038"/>
      <c r="F25" s="1038"/>
      <c r="G25" s="1038"/>
      <c r="H25" s="1038"/>
      <c r="I25" s="1038"/>
      <c r="J25" s="1038"/>
      <c r="K25" s="1038"/>
      <c r="L25" s="1038"/>
      <c r="M25" s="1038"/>
      <c r="N25" s="1038"/>
      <c r="O25" s="1038"/>
      <c r="P25" s="1039"/>
      <c r="Q25" s="839"/>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1.25" customHeight="1" x14ac:dyDescent="0.15">
      <c r="B26" s="1042"/>
      <c r="C26" s="1043"/>
      <c r="D26" s="1043"/>
      <c r="E26" s="1043"/>
      <c r="F26" s="1043"/>
      <c r="G26" s="1043"/>
      <c r="H26" s="1043"/>
      <c r="I26" s="1043"/>
      <c r="J26" s="1043"/>
      <c r="K26" s="1043"/>
      <c r="L26" s="1043"/>
      <c r="M26" s="1043"/>
      <c r="N26" s="1043"/>
      <c r="O26" s="1043"/>
      <c r="P26" s="1044"/>
      <c r="Q26" s="840"/>
      <c r="R26" s="821"/>
      <c r="S26" s="821"/>
      <c r="T26" s="821"/>
      <c r="U26" s="821"/>
      <c r="V26" s="821"/>
      <c r="W26" s="821"/>
      <c r="X26" s="821"/>
      <c r="Y26" s="821"/>
      <c r="Z26" s="821"/>
      <c r="AA26" s="821"/>
      <c r="AB26" s="821"/>
      <c r="AC26" s="821"/>
      <c r="AD26" s="821"/>
      <c r="AE26" s="821"/>
      <c r="AF26" s="821"/>
      <c r="AG26" s="821"/>
      <c r="AH26" s="821"/>
      <c r="AI26" s="821"/>
      <c r="AJ26" s="821"/>
      <c r="AK26" s="821"/>
      <c r="AL26" s="821"/>
      <c r="AM26" s="821"/>
      <c r="AN26" s="826"/>
    </row>
    <row r="27" spans="2:40" ht="11.25" customHeight="1" x14ac:dyDescent="0.15">
      <c r="B27" s="1047" t="s">
        <v>99</v>
      </c>
      <c r="C27" s="1047"/>
      <c r="D27" s="1047"/>
      <c r="E27" s="1047"/>
      <c r="F27" s="1047"/>
      <c r="G27" s="1047"/>
      <c r="H27" s="1047"/>
      <c r="I27" s="1047"/>
      <c r="J27" s="1047"/>
      <c r="K27" s="1047"/>
      <c r="L27" s="1047"/>
      <c r="M27" s="1047"/>
      <c r="N27" s="1047"/>
      <c r="O27" s="1047"/>
      <c r="P27" s="1047"/>
      <c r="Q27" s="1084"/>
      <c r="R27" s="1085"/>
      <c r="S27" s="1085"/>
      <c r="T27" s="1085"/>
      <c r="U27" s="1085"/>
      <c r="V27" s="1085"/>
      <c r="W27" s="1085"/>
      <c r="X27" s="1085"/>
      <c r="Y27" s="1085"/>
      <c r="Z27" s="1085"/>
      <c r="AA27" s="1085"/>
      <c r="AB27" s="1085"/>
      <c r="AC27" s="1085"/>
      <c r="AD27" s="1085"/>
      <c r="AE27" s="1085"/>
      <c r="AF27" s="1085"/>
      <c r="AG27" s="1085"/>
      <c r="AH27" s="1085"/>
      <c r="AI27" s="1085"/>
      <c r="AJ27" s="1085"/>
      <c r="AK27" s="1085"/>
      <c r="AL27" s="1085"/>
      <c r="AM27" s="1085"/>
      <c r="AN27" s="1086"/>
    </row>
    <row r="28" spans="2:40" ht="11.25" customHeight="1" x14ac:dyDescent="0.15">
      <c r="B28" s="1047"/>
      <c r="C28" s="1047"/>
      <c r="D28" s="1047"/>
      <c r="E28" s="1047"/>
      <c r="F28" s="1047"/>
      <c r="G28" s="1047"/>
      <c r="H28" s="1047"/>
      <c r="I28" s="1047"/>
      <c r="J28" s="1047"/>
      <c r="K28" s="1047"/>
      <c r="L28" s="1047"/>
      <c r="M28" s="1047"/>
      <c r="N28" s="1047"/>
      <c r="O28" s="1047"/>
      <c r="P28" s="1047"/>
      <c r="Q28" s="1084"/>
      <c r="R28" s="1085"/>
      <c r="S28" s="1085"/>
      <c r="T28" s="1085"/>
      <c r="U28" s="1085"/>
      <c r="V28" s="1085"/>
      <c r="W28" s="1085"/>
      <c r="X28" s="1085"/>
      <c r="Y28" s="1085"/>
      <c r="Z28" s="1085"/>
      <c r="AA28" s="1085"/>
      <c r="AB28" s="1085"/>
      <c r="AC28" s="1085"/>
      <c r="AD28" s="1085"/>
      <c r="AE28" s="1085"/>
      <c r="AF28" s="1085"/>
      <c r="AG28" s="1085"/>
      <c r="AH28" s="1085"/>
      <c r="AI28" s="1085"/>
      <c r="AJ28" s="1085"/>
      <c r="AK28" s="1085"/>
      <c r="AL28" s="1085"/>
      <c r="AM28" s="1085"/>
      <c r="AN28" s="1086"/>
    </row>
    <row r="29" spans="2:40" ht="15" customHeight="1" x14ac:dyDescent="0.15">
      <c r="B29" s="49"/>
      <c r="C29" s="49"/>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row>
    <row r="30" spans="2:40" ht="15" customHeight="1" x14ac:dyDescent="0.15">
      <c r="B30" s="50"/>
      <c r="C30" s="50"/>
      <c r="D30" s="50"/>
      <c r="E30" s="50"/>
      <c r="F30" s="50"/>
      <c r="G30" s="50"/>
      <c r="H30" s="50"/>
      <c r="I30" s="50"/>
      <c r="J30" s="50"/>
      <c r="K30" s="50"/>
      <c r="L30" s="50"/>
      <c r="M30" s="50"/>
      <c r="N30" s="50"/>
      <c r="O30" s="50"/>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290" t="s">
        <v>182</v>
      </c>
      <c r="AI31" s="291"/>
      <c r="AJ31" s="291"/>
      <c r="AK31" s="291"/>
      <c r="AL31" s="291"/>
      <c r="AM31" s="291"/>
      <c r="AN31" s="292"/>
    </row>
    <row r="32" spans="2:40" ht="15" customHeight="1" x14ac:dyDescent="0.15">
      <c r="B32" s="699" t="s">
        <v>181</v>
      </c>
      <c r="C32" s="699"/>
      <c r="D32" s="700" t="s">
        <v>180</v>
      </c>
      <c r="E32" s="700"/>
      <c r="F32" s="700"/>
      <c r="G32" s="700"/>
      <c r="H32" s="700"/>
      <c r="I32" s="700"/>
      <c r="J32" s="700"/>
      <c r="K32" s="700"/>
      <c r="L32" s="700"/>
      <c r="M32" s="700"/>
      <c r="N32" s="700"/>
      <c r="O32" s="700"/>
      <c r="P32" s="700"/>
      <c r="Q32" s="700"/>
      <c r="R32" s="700"/>
      <c r="S32" s="700"/>
      <c r="T32" s="700"/>
      <c r="U32" s="700"/>
      <c r="V32" s="700"/>
      <c r="W32" s="700"/>
      <c r="X32" s="700"/>
      <c r="Y32" s="700"/>
      <c r="Z32" s="700"/>
      <c r="AA32" s="700"/>
      <c r="AB32" s="700"/>
      <c r="AC32" s="700"/>
      <c r="AD32" s="700"/>
      <c r="AE32" s="700"/>
      <c r="AF32" s="700"/>
      <c r="AG32" s="700"/>
      <c r="AH32" s="700"/>
      <c r="AI32" s="700"/>
      <c r="AJ32" s="700"/>
      <c r="AK32" s="700"/>
      <c r="AL32" s="700"/>
      <c r="AM32" s="700"/>
      <c r="AN32" s="700"/>
    </row>
    <row r="33" spans="2:40" ht="11.2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0" ht="14.25" x14ac:dyDescent="0.15">
      <c r="B34" s="217" t="s">
        <v>25</v>
      </c>
      <c r="C34" s="218"/>
      <c r="D34" s="218"/>
      <c r="E34" s="218"/>
      <c r="F34" s="218"/>
      <c r="G34" s="218"/>
      <c r="H34" s="218"/>
      <c r="I34" s="218"/>
      <c r="J34" s="218"/>
      <c r="K34" s="218"/>
      <c r="L34" s="218"/>
      <c r="M34" s="218"/>
      <c r="N34" s="218"/>
      <c r="O34" s="218"/>
      <c r="P34" s="218"/>
      <c r="Q34" s="218"/>
      <c r="R34" s="218"/>
      <c r="S34" s="218"/>
      <c r="T34" s="218"/>
      <c r="U34" s="218"/>
      <c r="V34" s="218"/>
      <c r="W34" s="218"/>
      <c r="X34" s="218"/>
      <c r="Y34" s="218"/>
      <c r="Z34" s="218"/>
      <c r="AA34" s="218"/>
      <c r="AB34" s="218"/>
      <c r="AC34" s="218"/>
      <c r="AD34" s="218"/>
      <c r="AE34" s="218"/>
      <c r="AF34" s="218"/>
      <c r="AG34" s="218"/>
      <c r="AH34" s="218"/>
      <c r="AI34" s="218"/>
      <c r="AJ34" s="218"/>
      <c r="AK34" s="218"/>
      <c r="AL34" s="218"/>
      <c r="AM34" s="218"/>
      <c r="AN34" s="219"/>
    </row>
    <row r="35" spans="2:40" ht="14.25" x14ac:dyDescent="0.15">
      <c r="B35" s="223" t="s">
        <v>252</v>
      </c>
      <c r="C35" s="224"/>
      <c r="D35" s="224"/>
      <c r="E35" s="224"/>
      <c r="F35" s="224"/>
      <c r="G35" s="224"/>
      <c r="H35" s="224"/>
      <c r="I35" s="224"/>
      <c r="J35" s="224"/>
      <c r="K35" s="224"/>
      <c r="L35" s="224"/>
      <c r="M35" s="224"/>
      <c r="N35" s="224"/>
      <c r="O35" s="224"/>
      <c r="P35" s="224"/>
      <c r="Q35" s="224"/>
      <c r="R35" s="224"/>
      <c r="S35" s="224"/>
      <c r="T35" s="224"/>
      <c r="U35" s="224"/>
      <c r="V35" s="224"/>
      <c r="W35" s="224"/>
      <c r="X35" s="224"/>
      <c r="Y35" s="224"/>
      <c r="Z35" s="224"/>
      <c r="AA35" s="224"/>
      <c r="AB35" s="224"/>
      <c r="AC35" s="224"/>
      <c r="AD35" s="224"/>
      <c r="AE35" s="224"/>
      <c r="AF35" s="224"/>
      <c r="AG35" s="224"/>
      <c r="AH35" s="224"/>
      <c r="AI35" s="224"/>
      <c r="AJ35" s="224"/>
      <c r="AK35" s="224"/>
      <c r="AL35" s="224"/>
      <c r="AM35" s="224"/>
      <c r="AN35" s="225"/>
    </row>
    <row r="36" spans="2:40" ht="15" customHeight="1" x14ac:dyDescent="0.15">
      <c r="B36" s="105"/>
      <c r="C36" s="105"/>
      <c r="D36" s="105"/>
      <c r="E36" s="105"/>
      <c r="F36" s="105"/>
      <c r="G36" s="105"/>
      <c r="H36" s="105"/>
      <c r="I36" s="105"/>
      <c r="J36" s="105"/>
      <c r="K36" s="10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row>
    <row r="37" spans="2:40" ht="15" customHeight="1" x14ac:dyDescent="0.15">
      <c r="B37" s="293" t="s">
        <v>24</v>
      </c>
      <c r="C37" s="293"/>
      <c r="D37" s="293"/>
      <c r="E37" s="293"/>
      <c r="F37" s="293"/>
      <c r="G37" s="293"/>
      <c r="H37" s="293"/>
      <c r="I37" s="293"/>
      <c r="J37" s="293"/>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3"/>
    </row>
    <row r="38" spans="2:40" ht="11.25" customHeight="1" x14ac:dyDescent="0.15">
      <c r="B38" s="106"/>
      <c r="C38" s="106"/>
      <c r="D38" s="106"/>
      <c r="E38" s="106"/>
      <c r="F38" s="106"/>
      <c r="G38" s="106"/>
      <c r="H38" s="106"/>
      <c r="I38" s="106"/>
      <c r="J38" s="106"/>
      <c r="K38" s="106"/>
      <c r="L38" s="106"/>
      <c r="M38" s="106"/>
      <c r="N38" s="106"/>
      <c r="O38" s="106"/>
      <c r="P38" s="106"/>
      <c r="Q38" s="106"/>
      <c r="R38" s="106"/>
      <c r="S38" s="106"/>
      <c r="T38" s="106"/>
      <c r="U38" s="106"/>
      <c r="V38" s="106"/>
      <c r="W38" s="106"/>
      <c r="X38" s="106"/>
      <c r="Y38" s="106"/>
      <c r="Z38" s="106"/>
      <c r="AA38" s="106"/>
      <c r="AB38" s="106"/>
      <c r="AC38" s="106"/>
      <c r="AD38" s="106"/>
      <c r="AE38" s="106"/>
      <c r="AF38" s="106"/>
      <c r="AG38" s="106"/>
      <c r="AH38" s="106"/>
      <c r="AI38" s="106"/>
      <c r="AJ38" s="106"/>
      <c r="AK38" s="106"/>
      <c r="AL38" s="106"/>
      <c r="AM38" s="106"/>
      <c r="AN38" s="106"/>
    </row>
    <row r="39" spans="2:40" ht="12" customHeight="1" x14ac:dyDescent="0.15">
      <c r="B39" s="1067" t="s">
        <v>309</v>
      </c>
      <c r="C39" s="1068"/>
      <c r="D39" s="1068"/>
      <c r="E39" s="1068"/>
      <c r="F39" s="1068"/>
      <c r="G39" s="1068"/>
      <c r="H39" s="1068"/>
      <c r="I39" s="1068"/>
      <c r="J39" s="1068"/>
      <c r="K39" s="1068"/>
      <c r="L39" s="1068"/>
      <c r="M39" s="1068"/>
      <c r="N39" s="1068"/>
      <c r="O39" s="1068"/>
      <c r="P39" s="1069"/>
      <c r="Q39" s="702"/>
      <c r="R39" s="702"/>
      <c r="S39" s="702"/>
      <c r="T39" s="702"/>
      <c r="U39" s="702"/>
      <c r="V39" s="702"/>
      <c r="W39" s="702"/>
      <c r="X39" s="702"/>
      <c r="Y39" s="702"/>
      <c r="Z39" s="702"/>
      <c r="AA39" s="702"/>
      <c r="AB39" s="702"/>
      <c r="AC39" s="702"/>
      <c r="AD39" s="702"/>
      <c r="AE39" s="702"/>
      <c r="AF39" s="702"/>
      <c r="AG39" s="702"/>
      <c r="AH39" s="702"/>
      <c r="AI39" s="702"/>
      <c r="AJ39" s="702"/>
      <c r="AK39" s="702"/>
      <c r="AL39" s="702"/>
      <c r="AM39" s="702"/>
      <c r="AN39" s="703"/>
    </row>
    <row r="40" spans="2:40" ht="12" customHeight="1" x14ac:dyDescent="0.15">
      <c r="B40" s="1070"/>
      <c r="C40" s="1071"/>
      <c r="D40" s="1071"/>
      <c r="E40" s="1071"/>
      <c r="F40" s="1071"/>
      <c r="G40" s="1071"/>
      <c r="H40" s="1071"/>
      <c r="I40" s="1071"/>
      <c r="J40" s="1071"/>
      <c r="K40" s="1071"/>
      <c r="L40" s="1071"/>
      <c r="M40" s="1071"/>
      <c r="N40" s="1071"/>
      <c r="O40" s="1071"/>
      <c r="P40" s="1072"/>
      <c r="Q40" s="705"/>
      <c r="R40" s="705"/>
      <c r="S40" s="705"/>
      <c r="T40" s="705"/>
      <c r="U40" s="705"/>
      <c r="V40" s="705"/>
      <c r="W40" s="705"/>
      <c r="X40" s="705"/>
      <c r="Y40" s="705"/>
      <c r="Z40" s="705"/>
      <c r="AA40" s="705"/>
      <c r="AB40" s="705"/>
      <c r="AC40" s="705"/>
      <c r="AD40" s="705"/>
      <c r="AE40" s="705"/>
      <c r="AF40" s="705"/>
      <c r="AG40" s="705"/>
      <c r="AH40" s="705"/>
      <c r="AI40" s="705"/>
      <c r="AJ40" s="705"/>
      <c r="AK40" s="705"/>
      <c r="AL40" s="705"/>
      <c r="AM40" s="705"/>
      <c r="AN40" s="706"/>
    </row>
    <row r="41" spans="2:40" ht="12" customHeight="1" x14ac:dyDescent="0.15">
      <c r="B41" s="1070"/>
      <c r="C41" s="1071"/>
      <c r="D41" s="1071"/>
      <c r="E41" s="1071"/>
      <c r="F41" s="1071"/>
      <c r="G41" s="1071"/>
      <c r="H41" s="1071"/>
      <c r="I41" s="1071"/>
      <c r="J41" s="1071"/>
      <c r="K41" s="1071"/>
      <c r="L41" s="1071"/>
      <c r="M41" s="1071"/>
      <c r="N41" s="1071"/>
      <c r="O41" s="1071"/>
      <c r="P41" s="1072"/>
      <c r="Q41" s="705"/>
      <c r="R41" s="705"/>
      <c r="S41" s="705"/>
      <c r="T41" s="705"/>
      <c r="U41" s="705"/>
      <c r="V41" s="705"/>
      <c r="W41" s="705"/>
      <c r="X41" s="705"/>
      <c r="Y41" s="705"/>
      <c r="Z41" s="705"/>
      <c r="AA41" s="705"/>
      <c r="AB41" s="705"/>
      <c r="AC41" s="705"/>
      <c r="AD41" s="705"/>
      <c r="AE41" s="705"/>
      <c r="AF41" s="705"/>
      <c r="AG41" s="705"/>
      <c r="AH41" s="705"/>
      <c r="AI41" s="705"/>
      <c r="AJ41" s="705"/>
      <c r="AK41" s="705"/>
      <c r="AL41" s="705"/>
      <c r="AM41" s="705"/>
      <c r="AN41" s="706"/>
    </row>
    <row r="42" spans="2:40" ht="12" customHeight="1" x14ac:dyDescent="0.15">
      <c r="B42" s="1073"/>
      <c r="C42" s="1074"/>
      <c r="D42" s="1074"/>
      <c r="E42" s="1074"/>
      <c r="F42" s="1074"/>
      <c r="G42" s="1074"/>
      <c r="H42" s="1074"/>
      <c r="I42" s="1074"/>
      <c r="J42" s="1074"/>
      <c r="K42" s="1074"/>
      <c r="L42" s="1074"/>
      <c r="M42" s="1074"/>
      <c r="N42" s="1074"/>
      <c r="O42" s="1074"/>
      <c r="P42" s="1075"/>
      <c r="Q42" s="1002"/>
      <c r="R42" s="1002"/>
      <c r="S42" s="1002"/>
      <c r="T42" s="1002"/>
      <c r="U42" s="1002"/>
      <c r="V42" s="1002"/>
      <c r="W42" s="1002"/>
      <c r="X42" s="1002"/>
      <c r="Y42" s="1002"/>
      <c r="Z42" s="1002"/>
      <c r="AA42" s="1002"/>
      <c r="AB42" s="1002"/>
      <c r="AC42" s="1002"/>
      <c r="AD42" s="1002"/>
      <c r="AE42" s="1002"/>
      <c r="AF42" s="1002"/>
      <c r="AG42" s="1002"/>
      <c r="AH42" s="1002"/>
      <c r="AI42" s="1002"/>
      <c r="AJ42" s="1002"/>
      <c r="AK42" s="1002"/>
      <c r="AL42" s="1002"/>
      <c r="AM42" s="1002"/>
      <c r="AN42" s="1004"/>
    </row>
    <row r="43" spans="2:40" ht="10.5" customHeight="1" x14ac:dyDescent="0.15">
      <c r="B43" s="1047" t="s">
        <v>99</v>
      </c>
      <c r="C43" s="1047"/>
      <c r="D43" s="1047"/>
      <c r="E43" s="1047"/>
      <c r="F43" s="1047"/>
      <c r="G43" s="1047"/>
      <c r="H43" s="1047"/>
      <c r="I43" s="1047"/>
      <c r="J43" s="1047"/>
      <c r="K43" s="1047"/>
      <c r="L43" s="1047"/>
      <c r="M43" s="1047"/>
      <c r="N43" s="1047"/>
      <c r="O43" s="1047"/>
      <c r="P43" s="1047"/>
      <c r="Q43" s="1048"/>
      <c r="R43" s="1048"/>
      <c r="S43" s="1048"/>
      <c r="T43" s="1048"/>
      <c r="U43" s="1048"/>
      <c r="V43" s="1048"/>
      <c r="W43" s="1048"/>
      <c r="X43" s="1048"/>
      <c r="Y43" s="1048"/>
      <c r="Z43" s="1048"/>
      <c r="AA43" s="1048"/>
      <c r="AB43" s="1048"/>
      <c r="AC43" s="1048"/>
      <c r="AD43" s="1048"/>
      <c r="AE43" s="1048"/>
      <c r="AF43" s="1048"/>
      <c r="AG43" s="1048"/>
      <c r="AH43" s="1048"/>
      <c r="AI43" s="1048"/>
      <c r="AJ43" s="1048"/>
      <c r="AK43" s="1048"/>
      <c r="AL43" s="1048"/>
      <c r="AM43" s="1048"/>
      <c r="AN43" s="1049"/>
    </row>
    <row r="44" spans="2:40" ht="10.5" customHeight="1" x14ac:dyDescent="0.15">
      <c r="B44" s="1047"/>
      <c r="C44" s="1047"/>
      <c r="D44" s="1047"/>
      <c r="E44" s="1047"/>
      <c r="F44" s="1047"/>
      <c r="G44" s="1047"/>
      <c r="H44" s="1047"/>
      <c r="I44" s="1047"/>
      <c r="J44" s="1047"/>
      <c r="K44" s="1047"/>
      <c r="L44" s="1047"/>
      <c r="M44" s="1047"/>
      <c r="N44" s="1047"/>
      <c r="O44" s="1047"/>
      <c r="P44" s="1047"/>
      <c r="Q44" s="720"/>
      <c r="R44" s="720"/>
      <c r="S44" s="720"/>
      <c r="T44" s="720"/>
      <c r="U44" s="720"/>
      <c r="V44" s="720"/>
      <c r="W44" s="720"/>
      <c r="X44" s="720"/>
      <c r="Y44" s="720"/>
      <c r="Z44" s="720"/>
      <c r="AA44" s="720"/>
      <c r="AB44" s="720"/>
      <c r="AC44" s="720"/>
      <c r="AD44" s="720"/>
      <c r="AE44" s="720"/>
      <c r="AF44" s="720"/>
      <c r="AG44" s="720"/>
      <c r="AH44" s="720"/>
      <c r="AI44" s="720"/>
      <c r="AJ44" s="720"/>
      <c r="AK44" s="720"/>
      <c r="AL44" s="720"/>
      <c r="AM44" s="720"/>
      <c r="AN44" s="721"/>
    </row>
    <row r="45" spans="2:40" ht="11.25" customHeight="1" x14ac:dyDescent="0.15">
      <c r="B45" s="106"/>
      <c r="C45" s="106"/>
      <c r="D45" s="106"/>
      <c r="E45" s="106"/>
      <c r="F45" s="106"/>
      <c r="G45" s="106"/>
      <c r="H45" s="106"/>
      <c r="I45" s="106"/>
      <c r="J45" s="106"/>
      <c r="K45" s="106"/>
      <c r="L45" s="106"/>
      <c r="M45" s="106"/>
      <c r="N45" s="106"/>
      <c r="O45" s="106"/>
      <c r="P45" s="106"/>
      <c r="Q45" s="106"/>
      <c r="R45" s="106"/>
      <c r="S45" s="106"/>
      <c r="T45" s="106"/>
      <c r="U45" s="106"/>
      <c r="V45" s="106"/>
      <c r="W45" s="106"/>
      <c r="X45" s="106"/>
      <c r="Y45" s="106"/>
      <c r="Z45" s="106"/>
      <c r="AA45" s="106"/>
      <c r="AB45" s="106"/>
      <c r="AC45" s="106"/>
      <c r="AD45" s="106"/>
      <c r="AE45" s="106"/>
      <c r="AF45" s="106"/>
      <c r="AG45" s="106"/>
      <c r="AH45" s="106"/>
      <c r="AI45" s="106"/>
      <c r="AJ45" s="106"/>
      <c r="AK45" s="106"/>
      <c r="AL45" s="106"/>
      <c r="AM45" s="106"/>
      <c r="AN45" s="106"/>
    </row>
    <row r="46" spans="2:40" ht="9.75" customHeight="1" x14ac:dyDescent="0.15">
      <c r="B46" s="1067" t="s">
        <v>310</v>
      </c>
      <c r="C46" s="1068"/>
      <c r="D46" s="1068"/>
      <c r="E46" s="1068"/>
      <c r="F46" s="1068"/>
      <c r="G46" s="1068"/>
      <c r="H46" s="1068"/>
      <c r="I46" s="1068"/>
      <c r="J46" s="1068"/>
      <c r="K46" s="1068"/>
      <c r="L46" s="1068"/>
      <c r="M46" s="1068"/>
      <c r="N46" s="1068"/>
      <c r="O46" s="1068"/>
      <c r="P46" s="1069"/>
      <c r="Q46" s="1076" t="s">
        <v>338</v>
      </c>
      <c r="R46" s="1077"/>
      <c r="S46" s="1077"/>
      <c r="T46" s="1077"/>
      <c r="U46" s="1077"/>
      <c r="V46" s="1077"/>
      <c r="W46" s="1077"/>
      <c r="X46" s="1077"/>
      <c r="Y46" s="1077" t="s">
        <v>311</v>
      </c>
      <c r="Z46" s="1077"/>
      <c r="AA46" s="1077"/>
      <c r="AB46" s="1077"/>
      <c r="AC46" s="1077"/>
      <c r="AD46" s="1077"/>
      <c r="AE46" s="1077"/>
      <c r="AF46" s="1077"/>
      <c r="AG46" s="1077" t="s">
        <v>312</v>
      </c>
      <c r="AH46" s="1077"/>
      <c r="AI46" s="1077"/>
      <c r="AJ46" s="1077"/>
      <c r="AK46" s="1077"/>
      <c r="AL46" s="1077"/>
      <c r="AM46" s="1077"/>
      <c r="AN46" s="1080"/>
    </row>
    <row r="47" spans="2:40" ht="9.75" customHeight="1" x14ac:dyDescent="0.15">
      <c r="B47" s="1070"/>
      <c r="C47" s="1071"/>
      <c r="D47" s="1071"/>
      <c r="E47" s="1071"/>
      <c r="F47" s="1071"/>
      <c r="G47" s="1071"/>
      <c r="H47" s="1071"/>
      <c r="I47" s="1071"/>
      <c r="J47" s="1071"/>
      <c r="K47" s="1071"/>
      <c r="L47" s="1071"/>
      <c r="M47" s="1071"/>
      <c r="N47" s="1071"/>
      <c r="O47" s="1071"/>
      <c r="P47" s="1072"/>
      <c r="Q47" s="1076"/>
      <c r="R47" s="1077"/>
      <c r="S47" s="1077"/>
      <c r="T47" s="1077"/>
      <c r="U47" s="1077"/>
      <c r="V47" s="1077"/>
      <c r="W47" s="1077"/>
      <c r="X47" s="1077"/>
      <c r="Y47" s="1077"/>
      <c r="Z47" s="1077"/>
      <c r="AA47" s="1077"/>
      <c r="AB47" s="1077"/>
      <c r="AC47" s="1077"/>
      <c r="AD47" s="1077"/>
      <c r="AE47" s="1077"/>
      <c r="AF47" s="1077"/>
      <c r="AG47" s="1077"/>
      <c r="AH47" s="1077"/>
      <c r="AI47" s="1077"/>
      <c r="AJ47" s="1077"/>
      <c r="AK47" s="1077"/>
      <c r="AL47" s="1077"/>
      <c r="AM47" s="1077"/>
      <c r="AN47" s="1080"/>
    </row>
    <row r="48" spans="2:40" ht="9.75" customHeight="1" x14ac:dyDescent="0.15">
      <c r="B48" s="1070"/>
      <c r="C48" s="1071"/>
      <c r="D48" s="1071"/>
      <c r="E48" s="1071"/>
      <c r="F48" s="1071"/>
      <c r="G48" s="1071"/>
      <c r="H48" s="1071"/>
      <c r="I48" s="1071"/>
      <c r="J48" s="1071"/>
      <c r="K48" s="1071"/>
      <c r="L48" s="1071"/>
      <c r="M48" s="1071"/>
      <c r="N48" s="1071"/>
      <c r="O48" s="1071"/>
      <c r="P48" s="1072"/>
      <c r="Q48" s="1078"/>
      <c r="R48" s="1079"/>
      <c r="S48" s="1079"/>
      <c r="T48" s="1079"/>
      <c r="U48" s="1079"/>
      <c r="V48" s="1079"/>
      <c r="W48" s="1079"/>
      <c r="X48" s="1079"/>
      <c r="Y48" s="1079"/>
      <c r="Z48" s="1079"/>
      <c r="AA48" s="1079"/>
      <c r="AB48" s="1079"/>
      <c r="AC48" s="1079"/>
      <c r="AD48" s="1079"/>
      <c r="AE48" s="1079"/>
      <c r="AF48" s="1079"/>
      <c r="AG48" s="1079"/>
      <c r="AH48" s="1079"/>
      <c r="AI48" s="1079"/>
      <c r="AJ48" s="1079"/>
      <c r="AK48" s="1079"/>
      <c r="AL48" s="1079"/>
      <c r="AM48" s="1079"/>
      <c r="AN48" s="1081"/>
    </row>
    <row r="49" spans="2:40" ht="9.75" customHeight="1" x14ac:dyDescent="0.15">
      <c r="B49" s="1070"/>
      <c r="C49" s="1071"/>
      <c r="D49" s="1071"/>
      <c r="E49" s="1071"/>
      <c r="F49" s="1071"/>
      <c r="G49" s="1071"/>
      <c r="H49" s="1071"/>
      <c r="I49" s="1071"/>
      <c r="J49" s="1071"/>
      <c r="K49" s="1071"/>
      <c r="L49" s="1071"/>
      <c r="M49" s="1071"/>
      <c r="N49" s="1071"/>
      <c r="O49" s="1071"/>
      <c r="P49" s="1072"/>
      <c r="Q49" s="1082"/>
      <c r="R49" s="1050"/>
      <c r="S49" s="1050"/>
      <c r="T49" s="1050"/>
      <c r="U49" s="1050"/>
      <c r="V49" s="1050"/>
      <c r="W49" s="1050"/>
      <c r="X49" s="1050"/>
      <c r="Y49" s="1050"/>
      <c r="Z49" s="1050"/>
      <c r="AA49" s="1050"/>
      <c r="AB49" s="1050"/>
      <c r="AC49" s="1050"/>
      <c r="AD49" s="1050"/>
      <c r="AE49" s="1050"/>
      <c r="AF49" s="1050"/>
      <c r="AG49" s="1050"/>
      <c r="AH49" s="1050"/>
      <c r="AI49" s="1050"/>
      <c r="AJ49" s="1050"/>
      <c r="AK49" s="1050"/>
      <c r="AL49" s="1050"/>
      <c r="AM49" s="1050"/>
      <c r="AN49" s="1051"/>
    </row>
    <row r="50" spans="2:40" ht="9.75" customHeight="1" x14ac:dyDescent="0.15">
      <c r="B50" s="1073"/>
      <c r="C50" s="1074"/>
      <c r="D50" s="1074"/>
      <c r="E50" s="1074"/>
      <c r="F50" s="1074"/>
      <c r="G50" s="1074"/>
      <c r="H50" s="1074"/>
      <c r="I50" s="1074"/>
      <c r="J50" s="1074"/>
      <c r="K50" s="1074"/>
      <c r="L50" s="1074"/>
      <c r="M50" s="1074"/>
      <c r="N50" s="1074"/>
      <c r="O50" s="1074"/>
      <c r="P50" s="1075"/>
      <c r="Q50" s="1083"/>
      <c r="R50" s="1052"/>
      <c r="S50" s="1052"/>
      <c r="T50" s="1052"/>
      <c r="U50" s="1052"/>
      <c r="V50" s="1052"/>
      <c r="W50" s="1052"/>
      <c r="X50" s="1052"/>
      <c r="Y50" s="1052"/>
      <c r="Z50" s="1052"/>
      <c r="AA50" s="1052"/>
      <c r="AB50" s="1052"/>
      <c r="AC50" s="1052"/>
      <c r="AD50" s="1052"/>
      <c r="AE50" s="1052"/>
      <c r="AF50" s="1052"/>
      <c r="AG50" s="1052"/>
      <c r="AH50" s="1052"/>
      <c r="AI50" s="1052"/>
      <c r="AJ50" s="1052"/>
      <c r="AK50" s="1052"/>
      <c r="AL50" s="1052"/>
      <c r="AM50" s="1052"/>
      <c r="AN50" s="1053"/>
    </row>
    <row r="51" spans="2:40" ht="10.5" customHeight="1" x14ac:dyDescent="0.15">
      <c r="B51" s="1047" t="s">
        <v>99</v>
      </c>
      <c r="C51" s="1047"/>
      <c r="D51" s="1047"/>
      <c r="E51" s="1047"/>
      <c r="F51" s="1047"/>
      <c r="G51" s="1047"/>
      <c r="H51" s="1047"/>
      <c r="I51" s="1047"/>
      <c r="J51" s="1047"/>
      <c r="K51" s="1047"/>
      <c r="L51" s="1047"/>
      <c r="M51" s="1047"/>
      <c r="N51" s="1047"/>
      <c r="O51" s="1047"/>
      <c r="P51" s="1047"/>
      <c r="Q51" s="1054"/>
      <c r="R51" s="1055"/>
      <c r="S51" s="1055"/>
      <c r="T51" s="1055"/>
      <c r="U51" s="1055"/>
      <c r="V51" s="1055"/>
      <c r="W51" s="1055"/>
      <c r="X51" s="1055"/>
      <c r="Y51" s="1055"/>
      <c r="Z51" s="1055"/>
      <c r="AA51" s="1055"/>
      <c r="AB51" s="1055"/>
      <c r="AC51" s="1055"/>
      <c r="AD51" s="1055"/>
      <c r="AE51" s="1055"/>
      <c r="AF51" s="1055"/>
      <c r="AG51" s="1055"/>
      <c r="AH51" s="1055"/>
      <c r="AI51" s="1055"/>
      <c r="AJ51" s="1055"/>
      <c r="AK51" s="1055"/>
      <c r="AL51" s="1055"/>
      <c r="AM51" s="1055"/>
      <c r="AN51" s="1056"/>
    </row>
    <row r="52" spans="2:40" ht="10.5" customHeight="1" x14ac:dyDescent="0.15">
      <c r="B52" s="1047"/>
      <c r="C52" s="1047"/>
      <c r="D52" s="1047"/>
      <c r="E52" s="1047"/>
      <c r="F52" s="1047"/>
      <c r="G52" s="1047"/>
      <c r="H52" s="1047"/>
      <c r="I52" s="1047"/>
      <c r="J52" s="1047"/>
      <c r="K52" s="1047"/>
      <c r="L52" s="1047"/>
      <c r="M52" s="1047"/>
      <c r="N52" s="1047"/>
      <c r="O52" s="1047"/>
      <c r="P52" s="1047"/>
      <c r="Q52" s="1057"/>
      <c r="R52" s="1058"/>
      <c r="S52" s="1058"/>
      <c r="T52" s="1058"/>
      <c r="U52" s="1058"/>
      <c r="V52" s="1058"/>
      <c r="W52" s="1058"/>
      <c r="X52" s="1058"/>
      <c r="Y52" s="1058"/>
      <c r="Z52" s="1058"/>
      <c r="AA52" s="1058"/>
      <c r="AB52" s="1058"/>
      <c r="AC52" s="1058"/>
      <c r="AD52" s="1058"/>
      <c r="AE52" s="1058"/>
      <c r="AF52" s="1058"/>
      <c r="AG52" s="1058"/>
      <c r="AH52" s="1058"/>
      <c r="AI52" s="1058"/>
      <c r="AJ52" s="1058"/>
      <c r="AK52" s="1058"/>
      <c r="AL52" s="1058"/>
      <c r="AM52" s="1058"/>
      <c r="AN52" s="1059"/>
    </row>
    <row r="53" spans="2:40" ht="15" customHeight="1" x14ac:dyDescent="0.15">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row>
    <row r="54" spans="2:40" ht="15" customHeight="1" x14ac:dyDescent="0.15">
      <c r="B54" s="293" t="s">
        <v>270</v>
      </c>
      <c r="C54" s="293"/>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c r="AM54" s="293"/>
      <c r="AN54" s="293"/>
    </row>
    <row r="55" spans="2:40" ht="11.25" customHeight="1" x14ac:dyDescent="0.15">
      <c r="B55" s="106"/>
      <c r="C55" s="106"/>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row>
    <row r="56" spans="2:40" ht="14.25" customHeight="1" x14ac:dyDescent="0.15">
      <c r="B56" s="1060" t="s">
        <v>308</v>
      </c>
      <c r="C56" s="1061"/>
      <c r="D56" s="1061"/>
      <c r="E56" s="1061"/>
      <c r="F56" s="1061"/>
      <c r="G56" s="1061"/>
      <c r="H56" s="1061"/>
      <c r="I56" s="1061"/>
      <c r="J56" s="1061"/>
      <c r="K56" s="1061"/>
      <c r="L56" s="1061"/>
      <c r="M56" s="1061"/>
      <c r="N56" s="1061"/>
      <c r="O56" s="1061"/>
      <c r="P56" s="1062"/>
      <c r="Q56" s="1063"/>
      <c r="R56" s="1063"/>
      <c r="S56" s="1063"/>
      <c r="T56" s="1063"/>
      <c r="U56" s="1063"/>
      <c r="V56" s="1063"/>
      <c r="W56" s="1063"/>
      <c r="X56" s="1063"/>
      <c r="Y56" s="1063"/>
      <c r="Z56" s="1063"/>
      <c r="AA56" s="1063"/>
      <c r="AB56" s="1063"/>
      <c r="AC56" s="1063"/>
      <c r="AD56" s="1063"/>
      <c r="AE56" s="1063"/>
      <c r="AF56" s="1063"/>
      <c r="AG56" s="1063"/>
      <c r="AH56" s="1063"/>
      <c r="AI56" s="1063"/>
      <c r="AJ56" s="1063"/>
      <c r="AK56" s="1063"/>
      <c r="AL56" s="1063"/>
      <c r="AM56" s="1063"/>
      <c r="AN56" s="1064"/>
    </row>
    <row r="57" spans="2:40" ht="14.25" customHeight="1" x14ac:dyDescent="0.15">
      <c r="B57" s="1037"/>
      <c r="C57" s="1038"/>
      <c r="D57" s="1038"/>
      <c r="E57" s="1038"/>
      <c r="F57" s="1038"/>
      <c r="G57" s="1038"/>
      <c r="H57" s="1038"/>
      <c r="I57" s="1038"/>
      <c r="J57" s="1038"/>
      <c r="K57" s="1038"/>
      <c r="L57" s="1038"/>
      <c r="M57" s="1038"/>
      <c r="N57" s="1038"/>
      <c r="O57" s="1038"/>
      <c r="P57" s="1039"/>
      <c r="Q57" s="1040"/>
      <c r="R57" s="1040"/>
      <c r="S57" s="1040"/>
      <c r="T57" s="1040"/>
      <c r="U57" s="1040"/>
      <c r="V57" s="1040"/>
      <c r="W57" s="1040"/>
      <c r="X57" s="1040"/>
      <c r="Y57" s="1040"/>
      <c r="Z57" s="1040"/>
      <c r="AA57" s="1040"/>
      <c r="AB57" s="1040"/>
      <c r="AC57" s="1040"/>
      <c r="AD57" s="1040"/>
      <c r="AE57" s="1040"/>
      <c r="AF57" s="1040"/>
      <c r="AG57" s="1040"/>
      <c r="AH57" s="1040"/>
      <c r="AI57" s="1040"/>
      <c r="AJ57" s="1040"/>
      <c r="AK57" s="1040"/>
      <c r="AL57" s="1040"/>
      <c r="AM57" s="1040"/>
      <c r="AN57" s="1041"/>
    </row>
    <row r="58" spans="2:40" ht="14.25" customHeight="1" x14ac:dyDescent="0.15">
      <c r="B58" s="1037"/>
      <c r="C58" s="1038"/>
      <c r="D58" s="1038"/>
      <c r="E58" s="1038"/>
      <c r="F58" s="1038"/>
      <c r="G58" s="1038"/>
      <c r="H58" s="1038"/>
      <c r="I58" s="1038"/>
      <c r="J58" s="1038"/>
      <c r="K58" s="1038"/>
      <c r="L58" s="1038"/>
      <c r="M58" s="1038"/>
      <c r="N58" s="1038"/>
      <c r="O58" s="1038"/>
      <c r="P58" s="1039"/>
      <c r="Q58" s="1040"/>
      <c r="R58" s="1040"/>
      <c r="S58" s="1040"/>
      <c r="T58" s="1040"/>
      <c r="U58" s="1040"/>
      <c r="V58" s="1040"/>
      <c r="W58" s="1040"/>
      <c r="X58" s="1040"/>
      <c r="Y58" s="1040"/>
      <c r="Z58" s="1040"/>
      <c r="AA58" s="1040"/>
      <c r="AB58" s="1040"/>
      <c r="AC58" s="1040"/>
      <c r="AD58" s="1040"/>
      <c r="AE58" s="1040"/>
      <c r="AF58" s="1040"/>
      <c r="AG58" s="1040"/>
      <c r="AH58" s="1040"/>
      <c r="AI58" s="1040"/>
      <c r="AJ58" s="1040"/>
      <c r="AK58" s="1040"/>
      <c r="AL58" s="1040"/>
      <c r="AM58" s="1040"/>
      <c r="AN58" s="1041"/>
    </row>
    <row r="59" spans="2:40" ht="11.25" customHeight="1" x14ac:dyDescent="0.15">
      <c r="B59" s="1037" t="s">
        <v>307</v>
      </c>
      <c r="C59" s="1038"/>
      <c r="D59" s="1038"/>
      <c r="E59" s="1038"/>
      <c r="F59" s="1038"/>
      <c r="G59" s="1038"/>
      <c r="H59" s="1038"/>
      <c r="I59" s="1038"/>
      <c r="J59" s="1038"/>
      <c r="K59" s="1038"/>
      <c r="L59" s="1038"/>
      <c r="M59" s="1038"/>
      <c r="N59" s="1038"/>
      <c r="O59" s="1038"/>
      <c r="P59" s="1039"/>
      <c r="Q59" s="1040"/>
      <c r="R59" s="1040"/>
      <c r="S59" s="1040"/>
      <c r="T59" s="1040"/>
      <c r="U59" s="1040"/>
      <c r="V59" s="1040"/>
      <c r="W59" s="1040"/>
      <c r="X59" s="1040"/>
      <c r="Y59" s="1040"/>
      <c r="Z59" s="1040"/>
      <c r="AA59" s="1040"/>
      <c r="AB59" s="1040"/>
      <c r="AC59" s="1040"/>
      <c r="AD59" s="1040"/>
      <c r="AE59" s="1040"/>
      <c r="AF59" s="1040"/>
      <c r="AG59" s="1040"/>
      <c r="AH59" s="1040"/>
      <c r="AI59" s="1040"/>
      <c r="AJ59" s="1040"/>
      <c r="AK59" s="1040"/>
      <c r="AL59" s="1040"/>
      <c r="AM59" s="1040"/>
      <c r="AN59" s="1041"/>
    </row>
    <row r="60" spans="2:40" ht="11.25" customHeight="1" x14ac:dyDescent="0.15">
      <c r="B60" s="1037"/>
      <c r="C60" s="1038"/>
      <c r="D60" s="1038"/>
      <c r="E60" s="1038"/>
      <c r="F60" s="1038"/>
      <c r="G60" s="1038"/>
      <c r="H60" s="1038"/>
      <c r="I60" s="1038"/>
      <c r="J60" s="1038"/>
      <c r="K60" s="1038"/>
      <c r="L60" s="1038"/>
      <c r="M60" s="1038"/>
      <c r="N60" s="1038"/>
      <c r="O60" s="1038"/>
      <c r="P60" s="1039"/>
      <c r="Q60" s="1040"/>
      <c r="R60" s="1040"/>
      <c r="S60" s="1040"/>
      <c r="T60" s="1040"/>
      <c r="U60" s="1040"/>
      <c r="V60" s="1040"/>
      <c r="W60" s="1040"/>
      <c r="X60" s="1040"/>
      <c r="Y60" s="1040"/>
      <c r="Z60" s="1040"/>
      <c r="AA60" s="1040"/>
      <c r="AB60" s="1040"/>
      <c r="AC60" s="1040"/>
      <c r="AD60" s="1040"/>
      <c r="AE60" s="1040"/>
      <c r="AF60" s="1040"/>
      <c r="AG60" s="1040"/>
      <c r="AH60" s="1040"/>
      <c r="AI60" s="1040"/>
      <c r="AJ60" s="1040"/>
      <c r="AK60" s="1040"/>
      <c r="AL60" s="1040"/>
      <c r="AM60" s="1040"/>
      <c r="AN60" s="1041"/>
    </row>
    <row r="61" spans="2:40" ht="11.25" customHeight="1" x14ac:dyDescent="0.15">
      <c r="B61" s="1037"/>
      <c r="C61" s="1038"/>
      <c r="D61" s="1038"/>
      <c r="E61" s="1038"/>
      <c r="F61" s="1038"/>
      <c r="G61" s="1038"/>
      <c r="H61" s="1038"/>
      <c r="I61" s="1038"/>
      <c r="J61" s="1038"/>
      <c r="K61" s="1038"/>
      <c r="L61" s="1038"/>
      <c r="M61" s="1038"/>
      <c r="N61" s="1038"/>
      <c r="O61" s="1038"/>
      <c r="P61" s="1039"/>
      <c r="Q61" s="1040"/>
      <c r="R61" s="1040"/>
      <c r="S61" s="1040"/>
      <c r="T61" s="1040"/>
      <c r="U61" s="1040"/>
      <c r="V61" s="1040"/>
      <c r="W61" s="1040"/>
      <c r="X61" s="1040"/>
      <c r="Y61" s="1040"/>
      <c r="Z61" s="1040"/>
      <c r="AA61" s="1040"/>
      <c r="AB61" s="1040"/>
      <c r="AC61" s="1040"/>
      <c r="AD61" s="1040"/>
      <c r="AE61" s="1040"/>
      <c r="AF61" s="1040"/>
      <c r="AG61" s="1040"/>
      <c r="AH61" s="1040"/>
      <c r="AI61" s="1040"/>
      <c r="AJ61" s="1040"/>
      <c r="AK61" s="1040"/>
      <c r="AL61" s="1040"/>
      <c r="AM61" s="1040"/>
      <c r="AN61" s="1041"/>
    </row>
    <row r="62" spans="2:40" ht="11.25" customHeight="1" x14ac:dyDescent="0.15">
      <c r="B62" s="1037"/>
      <c r="C62" s="1038"/>
      <c r="D62" s="1038"/>
      <c r="E62" s="1038"/>
      <c r="F62" s="1038"/>
      <c r="G62" s="1038"/>
      <c r="H62" s="1038"/>
      <c r="I62" s="1038"/>
      <c r="J62" s="1038"/>
      <c r="K62" s="1038"/>
      <c r="L62" s="1038"/>
      <c r="M62" s="1038"/>
      <c r="N62" s="1038"/>
      <c r="O62" s="1038"/>
      <c r="P62" s="1039"/>
      <c r="Q62" s="1040"/>
      <c r="R62" s="1040"/>
      <c r="S62" s="1040"/>
      <c r="T62" s="1040"/>
      <c r="U62" s="1040"/>
      <c r="V62" s="1040"/>
      <c r="W62" s="1040"/>
      <c r="X62" s="1040"/>
      <c r="Y62" s="1040"/>
      <c r="Z62" s="1040"/>
      <c r="AA62" s="1040"/>
      <c r="AB62" s="1040"/>
      <c r="AC62" s="1040"/>
      <c r="AD62" s="1040"/>
      <c r="AE62" s="1040"/>
      <c r="AF62" s="1040"/>
      <c r="AG62" s="1040"/>
      <c r="AH62" s="1040"/>
      <c r="AI62" s="1040"/>
      <c r="AJ62" s="1040"/>
      <c r="AK62" s="1040"/>
      <c r="AL62" s="1040"/>
      <c r="AM62" s="1040"/>
      <c r="AN62" s="1041"/>
    </row>
    <row r="63" spans="2:40" ht="9.75" customHeight="1" x14ac:dyDescent="0.15">
      <c r="B63" s="1037" t="s">
        <v>333</v>
      </c>
      <c r="C63" s="1038"/>
      <c r="D63" s="1038"/>
      <c r="E63" s="1038"/>
      <c r="F63" s="1038"/>
      <c r="G63" s="1038"/>
      <c r="H63" s="1038"/>
      <c r="I63" s="1038"/>
      <c r="J63" s="1038"/>
      <c r="K63" s="1038"/>
      <c r="L63" s="1038"/>
      <c r="M63" s="1038"/>
      <c r="N63" s="1038"/>
      <c r="O63" s="1038"/>
      <c r="P63" s="1039"/>
      <c r="Q63" s="1040"/>
      <c r="R63" s="1040"/>
      <c r="S63" s="1040"/>
      <c r="T63" s="1040"/>
      <c r="U63" s="1040"/>
      <c r="V63" s="1040"/>
      <c r="W63" s="1040"/>
      <c r="X63" s="1040"/>
      <c r="Y63" s="1040"/>
      <c r="Z63" s="1040"/>
      <c r="AA63" s="1040"/>
      <c r="AB63" s="1040"/>
      <c r="AC63" s="1040"/>
      <c r="AD63" s="1040"/>
      <c r="AE63" s="1040"/>
      <c r="AF63" s="1040"/>
      <c r="AG63" s="1040"/>
      <c r="AH63" s="1040"/>
      <c r="AI63" s="1040"/>
      <c r="AJ63" s="1040"/>
      <c r="AK63" s="1040"/>
      <c r="AL63" s="1040"/>
      <c r="AM63" s="1040"/>
      <c r="AN63" s="1041"/>
    </row>
    <row r="64" spans="2:40" ht="9.75" customHeight="1" x14ac:dyDescent="0.15">
      <c r="B64" s="1037"/>
      <c r="C64" s="1038"/>
      <c r="D64" s="1038"/>
      <c r="E64" s="1038"/>
      <c r="F64" s="1038"/>
      <c r="G64" s="1038"/>
      <c r="H64" s="1038"/>
      <c r="I64" s="1038"/>
      <c r="J64" s="1038"/>
      <c r="K64" s="1038"/>
      <c r="L64" s="1038"/>
      <c r="M64" s="1038"/>
      <c r="N64" s="1038"/>
      <c r="O64" s="1038"/>
      <c r="P64" s="1039"/>
      <c r="Q64" s="1040"/>
      <c r="R64" s="1040"/>
      <c r="S64" s="1040"/>
      <c r="T64" s="1040"/>
      <c r="U64" s="1040"/>
      <c r="V64" s="1040"/>
      <c r="W64" s="1040"/>
      <c r="X64" s="1040"/>
      <c r="Y64" s="1040"/>
      <c r="Z64" s="1040"/>
      <c r="AA64" s="1040"/>
      <c r="AB64" s="1040"/>
      <c r="AC64" s="1040"/>
      <c r="AD64" s="1040"/>
      <c r="AE64" s="1040"/>
      <c r="AF64" s="1040"/>
      <c r="AG64" s="1040"/>
      <c r="AH64" s="1040"/>
      <c r="AI64" s="1040"/>
      <c r="AJ64" s="1040"/>
      <c r="AK64" s="1040"/>
      <c r="AL64" s="1040"/>
      <c r="AM64" s="1040"/>
      <c r="AN64" s="1041"/>
    </row>
    <row r="65" spans="2:40" ht="9.75" customHeight="1" x14ac:dyDescent="0.15">
      <c r="B65" s="1037"/>
      <c r="C65" s="1038"/>
      <c r="D65" s="1038"/>
      <c r="E65" s="1038"/>
      <c r="F65" s="1038"/>
      <c r="G65" s="1038"/>
      <c r="H65" s="1038"/>
      <c r="I65" s="1038"/>
      <c r="J65" s="1038"/>
      <c r="K65" s="1038"/>
      <c r="L65" s="1038"/>
      <c r="M65" s="1038"/>
      <c r="N65" s="1038"/>
      <c r="O65" s="1038"/>
      <c r="P65" s="1039"/>
      <c r="Q65" s="1040"/>
      <c r="R65" s="1040"/>
      <c r="S65" s="1040"/>
      <c r="T65" s="1040"/>
      <c r="U65" s="1040"/>
      <c r="V65" s="1040"/>
      <c r="W65" s="1040"/>
      <c r="X65" s="1040"/>
      <c r="Y65" s="1040"/>
      <c r="Z65" s="1040"/>
      <c r="AA65" s="1040"/>
      <c r="AB65" s="1040"/>
      <c r="AC65" s="1040"/>
      <c r="AD65" s="1040"/>
      <c r="AE65" s="1040"/>
      <c r="AF65" s="1040"/>
      <c r="AG65" s="1040"/>
      <c r="AH65" s="1040"/>
      <c r="AI65" s="1040"/>
      <c r="AJ65" s="1040"/>
      <c r="AK65" s="1040"/>
      <c r="AL65" s="1040"/>
      <c r="AM65" s="1040"/>
      <c r="AN65" s="1041"/>
    </row>
    <row r="66" spans="2:40" ht="9.75" customHeight="1" x14ac:dyDescent="0.15">
      <c r="B66" s="1037"/>
      <c r="C66" s="1038"/>
      <c r="D66" s="1038"/>
      <c r="E66" s="1038"/>
      <c r="F66" s="1038"/>
      <c r="G66" s="1038"/>
      <c r="H66" s="1038"/>
      <c r="I66" s="1038"/>
      <c r="J66" s="1038"/>
      <c r="K66" s="1038"/>
      <c r="L66" s="1038"/>
      <c r="M66" s="1038"/>
      <c r="N66" s="1038"/>
      <c r="O66" s="1038"/>
      <c r="P66" s="1039"/>
      <c r="Q66" s="1040"/>
      <c r="R66" s="1040"/>
      <c r="S66" s="1040"/>
      <c r="T66" s="1040"/>
      <c r="U66" s="1040"/>
      <c r="V66" s="1040"/>
      <c r="W66" s="1040"/>
      <c r="X66" s="1040"/>
      <c r="Y66" s="1040"/>
      <c r="Z66" s="1040"/>
      <c r="AA66" s="1040"/>
      <c r="AB66" s="1040"/>
      <c r="AC66" s="1040"/>
      <c r="AD66" s="1040"/>
      <c r="AE66" s="1040"/>
      <c r="AF66" s="1040"/>
      <c r="AG66" s="1040"/>
      <c r="AH66" s="1040"/>
      <c r="AI66" s="1040"/>
      <c r="AJ66" s="1040"/>
      <c r="AK66" s="1040"/>
      <c r="AL66" s="1040"/>
      <c r="AM66" s="1040"/>
      <c r="AN66" s="1041"/>
    </row>
    <row r="67" spans="2:40" ht="9.75" customHeight="1" x14ac:dyDescent="0.15">
      <c r="B67" s="1037"/>
      <c r="C67" s="1038"/>
      <c r="D67" s="1038"/>
      <c r="E67" s="1038"/>
      <c r="F67" s="1038"/>
      <c r="G67" s="1038"/>
      <c r="H67" s="1038"/>
      <c r="I67" s="1038"/>
      <c r="J67" s="1038"/>
      <c r="K67" s="1038"/>
      <c r="L67" s="1038"/>
      <c r="M67" s="1038"/>
      <c r="N67" s="1038"/>
      <c r="O67" s="1038"/>
      <c r="P67" s="1039"/>
      <c r="Q67" s="1040"/>
      <c r="R67" s="1040"/>
      <c r="S67" s="1040"/>
      <c r="T67" s="1040"/>
      <c r="U67" s="1040"/>
      <c r="V67" s="1040"/>
      <c r="W67" s="1040"/>
      <c r="X67" s="1040"/>
      <c r="Y67" s="1040"/>
      <c r="Z67" s="1040"/>
      <c r="AA67" s="1040"/>
      <c r="AB67" s="1040"/>
      <c r="AC67" s="1040"/>
      <c r="AD67" s="1040"/>
      <c r="AE67" s="1040"/>
      <c r="AF67" s="1040"/>
      <c r="AG67" s="1040"/>
      <c r="AH67" s="1040"/>
      <c r="AI67" s="1040"/>
      <c r="AJ67" s="1040"/>
      <c r="AK67" s="1040"/>
      <c r="AL67" s="1040"/>
      <c r="AM67" s="1040"/>
      <c r="AN67" s="1041"/>
    </row>
    <row r="68" spans="2:40" ht="9.75" customHeight="1" x14ac:dyDescent="0.15">
      <c r="B68" s="1042"/>
      <c r="C68" s="1043"/>
      <c r="D68" s="1043"/>
      <c r="E68" s="1043"/>
      <c r="F68" s="1043"/>
      <c r="G68" s="1043"/>
      <c r="H68" s="1043"/>
      <c r="I68" s="1043"/>
      <c r="J68" s="1043"/>
      <c r="K68" s="1043"/>
      <c r="L68" s="1043"/>
      <c r="M68" s="1043"/>
      <c r="N68" s="1043"/>
      <c r="O68" s="1043"/>
      <c r="P68" s="1044"/>
      <c r="Q68" s="1045"/>
      <c r="R68" s="1045"/>
      <c r="S68" s="1045"/>
      <c r="T68" s="1045"/>
      <c r="U68" s="1045"/>
      <c r="V68" s="1045"/>
      <c r="W68" s="1045"/>
      <c r="X68" s="1045"/>
      <c r="Y68" s="1045"/>
      <c r="Z68" s="1045"/>
      <c r="AA68" s="1045"/>
      <c r="AB68" s="1045"/>
      <c r="AC68" s="1045"/>
      <c r="AD68" s="1045"/>
      <c r="AE68" s="1045"/>
      <c r="AF68" s="1045"/>
      <c r="AG68" s="1045"/>
      <c r="AH68" s="1045"/>
      <c r="AI68" s="1045"/>
      <c r="AJ68" s="1045"/>
      <c r="AK68" s="1045"/>
      <c r="AL68" s="1045"/>
      <c r="AM68" s="1045"/>
      <c r="AN68" s="1046"/>
    </row>
    <row r="69" spans="2:40" ht="9.75" customHeight="1" x14ac:dyDescent="0.15">
      <c r="B69" s="1047" t="s">
        <v>99</v>
      </c>
      <c r="C69" s="1047"/>
      <c r="D69" s="1047"/>
      <c r="E69" s="1047"/>
      <c r="F69" s="1047"/>
      <c r="G69" s="1047"/>
      <c r="H69" s="1047"/>
      <c r="I69" s="1047"/>
      <c r="J69" s="1047"/>
      <c r="K69" s="1047"/>
      <c r="L69" s="1047"/>
      <c r="M69" s="1047"/>
      <c r="N69" s="1047"/>
      <c r="O69" s="1047"/>
      <c r="P69" s="1047"/>
      <c r="Q69" s="1048"/>
      <c r="R69" s="1048"/>
      <c r="S69" s="1048"/>
      <c r="T69" s="1048"/>
      <c r="U69" s="1048"/>
      <c r="V69" s="1048"/>
      <c r="W69" s="1048"/>
      <c r="X69" s="1048"/>
      <c r="Y69" s="1048"/>
      <c r="Z69" s="1048"/>
      <c r="AA69" s="1048"/>
      <c r="AB69" s="1048"/>
      <c r="AC69" s="1048"/>
      <c r="AD69" s="1048"/>
      <c r="AE69" s="1048"/>
      <c r="AF69" s="1048"/>
      <c r="AG69" s="1048"/>
      <c r="AH69" s="1048"/>
      <c r="AI69" s="1048"/>
      <c r="AJ69" s="1048"/>
      <c r="AK69" s="1048"/>
      <c r="AL69" s="1048"/>
      <c r="AM69" s="1048"/>
      <c r="AN69" s="1049"/>
    </row>
    <row r="70" spans="2:40" ht="9.75" customHeight="1" x14ac:dyDescent="0.15">
      <c r="B70" s="1047"/>
      <c r="C70" s="1047"/>
      <c r="D70" s="1047"/>
      <c r="E70" s="1047"/>
      <c r="F70" s="1047"/>
      <c r="G70" s="1047"/>
      <c r="H70" s="1047"/>
      <c r="I70" s="1047"/>
      <c r="J70" s="1047"/>
      <c r="K70" s="1047"/>
      <c r="L70" s="1047"/>
      <c r="M70" s="1047"/>
      <c r="N70" s="1047"/>
      <c r="O70" s="1047"/>
      <c r="P70" s="1047"/>
      <c r="Q70" s="720"/>
      <c r="R70" s="720"/>
      <c r="S70" s="720"/>
      <c r="T70" s="720"/>
      <c r="U70" s="720"/>
      <c r="V70" s="720"/>
      <c r="W70" s="720"/>
      <c r="X70" s="720"/>
      <c r="Y70" s="720"/>
      <c r="Z70" s="720"/>
      <c r="AA70" s="720"/>
      <c r="AB70" s="720"/>
      <c r="AC70" s="720"/>
      <c r="AD70" s="720"/>
      <c r="AE70" s="720"/>
      <c r="AF70" s="720"/>
      <c r="AG70" s="720"/>
      <c r="AH70" s="720"/>
      <c r="AI70" s="720"/>
      <c r="AJ70" s="720"/>
      <c r="AK70" s="720"/>
      <c r="AL70" s="720"/>
      <c r="AM70" s="720"/>
      <c r="AN70" s="721"/>
    </row>
    <row r="71" spans="2:40" ht="11.25" customHeight="1" x14ac:dyDescent="0.15">
      <c r="B71" s="106"/>
      <c r="C71" s="106"/>
      <c r="D71" s="106"/>
      <c r="E71" s="106"/>
      <c r="F71" s="106"/>
      <c r="G71" s="106"/>
      <c r="H71" s="106"/>
      <c r="I71" s="106"/>
      <c r="J71" s="106"/>
      <c r="K71" s="106"/>
      <c r="L71" s="106"/>
      <c r="M71" s="106"/>
      <c r="N71" s="106"/>
      <c r="O71" s="106"/>
      <c r="P71" s="106"/>
      <c r="Q71" s="106"/>
      <c r="R71" s="106"/>
      <c r="S71" s="106"/>
      <c r="T71" s="106"/>
      <c r="U71" s="106"/>
      <c r="V71" s="106"/>
      <c r="W71" s="106"/>
      <c r="X71" s="106"/>
      <c r="Y71" s="106"/>
      <c r="Z71" s="106"/>
      <c r="AA71" s="106"/>
      <c r="AB71" s="106"/>
      <c r="AC71" s="106"/>
      <c r="AD71" s="106"/>
      <c r="AE71" s="106"/>
      <c r="AF71" s="106"/>
      <c r="AG71" s="106"/>
      <c r="AH71" s="106"/>
      <c r="AI71" s="106"/>
      <c r="AJ71" s="106"/>
      <c r="AK71" s="106"/>
      <c r="AL71" s="106"/>
      <c r="AM71" s="106"/>
      <c r="AN71" s="106"/>
    </row>
    <row r="72" spans="2:40" ht="9.75" customHeight="1" x14ac:dyDescent="0.15">
      <c r="B72" s="1065" t="s">
        <v>351</v>
      </c>
      <c r="C72" s="1065"/>
      <c r="D72" s="1065"/>
      <c r="E72" s="1065"/>
      <c r="F72" s="1065"/>
      <c r="G72" s="1065"/>
      <c r="H72" s="1065"/>
      <c r="I72" s="1065"/>
      <c r="J72" s="1065"/>
      <c r="K72" s="1065"/>
      <c r="L72" s="1065"/>
      <c r="M72" s="1065"/>
      <c r="N72" s="1065"/>
      <c r="O72" s="1065"/>
      <c r="P72" s="1065"/>
      <c r="Q72" s="1066"/>
      <c r="R72" s="1066"/>
      <c r="S72" s="1066"/>
      <c r="T72" s="1066"/>
      <c r="U72" s="1066"/>
      <c r="V72" s="1066"/>
      <c r="W72" s="1066"/>
      <c r="X72" s="1066"/>
      <c r="Y72" s="1066"/>
      <c r="Z72" s="1066"/>
      <c r="AA72" s="1066"/>
      <c r="AB72" s="1066"/>
      <c r="AC72" s="1066"/>
      <c r="AD72" s="1066"/>
      <c r="AE72" s="1066"/>
      <c r="AF72" s="1066"/>
      <c r="AG72" s="1066"/>
      <c r="AH72" s="1066"/>
      <c r="AI72" s="1066"/>
      <c r="AJ72" s="1066"/>
      <c r="AK72" s="1066"/>
      <c r="AL72" s="1066"/>
      <c r="AM72" s="1066"/>
      <c r="AN72" s="1066"/>
    </row>
    <row r="73" spans="2:40" ht="9.75" customHeight="1" x14ac:dyDescent="0.15">
      <c r="B73" s="1065"/>
      <c r="C73" s="1065"/>
      <c r="D73" s="1065"/>
      <c r="E73" s="1065"/>
      <c r="F73" s="1065"/>
      <c r="G73" s="1065"/>
      <c r="H73" s="1065"/>
      <c r="I73" s="1065"/>
      <c r="J73" s="1065"/>
      <c r="K73" s="1065"/>
      <c r="L73" s="1065"/>
      <c r="M73" s="1065"/>
      <c r="N73" s="1065"/>
      <c r="O73" s="1065"/>
      <c r="P73" s="1065"/>
      <c r="Q73" s="1066"/>
      <c r="R73" s="1066"/>
      <c r="S73" s="1066"/>
      <c r="T73" s="1066"/>
      <c r="U73" s="1066"/>
      <c r="V73" s="1066"/>
      <c r="W73" s="1066"/>
      <c r="X73" s="1066"/>
      <c r="Y73" s="1066"/>
      <c r="Z73" s="1066"/>
      <c r="AA73" s="1066"/>
      <c r="AB73" s="1066"/>
      <c r="AC73" s="1066"/>
      <c r="AD73" s="1066"/>
      <c r="AE73" s="1066"/>
      <c r="AF73" s="1066"/>
      <c r="AG73" s="1066"/>
      <c r="AH73" s="1066"/>
      <c r="AI73" s="1066"/>
      <c r="AJ73" s="1066"/>
      <c r="AK73" s="1066"/>
      <c r="AL73" s="1066"/>
      <c r="AM73" s="1066"/>
      <c r="AN73" s="1066"/>
    </row>
    <row r="74" spans="2:40" ht="9.75" customHeight="1" x14ac:dyDescent="0.15">
      <c r="B74" s="1065"/>
      <c r="C74" s="1065"/>
      <c r="D74" s="1065"/>
      <c r="E74" s="1065"/>
      <c r="F74" s="1065"/>
      <c r="G74" s="1065"/>
      <c r="H74" s="1065"/>
      <c r="I74" s="1065"/>
      <c r="J74" s="1065"/>
      <c r="K74" s="1065"/>
      <c r="L74" s="1065"/>
      <c r="M74" s="1065"/>
      <c r="N74" s="1065"/>
      <c r="O74" s="1065"/>
      <c r="P74" s="1065"/>
      <c r="Q74" s="1066"/>
      <c r="R74" s="1066"/>
      <c r="S74" s="1066"/>
      <c r="T74" s="1066"/>
      <c r="U74" s="1066"/>
      <c r="V74" s="1066"/>
      <c r="W74" s="1066"/>
      <c r="X74" s="1066"/>
      <c r="Y74" s="1066"/>
      <c r="Z74" s="1066"/>
      <c r="AA74" s="1066"/>
      <c r="AB74" s="1066"/>
      <c r="AC74" s="1066"/>
      <c r="AD74" s="1066"/>
      <c r="AE74" s="1066"/>
      <c r="AF74" s="1066"/>
      <c r="AG74" s="1066"/>
      <c r="AH74" s="1066"/>
      <c r="AI74" s="1066"/>
      <c r="AJ74" s="1066"/>
      <c r="AK74" s="1066"/>
      <c r="AL74" s="1066"/>
      <c r="AM74" s="1066"/>
      <c r="AN74" s="1066"/>
    </row>
    <row r="75" spans="2:40" ht="9.75" customHeight="1" x14ac:dyDescent="0.15">
      <c r="B75" s="1065"/>
      <c r="C75" s="1065"/>
      <c r="D75" s="1065"/>
      <c r="E75" s="1065"/>
      <c r="F75" s="1065"/>
      <c r="G75" s="1065"/>
      <c r="H75" s="1065"/>
      <c r="I75" s="1065"/>
      <c r="J75" s="1065"/>
      <c r="K75" s="1065"/>
      <c r="L75" s="1065"/>
      <c r="M75" s="1065"/>
      <c r="N75" s="1065"/>
      <c r="O75" s="1065"/>
      <c r="P75" s="1065"/>
      <c r="Q75" s="1066"/>
      <c r="R75" s="1066"/>
      <c r="S75" s="1066"/>
      <c r="T75" s="1066"/>
      <c r="U75" s="1066"/>
      <c r="V75" s="1066"/>
      <c r="W75" s="1066"/>
      <c r="X75" s="1066"/>
      <c r="Y75" s="1066"/>
      <c r="Z75" s="1066"/>
      <c r="AA75" s="1066"/>
      <c r="AB75" s="1066"/>
      <c r="AC75" s="1066"/>
      <c r="AD75" s="1066"/>
      <c r="AE75" s="1066"/>
      <c r="AF75" s="1066"/>
      <c r="AG75" s="1066"/>
      <c r="AH75" s="1066"/>
      <c r="AI75" s="1066"/>
      <c r="AJ75" s="1066"/>
      <c r="AK75" s="1066"/>
      <c r="AL75" s="1066"/>
      <c r="AM75" s="1066"/>
      <c r="AN75" s="1066"/>
    </row>
    <row r="76" spans="2:40" ht="10.5" customHeight="1" x14ac:dyDescent="0.15">
      <c r="B76" s="1065"/>
      <c r="C76" s="1065"/>
      <c r="D76" s="1065"/>
      <c r="E76" s="1065"/>
      <c r="F76" s="1065"/>
      <c r="G76" s="1065"/>
      <c r="H76" s="1065"/>
      <c r="I76" s="1065"/>
      <c r="J76" s="1065"/>
      <c r="K76" s="1065"/>
      <c r="L76" s="1065"/>
      <c r="M76" s="1065"/>
      <c r="N76" s="1065"/>
      <c r="O76" s="1065"/>
      <c r="P76" s="1065"/>
      <c r="Q76" s="1066"/>
      <c r="R76" s="1066"/>
      <c r="S76" s="1066"/>
      <c r="T76" s="1066"/>
      <c r="U76" s="1066"/>
      <c r="V76" s="1066"/>
      <c r="W76" s="1066"/>
      <c r="X76" s="1066"/>
      <c r="Y76" s="1066"/>
      <c r="Z76" s="1066"/>
      <c r="AA76" s="1066"/>
      <c r="AB76" s="1066"/>
      <c r="AC76" s="1066"/>
      <c r="AD76" s="1066"/>
      <c r="AE76" s="1066"/>
      <c r="AF76" s="1066"/>
      <c r="AG76" s="1066"/>
      <c r="AH76" s="1066"/>
      <c r="AI76" s="1066"/>
      <c r="AJ76" s="1066"/>
      <c r="AK76" s="1066"/>
      <c r="AL76" s="1066"/>
      <c r="AM76" s="1066"/>
      <c r="AN76" s="1066"/>
    </row>
    <row r="77" spans="2:40" ht="10.5" customHeight="1" x14ac:dyDescent="0.15">
      <c r="B77" s="1065"/>
      <c r="C77" s="1065"/>
      <c r="D77" s="1065"/>
      <c r="E77" s="1065"/>
      <c r="F77" s="1065"/>
      <c r="G77" s="1065"/>
      <c r="H77" s="1065"/>
      <c r="I77" s="1065"/>
      <c r="J77" s="1065"/>
      <c r="K77" s="1065"/>
      <c r="L77" s="1065"/>
      <c r="M77" s="1065"/>
      <c r="N77" s="1065"/>
      <c r="O77" s="1065"/>
      <c r="P77" s="1065"/>
      <c r="Q77" s="1066"/>
      <c r="R77" s="1066"/>
      <c r="S77" s="1066"/>
      <c r="T77" s="1066"/>
      <c r="U77" s="1066"/>
      <c r="V77" s="1066"/>
      <c r="W77" s="1066"/>
      <c r="X77" s="1066"/>
      <c r="Y77" s="1066"/>
      <c r="Z77" s="1066"/>
      <c r="AA77" s="1066"/>
      <c r="AB77" s="1066"/>
      <c r="AC77" s="1066"/>
      <c r="AD77" s="1066"/>
      <c r="AE77" s="1066"/>
      <c r="AF77" s="1066"/>
      <c r="AG77" s="1066"/>
      <c r="AH77" s="1066"/>
      <c r="AI77" s="1066"/>
      <c r="AJ77" s="1066"/>
      <c r="AK77" s="1066"/>
      <c r="AL77" s="1066"/>
      <c r="AM77" s="1066"/>
      <c r="AN77" s="1066"/>
    </row>
    <row r="78" spans="2:40" ht="15" hidden="1" customHeight="1" x14ac:dyDescent="0.15">
      <c r="B78" s="49"/>
      <c r="C78" s="49"/>
      <c r="D78" s="49"/>
      <c r="E78" s="49"/>
      <c r="F78" s="49"/>
      <c r="G78" s="49"/>
      <c r="H78" s="49"/>
      <c r="I78" s="49"/>
      <c r="J78" s="49"/>
      <c r="K78" s="49"/>
      <c r="L78" s="49"/>
      <c r="M78" s="49"/>
      <c r="N78" s="49"/>
      <c r="O78" s="49"/>
      <c r="P78" s="49"/>
      <c r="Q78" s="49"/>
      <c r="R78" s="49"/>
      <c r="S78" s="49"/>
      <c r="T78" s="49"/>
      <c r="U78" s="49"/>
      <c r="V78" s="49"/>
      <c r="W78" s="49"/>
      <c r="X78" s="49"/>
      <c r="Y78" s="49"/>
      <c r="Z78" s="49"/>
      <c r="AA78" s="49"/>
      <c r="AB78" s="49"/>
      <c r="AC78" s="49"/>
      <c r="AD78" s="49"/>
      <c r="AE78" s="49"/>
      <c r="AF78" s="49"/>
      <c r="AG78" s="49"/>
      <c r="AH78" s="49"/>
      <c r="AI78" s="49"/>
      <c r="AJ78" s="49"/>
      <c r="AK78" s="49"/>
      <c r="AL78" s="49"/>
      <c r="AM78" s="49"/>
      <c r="AN78" s="49"/>
    </row>
  </sheetData>
  <sheetProtection algorithmName="SHA-512" hashValue="h6DD/LfzszmkbCxhBwUfRWfMPmEy0/xCxii6DBQsaTkyCbC/y2kOxZjK96yj2VhbY9rNtPeTb20W/XeHQPHU9w==" saltValue="kanMbV74qBx7jf9Ov6U3HQ==" spinCount="100000" sheet="1" formatCells="0" formatColumns="0" formatRows="0"/>
  <mergeCells count="73">
    <mergeCell ref="B8:AN8"/>
    <mergeCell ref="B2:AN2"/>
    <mergeCell ref="AH4:AN4"/>
    <mergeCell ref="B5:C5"/>
    <mergeCell ref="D5:AN5"/>
    <mergeCell ref="B7:AN7"/>
    <mergeCell ref="B4:AG4"/>
    <mergeCell ref="B9:AM9"/>
    <mergeCell ref="B10:P11"/>
    <mergeCell ref="Q10:T11"/>
    <mergeCell ref="U10:X11"/>
    <mergeCell ref="Y10:AB11"/>
    <mergeCell ref="AC10:AF11"/>
    <mergeCell ref="AG10:AJ11"/>
    <mergeCell ref="AK10:AN11"/>
    <mergeCell ref="AK12:AN16"/>
    <mergeCell ref="B17:P21"/>
    <mergeCell ref="Q17:T21"/>
    <mergeCell ref="U17:X21"/>
    <mergeCell ref="Y17:AB21"/>
    <mergeCell ref="AC17:AF21"/>
    <mergeCell ref="AG17:AJ21"/>
    <mergeCell ref="AK17:AN21"/>
    <mergeCell ref="B12:P16"/>
    <mergeCell ref="Q12:T16"/>
    <mergeCell ref="U12:X16"/>
    <mergeCell ref="Y12:AB16"/>
    <mergeCell ref="AC12:AF16"/>
    <mergeCell ref="AG12:AJ16"/>
    <mergeCell ref="B37:AN37"/>
    <mergeCell ref="AK22:AN26"/>
    <mergeCell ref="B27:P28"/>
    <mergeCell ref="Q27:T28"/>
    <mergeCell ref="U27:X28"/>
    <mergeCell ref="Y27:AB28"/>
    <mergeCell ref="AC27:AF28"/>
    <mergeCell ref="AG27:AJ28"/>
    <mergeCell ref="AK27:AN28"/>
    <mergeCell ref="B22:P26"/>
    <mergeCell ref="Q22:T26"/>
    <mergeCell ref="U22:X26"/>
    <mergeCell ref="Y22:AB26"/>
    <mergeCell ref="AC22:AF26"/>
    <mergeCell ref="AG22:AJ26"/>
    <mergeCell ref="AH31:AN31"/>
    <mergeCell ref="B32:C32"/>
    <mergeCell ref="D32:AN32"/>
    <mergeCell ref="B34:AN34"/>
    <mergeCell ref="B35:AN35"/>
    <mergeCell ref="B72:P77"/>
    <mergeCell ref="Q72:AN77"/>
    <mergeCell ref="B39:P42"/>
    <mergeCell ref="Q39:AN42"/>
    <mergeCell ref="B43:P44"/>
    <mergeCell ref="Q43:AN44"/>
    <mergeCell ref="B46:P50"/>
    <mergeCell ref="Q46:X48"/>
    <mergeCell ref="Y46:AF48"/>
    <mergeCell ref="AG46:AN48"/>
    <mergeCell ref="Q49:X50"/>
    <mergeCell ref="Y49:AF50"/>
    <mergeCell ref="AG49:AN50"/>
    <mergeCell ref="B51:P52"/>
    <mergeCell ref="Q51:AN52"/>
    <mergeCell ref="B54:AN54"/>
    <mergeCell ref="B56:P58"/>
    <mergeCell ref="Q56:AN58"/>
    <mergeCell ref="B59:P62"/>
    <mergeCell ref="Q59:AN62"/>
    <mergeCell ref="B63:P68"/>
    <mergeCell ref="Q63:AN68"/>
    <mergeCell ref="B69:P70"/>
    <mergeCell ref="Q69:AN70"/>
  </mergeCells>
  <phoneticPr fontId="3"/>
  <dataValidations count="1">
    <dataValidation type="list" allowBlank="1" showInputMessage="1" showErrorMessage="1" sqref="Q12:AN26 Q39 Q56 Q63 Q72 Q59" xr:uid="{38381826-A7B7-424B-82D9-3F7991792B67}">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BB512-2296-4191-8B42-9DADEF5E32FC}">
  <dimension ref="B2:AN63"/>
  <sheetViews>
    <sheetView topLeftCell="A20" zoomScale="85" zoomScaleNormal="85" zoomScaleSheetLayoutView="40" workbookViewId="0">
      <selection activeCell="E33" sqref="E33:S44"/>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55"/>
      <c r="C4" s="55"/>
      <c r="D4" s="55"/>
      <c r="E4" s="55"/>
      <c r="F4" s="55"/>
      <c r="G4" s="55"/>
      <c r="H4" s="55"/>
      <c r="I4" s="55"/>
      <c r="J4" s="55"/>
      <c r="K4" s="55"/>
      <c r="L4" s="55"/>
      <c r="M4" s="55"/>
      <c r="N4" s="55"/>
      <c r="O4" s="55"/>
      <c r="P4" s="55"/>
      <c r="Q4" s="55"/>
      <c r="R4" s="55"/>
      <c r="S4" s="55"/>
      <c r="T4" s="55"/>
      <c r="U4" s="55"/>
      <c r="V4" s="55"/>
      <c r="W4" s="55"/>
      <c r="X4" s="55"/>
      <c r="Y4" s="55"/>
      <c r="Z4" s="55"/>
      <c r="AA4" s="55"/>
      <c r="AB4" s="55"/>
      <c r="AC4" s="55"/>
      <c r="AD4" s="55"/>
      <c r="AE4" s="55"/>
      <c r="AF4" s="55"/>
      <c r="AG4" s="55"/>
      <c r="AH4" s="55"/>
      <c r="AI4" s="55"/>
      <c r="AJ4" s="55"/>
      <c r="AK4" s="55"/>
      <c r="AL4" s="55"/>
      <c r="AM4" s="55"/>
      <c r="AN4" s="55"/>
    </row>
    <row r="5" spans="2:40" ht="15" customHeight="1" x14ac:dyDescent="0.15">
      <c r="B5" s="55"/>
      <c r="C5" s="175" t="s">
        <v>5</v>
      </c>
      <c r="D5" s="175"/>
      <c r="E5" s="175"/>
      <c r="F5" s="175"/>
      <c r="G5" s="175"/>
      <c r="H5" s="175"/>
      <c r="I5" s="175"/>
      <c r="J5" s="175"/>
      <c r="K5" s="175"/>
      <c r="L5" s="175"/>
      <c r="M5" s="175"/>
      <c r="N5" s="175"/>
      <c r="O5" s="175"/>
      <c r="P5" s="175"/>
      <c r="Q5" s="175"/>
      <c r="R5" s="175"/>
      <c r="S5" s="175"/>
      <c r="T5" s="175"/>
      <c r="U5" s="175"/>
      <c r="V5" s="175"/>
      <c r="W5" s="175"/>
      <c r="X5" s="175"/>
      <c r="Y5" s="175"/>
      <c r="Z5" s="175"/>
      <c r="AA5" s="175"/>
      <c r="AB5" s="175"/>
      <c r="AC5" s="175"/>
      <c r="AD5" s="175"/>
      <c r="AE5" s="175"/>
      <c r="AF5" s="175"/>
      <c r="AG5" s="175"/>
      <c r="AH5" s="175"/>
      <c r="AI5" s="175"/>
      <c r="AJ5" s="175"/>
      <c r="AK5" s="175"/>
      <c r="AL5" s="175"/>
      <c r="AM5" s="175"/>
      <c r="AN5" s="55"/>
    </row>
    <row r="6" spans="2:40" ht="15" customHeight="1" x14ac:dyDescent="0.15">
      <c r="B6" s="55"/>
      <c r="C6" s="175" t="s">
        <v>300</v>
      </c>
      <c r="D6" s="175"/>
      <c r="E6" s="175"/>
      <c r="F6" s="175"/>
      <c r="G6" s="175"/>
      <c r="H6" s="175"/>
      <c r="I6" s="175"/>
      <c r="J6" s="175"/>
      <c r="K6" s="175"/>
      <c r="L6" s="175"/>
      <c r="M6" s="175"/>
      <c r="N6" s="175"/>
      <c r="O6" s="175"/>
      <c r="P6" s="175"/>
      <c r="Q6" s="175"/>
      <c r="R6" s="175"/>
      <c r="S6" s="175"/>
      <c r="T6" s="175"/>
      <c r="U6" s="175"/>
      <c r="V6" s="175"/>
      <c r="W6" s="175"/>
      <c r="X6" s="175"/>
      <c r="Y6" s="175"/>
      <c r="Z6" s="175"/>
      <c r="AA6" s="175"/>
      <c r="AB6" s="175"/>
      <c r="AC6" s="175"/>
      <c r="AD6" s="175"/>
      <c r="AE6" s="175"/>
      <c r="AF6" s="175"/>
      <c r="AG6" s="175"/>
      <c r="AH6" s="175"/>
      <c r="AI6" s="175"/>
      <c r="AJ6" s="175"/>
      <c r="AK6" s="175"/>
      <c r="AL6" s="175"/>
      <c r="AM6" s="175"/>
      <c r="AN6" s="55"/>
    </row>
    <row r="7" spans="2:40" ht="15" customHeight="1" x14ac:dyDescent="0.15">
      <c r="B7" s="46"/>
      <c r="C7" s="1094"/>
      <c r="D7" s="1094"/>
      <c r="E7" s="1094"/>
      <c r="F7" s="1094"/>
      <c r="G7" s="1094"/>
      <c r="H7" s="1094"/>
      <c r="I7" s="1094"/>
      <c r="J7" s="1094"/>
      <c r="K7" s="1094"/>
      <c r="L7" s="1094"/>
      <c r="M7" s="1094"/>
      <c r="N7" s="1094"/>
      <c r="O7" s="1094"/>
      <c r="P7" s="1094"/>
      <c r="Q7" s="1094"/>
      <c r="R7" s="1094"/>
      <c r="S7" s="1094"/>
      <c r="T7" s="1094"/>
      <c r="U7" s="1094"/>
      <c r="V7" s="1094"/>
      <c r="W7" s="1094"/>
      <c r="X7" s="1094"/>
      <c r="Y7" s="1094"/>
      <c r="Z7" s="1094"/>
      <c r="AA7" s="1094"/>
      <c r="AB7" s="1094"/>
      <c r="AC7" s="1094"/>
      <c r="AD7" s="1094"/>
      <c r="AE7" s="1094"/>
      <c r="AF7" s="1094"/>
      <c r="AG7" s="1094"/>
      <c r="AH7" s="1094"/>
      <c r="AI7" s="1094"/>
      <c r="AJ7" s="1094"/>
      <c r="AK7" s="1094"/>
      <c r="AL7" s="1094"/>
      <c r="AM7" s="1094"/>
      <c r="AN7" s="46"/>
    </row>
    <row r="8" spans="2:40" ht="15" customHeight="1" x14ac:dyDescent="0.15">
      <c r="B8" s="46"/>
      <c r="C8" s="1106" t="s">
        <v>0</v>
      </c>
      <c r="D8" s="1106"/>
      <c r="E8" s="1106"/>
      <c r="F8" s="1106"/>
      <c r="G8" s="1106"/>
      <c r="H8" s="1106"/>
      <c r="I8" s="1106"/>
      <c r="J8" s="1106"/>
      <c r="K8" s="1106"/>
      <c r="L8" s="1106"/>
      <c r="M8" s="1106"/>
      <c r="N8" s="1106"/>
      <c r="O8" s="1106"/>
      <c r="P8" s="1106"/>
      <c r="Q8" s="1106"/>
      <c r="R8" s="1106"/>
      <c r="S8" s="1106"/>
      <c r="T8" s="1106"/>
      <c r="U8" s="1106"/>
      <c r="V8" s="1106"/>
      <c r="W8" s="1106"/>
      <c r="X8" s="1106"/>
      <c r="Y8" s="1106"/>
      <c r="Z8" s="1106"/>
      <c r="AA8" s="1106"/>
      <c r="AB8" s="1106"/>
      <c r="AC8" s="1106"/>
      <c r="AD8" s="1106"/>
      <c r="AE8" s="1106"/>
      <c r="AF8" s="1106"/>
      <c r="AG8" s="1106"/>
      <c r="AH8" s="1106"/>
      <c r="AI8" s="1106"/>
      <c r="AJ8" s="1106"/>
      <c r="AK8" s="1106"/>
      <c r="AL8" s="1106"/>
      <c r="AM8" s="1106"/>
      <c r="AN8" s="46"/>
    </row>
    <row r="9" spans="2:40" ht="15" customHeight="1" x14ac:dyDescent="0.15">
      <c r="B9" s="1095" t="s">
        <v>285</v>
      </c>
      <c r="C9" s="1096"/>
      <c r="D9" s="1097"/>
      <c r="E9" s="1101" t="s">
        <v>331</v>
      </c>
      <c r="F9" s="1102"/>
      <c r="G9" s="1102"/>
      <c r="H9" s="1102"/>
      <c r="I9" s="1102"/>
      <c r="J9" s="1102"/>
      <c r="K9" s="1102"/>
      <c r="L9" s="1102"/>
      <c r="M9" s="1102"/>
      <c r="N9" s="1102"/>
      <c r="O9" s="1102"/>
      <c r="P9" s="1102"/>
      <c r="Q9" s="1102"/>
      <c r="R9" s="1102"/>
      <c r="S9" s="1102"/>
      <c r="T9" s="1102" t="s">
        <v>332</v>
      </c>
      <c r="U9" s="1102"/>
      <c r="V9" s="1102"/>
      <c r="W9" s="1102"/>
      <c r="X9" s="1102"/>
      <c r="Y9" s="1102"/>
      <c r="Z9" s="1102"/>
      <c r="AA9" s="1102"/>
      <c r="AB9" s="1102"/>
      <c r="AC9" s="1102"/>
      <c r="AD9" s="1102"/>
      <c r="AE9" s="1102"/>
      <c r="AF9" s="1102"/>
      <c r="AG9" s="1102"/>
      <c r="AH9" s="1102"/>
      <c r="AI9" s="1103" t="s">
        <v>330</v>
      </c>
      <c r="AJ9" s="1104"/>
      <c r="AK9" s="1104"/>
      <c r="AL9" s="1104"/>
      <c r="AM9" s="1104"/>
      <c r="AN9" s="1104"/>
    </row>
    <row r="10" spans="2:40" ht="6.75" customHeight="1" x14ac:dyDescent="0.15">
      <c r="B10" s="1098"/>
      <c r="C10" s="1099"/>
      <c r="D10" s="1100"/>
      <c r="E10" s="1101"/>
      <c r="F10" s="1102"/>
      <c r="G10" s="1102"/>
      <c r="H10" s="1102"/>
      <c r="I10" s="1102"/>
      <c r="J10" s="1102"/>
      <c r="K10" s="1102"/>
      <c r="L10" s="1102"/>
      <c r="M10" s="1102"/>
      <c r="N10" s="1102"/>
      <c r="O10" s="1102"/>
      <c r="P10" s="1102"/>
      <c r="Q10" s="1102"/>
      <c r="R10" s="1102"/>
      <c r="S10" s="1102"/>
      <c r="T10" s="1102"/>
      <c r="U10" s="1102"/>
      <c r="V10" s="1102"/>
      <c r="W10" s="1102"/>
      <c r="X10" s="1102"/>
      <c r="Y10" s="1102"/>
      <c r="Z10" s="1102"/>
      <c r="AA10" s="1102"/>
      <c r="AB10" s="1102"/>
      <c r="AC10" s="1102"/>
      <c r="AD10" s="1102"/>
      <c r="AE10" s="1102"/>
      <c r="AF10" s="1102"/>
      <c r="AG10" s="1102"/>
      <c r="AH10" s="1102"/>
      <c r="AI10" s="1105"/>
      <c r="AJ10" s="1104"/>
      <c r="AK10" s="1104"/>
      <c r="AL10" s="1104"/>
      <c r="AM10" s="1104"/>
      <c r="AN10" s="1104"/>
    </row>
    <row r="11" spans="2:40" ht="6.75" customHeight="1" x14ac:dyDescent="0.15">
      <c r="B11" s="1088" t="s">
        <v>286</v>
      </c>
      <c r="C11" s="1089"/>
      <c r="D11" s="1090"/>
      <c r="E11" s="1101"/>
      <c r="F11" s="1102"/>
      <c r="G11" s="1102"/>
      <c r="H11" s="1102"/>
      <c r="I11" s="1102"/>
      <c r="J11" s="1102"/>
      <c r="K11" s="1102"/>
      <c r="L11" s="1102"/>
      <c r="M11" s="1102"/>
      <c r="N11" s="1102"/>
      <c r="O11" s="1102"/>
      <c r="P11" s="1102"/>
      <c r="Q11" s="1102"/>
      <c r="R11" s="1102"/>
      <c r="S11" s="1102"/>
      <c r="T11" s="1102"/>
      <c r="U11" s="1102"/>
      <c r="V11" s="1102"/>
      <c r="W11" s="1102"/>
      <c r="X11" s="1102"/>
      <c r="Y11" s="1102"/>
      <c r="Z11" s="1102"/>
      <c r="AA11" s="1102"/>
      <c r="AB11" s="1102"/>
      <c r="AC11" s="1102"/>
      <c r="AD11" s="1102"/>
      <c r="AE11" s="1102"/>
      <c r="AF11" s="1102"/>
      <c r="AG11" s="1102"/>
      <c r="AH11" s="1102"/>
      <c r="AI11" s="1105"/>
      <c r="AJ11" s="1104"/>
      <c r="AK11" s="1104"/>
      <c r="AL11" s="1104"/>
      <c r="AM11" s="1104"/>
      <c r="AN11" s="1104"/>
    </row>
    <row r="12" spans="2:40" ht="15" customHeight="1" x14ac:dyDescent="0.15">
      <c r="B12" s="1091"/>
      <c r="C12" s="1092"/>
      <c r="D12" s="1093"/>
      <c r="E12" s="1101"/>
      <c r="F12" s="1102"/>
      <c r="G12" s="1102"/>
      <c r="H12" s="1102"/>
      <c r="I12" s="1102"/>
      <c r="J12" s="1102"/>
      <c r="K12" s="1102"/>
      <c r="L12" s="1102"/>
      <c r="M12" s="1102"/>
      <c r="N12" s="1102"/>
      <c r="O12" s="1102"/>
      <c r="P12" s="1102"/>
      <c r="Q12" s="1102"/>
      <c r="R12" s="1102"/>
      <c r="S12" s="1102"/>
      <c r="T12" s="1102"/>
      <c r="U12" s="1102"/>
      <c r="V12" s="1102"/>
      <c r="W12" s="1102"/>
      <c r="X12" s="1102"/>
      <c r="Y12" s="1102"/>
      <c r="Z12" s="1102"/>
      <c r="AA12" s="1102"/>
      <c r="AB12" s="1102"/>
      <c r="AC12" s="1102"/>
      <c r="AD12" s="1102"/>
      <c r="AE12" s="1102"/>
      <c r="AF12" s="1102"/>
      <c r="AG12" s="1102"/>
      <c r="AH12" s="1102"/>
      <c r="AI12" s="1105"/>
      <c r="AJ12" s="1104"/>
      <c r="AK12" s="1104"/>
      <c r="AL12" s="1104"/>
      <c r="AM12" s="1104"/>
      <c r="AN12" s="1104"/>
    </row>
    <row r="13" spans="2:40" ht="15" customHeight="1" x14ac:dyDescent="0.15">
      <c r="B13" s="1107"/>
      <c r="C13" s="1107"/>
      <c r="D13" s="1107"/>
      <c r="E13" s="1109" t="s">
        <v>198</v>
      </c>
      <c r="F13" s="1110"/>
      <c r="G13" s="1110"/>
      <c r="H13" s="1110"/>
      <c r="I13" s="1110"/>
      <c r="J13" s="1110"/>
      <c r="K13" s="1110"/>
      <c r="L13" s="1110"/>
      <c r="M13" s="1110"/>
      <c r="N13" s="1110"/>
      <c r="O13" s="1110"/>
      <c r="P13" s="1110"/>
      <c r="Q13" s="1110"/>
      <c r="R13" s="1110"/>
      <c r="S13" s="1110"/>
      <c r="T13" s="1113" t="s">
        <v>287</v>
      </c>
      <c r="U13" s="1113"/>
      <c r="V13" s="1113"/>
      <c r="W13" s="1113"/>
      <c r="X13" s="1113"/>
      <c r="Y13" s="1113"/>
      <c r="Z13" s="1113"/>
      <c r="AA13" s="1113"/>
      <c r="AB13" s="1113"/>
      <c r="AC13" s="1113"/>
      <c r="AD13" s="1113"/>
      <c r="AE13" s="1113"/>
      <c r="AF13" s="1113"/>
      <c r="AG13" s="1113"/>
      <c r="AH13" s="1113"/>
      <c r="AI13" s="1115" t="s">
        <v>196</v>
      </c>
      <c r="AJ13" s="1115"/>
      <c r="AK13" s="1115"/>
      <c r="AL13" s="1115"/>
      <c r="AM13" s="1115"/>
      <c r="AN13" s="1116"/>
    </row>
    <row r="14" spans="2:40" ht="15" customHeight="1" x14ac:dyDescent="0.15">
      <c r="B14" s="1108"/>
      <c r="C14" s="1108"/>
      <c r="D14" s="1108"/>
      <c r="E14" s="1111"/>
      <c r="F14" s="1112"/>
      <c r="G14" s="1112"/>
      <c r="H14" s="1112"/>
      <c r="I14" s="1112"/>
      <c r="J14" s="1112"/>
      <c r="K14" s="1112"/>
      <c r="L14" s="1112"/>
      <c r="M14" s="1112"/>
      <c r="N14" s="1112"/>
      <c r="O14" s="1112"/>
      <c r="P14" s="1112"/>
      <c r="Q14" s="1112"/>
      <c r="R14" s="1112"/>
      <c r="S14" s="1112"/>
      <c r="T14" s="1114"/>
      <c r="U14" s="1114"/>
      <c r="V14" s="1114"/>
      <c r="W14" s="1114"/>
      <c r="X14" s="1114"/>
      <c r="Y14" s="1114"/>
      <c r="Z14" s="1114"/>
      <c r="AA14" s="1114"/>
      <c r="AB14" s="1114"/>
      <c r="AC14" s="1114"/>
      <c r="AD14" s="1114"/>
      <c r="AE14" s="1114"/>
      <c r="AF14" s="1114"/>
      <c r="AG14" s="1114"/>
      <c r="AH14" s="1114"/>
      <c r="AI14" s="1117"/>
      <c r="AJ14" s="1117"/>
      <c r="AK14" s="1117"/>
      <c r="AL14" s="1117"/>
      <c r="AM14" s="1117"/>
      <c r="AN14" s="1118"/>
    </row>
    <row r="15" spans="2:40" ht="15" customHeight="1" x14ac:dyDescent="0.15">
      <c r="B15" s="1108"/>
      <c r="C15" s="1108"/>
      <c r="D15" s="1108"/>
      <c r="E15" s="1111"/>
      <c r="F15" s="1112"/>
      <c r="G15" s="1112"/>
      <c r="H15" s="1112"/>
      <c r="I15" s="1112"/>
      <c r="J15" s="1112"/>
      <c r="K15" s="1112"/>
      <c r="L15" s="1112"/>
      <c r="M15" s="1112"/>
      <c r="N15" s="1112"/>
      <c r="O15" s="1112"/>
      <c r="P15" s="1112"/>
      <c r="Q15" s="1112"/>
      <c r="R15" s="1112"/>
      <c r="S15" s="1112"/>
      <c r="T15" s="1114"/>
      <c r="U15" s="1114"/>
      <c r="V15" s="1114"/>
      <c r="W15" s="1114"/>
      <c r="X15" s="1114"/>
      <c r="Y15" s="1114"/>
      <c r="Z15" s="1114"/>
      <c r="AA15" s="1114"/>
      <c r="AB15" s="1114"/>
      <c r="AC15" s="1114"/>
      <c r="AD15" s="1114"/>
      <c r="AE15" s="1114"/>
      <c r="AF15" s="1114"/>
      <c r="AG15" s="1114"/>
      <c r="AH15" s="1114"/>
      <c r="AI15" s="1117"/>
      <c r="AJ15" s="1117"/>
      <c r="AK15" s="1117"/>
      <c r="AL15" s="1117"/>
      <c r="AM15" s="1117"/>
      <c r="AN15" s="1118"/>
    </row>
    <row r="16" spans="2:40" ht="15" customHeight="1" x14ac:dyDescent="0.15">
      <c r="B16" s="1108"/>
      <c r="C16" s="1108"/>
      <c r="D16" s="1108"/>
      <c r="E16" s="1111" t="s">
        <v>197</v>
      </c>
      <c r="F16" s="1112"/>
      <c r="G16" s="1112"/>
      <c r="H16" s="1112"/>
      <c r="I16" s="1112"/>
      <c r="J16" s="1112"/>
      <c r="K16" s="1112"/>
      <c r="L16" s="1112"/>
      <c r="M16" s="1112"/>
      <c r="N16" s="1112"/>
      <c r="O16" s="1112"/>
      <c r="P16" s="1112"/>
      <c r="Q16" s="1112"/>
      <c r="R16" s="1112"/>
      <c r="S16" s="1112"/>
      <c r="T16" s="1114"/>
      <c r="U16" s="1114"/>
      <c r="V16" s="1114"/>
      <c r="W16" s="1114"/>
      <c r="X16" s="1114"/>
      <c r="Y16" s="1114"/>
      <c r="Z16" s="1114"/>
      <c r="AA16" s="1114"/>
      <c r="AB16" s="1114"/>
      <c r="AC16" s="1114"/>
      <c r="AD16" s="1114"/>
      <c r="AE16" s="1114"/>
      <c r="AF16" s="1114"/>
      <c r="AG16" s="1114"/>
      <c r="AH16" s="1114"/>
      <c r="AI16" s="1117"/>
      <c r="AJ16" s="1117"/>
      <c r="AK16" s="1117"/>
      <c r="AL16" s="1117"/>
      <c r="AM16" s="1117"/>
      <c r="AN16" s="1118"/>
    </row>
    <row r="17" spans="2:40" ht="15" customHeight="1" x14ac:dyDescent="0.15">
      <c r="B17" s="1108"/>
      <c r="C17" s="1108"/>
      <c r="D17" s="1108"/>
      <c r="E17" s="1111"/>
      <c r="F17" s="1112"/>
      <c r="G17" s="1112"/>
      <c r="H17" s="1112"/>
      <c r="I17" s="1112"/>
      <c r="J17" s="1112"/>
      <c r="K17" s="1112"/>
      <c r="L17" s="1112"/>
      <c r="M17" s="1112"/>
      <c r="N17" s="1112"/>
      <c r="O17" s="1112"/>
      <c r="P17" s="1112"/>
      <c r="Q17" s="1112"/>
      <c r="R17" s="1112"/>
      <c r="S17" s="1112"/>
      <c r="T17" s="1114"/>
      <c r="U17" s="1114"/>
      <c r="V17" s="1114"/>
      <c r="W17" s="1114"/>
      <c r="X17" s="1114"/>
      <c r="Y17" s="1114"/>
      <c r="Z17" s="1114"/>
      <c r="AA17" s="1114"/>
      <c r="AB17" s="1114"/>
      <c r="AC17" s="1114"/>
      <c r="AD17" s="1114"/>
      <c r="AE17" s="1114"/>
      <c r="AF17" s="1114"/>
      <c r="AG17" s="1114"/>
      <c r="AH17" s="1114"/>
      <c r="AI17" s="1117"/>
      <c r="AJ17" s="1117"/>
      <c r="AK17" s="1117"/>
      <c r="AL17" s="1117"/>
      <c r="AM17" s="1117"/>
      <c r="AN17" s="1118"/>
    </row>
    <row r="18" spans="2:40" ht="15" customHeight="1" x14ac:dyDescent="0.15">
      <c r="B18" s="1121"/>
      <c r="C18" s="1121"/>
      <c r="D18" s="1121"/>
      <c r="E18" s="1122"/>
      <c r="F18" s="1123"/>
      <c r="G18" s="1123"/>
      <c r="H18" s="1123"/>
      <c r="I18" s="1123"/>
      <c r="J18" s="1123"/>
      <c r="K18" s="1123"/>
      <c r="L18" s="1123"/>
      <c r="M18" s="1123"/>
      <c r="N18" s="1123"/>
      <c r="O18" s="1123"/>
      <c r="P18" s="1123"/>
      <c r="Q18" s="1123"/>
      <c r="R18" s="1123"/>
      <c r="S18" s="1123"/>
      <c r="T18" s="1124"/>
      <c r="U18" s="1124"/>
      <c r="V18" s="1124"/>
      <c r="W18" s="1124"/>
      <c r="X18" s="1124"/>
      <c r="Y18" s="1124"/>
      <c r="Z18" s="1124"/>
      <c r="AA18" s="1124"/>
      <c r="AB18" s="1124"/>
      <c r="AC18" s="1124"/>
      <c r="AD18" s="1124"/>
      <c r="AE18" s="1124"/>
      <c r="AF18" s="1124"/>
      <c r="AG18" s="1124"/>
      <c r="AH18" s="1124"/>
      <c r="AI18" s="1119"/>
      <c r="AJ18" s="1119"/>
      <c r="AK18" s="1119"/>
      <c r="AL18" s="1119"/>
      <c r="AM18" s="1119"/>
      <c r="AN18" s="1120"/>
    </row>
    <row r="19" spans="2:40" ht="15" customHeight="1" x14ac:dyDescent="0.15">
      <c r="B19" s="1125"/>
      <c r="C19" s="1125"/>
      <c r="D19" s="1125"/>
      <c r="E19" s="1126" t="s">
        <v>195</v>
      </c>
      <c r="F19" s="1127"/>
      <c r="G19" s="1127"/>
      <c r="H19" s="1127"/>
      <c r="I19" s="1127"/>
      <c r="J19" s="1127"/>
      <c r="K19" s="1127"/>
      <c r="L19" s="1127"/>
      <c r="M19" s="1127"/>
      <c r="N19" s="1127"/>
      <c r="O19" s="1127"/>
      <c r="P19" s="1127"/>
      <c r="Q19" s="1127"/>
      <c r="R19" s="1127"/>
      <c r="S19" s="1127"/>
      <c r="T19" s="1128" t="s">
        <v>193</v>
      </c>
      <c r="U19" s="1128"/>
      <c r="V19" s="1128"/>
      <c r="W19" s="1128"/>
      <c r="X19" s="1128"/>
      <c r="Y19" s="1128"/>
      <c r="Z19" s="1128"/>
      <c r="AA19" s="1128"/>
      <c r="AB19" s="1128"/>
      <c r="AC19" s="1128"/>
      <c r="AD19" s="1128"/>
      <c r="AE19" s="1128"/>
      <c r="AF19" s="1128"/>
      <c r="AG19" s="1128"/>
      <c r="AH19" s="1128"/>
      <c r="AI19" s="1129" t="s">
        <v>194</v>
      </c>
      <c r="AJ19" s="1130"/>
      <c r="AK19" s="1130"/>
      <c r="AL19" s="1130"/>
      <c r="AM19" s="1130"/>
      <c r="AN19" s="1130"/>
    </row>
    <row r="20" spans="2:40" ht="15" customHeight="1" x14ac:dyDescent="0.15">
      <c r="B20" s="1125"/>
      <c r="C20" s="1125"/>
      <c r="D20" s="1125"/>
      <c r="E20" s="1126"/>
      <c r="F20" s="1127"/>
      <c r="G20" s="1127"/>
      <c r="H20" s="1127"/>
      <c r="I20" s="1127"/>
      <c r="J20" s="1127"/>
      <c r="K20" s="1127"/>
      <c r="L20" s="1127"/>
      <c r="M20" s="1127"/>
      <c r="N20" s="1127"/>
      <c r="O20" s="1127"/>
      <c r="P20" s="1127"/>
      <c r="Q20" s="1127"/>
      <c r="R20" s="1127"/>
      <c r="S20" s="1127"/>
      <c r="T20" s="1128"/>
      <c r="U20" s="1128"/>
      <c r="V20" s="1128"/>
      <c r="W20" s="1128"/>
      <c r="X20" s="1128"/>
      <c r="Y20" s="1128"/>
      <c r="Z20" s="1128"/>
      <c r="AA20" s="1128"/>
      <c r="AB20" s="1128"/>
      <c r="AC20" s="1128"/>
      <c r="AD20" s="1128"/>
      <c r="AE20" s="1128"/>
      <c r="AF20" s="1128"/>
      <c r="AG20" s="1128"/>
      <c r="AH20" s="1128"/>
      <c r="AI20" s="1129"/>
      <c r="AJ20" s="1130"/>
      <c r="AK20" s="1130"/>
      <c r="AL20" s="1130"/>
      <c r="AM20" s="1130"/>
      <c r="AN20" s="1130"/>
    </row>
    <row r="21" spans="2:40" ht="15" customHeight="1" x14ac:dyDescent="0.15">
      <c r="B21" s="1107"/>
      <c r="C21" s="1107"/>
      <c r="D21" s="1107"/>
      <c r="E21" s="1132" t="s">
        <v>414</v>
      </c>
      <c r="F21" s="1133"/>
      <c r="G21" s="1133"/>
      <c r="H21" s="1133"/>
      <c r="I21" s="1133"/>
      <c r="J21" s="1133"/>
      <c r="K21" s="1133"/>
      <c r="L21" s="1133"/>
      <c r="M21" s="1133"/>
      <c r="N21" s="1133"/>
      <c r="O21" s="1133"/>
      <c r="P21" s="1133"/>
      <c r="Q21" s="1133"/>
      <c r="R21" s="1133"/>
      <c r="S21" s="1133"/>
      <c r="T21" s="1113"/>
      <c r="U21" s="1113"/>
      <c r="V21" s="1113"/>
      <c r="W21" s="1113"/>
      <c r="X21" s="1113"/>
      <c r="Y21" s="1113"/>
      <c r="Z21" s="1113"/>
      <c r="AA21" s="1113"/>
      <c r="AB21" s="1113"/>
      <c r="AC21" s="1113"/>
      <c r="AD21" s="1113"/>
      <c r="AE21" s="1113"/>
      <c r="AF21" s="1113"/>
      <c r="AG21" s="1113"/>
      <c r="AH21" s="1113"/>
      <c r="AI21" s="1115" t="s">
        <v>191</v>
      </c>
      <c r="AJ21" s="1115"/>
      <c r="AK21" s="1115"/>
      <c r="AL21" s="1115"/>
      <c r="AM21" s="1115"/>
      <c r="AN21" s="1116"/>
    </row>
    <row r="22" spans="2:40" ht="15" customHeight="1" x14ac:dyDescent="0.15">
      <c r="B22" s="1131"/>
      <c r="C22" s="1131"/>
      <c r="D22" s="1131"/>
      <c r="E22" s="1134"/>
      <c r="F22" s="1135"/>
      <c r="G22" s="1135"/>
      <c r="H22" s="1135"/>
      <c r="I22" s="1135"/>
      <c r="J22" s="1135"/>
      <c r="K22" s="1135"/>
      <c r="L22" s="1135"/>
      <c r="M22" s="1135"/>
      <c r="N22" s="1135"/>
      <c r="O22" s="1135"/>
      <c r="P22" s="1135"/>
      <c r="Q22" s="1135"/>
      <c r="R22" s="1135"/>
      <c r="S22" s="1135"/>
      <c r="T22" s="1138"/>
      <c r="U22" s="1138"/>
      <c r="V22" s="1138"/>
      <c r="W22" s="1138"/>
      <c r="X22" s="1138"/>
      <c r="Y22" s="1138"/>
      <c r="Z22" s="1138"/>
      <c r="AA22" s="1138"/>
      <c r="AB22" s="1138"/>
      <c r="AC22" s="1138"/>
      <c r="AD22" s="1138"/>
      <c r="AE22" s="1138"/>
      <c r="AF22" s="1138"/>
      <c r="AG22" s="1138"/>
      <c r="AH22" s="1138"/>
      <c r="AI22" s="1117"/>
      <c r="AJ22" s="1117"/>
      <c r="AK22" s="1117"/>
      <c r="AL22" s="1117"/>
      <c r="AM22" s="1117"/>
      <c r="AN22" s="1118"/>
    </row>
    <row r="23" spans="2:40" ht="15" customHeight="1" x14ac:dyDescent="0.15">
      <c r="B23" s="1108"/>
      <c r="C23" s="1108"/>
      <c r="D23" s="1108"/>
      <c r="E23" s="1136"/>
      <c r="F23" s="1137"/>
      <c r="G23" s="1137"/>
      <c r="H23" s="1137"/>
      <c r="I23" s="1137"/>
      <c r="J23" s="1137"/>
      <c r="K23" s="1137"/>
      <c r="L23" s="1137"/>
      <c r="M23" s="1137"/>
      <c r="N23" s="1137"/>
      <c r="O23" s="1137"/>
      <c r="P23" s="1137"/>
      <c r="Q23" s="1137"/>
      <c r="R23" s="1137"/>
      <c r="S23" s="1137"/>
      <c r="T23" s="1114"/>
      <c r="U23" s="1114"/>
      <c r="V23" s="1114"/>
      <c r="W23" s="1114"/>
      <c r="X23" s="1114"/>
      <c r="Y23" s="1114"/>
      <c r="Z23" s="1114"/>
      <c r="AA23" s="1114"/>
      <c r="AB23" s="1114"/>
      <c r="AC23" s="1114"/>
      <c r="AD23" s="1114"/>
      <c r="AE23" s="1114"/>
      <c r="AF23" s="1114"/>
      <c r="AG23" s="1114"/>
      <c r="AH23" s="1114"/>
      <c r="AI23" s="1117"/>
      <c r="AJ23" s="1117"/>
      <c r="AK23" s="1117"/>
      <c r="AL23" s="1117"/>
      <c r="AM23" s="1117"/>
      <c r="AN23" s="1118"/>
    </row>
    <row r="24" spans="2:40" ht="15" customHeight="1" x14ac:dyDescent="0.15">
      <c r="B24" s="1108"/>
      <c r="C24" s="1108"/>
      <c r="D24" s="1108"/>
      <c r="E24" s="1111" t="s">
        <v>192</v>
      </c>
      <c r="F24" s="1112"/>
      <c r="G24" s="1112"/>
      <c r="H24" s="1112"/>
      <c r="I24" s="1112"/>
      <c r="J24" s="1112"/>
      <c r="K24" s="1112"/>
      <c r="L24" s="1112"/>
      <c r="M24" s="1112"/>
      <c r="N24" s="1112"/>
      <c r="O24" s="1112"/>
      <c r="P24" s="1112"/>
      <c r="Q24" s="1112"/>
      <c r="R24" s="1112"/>
      <c r="S24" s="1112"/>
      <c r="T24" s="1114"/>
      <c r="U24" s="1114"/>
      <c r="V24" s="1114"/>
      <c r="W24" s="1114"/>
      <c r="X24" s="1114"/>
      <c r="Y24" s="1114"/>
      <c r="Z24" s="1114"/>
      <c r="AA24" s="1114"/>
      <c r="AB24" s="1114"/>
      <c r="AC24" s="1114"/>
      <c r="AD24" s="1114"/>
      <c r="AE24" s="1114"/>
      <c r="AF24" s="1114"/>
      <c r="AG24" s="1114"/>
      <c r="AH24" s="1114"/>
      <c r="AI24" s="1117"/>
      <c r="AJ24" s="1117"/>
      <c r="AK24" s="1117"/>
      <c r="AL24" s="1117"/>
      <c r="AM24" s="1117"/>
      <c r="AN24" s="1118"/>
    </row>
    <row r="25" spans="2:40" ht="15" customHeight="1" x14ac:dyDescent="0.15">
      <c r="B25" s="1108"/>
      <c r="C25" s="1108"/>
      <c r="D25" s="1108"/>
      <c r="E25" s="1111"/>
      <c r="F25" s="1112"/>
      <c r="G25" s="1112"/>
      <c r="H25" s="1112"/>
      <c r="I25" s="1112"/>
      <c r="J25" s="1112"/>
      <c r="K25" s="1112"/>
      <c r="L25" s="1112"/>
      <c r="M25" s="1112"/>
      <c r="N25" s="1112"/>
      <c r="O25" s="1112"/>
      <c r="P25" s="1112"/>
      <c r="Q25" s="1112"/>
      <c r="R25" s="1112"/>
      <c r="S25" s="1112"/>
      <c r="T25" s="1114"/>
      <c r="U25" s="1114"/>
      <c r="V25" s="1114"/>
      <c r="W25" s="1114"/>
      <c r="X25" s="1114"/>
      <c r="Y25" s="1114"/>
      <c r="Z25" s="1114"/>
      <c r="AA25" s="1114"/>
      <c r="AB25" s="1114"/>
      <c r="AC25" s="1114"/>
      <c r="AD25" s="1114"/>
      <c r="AE25" s="1114"/>
      <c r="AF25" s="1114"/>
      <c r="AG25" s="1114"/>
      <c r="AH25" s="1114"/>
      <c r="AI25" s="1117"/>
      <c r="AJ25" s="1117"/>
      <c r="AK25" s="1117"/>
      <c r="AL25" s="1117"/>
      <c r="AM25" s="1117"/>
      <c r="AN25" s="1118"/>
    </row>
    <row r="26" spans="2:40" ht="15" customHeight="1" x14ac:dyDescent="0.15">
      <c r="B26" s="1139"/>
      <c r="C26" s="1140"/>
      <c r="D26" s="1141"/>
      <c r="E26" s="1148" t="s">
        <v>415</v>
      </c>
      <c r="F26" s="1149"/>
      <c r="G26" s="1149"/>
      <c r="H26" s="1149"/>
      <c r="I26" s="1149"/>
      <c r="J26" s="1149"/>
      <c r="K26" s="1149"/>
      <c r="L26" s="1149"/>
      <c r="M26" s="1149"/>
      <c r="N26" s="1149"/>
      <c r="O26" s="1149"/>
      <c r="P26" s="1149"/>
      <c r="Q26" s="1149"/>
      <c r="R26" s="1149"/>
      <c r="S26" s="1150"/>
      <c r="T26" s="1157"/>
      <c r="U26" s="1158"/>
      <c r="V26" s="1158"/>
      <c r="W26" s="1158"/>
      <c r="X26" s="1158"/>
      <c r="Y26" s="1158"/>
      <c r="Z26" s="1158"/>
      <c r="AA26" s="1158"/>
      <c r="AB26" s="1158"/>
      <c r="AC26" s="1158"/>
      <c r="AD26" s="1158"/>
      <c r="AE26" s="1158"/>
      <c r="AF26" s="1158"/>
      <c r="AG26" s="1158"/>
      <c r="AH26" s="1159"/>
      <c r="AI26" s="1117"/>
      <c r="AJ26" s="1117"/>
      <c r="AK26" s="1117"/>
      <c r="AL26" s="1117"/>
      <c r="AM26" s="1117"/>
      <c r="AN26" s="1118"/>
    </row>
    <row r="27" spans="2:40" ht="15" customHeight="1" x14ac:dyDescent="0.15">
      <c r="B27" s="1142"/>
      <c r="C27" s="1143"/>
      <c r="D27" s="1144"/>
      <c r="E27" s="1151"/>
      <c r="F27" s="1152"/>
      <c r="G27" s="1152"/>
      <c r="H27" s="1152"/>
      <c r="I27" s="1152"/>
      <c r="J27" s="1152"/>
      <c r="K27" s="1152"/>
      <c r="L27" s="1152"/>
      <c r="M27" s="1152"/>
      <c r="N27" s="1152"/>
      <c r="O27" s="1152"/>
      <c r="P27" s="1152"/>
      <c r="Q27" s="1152"/>
      <c r="R27" s="1152"/>
      <c r="S27" s="1153"/>
      <c r="T27" s="1160"/>
      <c r="U27" s="807"/>
      <c r="V27" s="807"/>
      <c r="W27" s="807"/>
      <c r="X27" s="807"/>
      <c r="Y27" s="807"/>
      <c r="Z27" s="807"/>
      <c r="AA27" s="807"/>
      <c r="AB27" s="807"/>
      <c r="AC27" s="807"/>
      <c r="AD27" s="807"/>
      <c r="AE27" s="807"/>
      <c r="AF27" s="807"/>
      <c r="AG27" s="807"/>
      <c r="AH27" s="1161"/>
      <c r="AI27" s="1117"/>
      <c r="AJ27" s="1117"/>
      <c r="AK27" s="1117"/>
      <c r="AL27" s="1117"/>
      <c r="AM27" s="1117"/>
      <c r="AN27" s="1118"/>
    </row>
    <row r="28" spans="2:40" ht="15" customHeight="1" x14ac:dyDescent="0.15">
      <c r="B28" s="1142"/>
      <c r="C28" s="1143"/>
      <c r="D28" s="1144"/>
      <c r="E28" s="1151"/>
      <c r="F28" s="1152"/>
      <c r="G28" s="1152"/>
      <c r="H28" s="1152"/>
      <c r="I28" s="1152"/>
      <c r="J28" s="1152"/>
      <c r="K28" s="1152"/>
      <c r="L28" s="1152"/>
      <c r="M28" s="1152"/>
      <c r="N28" s="1152"/>
      <c r="O28" s="1152"/>
      <c r="P28" s="1152"/>
      <c r="Q28" s="1152"/>
      <c r="R28" s="1152"/>
      <c r="S28" s="1153"/>
      <c r="T28" s="1160"/>
      <c r="U28" s="807"/>
      <c r="V28" s="807"/>
      <c r="W28" s="807"/>
      <c r="X28" s="807"/>
      <c r="Y28" s="807"/>
      <c r="Z28" s="807"/>
      <c r="AA28" s="807"/>
      <c r="AB28" s="807"/>
      <c r="AC28" s="807"/>
      <c r="AD28" s="807"/>
      <c r="AE28" s="807"/>
      <c r="AF28" s="807"/>
      <c r="AG28" s="807"/>
      <c r="AH28" s="1161"/>
      <c r="AI28" s="1117"/>
      <c r="AJ28" s="1117"/>
      <c r="AK28" s="1117"/>
      <c r="AL28" s="1117"/>
      <c r="AM28" s="1117"/>
      <c r="AN28" s="1118"/>
    </row>
    <row r="29" spans="2:40" ht="15" customHeight="1" x14ac:dyDescent="0.15">
      <c r="B29" s="1145"/>
      <c r="C29" s="1146"/>
      <c r="D29" s="1147"/>
      <c r="E29" s="1154"/>
      <c r="F29" s="1155"/>
      <c r="G29" s="1155"/>
      <c r="H29" s="1155"/>
      <c r="I29" s="1155"/>
      <c r="J29" s="1155"/>
      <c r="K29" s="1155"/>
      <c r="L29" s="1155"/>
      <c r="M29" s="1155"/>
      <c r="N29" s="1155"/>
      <c r="O29" s="1155"/>
      <c r="P29" s="1155"/>
      <c r="Q29" s="1155"/>
      <c r="R29" s="1155"/>
      <c r="S29" s="1156"/>
      <c r="T29" s="1162"/>
      <c r="U29" s="1163"/>
      <c r="V29" s="1163"/>
      <c r="W29" s="1163"/>
      <c r="X29" s="1163"/>
      <c r="Y29" s="1163"/>
      <c r="Z29" s="1163"/>
      <c r="AA29" s="1163"/>
      <c r="AB29" s="1163"/>
      <c r="AC29" s="1163"/>
      <c r="AD29" s="1163"/>
      <c r="AE29" s="1163"/>
      <c r="AF29" s="1163"/>
      <c r="AG29" s="1163"/>
      <c r="AH29" s="1164"/>
      <c r="AI29" s="1117"/>
      <c r="AJ29" s="1117"/>
      <c r="AK29" s="1117"/>
      <c r="AL29" s="1117"/>
      <c r="AM29" s="1117"/>
      <c r="AN29" s="1118"/>
    </row>
    <row r="30" spans="2:40" ht="15" customHeight="1" x14ac:dyDescent="0.15">
      <c r="B30" s="1165"/>
      <c r="C30" s="1166"/>
      <c r="D30" s="1167"/>
      <c r="E30" s="1168" t="s">
        <v>416</v>
      </c>
      <c r="F30" s="1169"/>
      <c r="G30" s="1169"/>
      <c r="H30" s="1169"/>
      <c r="I30" s="1169"/>
      <c r="J30" s="1169"/>
      <c r="K30" s="1169"/>
      <c r="L30" s="1169"/>
      <c r="M30" s="1169"/>
      <c r="N30" s="1169"/>
      <c r="O30" s="1169"/>
      <c r="P30" s="1169"/>
      <c r="Q30" s="1169"/>
      <c r="R30" s="1169"/>
      <c r="S30" s="1170"/>
      <c r="T30" s="1177"/>
      <c r="U30" s="1178"/>
      <c r="V30" s="1178"/>
      <c r="W30" s="1178"/>
      <c r="X30" s="1178"/>
      <c r="Y30" s="1178"/>
      <c r="Z30" s="1178"/>
      <c r="AA30" s="1178"/>
      <c r="AB30" s="1178"/>
      <c r="AC30" s="1178"/>
      <c r="AD30" s="1178"/>
      <c r="AE30" s="1178"/>
      <c r="AF30" s="1178"/>
      <c r="AG30" s="1178"/>
      <c r="AH30" s="1179"/>
      <c r="AI30" s="1119"/>
      <c r="AJ30" s="1119"/>
      <c r="AK30" s="1119"/>
      <c r="AL30" s="1119"/>
      <c r="AM30" s="1119"/>
      <c r="AN30" s="1120"/>
    </row>
    <row r="31" spans="2:40" ht="15" customHeight="1" x14ac:dyDescent="0.15">
      <c r="B31" s="1125"/>
      <c r="C31" s="1125"/>
      <c r="D31" s="1125"/>
      <c r="E31" s="1126" t="s">
        <v>190</v>
      </c>
      <c r="F31" s="1127"/>
      <c r="G31" s="1127"/>
      <c r="H31" s="1127"/>
      <c r="I31" s="1127"/>
      <c r="J31" s="1127"/>
      <c r="K31" s="1127"/>
      <c r="L31" s="1127"/>
      <c r="M31" s="1127"/>
      <c r="N31" s="1127"/>
      <c r="O31" s="1127"/>
      <c r="P31" s="1127"/>
      <c r="Q31" s="1127"/>
      <c r="R31" s="1127"/>
      <c r="S31" s="1127"/>
      <c r="T31" s="1128" t="s">
        <v>188</v>
      </c>
      <c r="U31" s="1128"/>
      <c r="V31" s="1128"/>
      <c r="W31" s="1128"/>
      <c r="X31" s="1128"/>
      <c r="Y31" s="1128"/>
      <c r="Z31" s="1128"/>
      <c r="AA31" s="1128"/>
      <c r="AB31" s="1128"/>
      <c r="AC31" s="1128"/>
      <c r="AD31" s="1128"/>
      <c r="AE31" s="1128"/>
      <c r="AF31" s="1128"/>
      <c r="AG31" s="1128"/>
      <c r="AH31" s="1128"/>
      <c r="AI31" s="1129" t="s">
        <v>189</v>
      </c>
      <c r="AJ31" s="1130"/>
      <c r="AK31" s="1130"/>
      <c r="AL31" s="1130"/>
      <c r="AM31" s="1130"/>
      <c r="AN31" s="1130"/>
    </row>
    <row r="32" spans="2:40" ht="15" customHeight="1" x14ac:dyDescent="0.15">
      <c r="B32" s="1125"/>
      <c r="C32" s="1125"/>
      <c r="D32" s="1125"/>
      <c r="E32" s="1126"/>
      <c r="F32" s="1127"/>
      <c r="G32" s="1127"/>
      <c r="H32" s="1127"/>
      <c r="I32" s="1127"/>
      <c r="J32" s="1127"/>
      <c r="K32" s="1127"/>
      <c r="L32" s="1127"/>
      <c r="M32" s="1127"/>
      <c r="N32" s="1127"/>
      <c r="O32" s="1127"/>
      <c r="P32" s="1127"/>
      <c r="Q32" s="1127"/>
      <c r="R32" s="1127"/>
      <c r="S32" s="1127"/>
      <c r="T32" s="1128"/>
      <c r="U32" s="1128"/>
      <c r="V32" s="1128"/>
      <c r="W32" s="1128"/>
      <c r="X32" s="1128"/>
      <c r="Y32" s="1128"/>
      <c r="Z32" s="1128"/>
      <c r="AA32" s="1128"/>
      <c r="AB32" s="1128"/>
      <c r="AC32" s="1128"/>
      <c r="AD32" s="1128"/>
      <c r="AE32" s="1128"/>
      <c r="AF32" s="1128"/>
      <c r="AG32" s="1128"/>
      <c r="AH32" s="1128"/>
      <c r="AI32" s="1129"/>
      <c r="AJ32" s="1130"/>
      <c r="AK32" s="1130"/>
      <c r="AL32" s="1130"/>
      <c r="AM32" s="1130"/>
      <c r="AN32" s="1130"/>
    </row>
    <row r="33" spans="2:40" ht="15" customHeight="1" x14ac:dyDescent="0.15">
      <c r="B33" s="1180"/>
      <c r="C33" s="1181"/>
      <c r="D33" s="1182"/>
      <c r="E33" s="1186" t="s">
        <v>417</v>
      </c>
      <c r="F33" s="1187"/>
      <c r="G33" s="1187"/>
      <c r="H33" s="1187"/>
      <c r="I33" s="1187"/>
      <c r="J33" s="1187"/>
      <c r="K33" s="1187"/>
      <c r="L33" s="1187"/>
      <c r="M33" s="1187"/>
      <c r="N33" s="1187"/>
      <c r="O33" s="1187"/>
      <c r="P33" s="1187"/>
      <c r="Q33" s="1187"/>
      <c r="R33" s="1187"/>
      <c r="S33" s="1188"/>
      <c r="T33" s="1195"/>
      <c r="U33" s="804"/>
      <c r="V33" s="804"/>
      <c r="W33" s="804"/>
      <c r="X33" s="804"/>
      <c r="Y33" s="804"/>
      <c r="Z33" s="804"/>
      <c r="AA33" s="804"/>
      <c r="AB33" s="804"/>
      <c r="AC33" s="804"/>
      <c r="AD33" s="804"/>
      <c r="AE33" s="804"/>
      <c r="AF33" s="804"/>
      <c r="AG33" s="804"/>
      <c r="AH33" s="1196"/>
      <c r="AI33" s="1115" t="s">
        <v>187</v>
      </c>
      <c r="AJ33" s="1115"/>
      <c r="AK33" s="1115"/>
      <c r="AL33" s="1115"/>
      <c r="AM33" s="1115"/>
      <c r="AN33" s="1116"/>
    </row>
    <row r="34" spans="2:40" ht="15" customHeight="1" x14ac:dyDescent="0.15">
      <c r="B34" s="1142"/>
      <c r="C34" s="1143"/>
      <c r="D34" s="1144"/>
      <c r="E34" s="1189"/>
      <c r="F34" s="1190"/>
      <c r="G34" s="1190"/>
      <c r="H34" s="1190"/>
      <c r="I34" s="1190"/>
      <c r="J34" s="1190"/>
      <c r="K34" s="1190"/>
      <c r="L34" s="1190"/>
      <c r="M34" s="1190"/>
      <c r="N34" s="1190"/>
      <c r="O34" s="1190"/>
      <c r="P34" s="1190"/>
      <c r="Q34" s="1190"/>
      <c r="R34" s="1190"/>
      <c r="S34" s="1191"/>
      <c r="T34" s="1160"/>
      <c r="U34" s="807"/>
      <c r="V34" s="807"/>
      <c r="W34" s="807"/>
      <c r="X34" s="807"/>
      <c r="Y34" s="807"/>
      <c r="Z34" s="807"/>
      <c r="AA34" s="807"/>
      <c r="AB34" s="807"/>
      <c r="AC34" s="807"/>
      <c r="AD34" s="807"/>
      <c r="AE34" s="807"/>
      <c r="AF34" s="807"/>
      <c r="AG34" s="807"/>
      <c r="AH34" s="1161"/>
      <c r="AI34" s="1117"/>
      <c r="AJ34" s="1117"/>
      <c r="AK34" s="1117"/>
      <c r="AL34" s="1117"/>
      <c r="AM34" s="1117"/>
      <c r="AN34" s="1118"/>
    </row>
    <row r="35" spans="2:40" ht="15" customHeight="1" x14ac:dyDescent="0.15">
      <c r="B35" s="1142"/>
      <c r="C35" s="1143"/>
      <c r="D35" s="1144"/>
      <c r="E35" s="1189"/>
      <c r="F35" s="1190"/>
      <c r="G35" s="1190"/>
      <c r="H35" s="1190"/>
      <c r="I35" s="1190"/>
      <c r="J35" s="1190"/>
      <c r="K35" s="1190"/>
      <c r="L35" s="1190"/>
      <c r="M35" s="1190"/>
      <c r="N35" s="1190"/>
      <c r="O35" s="1190"/>
      <c r="P35" s="1190"/>
      <c r="Q35" s="1190"/>
      <c r="R35" s="1190"/>
      <c r="S35" s="1191"/>
      <c r="T35" s="1160"/>
      <c r="U35" s="807"/>
      <c r="V35" s="807"/>
      <c r="W35" s="807"/>
      <c r="X35" s="807"/>
      <c r="Y35" s="807"/>
      <c r="Z35" s="807"/>
      <c r="AA35" s="807"/>
      <c r="AB35" s="807"/>
      <c r="AC35" s="807"/>
      <c r="AD35" s="807"/>
      <c r="AE35" s="807"/>
      <c r="AF35" s="807"/>
      <c r="AG35" s="807"/>
      <c r="AH35" s="1161"/>
      <c r="AI35" s="1117"/>
      <c r="AJ35" s="1117"/>
      <c r="AK35" s="1117"/>
      <c r="AL35" s="1117"/>
      <c r="AM35" s="1117"/>
      <c r="AN35" s="1118"/>
    </row>
    <row r="36" spans="2:40" ht="15" customHeight="1" x14ac:dyDescent="0.15">
      <c r="B36" s="1142"/>
      <c r="C36" s="1143"/>
      <c r="D36" s="1144"/>
      <c r="E36" s="1189"/>
      <c r="F36" s="1190"/>
      <c r="G36" s="1190"/>
      <c r="H36" s="1190"/>
      <c r="I36" s="1190"/>
      <c r="J36" s="1190"/>
      <c r="K36" s="1190"/>
      <c r="L36" s="1190"/>
      <c r="M36" s="1190"/>
      <c r="N36" s="1190"/>
      <c r="O36" s="1190"/>
      <c r="P36" s="1190"/>
      <c r="Q36" s="1190"/>
      <c r="R36" s="1190"/>
      <c r="S36" s="1191"/>
      <c r="T36" s="1160"/>
      <c r="U36" s="807"/>
      <c r="V36" s="807"/>
      <c r="W36" s="807"/>
      <c r="X36" s="807"/>
      <c r="Y36" s="807"/>
      <c r="Z36" s="807"/>
      <c r="AA36" s="807"/>
      <c r="AB36" s="807"/>
      <c r="AC36" s="807"/>
      <c r="AD36" s="807"/>
      <c r="AE36" s="807"/>
      <c r="AF36" s="807"/>
      <c r="AG36" s="807"/>
      <c r="AH36" s="1161"/>
      <c r="AI36" s="1117"/>
      <c r="AJ36" s="1117"/>
      <c r="AK36" s="1117"/>
      <c r="AL36" s="1117"/>
      <c r="AM36" s="1117"/>
      <c r="AN36" s="1118"/>
    </row>
    <row r="37" spans="2:40" ht="15" customHeight="1" x14ac:dyDescent="0.15">
      <c r="B37" s="1142"/>
      <c r="C37" s="1143"/>
      <c r="D37" s="1144"/>
      <c r="E37" s="1189"/>
      <c r="F37" s="1190"/>
      <c r="G37" s="1190"/>
      <c r="H37" s="1190"/>
      <c r="I37" s="1190"/>
      <c r="J37" s="1190"/>
      <c r="K37" s="1190"/>
      <c r="L37" s="1190"/>
      <c r="M37" s="1190"/>
      <c r="N37" s="1190"/>
      <c r="O37" s="1190"/>
      <c r="P37" s="1190"/>
      <c r="Q37" s="1190"/>
      <c r="R37" s="1190"/>
      <c r="S37" s="1191"/>
      <c r="T37" s="1160"/>
      <c r="U37" s="807"/>
      <c r="V37" s="807"/>
      <c r="W37" s="807"/>
      <c r="X37" s="807"/>
      <c r="Y37" s="807"/>
      <c r="Z37" s="807"/>
      <c r="AA37" s="807"/>
      <c r="AB37" s="807"/>
      <c r="AC37" s="807"/>
      <c r="AD37" s="807"/>
      <c r="AE37" s="807"/>
      <c r="AF37" s="807"/>
      <c r="AG37" s="807"/>
      <c r="AH37" s="1161"/>
      <c r="AI37" s="1117"/>
      <c r="AJ37" s="1117"/>
      <c r="AK37" s="1117"/>
      <c r="AL37" s="1117"/>
      <c r="AM37" s="1117"/>
      <c r="AN37" s="1118"/>
    </row>
    <row r="38" spans="2:40" ht="15" customHeight="1" x14ac:dyDescent="0.15">
      <c r="B38" s="1142"/>
      <c r="C38" s="1143"/>
      <c r="D38" s="1144"/>
      <c r="E38" s="1189"/>
      <c r="F38" s="1190"/>
      <c r="G38" s="1190"/>
      <c r="H38" s="1190"/>
      <c r="I38" s="1190"/>
      <c r="J38" s="1190"/>
      <c r="K38" s="1190"/>
      <c r="L38" s="1190"/>
      <c r="M38" s="1190"/>
      <c r="N38" s="1190"/>
      <c r="O38" s="1190"/>
      <c r="P38" s="1190"/>
      <c r="Q38" s="1190"/>
      <c r="R38" s="1190"/>
      <c r="S38" s="1191"/>
      <c r="T38" s="1160"/>
      <c r="U38" s="807"/>
      <c r="V38" s="807"/>
      <c r="W38" s="807"/>
      <c r="X38" s="807"/>
      <c r="Y38" s="807"/>
      <c r="Z38" s="807"/>
      <c r="AA38" s="807"/>
      <c r="AB38" s="807"/>
      <c r="AC38" s="807"/>
      <c r="AD38" s="807"/>
      <c r="AE38" s="807"/>
      <c r="AF38" s="807"/>
      <c r="AG38" s="807"/>
      <c r="AH38" s="1161"/>
      <c r="AI38" s="1117"/>
      <c r="AJ38" s="1117"/>
      <c r="AK38" s="1117"/>
      <c r="AL38" s="1117"/>
      <c r="AM38" s="1117"/>
      <c r="AN38" s="1118"/>
    </row>
    <row r="39" spans="2:40" ht="15" customHeight="1" x14ac:dyDescent="0.15">
      <c r="B39" s="1142"/>
      <c r="C39" s="1143"/>
      <c r="D39" s="1144"/>
      <c r="E39" s="1189"/>
      <c r="F39" s="1190"/>
      <c r="G39" s="1190"/>
      <c r="H39" s="1190"/>
      <c r="I39" s="1190"/>
      <c r="J39" s="1190"/>
      <c r="K39" s="1190"/>
      <c r="L39" s="1190"/>
      <c r="M39" s="1190"/>
      <c r="N39" s="1190"/>
      <c r="O39" s="1190"/>
      <c r="P39" s="1190"/>
      <c r="Q39" s="1190"/>
      <c r="R39" s="1190"/>
      <c r="S39" s="1191"/>
      <c r="T39" s="1160"/>
      <c r="U39" s="807"/>
      <c r="V39" s="807"/>
      <c r="W39" s="807"/>
      <c r="X39" s="807"/>
      <c r="Y39" s="807"/>
      <c r="Z39" s="807"/>
      <c r="AA39" s="807"/>
      <c r="AB39" s="807"/>
      <c r="AC39" s="807"/>
      <c r="AD39" s="807"/>
      <c r="AE39" s="807"/>
      <c r="AF39" s="807"/>
      <c r="AG39" s="807"/>
      <c r="AH39" s="1161"/>
      <c r="AI39" s="1117"/>
      <c r="AJ39" s="1117"/>
      <c r="AK39" s="1117"/>
      <c r="AL39" s="1117"/>
      <c r="AM39" s="1117"/>
      <c r="AN39" s="1118"/>
    </row>
    <row r="40" spans="2:40" ht="15" customHeight="1" x14ac:dyDescent="0.15">
      <c r="B40" s="1142"/>
      <c r="C40" s="1143"/>
      <c r="D40" s="1144"/>
      <c r="E40" s="1189"/>
      <c r="F40" s="1190"/>
      <c r="G40" s="1190"/>
      <c r="H40" s="1190"/>
      <c r="I40" s="1190"/>
      <c r="J40" s="1190"/>
      <c r="K40" s="1190"/>
      <c r="L40" s="1190"/>
      <c r="M40" s="1190"/>
      <c r="N40" s="1190"/>
      <c r="O40" s="1190"/>
      <c r="P40" s="1190"/>
      <c r="Q40" s="1190"/>
      <c r="R40" s="1190"/>
      <c r="S40" s="1191"/>
      <c r="T40" s="1160"/>
      <c r="U40" s="807"/>
      <c r="V40" s="807"/>
      <c r="W40" s="807"/>
      <c r="X40" s="807"/>
      <c r="Y40" s="807"/>
      <c r="Z40" s="807"/>
      <c r="AA40" s="807"/>
      <c r="AB40" s="807"/>
      <c r="AC40" s="807"/>
      <c r="AD40" s="807"/>
      <c r="AE40" s="807"/>
      <c r="AF40" s="807"/>
      <c r="AG40" s="807"/>
      <c r="AH40" s="1161"/>
      <c r="AI40" s="1117"/>
      <c r="AJ40" s="1117"/>
      <c r="AK40" s="1117"/>
      <c r="AL40" s="1117"/>
      <c r="AM40" s="1117"/>
      <c r="AN40" s="1118"/>
    </row>
    <row r="41" spans="2:40" ht="15" customHeight="1" x14ac:dyDescent="0.15">
      <c r="B41" s="1142"/>
      <c r="C41" s="1143"/>
      <c r="D41" s="1144"/>
      <c r="E41" s="1189"/>
      <c r="F41" s="1190"/>
      <c r="G41" s="1190"/>
      <c r="H41" s="1190"/>
      <c r="I41" s="1190"/>
      <c r="J41" s="1190"/>
      <c r="K41" s="1190"/>
      <c r="L41" s="1190"/>
      <c r="M41" s="1190"/>
      <c r="N41" s="1190"/>
      <c r="O41" s="1190"/>
      <c r="P41" s="1190"/>
      <c r="Q41" s="1190"/>
      <c r="R41" s="1190"/>
      <c r="S41" s="1191"/>
      <c r="T41" s="1160"/>
      <c r="U41" s="807"/>
      <c r="V41" s="807"/>
      <c r="W41" s="807"/>
      <c r="X41" s="807"/>
      <c r="Y41" s="807"/>
      <c r="Z41" s="807"/>
      <c r="AA41" s="807"/>
      <c r="AB41" s="807"/>
      <c r="AC41" s="807"/>
      <c r="AD41" s="807"/>
      <c r="AE41" s="807"/>
      <c r="AF41" s="807"/>
      <c r="AG41" s="807"/>
      <c r="AH41" s="1161"/>
      <c r="AI41" s="1117"/>
      <c r="AJ41" s="1117"/>
      <c r="AK41" s="1117"/>
      <c r="AL41" s="1117"/>
      <c r="AM41" s="1117"/>
      <c r="AN41" s="1118"/>
    </row>
    <row r="42" spans="2:40" ht="15" customHeight="1" x14ac:dyDescent="0.15">
      <c r="B42" s="1142"/>
      <c r="C42" s="1143"/>
      <c r="D42" s="1144"/>
      <c r="E42" s="1189"/>
      <c r="F42" s="1190"/>
      <c r="G42" s="1190"/>
      <c r="H42" s="1190"/>
      <c r="I42" s="1190"/>
      <c r="J42" s="1190"/>
      <c r="K42" s="1190"/>
      <c r="L42" s="1190"/>
      <c r="M42" s="1190"/>
      <c r="N42" s="1190"/>
      <c r="O42" s="1190"/>
      <c r="P42" s="1190"/>
      <c r="Q42" s="1190"/>
      <c r="R42" s="1190"/>
      <c r="S42" s="1191"/>
      <c r="T42" s="1160"/>
      <c r="U42" s="807"/>
      <c r="V42" s="807"/>
      <c r="W42" s="807"/>
      <c r="X42" s="807"/>
      <c r="Y42" s="807"/>
      <c r="Z42" s="807"/>
      <c r="AA42" s="807"/>
      <c r="AB42" s="807"/>
      <c r="AC42" s="807"/>
      <c r="AD42" s="807"/>
      <c r="AE42" s="807"/>
      <c r="AF42" s="807"/>
      <c r="AG42" s="807"/>
      <c r="AH42" s="1161"/>
      <c r="AI42" s="1117"/>
      <c r="AJ42" s="1117"/>
      <c r="AK42" s="1117"/>
      <c r="AL42" s="1117"/>
      <c r="AM42" s="1117"/>
      <c r="AN42" s="1118"/>
    </row>
    <row r="43" spans="2:40" ht="15" customHeight="1" x14ac:dyDescent="0.15">
      <c r="B43" s="1142"/>
      <c r="C43" s="1143"/>
      <c r="D43" s="1144"/>
      <c r="E43" s="1189"/>
      <c r="F43" s="1190"/>
      <c r="G43" s="1190"/>
      <c r="H43" s="1190"/>
      <c r="I43" s="1190"/>
      <c r="J43" s="1190"/>
      <c r="K43" s="1190"/>
      <c r="L43" s="1190"/>
      <c r="M43" s="1190"/>
      <c r="N43" s="1190"/>
      <c r="O43" s="1190"/>
      <c r="P43" s="1190"/>
      <c r="Q43" s="1190"/>
      <c r="R43" s="1190"/>
      <c r="S43" s="1191"/>
      <c r="T43" s="1160"/>
      <c r="U43" s="807"/>
      <c r="V43" s="807"/>
      <c r="W43" s="807"/>
      <c r="X43" s="807"/>
      <c r="Y43" s="807"/>
      <c r="Z43" s="807"/>
      <c r="AA43" s="807"/>
      <c r="AB43" s="807"/>
      <c r="AC43" s="807"/>
      <c r="AD43" s="807"/>
      <c r="AE43" s="807"/>
      <c r="AF43" s="807"/>
      <c r="AG43" s="807"/>
      <c r="AH43" s="1161"/>
      <c r="AI43" s="1117"/>
      <c r="AJ43" s="1117"/>
      <c r="AK43" s="1117"/>
      <c r="AL43" s="1117"/>
      <c r="AM43" s="1117"/>
      <c r="AN43" s="1118"/>
    </row>
    <row r="44" spans="2:40" ht="15" customHeight="1" x14ac:dyDescent="0.15">
      <c r="B44" s="1183"/>
      <c r="C44" s="1184"/>
      <c r="D44" s="1185"/>
      <c r="E44" s="1192"/>
      <c r="F44" s="1193"/>
      <c r="G44" s="1193"/>
      <c r="H44" s="1193"/>
      <c r="I44" s="1193"/>
      <c r="J44" s="1193"/>
      <c r="K44" s="1193"/>
      <c r="L44" s="1193"/>
      <c r="M44" s="1193"/>
      <c r="N44" s="1193"/>
      <c r="O44" s="1193"/>
      <c r="P44" s="1193"/>
      <c r="Q44" s="1193"/>
      <c r="R44" s="1193"/>
      <c r="S44" s="1194"/>
      <c r="T44" s="1197"/>
      <c r="U44" s="810"/>
      <c r="V44" s="810"/>
      <c r="W44" s="810"/>
      <c r="X44" s="810"/>
      <c r="Y44" s="810"/>
      <c r="Z44" s="810"/>
      <c r="AA44" s="810"/>
      <c r="AB44" s="810"/>
      <c r="AC44" s="810"/>
      <c r="AD44" s="810"/>
      <c r="AE44" s="810"/>
      <c r="AF44" s="810"/>
      <c r="AG44" s="810"/>
      <c r="AH44" s="1198"/>
      <c r="AI44" s="1119"/>
      <c r="AJ44" s="1119"/>
      <c r="AK44" s="1119"/>
      <c r="AL44" s="1119"/>
      <c r="AM44" s="1119"/>
      <c r="AN44" s="1120"/>
    </row>
    <row r="45" spans="2:40" ht="15" customHeight="1" x14ac:dyDescent="0.15">
      <c r="B45" s="1180"/>
      <c r="C45" s="1181"/>
      <c r="D45" s="1182"/>
      <c r="E45" s="1199" t="s">
        <v>337</v>
      </c>
      <c r="F45" s="1200"/>
      <c r="G45" s="1200"/>
      <c r="H45" s="1200"/>
      <c r="I45" s="1200"/>
      <c r="J45" s="1200"/>
      <c r="K45" s="1200"/>
      <c r="L45" s="1200"/>
      <c r="M45" s="1200"/>
      <c r="N45" s="1200"/>
      <c r="O45" s="1200"/>
      <c r="P45" s="1200"/>
      <c r="Q45" s="1200"/>
      <c r="R45" s="1200"/>
      <c r="S45" s="1109"/>
      <c r="T45" s="1113" t="s">
        <v>339</v>
      </c>
      <c r="U45" s="1113"/>
      <c r="V45" s="1113"/>
      <c r="W45" s="1113"/>
      <c r="X45" s="1113"/>
      <c r="Y45" s="1113"/>
      <c r="Z45" s="1113"/>
      <c r="AA45" s="1113"/>
      <c r="AB45" s="1113"/>
      <c r="AC45" s="1113"/>
      <c r="AD45" s="1113"/>
      <c r="AE45" s="1113"/>
      <c r="AF45" s="1113"/>
      <c r="AG45" s="1113"/>
      <c r="AH45" s="1113"/>
      <c r="AI45" s="1129" t="s">
        <v>186</v>
      </c>
      <c r="AJ45" s="1130"/>
      <c r="AK45" s="1130"/>
      <c r="AL45" s="1130"/>
      <c r="AM45" s="1130"/>
      <c r="AN45" s="1130"/>
    </row>
    <row r="46" spans="2:40" ht="15" customHeight="1" x14ac:dyDescent="0.15">
      <c r="B46" s="1142"/>
      <c r="C46" s="1143"/>
      <c r="D46" s="1144"/>
      <c r="E46" s="1201"/>
      <c r="F46" s="1202"/>
      <c r="G46" s="1202"/>
      <c r="H46" s="1202"/>
      <c r="I46" s="1202"/>
      <c r="J46" s="1202"/>
      <c r="K46" s="1202"/>
      <c r="L46" s="1202"/>
      <c r="M46" s="1202"/>
      <c r="N46" s="1202"/>
      <c r="O46" s="1202"/>
      <c r="P46" s="1202"/>
      <c r="Q46" s="1202"/>
      <c r="R46" s="1202"/>
      <c r="S46" s="1111"/>
      <c r="T46" s="1114"/>
      <c r="U46" s="1114"/>
      <c r="V46" s="1114"/>
      <c r="W46" s="1114"/>
      <c r="X46" s="1114"/>
      <c r="Y46" s="1114"/>
      <c r="Z46" s="1114"/>
      <c r="AA46" s="1114"/>
      <c r="AB46" s="1114"/>
      <c r="AC46" s="1114"/>
      <c r="AD46" s="1114"/>
      <c r="AE46" s="1114"/>
      <c r="AF46" s="1114"/>
      <c r="AG46" s="1114"/>
      <c r="AH46" s="1114"/>
      <c r="AI46" s="1129"/>
      <c r="AJ46" s="1130"/>
      <c r="AK46" s="1130"/>
      <c r="AL46" s="1130"/>
      <c r="AM46" s="1130"/>
      <c r="AN46" s="1130"/>
    </row>
    <row r="47" spans="2:40" ht="15" customHeight="1" x14ac:dyDescent="0.15">
      <c r="B47" s="1142"/>
      <c r="C47" s="1143"/>
      <c r="D47" s="1144"/>
      <c r="E47" s="1201"/>
      <c r="F47" s="1202"/>
      <c r="G47" s="1202"/>
      <c r="H47" s="1202"/>
      <c r="I47" s="1202"/>
      <c r="J47" s="1202"/>
      <c r="K47" s="1202"/>
      <c r="L47" s="1202"/>
      <c r="M47" s="1202"/>
      <c r="N47" s="1202"/>
      <c r="O47" s="1202"/>
      <c r="P47" s="1202"/>
      <c r="Q47" s="1202"/>
      <c r="R47" s="1202"/>
      <c r="S47" s="1111"/>
      <c r="T47" s="1114"/>
      <c r="U47" s="1114"/>
      <c r="V47" s="1114"/>
      <c r="W47" s="1114"/>
      <c r="X47" s="1114"/>
      <c r="Y47" s="1114"/>
      <c r="Z47" s="1114"/>
      <c r="AA47" s="1114"/>
      <c r="AB47" s="1114"/>
      <c r="AC47" s="1114"/>
      <c r="AD47" s="1114"/>
      <c r="AE47" s="1114"/>
      <c r="AF47" s="1114"/>
      <c r="AG47" s="1114"/>
      <c r="AH47" s="1114"/>
      <c r="AI47" s="1129"/>
      <c r="AJ47" s="1130"/>
      <c r="AK47" s="1130"/>
      <c r="AL47" s="1130"/>
      <c r="AM47" s="1130"/>
      <c r="AN47" s="1130"/>
    </row>
    <row r="48" spans="2:40" ht="15" customHeight="1" x14ac:dyDescent="0.15">
      <c r="B48" s="1142"/>
      <c r="C48" s="1143"/>
      <c r="D48" s="1144"/>
      <c r="E48" s="1201"/>
      <c r="F48" s="1202"/>
      <c r="G48" s="1202"/>
      <c r="H48" s="1202"/>
      <c r="I48" s="1202"/>
      <c r="J48" s="1202"/>
      <c r="K48" s="1202"/>
      <c r="L48" s="1202"/>
      <c r="M48" s="1202"/>
      <c r="N48" s="1202"/>
      <c r="O48" s="1202"/>
      <c r="P48" s="1202"/>
      <c r="Q48" s="1202"/>
      <c r="R48" s="1202"/>
      <c r="S48" s="1111"/>
      <c r="T48" s="1114"/>
      <c r="U48" s="1114"/>
      <c r="V48" s="1114"/>
      <c r="W48" s="1114"/>
      <c r="X48" s="1114"/>
      <c r="Y48" s="1114"/>
      <c r="Z48" s="1114"/>
      <c r="AA48" s="1114"/>
      <c r="AB48" s="1114"/>
      <c r="AC48" s="1114"/>
      <c r="AD48" s="1114"/>
      <c r="AE48" s="1114"/>
      <c r="AF48" s="1114"/>
      <c r="AG48" s="1114"/>
      <c r="AH48" s="1114"/>
      <c r="AI48" s="1129"/>
      <c r="AJ48" s="1130"/>
      <c r="AK48" s="1130"/>
      <c r="AL48" s="1130"/>
      <c r="AM48" s="1130"/>
      <c r="AN48" s="1130"/>
    </row>
    <row r="49" spans="2:40" ht="15" customHeight="1" x14ac:dyDescent="0.15">
      <c r="B49" s="1142"/>
      <c r="C49" s="1143"/>
      <c r="D49" s="1144"/>
      <c r="E49" s="1201" t="s">
        <v>335</v>
      </c>
      <c r="F49" s="1202"/>
      <c r="G49" s="1202"/>
      <c r="H49" s="1202"/>
      <c r="I49" s="1202"/>
      <c r="J49" s="1202"/>
      <c r="K49" s="1202"/>
      <c r="L49" s="1202"/>
      <c r="M49" s="1202"/>
      <c r="N49" s="1202"/>
      <c r="O49" s="1202"/>
      <c r="P49" s="1202"/>
      <c r="Q49" s="1202"/>
      <c r="R49" s="1202"/>
      <c r="S49" s="1202"/>
      <c r="T49" s="1114" t="s">
        <v>336</v>
      </c>
      <c r="U49" s="1114"/>
      <c r="V49" s="1114"/>
      <c r="W49" s="1114"/>
      <c r="X49" s="1114"/>
      <c r="Y49" s="1114"/>
      <c r="Z49" s="1114"/>
      <c r="AA49" s="1114"/>
      <c r="AB49" s="1114"/>
      <c r="AC49" s="1114"/>
      <c r="AD49" s="1114"/>
      <c r="AE49" s="1114"/>
      <c r="AF49" s="1114"/>
      <c r="AG49" s="1114"/>
      <c r="AH49" s="1114"/>
      <c r="AI49" s="1129"/>
      <c r="AJ49" s="1130"/>
      <c r="AK49" s="1130"/>
      <c r="AL49" s="1130"/>
      <c r="AM49" s="1130"/>
      <c r="AN49" s="1130"/>
    </row>
    <row r="50" spans="2:40" ht="15" customHeight="1" x14ac:dyDescent="0.15">
      <c r="B50" s="1142"/>
      <c r="C50" s="1143"/>
      <c r="D50" s="1144"/>
      <c r="E50" s="1201"/>
      <c r="F50" s="1202"/>
      <c r="G50" s="1202"/>
      <c r="H50" s="1202"/>
      <c r="I50" s="1202"/>
      <c r="J50" s="1202"/>
      <c r="K50" s="1202"/>
      <c r="L50" s="1202"/>
      <c r="M50" s="1202"/>
      <c r="N50" s="1202"/>
      <c r="O50" s="1202"/>
      <c r="P50" s="1202"/>
      <c r="Q50" s="1202"/>
      <c r="R50" s="1202"/>
      <c r="S50" s="1202"/>
      <c r="T50" s="1114"/>
      <c r="U50" s="1114"/>
      <c r="V50" s="1114"/>
      <c r="W50" s="1114"/>
      <c r="X50" s="1114"/>
      <c r="Y50" s="1114"/>
      <c r="Z50" s="1114"/>
      <c r="AA50" s="1114"/>
      <c r="AB50" s="1114"/>
      <c r="AC50" s="1114"/>
      <c r="AD50" s="1114"/>
      <c r="AE50" s="1114"/>
      <c r="AF50" s="1114"/>
      <c r="AG50" s="1114"/>
      <c r="AH50" s="1114"/>
      <c r="AI50" s="1129"/>
      <c r="AJ50" s="1130"/>
      <c r="AK50" s="1130"/>
      <c r="AL50" s="1130"/>
      <c r="AM50" s="1130"/>
      <c r="AN50" s="1130"/>
    </row>
    <row r="51" spans="2:40" ht="15" customHeight="1" x14ac:dyDescent="0.15">
      <c r="B51" s="1142"/>
      <c r="C51" s="1143"/>
      <c r="D51" s="1144"/>
      <c r="E51" s="1201"/>
      <c r="F51" s="1202"/>
      <c r="G51" s="1202"/>
      <c r="H51" s="1202"/>
      <c r="I51" s="1202"/>
      <c r="J51" s="1202"/>
      <c r="K51" s="1202"/>
      <c r="L51" s="1202"/>
      <c r="M51" s="1202"/>
      <c r="N51" s="1202"/>
      <c r="O51" s="1202"/>
      <c r="P51" s="1202"/>
      <c r="Q51" s="1202"/>
      <c r="R51" s="1202"/>
      <c r="S51" s="1202"/>
      <c r="T51" s="1114"/>
      <c r="U51" s="1114"/>
      <c r="V51" s="1114"/>
      <c r="W51" s="1114"/>
      <c r="X51" s="1114"/>
      <c r="Y51" s="1114"/>
      <c r="Z51" s="1114"/>
      <c r="AA51" s="1114"/>
      <c r="AB51" s="1114"/>
      <c r="AC51" s="1114"/>
      <c r="AD51" s="1114"/>
      <c r="AE51" s="1114"/>
      <c r="AF51" s="1114"/>
      <c r="AG51" s="1114"/>
      <c r="AH51" s="1114"/>
      <c r="AI51" s="1129"/>
      <c r="AJ51" s="1130"/>
      <c r="AK51" s="1130"/>
      <c r="AL51" s="1130"/>
      <c r="AM51" s="1130"/>
      <c r="AN51" s="1130"/>
    </row>
    <row r="52" spans="2:40" ht="15" customHeight="1" x14ac:dyDescent="0.15">
      <c r="B52" s="1142"/>
      <c r="C52" s="1143"/>
      <c r="D52" s="1144"/>
      <c r="E52" s="1205"/>
      <c r="F52" s="1206"/>
      <c r="G52" s="1206"/>
      <c r="H52" s="1206"/>
      <c r="I52" s="1206"/>
      <c r="J52" s="1206"/>
      <c r="K52" s="1206"/>
      <c r="L52" s="1206"/>
      <c r="M52" s="1206"/>
      <c r="N52" s="1206"/>
      <c r="O52" s="1206"/>
      <c r="P52" s="1206"/>
      <c r="Q52" s="1206"/>
      <c r="R52" s="1206"/>
      <c r="S52" s="1206"/>
      <c r="T52" s="1207"/>
      <c r="U52" s="1207"/>
      <c r="V52" s="1207"/>
      <c r="W52" s="1207"/>
      <c r="X52" s="1207"/>
      <c r="Y52" s="1207"/>
      <c r="Z52" s="1207"/>
      <c r="AA52" s="1207"/>
      <c r="AB52" s="1207"/>
      <c r="AC52" s="1207"/>
      <c r="AD52" s="1207"/>
      <c r="AE52" s="1207"/>
      <c r="AF52" s="1207"/>
      <c r="AG52" s="1207"/>
      <c r="AH52" s="1207"/>
      <c r="AI52" s="1203"/>
      <c r="AJ52" s="1204"/>
      <c r="AK52" s="1204"/>
      <c r="AL52" s="1204"/>
      <c r="AM52" s="1204"/>
      <c r="AN52" s="1204"/>
    </row>
    <row r="53" spans="2:40" ht="15" customHeight="1" x14ac:dyDescent="0.15">
      <c r="B53" s="1066"/>
      <c r="C53" s="1066"/>
      <c r="D53" s="1066"/>
      <c r="E53" s="1208" t="s">
        <v>341</v>
      </c>
      <c r="F53" s="1208"/>
      <c r="G53" s="1208"/>
      <c r="H53" s="1208"/>
      <c r="I53" s="1208"/>
      <c r="J53" s="1208"/>
      <c r="K53" s="1208"/>
      <c r="L53" s="1208"/>
      <c r="M53" s="1208"/>
      <c r="N53" s="1208"/>
      <c r="O53" s="1208"/>
      <c r="P53" s="1208"/>
      <c r="Q53" s="1208"/>
      <c r="R53" s="1208"/>
      <c r="S53" s="1209"/>
      <c r="T53" s="1174" t="s">
        <v>343</v>
      </c>
      <c r="U53" s="1175"/>
      <c r="V53" s="1175"/>
      <c r="W53" s="1175"/>
      <c r="X53" s="1175"/>
      <c r="Y53" s="1175"/>
      <c r="Z53" s="1175"/>
      <c r="AA53" s="1175"/>
      <c r="AB53" s="1175"/>
      <c r="AC53" s="1175"/>
      <c r="AD53" s="1175"/>
      <c r="AE53" s="1175"/>
      <c r="AF53" s="1175"/>
      <c r="AG53" s="1175"/>
      <c r="AH53" s="1176"/>
      <c r="AI53" s="1171" t="s">
        <v>342</v>
      </c>
      <c r="AJ53" s="1172"/>
      <c r="AK53" s="1172"/>
      <c r="AL53" s="1172"/>
      <c r="AM53" s="1172"/>
      <c r="AN53" s="1172"/>
    </row>
    <row r="54" spans="2:40" ht="15" customHeight="1" x14ac:dyDescent="0.15">
      <c r="B54" s="1066"/>
      <c r="C54" s="1066"/>
      <c r="D54" s="1066"/>
      <c r="E54" s="1208"/>
      <c r="F54" s="1208"/>
      <c r="G54" s="1208"/>
      <c r="H54" s="1208"/>
      <c r="I54" s="1208"/>
      <c r="J54" s="1208"/>
      <c r="K54" s="1208"/>
      <c r="L54" s="1208"/>
      <c r="M54" s="1208"/>
      <c r="N54" s="1208"/>
      <c r="O54" s="1208"/>
      <c r="P54" s="1208"/>
      <c r="Q54" s="1208"/>
      <c r="R54" s="1208"/>
      <c r="S54" s="1209"/>
      <c r="T54" s="1174"/>
      <c r="U54" s="1175"/>
      <c r="V54" s="1175"/>
      <c r="W54" s="1175"/>
      <c r="X54" s="1175"/>
      <c r="Y54" s="1175"/>
      <c r="Z54" s="1175"/>
      <c r="AA54" s="1175"/>
      <c r="AB54" s="1175"/>
      <c r="AC54" s="1175"/>
      <c r="AD54" s="1175"/>
      <c r="AE54" s="1175"/>
      <c r="AF54" s="1175"/>
      <c r="AG54" s="1175"/>
      <c r="AH54" s="1176"/>
      <c r="AI54" s="1171"/>
      <c r="AJ54" s="1172"/>
      <c r="AK54" s="1172"/>
      <c r="AL54" s="1172"/>
      <c r="AM54" s="1172"/>
      <c r="AN54" s="1172"/>
    </row>
    <row r="55" spans="2:40" ht="15" customHeight="1" x14ac:dyDescent="0.15">
      <c r="B55" s="1066"/>
      <c r="C55" s="1066"/>
      <c r="D55" s="1066"/>
      <c r="E55" s="1208"/>
      <c r="F55" s="1208"/>
      <c r="G55" s="1208"/>
      <c r="H55" s="1208"/>
      <c r="I55" s="1208"/>
      <c r="J55" s="1208"/>
      <c r="K55" s="1208"/>
      <c r="L55" s="1208"/>
      <c r="M55" s="1208"/>
      <c r="N55" s="1208"/>
      <c r="O55" s="1208"/>
      <c r="P55" s="1208"/>
      <c r="Q55" s="1208"/>
      <c r="R55" s="1208"/>
      <c r="S55" s="1209"/>
      <c r="T55" s="1174"/>
      <c r="U55" s="1175"/>
      <c r="V55" s="1175"/>
      <c r="W55" s="1175"/>
      <c r="X55" s="1175"/>
      <c r="Y55" s="1175"/>
      <c r="Z55" s="1175"/>
      <c r="AA55" s="1175"/>
      <c r="AB55" s="1175"/>
      <c r="AC55" s="1175"/>
      <c r="AD55" s="1175"/>
      <c r="AE55" s="1175"/>
      <c r="AF55" s="1175"/>
      <c r="AG55" s="1175"/>
      <c r="AH55" s="1176"/>
      <c r="AI55" s="1171"/>
      <c r="AJ55" s="1172"/>
      <c r="AK55" s="1172"/>
      <c r="AL55" s="1172"/>
      <c r="AM55" s="1172"/>
      <c r="AN55" s="1172"/>
    </row>
    <row r="56" spans="2:40" ht="15" customHeight="1" x14ac:dyDescent="0.15">
      <c r="B56" s="1173" t="s">
        <v>255</v>
      </c>
      <c r="C56" s="1173"/>
      <c r="D56" s="1173"/>
      <c r="E56" s="1173"/>
      <c r="F56" s="1173"/>
      <c r="G56" s="1173"/>
      <c r="H56" s="1173"/>
      <c r="I56" s="1173"/>
      <c r="J56" s="1173"/>
      <c r="K56" s="1173"/>
      <c r="L56" s="1173"/>
      <c r="M56" s="1173"/>
      <c r="N56" s="1173"/>
      <c r="O56" s="1173"/>
      <c r="P56" s="1173"/>
      <c r="Q56" s="1173"/>
      <c r="R56" s="1173"/>
      <c r="S56" s="1173"/>
      <c r="T56" s="1173"/>
      <c r="U56" s="1173"/>
      <c r="V56" s="1173"/>
      <c r="W56" s="1173"/>
      <c r="X56" s="1173"/>
      <c r="Y56" s="1173"/>
      <c r="Z56" s="1173"/>
      <c r="AA56" s="1173"/>
      <c r="AB56" s="1173"/>
      <c r="AC56" s="1173"/>
      <c r="AD56" s="1173"/>
      <c r="AE56" s="1173"/>
      <c r="AF56" s="1173"/>
      <c r="AG56" s="1173"/>
      <c r="AH56" s="1173"/>
      <c r="AI56" s="1173"/>
      <c r="AJ56" s="1173"/>
      <c r="AK56" s="1173"/>
      <c r="AL56" s="1173"/>
      <c r="AM56" s="1173"/>
      <c r="AN56" s="1173"/>
    </row>
    <row r="57" spans="2:40" ht="15" customHeight="1" x14ac:dyDescent="0.15">
      <c r="B57" s="1173" t="s">
        <v>299</v>
      </c>
      <c r="C57" s="1173"/>
      <c r="D57" s="1173"/>
      <c r="E57" s="1173"/>
      <c r="F57" s="1173"/>
      <c r="G57" s="1173"/>
      <c r="H57" s="1173"/>
      <c r="I57" s="1173"/>
      <c r="J57" s="1173"/>
      <c r="K57" s="1173"/>
      <c r="L57" s="1173"/>
      <c r="M57" s="1173"/>
      <c r="N57" s="1173"/>
      <c r="O57" s="1173"/>
      <c r="P57" s="1173"/>
      <c r="Q57" s="1173"/>
      <c r="R57" s="1173"/>
      <c r="S57" s="1173"/>
      <c r="T57" s="1173"/>
      <c r="U57" s="1173"/>
      <c r="V57" s="1173"/>
      <c r="W57" s="1173"/>
      <c r="X57" s="1173"/>
      <c r="Y57" s="1173"/>
      <c r="Z57" s="1173"/>
      <c r="AA57" s="1173"/>
      <c r="AB57" s="1173"/>
      <c r="AC57" s="1173"/>
      <c r="AD57" s="1173"/>
      <c r="AE57" s="1173"/>
      <c r="AF57" s="1173"/>
      <c r="AG57" s="1173"/>
      <c r="AH57" s="1173"/>
      <c r="AI57" s="1173"/>
      <c r="AJ57" s="1173"/>
      <c r="AK57" s="1173"/>
      <c r="AL57" s="1173"/>
      <c r="AM57" s="1173"/>
      <c r="AN57" s="1173"/>
    </row>
    <row r="58" spans="2:40" ht="15" customHeight="1" x14ac:dyDescent="0.15">
      <c r="B58" s="1173"/>
      <c r="C58" s="1173"/>
      <c r="D58" s="1173"/>
      <c r="E58" s="1173"/>
      <c r="F58" s="1173"/>
      <c r="G58" s="1173"/>
      <c r="H58" s="1173"/>
      <c r="I58" s="1173"/>
      <c r="J58" s="1173"/>
      <c r="K58" s="1173"/>
      <c r="L58" s="1173"/>
      <c r="M58" s="1173"/>
      <c r="N58" s="1173"/>
      <c r="O58" s="1173"/>
      <c r="P58" s="1173"/>
      <c r="Q58" s="1173"/>
      <c r="R58" s="1173"/>
      <c r="S58" s="1173"/>
      <c r="T58" s="1173"/>
      <c r="U58" s="1173"/>
      <c r="V58" s="1173"/>
      <c r="W58" s="1173"/>
      <c r="X58" s="1173"/>
      <c r="Y58" s="1173"/>
      <c r="Z58" s="1173"/>
      <c r="AA58" s="1173"/>
      <c r="AB58" s="1173"/>
      <c r="AC58" s="1173"/>
      <c r="AD58" s="1173"/>
      <c r="AE58" s="1173"/>
      <c r="AF58" s="1173"/>
      <c r="AG58" s="1173"/>
      <c r="AH58" s="1173"/>
      <c r="AI58" s="1173"/>
      <c r="AJ58" s="1173"/>
      <c r="AK58" s="1173"/>
      <c r="AL58" s="1173"/>
      <c r="AM58" s="1173"/>
      <c r="AN58" s="1173"/>
    </row>
    <row r="59" spans="2:40" ht="15" customHeight="1" x14ac:dyDescent="0.15">
      <c r="B59" s="1173" t="s">
        <v>301</v>
      </c>
      <c r="C59" s="1173"/>
      <c r="D59" s="1173"/>
      <c r="E59" s="1173"/>
      <c r="F59" s="1173"/>
      <c r="G59" s="1173"/>
      <c r="H59" s="1173"/>
      <c r="I59" s="1173"/>
      <c r="J59" s="1173"/>
      <c r="K59" s="1173"/>
      <c r="L59" s="1173"/>
      <c r="M59" s="1173"/>
      <c r="N59" s="1173"/>
      <c r="O59" s="1173"/>
      <c r="P59" s="1173"/>
      <c r="Q59" s="1173"/>
      <c r="R59" s="1173"/>
      <c r="S59" s="1173"/>
      <c r="T59" s="1173"/>
      <c r="U59" s="1173"/>
      <c r="V59" s="1173"/>
      <c r="W59" s="1173"/>
      <c r="X59" s="1173"/>
      <c r="Y59" s="1173"/>
      <c r="Z59" s="1173"/>
      <c r="AA59" s="1173"/>
      <c r="AB59" s="1173"/>
      <c r="AC59" s="1173"/>
      <c r="AD59" s="1173"/>
      <c r="AE59" s="1173"/>
      <c r="AF59" s="1173"/>
      <c r="AG59" s="1173"/>
      <c r="AH59" s="1173"/>
      <c r="AI59" s="1173"/>
      <c r="AJ59" s="1173"/>
      <c r="AK59" s="1173"/>
      <c r="AL59" s="1173"/>
      <c r="AM59" s="1173"/>
      <c r="AN59" s="1173"/>
    </row>
    <row r="60" spans="2:40" ht="15" customHeight="1" x14ac:dyDescent="0.15">
      <c r="B60" s="1173"/>
      <c r="C60" s="1173"/>
      <c r="D60" s="1173"/>
      <c r="E60" s="1173"/>
      <c r="F60" s="1173"/>
      <c r="G60" s="1173"/>
      <c r="H60" s="1173"/>
      <c r="I60" s="1173"/>
      <c r="J60" s="1173"/>
      <c r="K60" s="1173"/>
      <c r="L60" s="1173"/>
      <c r="M60" s="1173"/>
      <c r="N60" s="1173"/>
      <c r="O60" s="1173"/>
      <c r="P60" s="1173"/>
      <c r="Q60" s="1173"/>
      <c r="R60" s="1173"/>
      <c r="S60" s="1173"/>
      <c r="T60" s="1173"/>
      <c r="U60" s="1173"/>
      <c r="V60" s="1173"/>
      <c r="W60" s="1173"/>
      <c r="X60" s="1173"/>
      <c r="Y60" s="1173"/>
      <c r="Z60" s="1173"/>
      <c r="AA60" s="1173"/>
      <c r="AB60" s="1173"/>
      <c r="AC60" s="1173"/>
      <c r="AD60" s="1173"/>
      <c r="AE60" s="1173"/>
      <c r="AF60" s="1173"/>
      <c r="AG60" s="1173"/>
      <c r="AH60" s="1173"/>
      <c r="AI60" s="1173"/>
      <c r="AJ60" s="1173"/>
      <c r="AK60" s="1173"/>
      <c r="AL60" s="1173"/>
      <c r="AM60" s="1173"/>
      <c r="AN60" s="1173"/>
    </row>
    <row r="61" spans="2:40" ht="15" customHeight="1" x14ac:dyDescent="0.15">
      <c r="B61" s="1173"/>
      <c r="C61" s="1173"/>
      <c r="D61" s="1173"/>
      <c r="E61" s="1173"/>
      <c r="F61" s="1173"/>
      <c r="G61" s="1173"/>
      <c r="H61" s="1173"/>
      <c r="I61" s="1173"/>
      <c r="J61" s="1173"/>
      <c r="K61" s="1173"/>
      <c r="L61" s="1173"/>
      <c r="M61" s="1173"/>
      <c r="N61" s="1173"/>
      <c r="O61" s="1173"/>
      <c r="P61" s="1173"/>
      <c r="Q61" s="1173"/>
      <c r="R61" s="1173"/>
      <c r="S61" s="1173"/>
      <c r="T61" s="1173"/>
      <c r="U61" s="1173"/>
      <c r="V61" s="1173"/>
      <c r="W61" s="1173"/>
      <c r="X61" s="1173"/>
      <c r="Y61" s="1173"/>
      <c r="Z61" s="1173"/>
      <c r="AA61" s="1173"/>
      <c r="AB61" s="1173"/>
      <c r="AC61" s="1173"/>
      <c r="AD61" s="1173"/>
      <c r="AE61" s="1173"/>
      <c r="AF61" s="1173"/>
      <c r="AG61" s="1173"/>
      <c r="AH61" s="1173"/>
      <c r="AI61" s="1173"/>
      <c r="AJ61" s="1173"/>
      <c r="AK61" s="1173"/>
      <c r="AL61" s="1173"/>
      <c r="AM61" s="1173"/>
      <c r="AN61" s="1173"/>
    </row>
    <row r="62" spans="2:40" ht="15" customHeight="1" x14ac:dyDescent="0.15">
      <c r="B62" s="1173"/>
      <c r="C62" s="1173"/>
      <c r="D62" s="1173"/>
      <c r="E62" s="1173"/>
      <c r="F62" s="1173"/>
      <c r="G62" s="1173"/>
      <c r="H62" s="1173"/>
      <c r="I62" s="1173"/>
      <c r="J62" s="1173"/>
      <c r="K62" s="1173"/>
      <c r="L62" s="1173"/>
      <c r="M62" s="1173"/>
      <c r="N62" s="1173"/>
      <c r="O62" s="1173"/>
      <c r="P62" s="1173"/>
      <c r="Q62" s="1173"/>
      <c r="R62" s="1173"/>
      <c r="S62" s="1173"/>
      <c r="T62" s="1173"/>
      <c r="U62" s="1173"/>
      <c r="V62" s="1173"/>
      <c r="W62" s="1173"/>
      <c r="X62" s="1173"/>
      <c r="Y62" s="1173"/>
      <c r="Z62" s="1173"/>
      <c r="AA62" s="1173"/>
      <c r="AB62" s="1173"/>
      <c r="AC62" s="1173"/>
      <c r="AD62" s="1173"/>
      <c r="AE62" s="1173"/>
      <c r="AF62" s="1173"/>
      <c r="AG62" s="1173"/>
      <c r="AH62" s="1173"/>
      <c r="AI62" s="1173"/>
      <c r="AJ62" s="1173"/>
      <c r="AK62" s="1173"/>
      <c r="AL62" s="1173"/>
      <c r="AM62" s="1173"/>
      <c r="AN62" s="1173"/>
    </row>
    <row r="63" spans="2:40" ht="15" customHeight="1" x14ac:dyDescent="0.15">
      <c r="B63" s="1173"/>
      <c r="C63" s="1173"/>
      <c r="D63" s="1173"/>
      <c r="E63" s="1173"/>
      <c r="F63" s="1173"/>
      <c r="G63" s="1173"/>
      <c r="H63" s="1173"/>
      <c r="I63" s="1173"/>
      <c r="J63" s="1173"/>
      <c r="K63" s="1173"/>
      <c r="L63" s="1173"/>
      <c r="M63" s="1173"/>
      <c r="N63" s="1173"/>
      <c r="O63" s="1173"/>
      <c r="P63" s="1173"/>
      <c r="Q63" s="1173"/>
      <c r="R63" s="1173"/>
      <c r="S63" s="1173"/>
      <c r="T63" s="1173"/>
      <c r="U63" s="1173"/>
      <c r="V63" s="1173"/>
      <c r="W63" s="1173"/>
      <c r="X63" s="1173"/>
      <c r="Y63" s="1173"/>
      <c r="Z63" s="1173"/>
      <c r="AA63" s="1173"/>
      <c r="AB63" s="1173"/>
      <c r="AC63" s="1173"/>
      <c r="AD63" s="1173"/>
      <c r="AE63" s="1173"/>
      <c r="AF63" s="1173"/>
      <c r="AG63" s="1173"/>
      <c r="AH63" s="1173"/>
      <c r="AI63" s="1173"/>
      <c r="AJ63" s="1173"/>
      <c r="AK63" s="1173"/>
      <c r="AL63" s="1173"/>
      <c r="AM63" s="1173"/>
      <c r="AN63" s="1173"/>
    </row>
  </sheetData>
  <sheetProtection algorithmName="SHA-512" hashValue="wnwimfexDEJ2nSHhuSCOH+Ynu1e1PuzjkEI8pSuSxbe0pFF/PYmXSADEVghqMgu5ElZVsU2/2HjtL5H3n3pO0w==" saltValue="2/S2jn9mOGoQ4WnfKT6O0Q==" spinCount="100000" sheet="1" formatCells="0" formatColumns="0" formatRows="0"/>
  <mergeCells count="56">
    <mergeCell ref="T30:AH30"/>
    <mergeCell ref="B62:AN63"/>
    <mergeCell ref="T31:AH32"/>
    <mergeCell ref="AI31:AN32"/>
    <mergeCell ref="B33:D44"/>
    <mergeCell ref="E33:S44"/>
    <mergeCell ref="T33:AH44"/>
    <mergeCell ref="AI33:AN44"/>
    <mergeCell ref="B45:D52"/>
    <mergeCell ref="E45:S48"/>
    <mergeCell ref="T45:AH48"/>
    <mergeCell ref="AI45:AN52"/>
    <mergeCell ref="E49:S52"/>
    <mergeCell ref="T49:AH52"/>
    <mergeCell ref="B53:D55"/>
    <mergeCell ref="E53:S55"/>
    <mergeCell ref="AI53:AN55"/>
    <mergeCell ref="B56:AN56"/>
    <mergeCell ref="B57:AN58"/>
    <mergeCell ref="B59:AN61"/>
    <mergeCell ref="B31:D32"/>
    <mergeCell ref="E31:S32"/>
    <mergeCell ref="T53:AH55"/>
    <mergeCell ref="B19:D20"/>
    <mergeCell ref="E19:S20"/>
    <mergeCell ref="T19:AH20"/>
    <mergeCell ref="AI19:AN20"/>
    <mergeCell ref="B21:D23"/>
    <mergeCell ref="E21:S23"/>
    <mergeCell ref="T21:AH23"/>
    <mergeCell ref="AI21:AN30"/>
    <mergeCell ref="B24:D25"/>
    <mergeCell ref="E24:S25"/>
    <mergeCell ref="T24:AH25"/>
    <mergeCell ref="B26:D29"/>
    <mergeCell ref="E26:S29"/>
    <mergeCell ref="T26:AH29"/>
    <mergeCell ref="B30:D30"/>
    <mergeCell ref="E30:S30"/>
    <mergeCell ref="B13:D15"/>
    <mergeCell ref="E13:S15"/>
    <mergeCell ref="T13:AH15"/>
    <mergeCell ref="AI13:AN18"/>
    <mergeCell ref="B16:D18"/>
    <mergeCell ref="E16:S18"/>
    <mergeCell ref="T16:AH18"/>
    <mergeCell ref="B11:D12"/>
    <mergeCell ref="B2:AN2"/>
    <mergeCell ref="C5:AM5"/>
    <mergeCell ref="C6:AM6"/>
    <mergeCell ref="C7:AM7"/>
    <mergeCell ref="B9:D10"/>
    <mergeCell ref="E9:S12"/>
    <mergeCell ref="T9:AH12"/>
    <mergeCell ref="AI9:AN12"/>
    <mergeCell ref="C8:AM8"/>
  </mergeCells>
  <phoneticPr fontId="3"/>
  <dataValidations count="1">
    <dataValidation type="list" allowBlank="1" showInputMessage="1" showErrorMessage="1" sqref="B53:D55 B45:D51 C13:D25 B13:B26 C31:D32 B30:B33" xr:uid="{01FB320E-732A-4599-9225-459E46B5B47E}">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066F2-7C03-4A6E-A271-4220D97BCC9D}">
  <sheetPr>
    <tabColor rgb="FFFF0000"/>
  </sheetPr>
  <dimension ref="B2:AP65"/>
  <sheetViews>
    <sheetView zoomScale="85" zoomScaleNormal="85" zoomScaleSheetLayoutView="40" workbookViewId="0">
      <selection activeCell="BY42" sqref="BY42"/>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354</v>
      </c>
      <c r="D4" s="175"/>
      <c r="E4" s="175"/>
      <c r="F4" s="175"/>
      <c r="G4" s="175"/>
      <c r="H4" s="175"/>
      <c r="I4" s="241" t="s">
        <v>344</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x14ac:dyDescent="0.15">
      <c r="B5" s="46"/>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2"/>
    </row>
    <row r="6" spans="2:40" s="1" customFormat="1" ht="11.25" customHeight="1" x14ac:dyDescent="0.15">
      <c r="B6" s="112"/>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197"/>
      <c r="AC6" s="197"/>
      <c r="AD6" s="198"/>
      <c r="AE6" s="198"/>
      <c r="AF6" s="1212" t="s">
        <v>2</v>
      </c>
      <c r="AG6" s="198"/>
      <c r="AH6" s="198"/>
      <c r="AI6" s="1212" t="s">
        <v>3</v>
      </c>
      <c r="AJ6" s="198"/>
      <c r="AK6" s="198"/>
      <c r="AL6" s="1212" t="s">
        <v>4</v>
      </c>
      <c r="AM6" s="114"/>
      <c r="AN6" s="114"/>
    </row>
    <row r="7" spans="2:40" s="1" customFormat="1" ht="11.25" customHeight="1" x14ac:dyDescent="0.15">
      <c r="B7" s="11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97"/>
      <c r="AC7" s="197"/>
      <c r="AD7" s="198"/>
      <c r="AE7" s="198"/>
      <c r="AF7" s="1212"/>
      <c r="AG7" s="198"/>
      <c r="AH7" s="198"/>
      <c r="AI7" s="1212"/>
      <c r="AJ7" s="198"/>
      <c r="AK7" s="198"/>
      <c r="AL7" s="1212"/>
      <c r="AM7" s="114"/>
      <c r="AN7" s="114"/>
    </row>
    <row r="8" spans="2:40" s="1" customFormat="1" ht="15" customHeight="1" x14ac:dyDescent="0.15">
      <c r="B8" s="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c r="AN8" s="2"/>
    </row>
    <row r="9" spans="2:40" s="1" customFormat="1" ht="15" customHeight="1" x14ac:dyDescent="0.15">
      <c r="B9" s="2"/>
      <c r="C9" s="115"/>
      <c r="D9" s="1210" t="s">
        <v>345</v>
      </c>
      <c r="E9" s="1210"/>
      <c r="F9" s="1210"/>
      <c r="G9" s="1210"/>
      <c r="H9" s="1210"/>
      <c r="I9" s="1210"/>
      <c r="J9" s="1210"/>
      <c r="K9" s="1210"/>
      <c r="L9" s="1210"/>
      <c r="M9" s="2"/>
      <c r="N9" s="1211" t="s">
        <v>346</v>
      </c>
      <c r="O9" s="1211"/>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4"/>
    </row>
    <row r="10" spans="2:40" s="1" customFormat="1"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1.25" customHeight="1" x14ac:dyDescent="0.15">
      <c r="B11" s="113"/>
      <c r="C11" s="115"/>
      <c r="D11" s="115"/>
      <c r="E11" s="115"/>
      <c r="F11" s="115"/>
      <c r="G11" s="115"/>
      <c r="H11" s="115"/>
      <c r="I11" s="115"/>
      <c r="J11" s="115"/>
      <c r="K11" s="115"/>
      <c r="L11" s="115"/>
      <c r="M11" s="115"/>
      <c r="N11" s="115"/>
      <c r="O11" s="1215" t="s">
        <v>347</v>
      </c>
      <c r="P11" s="1215"/>
      <c r="Q11" s="1215"/>
      <c r="R11" s="1215"/>
      <c r="S11" s="1215"/>
      <c r="T11" s="1215"/>
      <c r="U11" s="1215"/>
      <c r="V11" s="1215"/>
      <c r="W11" s="2"/>
      <c r="X11" s="198"/>
      <c r="Y11" s="198"/>
      <c r="Z11" s="198"/>
      <c r="AA11" s="198"/>
      <c r="AB11" s="198"/>
      <c r="AC11" s="198"/>
      <c r="AD11" s="198"/>
      <c r="AE11" s="198"/>
      <c r="AF11" s="198"/>
      <c r="AG11" s="198"/>
      <c r="AH11" s="198"/>
      <c r="AI11" s="198"/>
      <c r="AJ11" s="198"/>
      <c r="AK11" s="198"/>
      <c r="AL11" s="198"/>
      <c r="AM11" s="198"/>
      <c r="AN11" s="198"/>
    </row>
    <row r="12" spans="2:40" s="1" customFormat="1" ht="11.25" customHeight="1" x14ac:dyDescent="0.15">
      <c r="B12" s="113"/>
      <c r="C12" s="115"/>
      <c r="D12" s="115"/>
      <c r="E12" s="115"/>
      <c r="F12" s="115"/>
      <c r="G12" s="115"/>
      <c r="H12" s="115"/>
      <c r="I12" s="115"/>
      <c r="J12" s="115"/>
      <c r="K12" s="115"/>
      <c r="L12" s="115"/>
      <c r="M12" s="115"/>
      <c r="N12" s="115"/>
      <c r="O12" s="1215"/>
      <c r="P12" s="1215"/>
      <c r="Q12" s="1215"/>
      <c r="R12" s="1215"/>
      <c r="S12" s="1215"/>
      <c r="T12" s="1215"/>
      <c r="U12" s="1215"/>
      <c r="V12" s="1215"/>
      <c r="W12" s="2"/>
      <c r="X12" s="198"/>
      <c r="Y12" s="198"/>
      <c r="Z12" s="198"/>
      <c r="AA12" s="198"/>
      <c r="AB12" s="198"/>
      <c r="AC12" s="198"/>
      <c r="AD12" s="198"/>
      <c r="AE12" s="198"/>
      <c r="AF12" s="198"/>
      <c r="AG12" s="198"/>
      <c r="AH12" s="198"/>
      <c r="AI12" s="198"/>
      <c r="AJ12" s="198"/>
      <c r="AK12" s="198"/>
      <c r="AL12" s="198"/>
      <c r="AM12" s="198"/>
      <c r="AN12" s="198"/>
    </row>
    <row r="13" spans="2:40" s="1" customFormat="1" ht="11.25" customHeight="1" x14ac:dyDescent="0.15">
      <c r="B13" s="2"/>
      <c r="C13" s="116"/>
      <c r="D13" s="117"/>
      <c r="E13" s="117"/>
      <c r="F13" s="117"/>
      <c r="G13" s="117"/>
      <c r="H13" s="117"/>
      <c r="I13" s="117"/>
      <c r="J13" s="117"/>
      <c r="K13" s="117"/>
      <c r="L13" s="117"/>
      <c r="M13" s="117"/>
      <c r="N13" s="117"/>
      <c r="O13" s="1215" t="s">
        <v>348</v>
      </c>
      <c r="P13" s="1215"/>
      <c r="Q13" s="1215"/>
      <c r="R13" s="1215"/>
      <c r="S13" s="1215"/>
      <c r="T13" s="1215"/>
      <c r="U13" s="1215"/>
      <c r="V13" s="1215"/>
      <c r="W13" s="2"/>
      <c r="X13" s="198"/>
      <c r="Y13" s="198"/>
      <c r="Z13" s="198"/>
      <c r="AA13" s="198"/>
      <c r="AB13" s="198"/>
      <c r="AC13" s="198"/>
      <c r="AD13" s="198"/>
      <c r="AE13" s="198"/>
      <c r="AF13" s="198"/>
      <c r="AG13" s="198"/>
      <c r="AH13" s="198"/>
      <c r="AI13" s="198"/>
      <c r="AJ13" s="198"/>
      <c r="AK13" s="198"/>
      <c r="AL13" s="198"/>
      <c r="AM13" s="198"/>
      <c r="AN13" s="198"/>
    </row>
    <row r="14" spans="2:40" s="1" customFormat="1" ht="11.25" customHeight="1" x14ac:dyDescent="0.15">
      <c r="B14" s="2"/>
      <c r="C14" s="116"/>
      <c r="D14" s="117"/>
      <c r="E14" s="117"/>
      <c r="F14" s="117"/>
      <c r="G14" s="117"/>
      <c r="H14" s="117"/>
      <c r="I14" s="117"/>
      <c r="J14" s="117"/>
      <c r="K14" s="117"/>
      <c r="L14" s="117"/>
      <c r="M14" s="117"/>
      <c r="N14" s="117"/>
      <c r="O14" s="1215"/>
      <c r="P14" s="1215"/>
      <c r="Q14" s="1215"/>
      <c r="R14" s="1215"/>
      <c r="S14" s="1215"/>
      <c r="T14" s="1215"/>
      <c r="U14" s="1215"/>
      <c r="V14" s="1215"/>
      <c r="W14" s="2"/>
      <c r="X14" s="198"/>
      <c r="Y14" s="198"/>
      <c r="Z14" s="198"/>
      <c r="AA14" s="198"/>
      <c r="AB14" s="198"/>
      <c r="AC14" s="198"/>
      <c r="AD14" s="198"/>
      <c r="AE14" s="198"/>
      <c r="AF14" s="198"/>
      <c r="AG14" s="198"/>
      <c r="AH14" s="198"/>
      <c r="AI14" s="198"/>
      <c r="AJ14" s="198"/>
      <c r="AK14" s="198"/>
      <c r="AL14" s="198"/>
      <c r="AM14" s="198"/>
      <c r="AN14" s="198"/>
    </row>
    <row r="15" spans="2:40" s="1" customFormat="1" ht="11.25" customHeight="1" x14ac:dyDescent="0.15">
      <c r="B15" s="113"/>
      <c r="C15" s="118"/>
      <c r="D15" s="117"/>
      <c r="E15" s="117"/>
      <c r="F15" s="117"/>
      <c r="G15" s="117"/>
      <c r="H15" s="117"/>
      <c r="I15" s="117"/>
      <c r="J15" s="117"/>
      <c r="K15" s="117"/>
      <c r="L15" s="117"/>
      <c r="M15" s="117"/>
      <c r="N15" s="117"/>
      <c r="O15" s="1216" t="s">
        <v>349</v>
      </c>
      <c r="P15" s="1216"/>
      <c r="Q15" s="1216"/>
      <c r="R15" s="1216"/>
      <c r="S15" s="1216"/>
      <c r="T15" s="1216"/>
      <c r="U15" s="1216"/>
      <c r="V15" s="1216"/>
      <c r="W15" s="2"/>
      <c r="X15" s="198"/>
      <c r="Y15" s="198"/>
      <c r="Z15" s="198"/>
      <c r="AA15" s="198"/>
      <c r="AB15" s="198"/>
      <c r="AC15" s="198"/>
      <c r="AD15" s="198"/>
      <c r="AE15" s="198"/>
      <c r="AF15" s="198"/>
      <c r="AG15" s="198"/>
      <c r="AH15" s="198"/>
      <c r="AI15" s="198"/>
      <c r="AJ15" s="198"/>
      <c r="AK15" s="198"/>
      <c r="AL15" s="198"/>
      <c r="AM15" s="198"/>
      <c r="AN15" s="198"/>
    </row>
    <row r="16" spans="2:40" s="1" customFormat="1" ht="11.25" customHeight="1" x14ac:dyDescent="0.15">
      <c r="B16" s="113"/>
      <c r="C16" s="118"/>
      <c r="D16" s="117"/>
      <c r="E16" s="117"/>
      <c r="F16" s="117"/>
      <c r="G16" s="117"/>
      <c r="H16" s="117"/>
      <c r="I16" s="117"/>
      <c r="J16" s="117"/>
      <c r="K16" s="117"/>
      <c r="L16" s="117"/>
      <c r="M16" s="117"/>
      <c r="N16" s="117"/>
      <c r="O16" s="1216"/>
      <c r="P16" s="1216"/>
      <c r="Q16" s="1216"/>
      <c r="R16" s="1216"/>
      <c r="S16" s="1216"/>
      <c r="T16" s="1216"/>
      <c r="U16" s="1216"/>
      <c r="V16" s="1216"/>
      <c r="W16" s="2"/>
      <c r="X16" s="198"/>
      <c r="Y16" s="198"/>
      <c r="Z16" s="198"/>
      <c r="AA16" s="198"/>
      <c r="AB16" s="198"/>
      <c r="AC16" s="198"/>
      <c r="AD16" s="198"/>
      <c r="AE16" s="198"/>
      <c r="AF16" s="198"/>
      <c r="AG16" s="198"/>
      <c r="AH16" s="198"/>
      <c r="AI16" s="198"/>
      <c r="AJ16" s="198"/>
      <c r="AK16" s="198"/>
      <c r="AL16" s="198"/>
      <c r="AM16" s="198"/>
      <c r="AN16" s="198"/>
    </row>
    <row r="17" spans="2:40" s="1" customFormat="1" ht="11.25" customHeight="1" x14ac:dyDescent="0.15">
      <c r="B17" s="113"/>
      <c r="C17" s="118"/>
      <c r="D17" s="117"/>
      <c r="E17" s="117"/>
      <c r="F17" s="117"/>
      <c r="G17" s="117"/>
      <c r="H17" s="117"/>
      <c r="I17" s="117"/>
      <c r="J17" s="117"/>
      <c r="K17" s="117"/>
      <c r="L17" s="117"/>
      <c r="M17" s="117"/>
      <c r="N17" s="117"/>
      <c r="O17" s="119"/>
      <c r="P17" s="119"/>
      <c r="Q17" s="119"/>
      <c r="R17" s="119"/>
      <c r="S17" s="119"/>
      <c r="T17" s="119"/>
      <c r="U17" s="119"/>
      <c r="V17" s="119"/>
      <c r="W17" s="2"/>
      <c r="X17" s="120"/>
      <c r="Y17" s="120"/>
      <c r="Z17" s="120"/>
      <c r="AA17" s="120"/>
      <c r="AB17" s="120"/>
      <c r="AC17" s="120"/>
      <c r="AD17" s="120"/>
      <c r="AE17" s="120"/>
      <c r="AF17" s="120"/>
      <c r="AG17" s="120"/>
      <c r="AH17" s="120"/>
      <c r="AI17" s="120"/>
      <c r="AJ17" s="120"/>
      <c r="AK17" s="120"/>
      <c r="AL17" s="120"/>
      <c r="AM17" s="120"/>
      <c r="AN17" s="120"/>
    </row>
    <row r="18" spans="2:40" s="1" customFormat="1" ht="11.25" customHeight="1" x14ac:dyDescent="0.15">
      <c r="B18" s="113"/>
      <c r="C18" s="118"/>
      <c r="D18" s="117"/>
      <c r="E18" s="117"/>
      <c r="F18" s="117"/>
      <c r="G18" s="117"/>
      <c r="H18" s="117"/>
      <c r="I18" s="117"/>
      <c r="J18" s="117"/>
      <c r="K18" s="117"/>
      <c r="L18" s="117"/>
      <c r="M18" s="117"/>
      <c r="N18" s="117"/>
      <c r="O18" s="119"/>
      <c r="P18" s="119"/>
      <c r="Q18" s="119"/>
      <c r="R18" s="119"/>
      <c r="S18" s="119"/>
      <c r="T18" s="119"/>
      <c r="U18" s="119"/>
      <c r="V18" s="119"/>
      <c r="W18" s="2"/>
      <c r="X18" s="120"/>
      <c r="Y18" s="120"/>
      <c r="Z18" s="120"/>
      <c r="AA18" s="120"/>
      <c r="AB18" s="120"/>
      <c r="AC18" s="120"/>
      <c r="AD18" s="120"/>
      <c r="AE18" s="120"/>
      <c r="AF18" s="120"/>
      <c r="AG18" s="120"/>
      <c r="AH18" s="120"/>
      <c r="AI18" s="120"/>
      <c r="AJ18" s="120"/>
      <c r="AK18" s="120"/>
      <c r="AL18" s="120"/>
      <c r="AM18" s="120"/>
      <c r="AN18" s="120"/>
    </row>
    <row r="19" spans="2:40" s="1" customFormat="1" ht="15" customHeight="1" x14ac:dyDescent="0.15">
      <c r="B19" s="113"/>
      <c r="C19" s="1214" t="s">
        <v>350</v>
      </c>
      <c r="D19" s="1214"/>
      <c r="E19" s="1214"/>
      <c r="F19" s="1214"/>
      <c r="G19" s="1214"/>
      <c r="H19" s="1214"/>
      <c r="I19" s="1214"/>
      <c r="J19" s="1214"/>
      <c r="K19" s="1214"/>
      <c r="L19" s="1214"/>
      <c r="M19" s="1214"/>
      <c r="N19" s="1214"/>
      <c r="O19" s="1214"/>
      <c r="P19" s="1214"/>
      <c r="Q19" s="1214"/>
      <c r="R19" s="1214"/>
      <c r="S19" s="1214"/>
      <c r="T19" s="1214"/>
      <c r="U19" s="1214"/>
      <c r="V19" s="1214"/>
      <c r="W19" s="1214"/>
      <c r="X19" s="1214"/>
      <c r="Y19" s="1214"/>
      <c r="Z19" s="1214"/>
      <c r="AA19" s="1214"/>
      <c r="AB19" s="1214"/>
      <c r="AC19" s="1214"/>
      <c r="AD19" s="1214"/>
      <c r="AE19" s="1214"/>
      <c r="AF19" s="1214"/>
      <c r="AG19" s="1214"/>
      <c r="AH19" s="1214"/>
      <c r="AI19" s="1214"/>
      <c r="AJ19" s="1214"/>
      <c r="AK19" s="1214"/>
      <c r="AL19" s="1214"/>
      <c r="AM19" s="1214"/>
      <c r="AN19" s="120"/>
    </row>
    <row r="20" spans="2:40" s="1" customFormat="1" ht="15" customHeight="1" x14ac:dyDescent="0.15">
      <c r="B20" s="113"/>
      <c r="C20" s="1214"/>
      <c r="D20" s="1214"/>
      <c r="E20" s="1214"/>
      <c r="F20" s="1214"/>
      <c r="G20" s="1214"/>
      <c r="H20" s="1214"/>
      <c r="I20" s="1214"/>
      <c r="J20" s="1214"/>
      <c r="K20" s="1214"/>
      <c r="L20" s="1214"/>
      <c r="M20" s="1214"/>
      <c r="N20" s="1214"/>
      <c r="O20" s="1214"/>
      <c r="P20" s="1214"/>
      <c r="Q20" s="1214"/>
      <c r="R20" s="1214"/>
      <c r="S20" s="1214"/>
      <c r="T20" s="1214"/>
      <c r="U20" s="1214"/>
      <c r="V20" s="1214"/>
      <c r="W20" s="1214"/>
      <c r="X20" s="1214"/>
      <c r="Y20" s="1214"/>
      <c r="Z20" s="1214"/>
      <c r="AA20" s="1214"/>
      <c r="AB20" s="1214"/>
      <c r="AC20" s="1214"/>
      <c r="AD20" s="1214"/>
      <c r="AE20" s="1214"/>
      <c r="AF20" s="1214"/>
      <c r="AG20" s="1214"/>
      <c r="AH20" s="1214"/>
      <c r="AI20" s="1214"/>
      <c r="AJ20" s="1214"/>
      <c r="AK20" s="1214"/>
      <c r="AL20" s="1214"/>
      <c r="AM20" s="1214"/>
      <c r="AN20" s="120"/>
    </row>
    <row r="21" spans="2:40" s="1" customFormat="1" ht="11.25" customHeight="1" x14ac:dyDescent="0.15">
      <c r="B21" s="113"/>
      <c r="C21" s="118"/>
      <c r="D21" s="117"/>
      <c r="E21" s="117"/>
      <c r="F21" s="117"/>
      <c r="G21" s="117"/>
      <c r="H21" s="117"/>
      <c r="I21" s="117"/>
      <c r="J21" s="117"/>
      <c r="K21" s="117"/>
      <c r="L21" s="117"/>
      <c r="M21" s="117"/>
      <c r="N21" s="117"/>
      <c r="O21" s="119"/>
      <c r="P21" s="119"/>
      <c r="Q21" s="119"/>
      <c r="R21" s="119"/>
      <c r="S21" s="119"/>
      <c r="T21" s="119"/>
      <c r="U21" s="119"/>
      <c r="V21" s="119"/>
      <c r="W21" s="2"/>
      <c r="X21" s="120"/>
      <c r="Y21" s="120"/>
      <c r="Z21" s="120"/>
      <c r="AA21" s="120"/>
      <c r="AB21" s="120"/>
      <c r="AC21" s="120"/>
      <c r="AD21" s="120"/>
      <c r="AE21" s="120"/>
      <c r="AF21" s="120"/>
      <c r="AG21" s="120"/>
      <c r="AH21" s="120"/>
      <c r="AI21" s="120"/>
      <c r="AJ21" s="120"/>
      <c r="AK21" s="120"/>
      <c r="AL21" s="120"/>
      <c r="AM21" s="120"/>
      <c r="AN21" s="120"/>
    </row>
    <row r="22" spans="2:40" s="1" customFormat="1" ht="11.25" customHeight="1" x14ac:dyDescent="0.15">
      <c r="B22" s="113"/>
      <c r="C22" s="118"/>
      <c r="D22" s="117"/>
      <c r="E22" s="117"/>
      <c r="F22" s="117"/>
      <c r="G22" s="117"/>
      <c r="H22" s="117"/>
      <c r="I22" s="117"/>
      <c r="J22" s="117"/>
      <c r="K22" s="117"/>
      <c r="L22" s="117"/>
      <c r="M22" s="117"/>
      <c r="N22" s="117"/>
      <c r="O22" s="119"/>
      <c r="P22" s="119"/>
      <c r="Q22" s="119"/>
      <c r="R22" s="119"/>
      <c r="S22" s="119"/>
      <c r="T22" s="119"/>
      <c r="U22" s="119"/>
      <c r="V22" s="119"/>
      <c r="W22" s="2"/>
      <c r="X22" s="120"/>
      <c r="Y22" s="120"/>
      <c r="Z22" s="120"/>
      <c r="AA22" s="120"/>
      <c r="AB22" s="120"/>
      <c r="AC22" s="120"/>
      <c r="AD22" s="120"/>
      <c r="AE22" s="120"/>
      <c r="AF22" s="120"/>
      <c r="AG22" s="120"/>
      <c r="AH22" s="120"/>
      <c r="AI22" s="120"/>
      <c r="AJ22" s="120"/>
      <c r="AK22" s="120"/>
      <c r="AL22" s="120"/>
      <c r="AM22" s="120"/>
      <c r="AN22" s="120"/>
    </row>
    <row r="23" spans="2:40" s="1" customFormat="1" ht="11.25" customHeight="1" x14ac:dyDescent="0.15">
      <c r="B23" s="2"/>
      <c r="C23" s="1213" t="s">
        <v>352</v>
      </c>
      <c r="D23" s="1213"/>
      <c r="E23" s="1213"/>
      <c r="F23" s="1213"/>
      <c r="G23" s="1213"/>
      <c r="H23" s="1213"/>
      <c r="I23" s="1213"/>
      <c r="J23" s="1213"/>
      <c r="K23" s="1213"/>
      <c r="L23" s="1213"/>
      <c r="M23" s="1213"/>
      <c r="N23" s="1213"/>
      <c r="O23" s="1213"/>
      <c r="P23" s="1213"/>
      <c r="Q23" s="1213"/>
      <c r="R23" s="1213"/>
      <c r="S23" s="1213"/>
      <c r="T23" s="1213"/>
      <c r="U23" s="1213"/>
      <c r="V23" s="1213"/>
      <c r="W23" s="1213"/>
      <c r="X23" s="1213"/>
      <c r="Y23" s="1213"/>
      <c r="Z23" s="1213"/>
      <c r="AA23" s="1213"/>
      <c r="AB23" s="1213"/>
      <c r="AC23" s="1213"/>
      <c r="AD23" s="1213"/>
      <c r="AE23" s="1213"/>
      <c r="AF23" s="1213"/>
      <c r="AG23" s="1213"/>
      <c r="AH23" s="1213"/>
      <c r="AI23" s="1213"/>
      <c r="AJ23" s="1213"/>
      <c r="AK23" s="1213"/>
      <c r="AL23" s="1213"/>
      <c r="AM23" s="1213"/>
      <c r="AN23" s="1213"/>
    </row>
    <row r="24" spans="2:40" s="1" customFormat="1" ht="11.25" customHeight="1" x14ac:dyDescent="0.15">
      <c r="B24" s="2"/>
      <c r="C24" s="1213"/>
      <c r="D24" s="1213"/>
      <c r="E24" s="1213"/>
      <c r="F24" s="1213"/>
      <c r="G24" s="1213"/>
      <c r="H24" s="1213"/>
      <c r="I24" s="1213"/>
      <c r="J24" s="1213"/>
      <c r="K24" s="1213"/>
      <c r="L24" s="1213"/>
      <c r="M24" s="1213"/>
      <c r="N24" s="1213"/>
      <c r="O24" s="1213"/>
      <c r="P24" s="1213"/>
      <c r="Q24" s="1213"/>
      <c r="R24" s="1213"/>
      <c r="S24" s="1213"/>
      <c r="T24" s="1213"/>
      <c r="U24" s="1213"/>
      <c r="V24" s="1213"/>
      <c r="W24" s="1213"/>
      <c r="X24" s="1213"/>
      <c r="Y24" s="1213"/>
      <c r="Z24" s="1213"/>
      <c r="AA24" s="1213"/>
      <c r="AB24" s="1213"/>
      <c r="AC24" s="1213"/>
      <c r="AD24" s="1213"/>
      <c r="AE24" s="1213"/>
      <c r="AF24" s="1213"/>
      <c r="AG24" s="1213"/>
      <c r="AH24" s="1213"/>
      <c r="AI24" s="1213"/>
      <c r="AJ24" s="1213"/>
      <c r="AK24" s="1213"/>
      <c r="AL24" s="1213"/>
      <c r="AM24" s="1213"/>
      <c r="AN24" s="1213"/>
    </row>
    <row r="25" spans="2:40" s="1" customFormat="1" ht="11.25" customHeight="1" x14ac:dyDescent="0.15">
      <c r="B25" s="2"/>
      <c r="C25" s="1213"/>
      <c r="D25" s="1213"/>
      <c r="E25" s="1213"/>
      <c r="F25" s="1213"/>
      <c r="G25" s="1213"/>
      <c r="H25" s="1213"/>
      <c r="I25" s="1213"/>
      <c r="J25" s="1213"/>
      <c r="K25" s="1213"/>
      <c r="L25" s="1213"/>
      <c r="M25" s="1213"/>
      <c r="N25" s="1213"/>
      <c r="O25" s="1213"/>
      <c r="P25" s="1213"/>
      <c r="Q25" s="1213"/>
      <c r="R25" s="1213"/>
      <c r="S25" s="1213"/>
      <c r="T25" s="1213"/>
      <c r="U25" s="1213"/>
      <c r="V25" s="1213"/>
      <c r="W25" s="1213"/>
      <c r="X25" s="1213"/>
      <c r="Y25" s="1213"/>
      <c r="Z25" s="1213"/>
      <c r="AA25" s="1213"/>
      <c r="AB25" s="1213"/>
      <c r="AC25" s="1213"/>
      <c r="AD25" s="1213"/>
      <c r="AE25" s="1213"/>
      <c r="AF25" s="1213"/>
      <c r="AG25" s="1213"/>
      <c r="AH25" s="1213"/>
      <c r="AI25" s="1213"/>
      <c r="AJ25" s="1213"/>
      <c r="AK25" s="1213"/>
      <c r="AL25" s="1213"/>
      <c r="AM25" s="1213"/>
      <c r="AN25" s="1213"/>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row>
    <row r="28" spans="2:40" s="1" customFormat="1" ht="11.25" customHeight="1" x14ac:dyDescent="0.15">
      <c r="B28" s="2"/>
      <c r="C28" s="1213" t="s">
        <v>353</v>
      </c>
      <c r="D28" s="1213"/>
      <c r="E28" s="1213"/>
      <c r="F28" s="1213"/>
      <c r="G28" s="1213"/>
      <c r="H28" s="1213"/>
      <c r="I28" s="1213"/>
      <c r="J28" s="1213"/>
      <c r="K28" s="1213"/>
      <c r="L28" s="1213"/>
      <c r="M28" s="1213"/>
      <c r="N28" s="1213"/>
      <c r="O28" s="1213"/>
      <c r="P28" s="1213"/>
      <c r="Q28" s="1213"/>
      <c r="R28" s="1213"/>
      <c r="S28" s="1213"/>
      <c r="T28" s="1213"/>
      <c r="U28" s="1213"/>
      <c r="V28" s="1213"/>
      <c r="W28" s="1213"/>
      <c r="X28" s="1213"/>
      <c r="Y28" s="1213"/>
      <c r="Z28" s="1213"/>
      <c r="AA28" s="1213"/>
      <c r="AB28" s="1213"/>
      <c r="AC28" s="1213"/>
      <c r="AD28" s="1213"/>
      <c r="AE28" s="1213"/>
      <c r="AF28" s="1213"/>
      <c r="AG28" s="1213"/>
      <c r="AH28" s="1213"/>
      <c r="AI28" s="1213"/>
      <c r="AJ28" s="1213"/>
      <c r="AK28" s="1213"/>
      <c r="AL28" s="1213"/>
      <c r="AM28" s="1213"/>
      <c r="AN28" s="1213"/>
    </row>
    <row r="29" spans="2:40" s="1" customFormat="1" ht="11.25" customHeight="1" x14ac:dyDescent="0.15">
      <c r="B29" s="2"/>
      <c r="C29" s="1213"/>
      <c r="D29" s="1213"/>
      <c r="E29" s="1213"/>
      <c r="F29" s="1213"/>
      <c r="G29" s="1213"/>
      <c r="H29" s="1213"/>
      <c r="I29" s="1213"/>
      <c r="J29" s="1213"/>
      <c r="K29" s="1213"/>
      <c r="L29" s="1213"/>
      <c r="M29" s="1213"/>
      <c r="N29" s="1213"/>
      <c r="O29" s="1213"/>
      <c r="P29" s="1213"/>
      <c r="Q29" s="1213"/>
      <c r="R29" s="1213"/>
      <c r="S29" s="1213"/>
      <c r="T29" s="1213"/>
      <c r="U29" s="1213"/>
      <c r="V29" s="1213"/>
      <c r="W29" s="1213"/>
      <c r="X29" s="1213"/>
      <c r="Y29" s="1213"/>
      <c r="Z29" s="1213"/>
      <c r="AA29" s="1213"/>
      <c r="AB29" s="1213"/>
      <c r="AC29" s="1213"/>
      <c r="AD29" s="1213"/>
      <c r="AE29" s="1213"/>
      <c r="AF29" s="1213"/>
      <c r="AG29" s="1213"/>
      <c r="AH29" s="1213"/>
      <c r="AI29" s="1213"/>
      <c r="AJ29" s="1213"/>
      <c r="AK29" s="1213"/>
      <c r="AL29" s="1213"/>
      <c r="AM29" s="1213"/>
      <c r="AN29" s="1213"/>
    </row>
    <row r="30" spans="2:40" s="1" customFormat="1" ht="11.25" customHeight="1" x14ac:dyDescent="0.15">
      <c r="B30" s="2"/>
      <c r="C30" s="1213"/>
      <c r="D30" s="1213"/>
      <c r="E30" s="1213"/>
      <c r="F30" s="1213"/>
      <c r="G30" s="1213"/>
      <c r="H30" s="1213"/>
      <c r="I30" s="1213"/>
      <c r="J30" s="1213"/>
      <c r="K30" s="1213"/>
      <c r="L30" s="1213"/>
      <c r="M30" s="1213"/>
      <c r="N30" s="1213"/>
      <c r="O30" s="1213"/>
      <c r="P30" s="1213"/>
      <c r="Q30" s="1213"/>
      <c r="R30" s="1213"/>
      <c r="S30" s="1213"/>
      <c r="T30" s="1213"/>
      <c r="U30" s="1213"/>
      <c r="V30" s="1213"/>
      <c r="W30" s="1213"/>
      <c r="X30" s="1213"/>
      <c r="Y30" s="1213"/>
      <c r="Z30" s="1213"/>
      <c r="AA30" s="1213"/>
      <c r="AB30" s="1213"/>
      <c r="AC30" s="1213"/>
      <c r="AD30" s="1213"/>
      <c r="AE30" s="1213"/>
      <c r="AF30" s="1213"/>
      <c r="AG30" s="1213"/>
      <c r="AH30" s="1213"/>
      <c r="AI30" s="1213"/>
      <c r="AJ30" s="1213"/>
      <c r="AK30" s="1213"/>
      <c r="AL30" s="1213"/>
      <c r="AM30" s="1213"/>
      <c r="AN30" s="1213"/>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46"/>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row>
    <row r="33" spans="2:42" ht="1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2" ht="15" customHeight="1" x14ac:dyDescent="0.15">
      <c r="B34" s="46"/>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row>
    <row r="35" spans="2:42" ht="15" customHeight="1" x14ac:dyDescent="0.15">
      <c r="B35" s="46"/>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row>
    <row r="36" spans="2:42" ht="15" customHeight="1" x14ac:dyDescent="0.15">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row>
    <row r="37" spans="2:42" ht="15" customHeight="1" x14ac:dyDescent="0.15">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row>
    <row r="38" spans="2:42"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row>
    <row r="39" spans="2:42" ht="15" customHeight="1" x14ac:dyDescent="0.15">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row>
    <row r="40" spans="2:42" ht="15" customHeight="1" x14ac:dyDescent="0.15">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row>
    <row r="41" spans="2:42" ht="15" customHeight="1" x14ac:dyDescent="0.15">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row>
    <row r="42" spans="2:42" ht="15" customHeight="1" x14ac:dyDescent="0.15">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P42" s="52" t="s">
        <v>313</v>
      </c>
    </row>
    <row r="43" spans="2:42"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P43" s="52" t="s">
        <v>314</v>
      </c>
    </row>
    <row r="44" spans="2:42"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P44" s="52" t="s">
        <v>315</v>
      </c>
    </row>
    <row r="45" spans="2:42"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P45" s="52" t="s">
        <v>316</v>
      </c>
    </row>
    <row r="46" spans="2:42"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P46" s="52" t="s">
        <v>317</v>
      </c>
    </row>
    <row r="47" spans="2:42"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P47" s="52" t="s">
        <v>318</v>
      </c>
    </row>
    <row r="48" spans="2:42"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P48" s="52" t="s">
        <v>319</v>
      </c>
    </row>
    <row r="49" spans="2:42"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P49" s="52" t="s">
        <v>320</v>
      </c>
    </row>
    <row r="50" spans="2:42"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c r="AP50" s="52" t="s">
        <v>321</v>
      </c>
    </row>
    <row r="51" spans="2:42"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P51" s="52" t="s">
        <v>322</v>
      </c>
    </row>
    <row r="52" spans="2:42"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c r="AP52" s="52" t="s">
        <v>323</v>
      </c>
    </row>
    <row r="53" spans="2:42"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P53" s="52" t="s">
        <v>324</v>
      </c>
    </row>
    <row r="54" spans="2:42"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2"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2"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2"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2"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row r="65" spans="2:40" ht="15" customHeight="1" x14ac:dyDescent="0.15">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row>
  </sheetData>
  <mergeCells count="22">
    <mergeCell ref="C23:AN25"/>
    <mergeCell ref="C19:AM20"/>
    <mergeCell ref="C28:AN30"/>
    <mergeCell ref="O11:V12"/>
    <mergeCell ref="X11:AN12"/>
    <mergeCell ref="O13:V14"/>
    <mergeCell ref="X13:AN14"/>
    <mergeCell ref="O15:V16"/>
    <mergeCell ref="X15:AN16"/>
    <mergeCell ref="D9:L9"/>
    <mergeCell ref="N9:O9"/>
    <mergeCell ref="AB6:AC7"/>
    <mergeCell ref="AD6:AE7"/>
    <mergeCell ref="B2:AN2"/>
    <mergeCell ref="C4:H4"/>
    <mergeCell ref="I4:K4"/>
    <mergeCell ref="AE4:AN4"/>
    <mergeCell ref="AF6:AF7"/>
    <mergeCell ref="AG6:AH7"/>
    <mergeCell ref="AI6:AI7"/>
    <mergeCell ref="AJ6:AK7"/>
    <mergeCell ref="AL6:AL7"/>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0E528-926D-436C-AA58-723335E935F0}">
  <dimension ref="B2:AN52"/>
  <sheetViews>
    <sheetView topLeftCell="A20" workbookViewId="0">
      <selection activeCell="CC28" sqref="CC28"/>
    </sheetView>
  </sheetViews>
  <sheetFormatPr defaultColWidth="2.25" defaultRowHeight="13.5" x14ac:dyDescent="0.15"/>
  <cols>
    <col min="1" max="1" width="2.5" style="124" customWidth="1"/>
    <col min="2" max="16384" width="2.25" style="124"/>
  </cols>
  <sheetData>
    <row r="2" spans="2:40" ht="14.25" x14ac:dyDescent="0.15">
      <c r="B2" s="123"/>
      <c r="C2" s="1217"/>
      <c r="D2" s="1217"/>
      <c r="E2" s="1217"/>
      <c r="F2" s="1217"/>
      <c r="G2" s="1217"/>
      <c r="H2" s="1217"/>
      <c r="I2" s="1217"/>
      <c r="J2" s="1217"/>
      <c r="K2" s="1217"/>
      <c r="L2" s="1217"/>
      <c r="M2" s="1217"/>
      <c r="N2" s="1217"/>
      <c r="O2" s="1217"/>
      <c r="P2" s="1217"/>
      <c r="Q2" s="1217"/>
      <c r="R2" s="1217"/>
      <c r="S2" s="1217"/>
      <c r="T2" s="1217"/>
      <c r="U2" s="1217"/>
      <c r="V2" s="1217"/>
      <c r="W2" s="1217"/>
      <c r="X2" s="1217"/>
      <c r="Y2" s="1217"/>
      <c r="Z2" s="1217"/>
      <c r="AA2" s="1217"/>
      <c r="AB2" s="1217"/>
      <c r="AC2" s="1217"/>
      <c r="AD2" s="1217"/>
      <c r="AE2" s="1217"/>
      <c r="AF2" s="1217"/>
      <c r="AG2" s="1217"/>
      <c r="AH2" s="1217"/>
      <c r="AI2" s="1217"/>
      <c r="AJ2" s="1217"/>
      <c r="AK2" s="1217"/>
      <c r="AL2" s="1217"/>
      <c r="AM2" s="1217"/>
      <c r="AN2" s="123"/>
    </row>
    <row r="3" spans="2:40" ht="14.25" x14ac:dyDescent="0.15">
      <c r="B3" s="123"/>
      <c r="C3" s="125"/>
      <c r="D3" s="125"/>
      <c r="E3" s="125"/>
      <c r="F3" s="125"/>
      <c r="G3" s="125"/>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5"/>
      <c r="AM3" s="125"/>
      <c r="AN3" s="123"/>
    </row>
    <row r="4" spans="2:40" ht="14.25" x14ac:dyDescent="0.15">
      <c r="B4" s="123"/>
      <c r="C4" s="123"/>
      <c r="D4" s="123"/>
      <c r="E4" s="123"/>
      <c r="F4" s="123"/>
      <c r="G4" s="123"/>
      <c r="H4" s="123"/>
      <c r="I4" s="123"/>
      <c r="J4" s="123"/>
      <c r="K4" s="123"/>
      <c r="L4" s="123"/>
      <c r="M4" s="123"/>
      <c r="N4" s="125"/>
      <c r="O4" s="125"/>
      <c r="P4" s="125"/>
      <c r="Q4" s="125"/>
      <c r="R4" s="125"/>
      <c r="S4" s="125"/>
      <c r="T4" s="125"/>
      <c r="U4" s="125"/>
      <c r="V4" s="125"/>
      <c r="W4" s="125"/>
      <c r="X4" s="125"/>
      <c r="Y4" s="125"/>
      <c r="Z4" s="125"/>
      <c r="AA4" s="125"/>
      <c r="AB4" s="125"/>
      <c r="AC4" s="125"/>
      <c r="AD4" s="123"/>
      <c r="AE4" s="123"/>
      <c r="AF4" s="123"/>
      <c r="AG4" s="123"/>
      <c r="AH4" s="123"/>
      <c r="AI4" s="123"/>
      <c r="AJ4" s="123"/>
      <c r="AK4" s="123"/>
      <c r="AL4" s="123"/>
      <c r="AM4" s="123"/>
      <c r="AN4" s="123"/>
    </row>
    <row r="5" spans="2:40" ht="14.25" x14ac:dyDescent="0.15">
      <c r="B5" s="123"/>
      <c r="C5" s="123"/>
      <c r="D5" s="123"/>
      <c r="E5" s="123"/>
      <c r="F5" s="123"/>
      <c r="G5" s="123"/>
      <c r="H5" s="123"/>
      <c r="I5" s="123"/>
      <c r="J5" s="123"/>
      <c r="K5" s="123"/>
      <c r="L5" s="123"/>
      <c r="M5" s="1218" t="s">
        <v>355</v>
      </c>
      <c r="N5" s="1218"/>
      <c r="O5" s="1218"/>
      <c r="P5" s="1218"/>
      <c r="Q5" s="1218"/>
      <c r="R5" s="1218"/>
      <c r="S5" s="1218"/>
      <c r="T5" s="1218"/>
      <c r="U5" s="1218"/>
      <c r="V5" s="1218"/>
      <c r="W5" s="1218"/>
      <c r="X5" s="1218"/>
      <c r="Y5" s="1218"/>
      <c r="Z5" s="1218"/>
      <c r="AA5" s="1218"/>
      <c r="AB5" s="1218"/>
      <c r="AC5" s="1218"/>
      <c r="AD5" s="1219"/>
      <c r="AE5" s="1219"/>
      <c r="AF5" s="1219"/>
      <c r="AG5" s="1219"/>
      <c r="AH5" s="1219"/>
      <c r="AI5" s="1219"/>
      <c r="AJ5" s="1219"/>
      <c r="AK5" s="1219"/>
      <c r="AL5" s="1219"/>
      <c r="AM5" s="123"/>
      <c r="AN5" s="123"/>
    </row>
    <row r="6" spans="2:40" ht="14.25" x14ac:dyDescent="0.15">
      <c r="B6" s="123"/>
      <c r="C6" s="123"/>
      <c r="D6" s="123"/>
      <c r="E6" s="123"/>
      <c r="F6" s="123"/>
      <c r="G6" s="123"/>
      <c r="H6" s="123"/>
      <c r="I6" s="123"/>
      <c r="J6" s="123"/>
      <c r="K6" s="123"/>
      <c r="L6" s="123"/>
      <c r="M6" s="1218"/>
      <c r="N6" s="1218"/>
      <c r="O6" s="1218"/>
      <c r="P6" s="1218"/>
      <c r="Q6" s="1218"/>
      <c r="R6" s="1218"/>
      <c r="S6" s="1218"/>
      <c r="T6" s="1218"/>
      <c r="U6" s="1218"/>
      <c r="V6" s="1218"/>
      <c r="W6" s="1218"/>
      <c r="X6" s="1218"/>
      <c r="Y6" s="1218"/>
      <c r="Z6" s="1218"/>
      <c r="AA6" s="1218"/>
      <c r="AB6" s="1218"/>
      <c r="AC6" s="1218"/>
      <c r="AD6" s="126"/>
      <c r="AE6" s="126"/>
      <c r="AF6" s="126"/>
      <c r="AG6" s="126"/>
      <c r="AH6" s="126"/>
      <c r="AI6" s="126"/>
      <c r="AJ6" s="126"/>
      <c r="AK6" s="126"/>
      <c r="AL6" s="126"/>
      <c r="AM6" s="123"/>
      <c r="AN6" s="123"/>
    </row>
    <row r="7" spans="2:40" s="1" customFormat="1" ht="14.25" x14ac:dyDescent="0.15">
      <c r="B7" s="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2"/>
    </row>
    <row r="8" spans="2:40" s="1" customFormat="1" ht="14.25"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t="s">
        <v>356</v>
      </c>
      <c r="AC8" s="197"/>
      <c r="AD8" s="198"/>
      <c r="AE8" s="198"/>
      <c r="AF8" s="197" t="s">
        <v>2</v>
      </c>
      <c r="AG8" s="198"/>
      <c r="AH8" s="198"/>
      <c r="AI8" s="197" t="s">
        <v>3</v>
      </c>
      <c r="AJ8" s="198"/>
      <c r="AK8" s="198"/>
      <c r="AL8" s="197" t="s">
        <v>4</v>
      </c>
      <c r="AM8" s="114"/>
      <c r="AN8" s="114"/>
    </row>
    <row r="9" spans="2:40" s="1" customFormat="1" ht="14.25"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s="1" customFormat="1" ht="14.25"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4.25" x14ac:dyDescent="0.15">
      <c r="B11" s="2"/>
      <c r="C11" s="127"/>
      <c r="D11" s="1210" t="s">
        <v>345</v>
      </c>
      <c r="E11" s="1210"/>
      <c r="F11" s="1210"/>
      <c r="G11" s="1210"/>
      <c r="H11" s="1210"/>
      <c r="I11" s="1210"/>
      <c r="J11" s="1210"/>
      <c r="K11" s="1210"/>
      <c r="L11" s="1210"/>
      <c r="M11" s="2"/>
      <c r="N11" s="1220" t="s">
        <v>346</v>
      </c>
      <c r="O11" s="1220"/>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s="1" customFormat="1" ht="14.25"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s="1" customFormat="1" ht="14.25" x14ac:dyDescent="0.15">
      <c r="B13" s="113"/>
      <c r="C13" s="127"/>
      <c r="D13" s="127"/>
      <c r="E13" s="127"/>
      <c r="F13" s="127"/>
      <c r="G13" s="127"/>
      <c r="H13" s="127"/>
      <c r="I13" s="127"/>
      <c r="J13" s="127"/>
      <c r="K13" s="127"/>
      <c r="L13" s="127"/>
      <c r="M13" s="127"/>
      <c r="N13" s="127"/>
      <c r="O13" s="1221" t="s">
        <v>347</v>
      </c>
      <c r="P13" s="1221"/>
      <c r="Q13" s="1221"/>
      <c r="R13" s="1221"/>
      <c r="S13" s="1221"/>
      <c r="T13" s="1221"/>
      <c r="U13" s="1221"/>
      <c r="V13" s="1221"/>
      <c r="W13" s="2"/>
      <c r="X13" s="1222"/>
      <c r="Y13" s="1222"/>
      <c r="Z13" s="1222"/>
      <c r="AA13" s="1222"/>
      <c r="AB13" s="1222"/>
      <c r="AC13" s="1222"/>
      <c r="AD13" s="1222"/>
      <c r="AE13" s="1222"/>
      <c r="AF13" s="1222"/>
      <c r="AG13" s="1222"/>
      <c r="AH13" s="1222"/>
      <c r="AI13" s="1222"/>
      <c r="AJ13" s="1222"/>
      <c r="AK13" s="1222"/>
      <c r="AL13" s="1222"/>
      <c r="AM13" s="1222"/>
      <c r="AN13" s="1222"/>
    </row>
    <row r="14" spans="2:40" s="1" customFormat="1" ht="14.25" x14ac:dyDescent="0.15">
      <c r="B14" s="113"/>
      <c r="C14" s="127"/>
      <c r="D14" s="127"/>
      <c r="E14" s="127"/>
      <c r="F14" s="127"/>
      <c r="G14" s="127"/>
      <c r="H14" s="127"/>
      <c r="I14" s="127"/>
      <c r="J14" s="127"/>
      <c r="K14" s="127"/>
      <c r="L14" s="127"/>
      <c r="M14" s="127"/>
      <c r="N14" s="127"/>
      <c r="O14" s="1221"/>
      <c r="P14" s="1221"/>
      <c r="Q14" s="1221"/>
      <c r="R14" s="1221"/>
      <c r="S14" s="1221"/>
      <c r="T14" s="1221"/>
      <c r="U14" s="1221"/>
      <c r="V14" s="1221"/>
      <c r="W14" s="2"/>
      <c r="X14" s="1222"/>
      <c r="Y14" s="1222"/>
      <c r="Z14" s="1222"/>
      <c r="AA14" s="1222"/>
      <c r="AB14" s="1222"/>
      <c r="AC14" s="1222"/>
      <c r="AD14" s="1222"/>
      <c r="AE14" s="1222"/>
      <c r="AF14" s="1222"/>
      <c r="AG14" s="1222"/>
      <c r="AH14" s="1222"/>
      <c r="AI14" s="1222"/>
      <c r="AJ14" s="1222"/>
      <c r="AK14" s="1222"/>
      <c r="AL14" s="1222"/>
      <c r="AM14" s="1222"/>
      <c r="AN14" s="1222"/>
    </row>
    <row r="15" spans="2:40" s="1" customFormat="1" ht="14.25" x14ac:dyDescent="0.15">
      <c r="B15" s="2"/>
      <c r="C15" s="112"/>
      <c r="D15" s="117"/>
      <c r="E15" s="117"/>
      <c r="F15" s="117"/>
      <c r="G15" s="117"/>
      <c r="H15" s="117"/>
      <c r="I15" s="117"/>
      <c r="J15" s="117"/>
      <c r="K15" s="117"/>
      <c r="L15" s="117"/>
      <c r="M15" s="117"/>
      <c r="N15" s="117"/>
      <c r="O15" s="1221" t="s">
        <v>348</v>
      </c>
      <c r="P15" s="1221"/>
      <c r="Q15" s="1221"/>
      <c r="R15" s="1221"/>
      <c r="S15" s="1221"/>
      <c r="T15" s="1221"/>
      <c r="U15" s="1221"/>
      <c r="V15" s="1221"/>
      <c r="W15" s="2"/>
      <c r="X15" s="1222"/>
      <c r="Y15" s="1222"/>
      <c r="Z15" s="1222"/>
      <c r="AA15" s="1222"/>
      <c r="AB15" s="1222"/>
      <c r="AC15" s="1222"/>
      <c r="AD15" s="1222"/>
      <c r="AE15" s="1222"/>
      <c r="AF15" s="1222"/>
      <c r="AG15" s="1222"/>
      <c r="AH15" s="1222"/>
      <c r="AI15" s="1222"/>
      <c r="AJ15" s="1222"/>
      <c r="AK15" s="1222"/>
      <c r="AL15" s="1222"/>
      <c r="AM15" s="1222"/>
      <c r="AN15" s="1222"/>
    </row>
    <row r="16" spans="2:40" s="1" customFormat="1" ht="14.25" x14ac:dyDescent="0.15">
      <c r="B16" s="2"/>
      <c r="C16" s="112"/>
      <c r="D16" s="117"/>
      <c r="E16" s="117"/>
      <c r="F16" s="117"/>
      <c r="G16" s="117"/>
      <c r="H16" s="117"/>
      <c r="I16" s="117"/>
      <c r="J16" s="117"/>
      <c r="K16" s="117"/>
      <c r="L16" s="117"/>
      <c r="M16" s="117"/>
      <c r="N16" s="117"/>
      <c r="O16" s="1221"/>
      <c r="P16" s="1221"/>
      <c r="Q16" s="1221"/>
      <c r="R16" s="1221"/>
      <c r="S16" s="1221"/>
      <c r="T16" s="1221"/>
      <c r="U16" s="1221"/>
      <c r="V16" s="1221"/>
      <c r="W16" s="2"/>
      <c r="X16" s="1222"/>
      <c r="Y16" s="1222"/>
      <c r="Z16" s="1222"/>
      <c r="AA16" s="1222"/>
      <c r="AB16" s="1222"/>
      <c r="AC16" s="1222"/>
      <c r="AD16" s="1222"/>
      <c r="AE16" s="1222"/>
      <c r="AF16" s="1222"/>
      <c r="AG16" s="1222"/>
      <c r="AH16" s="1222"/>
      <c r="AI16" s="1222"/>
      <c r="AJ16" s="1222"/>
      <c r="AK16" s="1222"/>
      <c r="AL16" s="1222"/>
      <c r="AM16" s="1222"/>
      <c r="AN16" s="1222"/>
    </row>
    <row r="17" spans="2:40" s="1" customFormat="1" ht="14.25" x14ac:dyDescent="0.15">
      <c r="B17" s="113"/>
      <c r="C17" s="118"/>
      <c r="D17" s="117"/>
      <c r="E17" s="117"/>
      <c r="F17" s="117"/>
      <c r="G17" s="117"/>
      <c r="H17" s="117"/>
      <c r="I17" s="117"/>
      <c r="J17" s="117"/>
      <c r="K17" s="117"/>
      <c r="L17" s="117"/>
      <c r="M17" s="117"/>
      <c r="N17" s="117"/>
      <c r="O17" s="1223" t="s">
        <v>349</v>
      </c>
      <c r="P17" s="1223"/>
      <c r="Q17" s="1223"/>
      <c r="R17" s="1223"/>
      <c r="S17" s="1223"/>
      <c r="T17" s="1223"/>
      <c r="U17" s="1223"/>
      <c r="V17" s="1223"/>
      <c r="W17" s="2"/>
      <c r="X17" s="1222"/>
      <c r="Y17" s="1222"/>
      <c r="Z17" s="1222"/>
      <c r="AA17" s="1222"/>
      <c r="AB17" s="1222"/>
      <c r="AC17" s="1222"/>
      <c r="AD17" s="1222"/>
      <c r="AE17" s="1222"/>
      <c r="AF17" s="1222"/>
      <c r="AG17" s="1222"/>
      <c r="AH17" s="1222"/>
      <c r="AI17" s="1222"/>
      <c r="AJ17" s="1222"/>
      <c r="AK17" s="1222"/>
      <c r="AL17" s="1222"/>
      <c r="AM17" s="1222"/>
      <c r="AN17" s="1222"/>
    </row>
    <row r="18" spans="2:40" s="1" customFormat="1" ht="14.25" x14ac:dyDescent="0.15">
      <c r="B18" s="113"/>
      <c r="C18" s="118"/>
      <c r="D18" s="117"/>
      <c r="E18" s="117"/>
      <c r="F18" s="117"/>
      <c r="G18" s="117"/>
      <c r="H18" s="117"/>
      <c r="I18" s="117"/>
      <c r="J18" s="117"/>
      <c r="K18" s="117"/>
      <c r="L18" s="117"/>
      <c r="M18" s="117"/>
      <c r="N18" s="117"/>
      <c r="O18" s="1223"/>
      <c r="P18" s="1223"/>
      <c r="Q18" s="1223"/>
      <c r="R18" s="1223"/>
      <c r="S18" s="1223"/>
      <c r="T18" s="1223"/>
      <c r="U18" s="1223"/>
      <c r="V18" s="1223"/>
      <c r="W18" s="2"/>
      <c r="X18" s="1222"/>
      <c r="Y18" s="1222"/>
      <c r="Z18" s="1222"/>
      <c r="AA18" s="1222"/>
      <c r="AB18" s="1222"/>
      <c r="AC18" s="1222"/>
      <c r="AD18" s="1222"/>
      <c r="AE18" s="1222"/>
      <c r="AF18" s="1222"/>
      <c r="AG18" s="1222"/>
      <c r="AH18" s="1222"/>
      <c r="AI18" s="1222"/>
      <c r="AJ18" s="1222"/>
      <c r="AK18" s="1222"/>
      <c r="AL18" s="1222"/>
      <c r="AM18" s="1222"/>
      <c r="AN18" s="1222"/>
    </row>
    <row r="19" spans="2:40" s="1" customFormat="1" ht="14.25" x14ac:dyDescent="0.15">
      <c r="B19" s="113"/>
      <c r="C19" s="118"/>
      <c r="D19" s="117"/>
      <c r="E19" s="117"/>
      <c r="F19" s="117"/>
      <c r="G19" s="117"/>
      <c r="H19" s="117"/>
      <c r="I19" s="117"/>
      <c r="J19" s="117"/>
      <c r="K19" s="117"/>
      <c r="L19" s="117"/>
      <c r="M19" s="117"/>
      <c r="N19" s="117"/>
      <c r="O19" s="119"/>
      <c r="P19" s="119"/>
      <c r="Q19" s="119"/>
      <c r="R19" s="119"/>
      <c r="S19" s="119"/>
      <c r="T19" s="119"/>
      <c r="U19" s="119"/>
      <c r="V19" s="119"/>
      <c r="W19" s="2"/>
      <c r="X19" s="120"/>
      <c r="Y19" s="120"/>
      <c r="Z19" s="120"/>
      <c r="AA19" s="120"/>
      <c r="AB19" s="120"/>
      <c r="AC19" s="120"/>
      <c r="AD19" s="120"/>
      <c r="AE19" s="120"/>
      <c r="AF19" s="120"/>
      <c r="AG19" s="120"/>
      <c r="AH19" s="120"/>
      <c r="AI19" s="120"/>
      <c r="AJ19" s="120"/>
      <c r="AK19" s="120"/>
      <c r="AL19" s="120"/>
      <c r="AM19" s="120"/>
      <c r="AN19" s="120"/>
    </row>
    <row r="20" spans="2:40" s="1" customFormat="1" ht="14.25" x14ac:dyDescent="0.15">
      <c r="B20" s="113"/>
      <c r="C20" s="118"/>
      <c r="D20" s="117"/>
      <c r="E20" s="117"/>
      <c r="F20" s="117"/>
      <c r="G20" s="117"/>
      <c r="H20" s="117"/>
      <c r="I20" s="117"/>
      <c r="J20" s="117"/>
      <c r="K20" s="117"/>
      <c r="L20" s="117"/>
      <c r="M20" s="117"/>
      <c r="N20" s="117"/>
      <c r="O20" s="119"/>
      <c r="P20" s="119"/>
      <c r="Q20" s="119"/>
      <c r="R20" s="119"/>
      <c r="S20" s="119"/>
      <c r="T20" s="119"/>
      <c r="U20" s="119"/>
      <c r="V20" s="119"/>
      <c r="W20" s="2"/>
      <c r="X20" s="120"/>
      <c r="Y20" s="120"/>
      <c r="Z20" s="120"/>
      <c r="AA20" s="120"/>
      <c r="AB20" s="120"/>
      <c r="AC20" s="120"/>
      <c r="AD20" s="120"/>
      <c r="AE20" s="120"/>
      <c r="AF20" s="120"/>
      <c r="AG20" s="120"/>
      <c r="AH20" s="120"/>
      <c r="AI20" s="120"/>
      <c r="AJ20" s="120"/>
      <c r="AK20" s="120"/>
      <c r="AL20" s="120"/>
      <c r="AM20" s="120"/>
      <c r="AN20" s="120"/>
    </row>
    <row r="21" spans="2:40" s="1" customFormat="1" ht="14.25" x14ac:dyDescent="0.15">
      <c r="B21" s="128" t="s">
        <v>0</v>
      </c>
      <c r="C21" s="117" t="s">
        <v>357</v>
      </c>
      <c r="D21" s="197" t="s">
        <v>356</v>
      </c>
      <c r="E21" s="197"/>
      <c r="F21" s="198"/>
      <c r="G21" s="198"/>
      <c r="H21" s="197" t="s">
        <v>2</v>
      </c>
      <c r="I21" s="198"/>
      <c r="J21" s="198"/>
      <c r="K21" s="197" t="s">
        <v>3</v>
      </c>
      <c r="L21" s="198"/>
      <c r="M21" s="198"/>
      <c r="N21" s="197" t="s">
        <v>4</v>
      </c>
      <c r="O21" s="1224" t="s">
        <v>358</v>
      </c>
      <c r="P21" s="1224"/>
      <c r="Q21" s="1224"/>
      <c r="R21" s="1224"/>
      <c r="S21" s="1224"/>
      <c r="T21" s="1224"/>
      <c r="U21" s="1224"/>
      <c r="V21" s="1224"/>
      <c r="W21" s="1224"/>
      <c r="X21" s="1224"/>
      <c r="Y21" s="1224"/>
      <c r="Z21" s="1224"/>
      <c r="AA21" s="1224"/>
      <c r="AB21" s="1224"/>
      <c r="AC21" s="1224"/>
      <c r="AD21" s="1224"/>
      <c r="AE21" s="1224"/>
      <c r="AF21" s="1224"/>
      <c r="AG21" s="1224"/>
      <c r="AH21" s="1224"/>
      <c r="AI21" s="1224"/>
      <c r="AJ21" s="1224"/>
      <c r="AK21" s="1224"/>
      <c r="AL21" s="1224"/>
      <c r="AM21" s="1224"/>
      <c r="AN21" s="1224"/>
    </row>
    <row r="22" spans="2:40" s="1" customFormat="1" ht="14.25" x14ac:dyDescent="0.15">
      <c r="B22" s="128"/>
      <c r="C22" s="117"/>
      <c r="D22" s="197"/>
      <c r="E22" s="197"/>
      <c r="F22" s="198"/>
      <c r="G22" s="198"/>
      <c r="H22" s="197"/>
      <c r="I22" s="198"/>
      <c r="J22" s="198"/>
      <c r="K22" s="197"/>
      <c r="L22" s="198"/>
      <c r="M22" s="198"/>
      <c r="N22" s="197"/>
      <c r="O22" s="1224"/>
      <c r="P22" s="1224"/>
      <c r="Q22" s="1224"/>
      <c r="R22" s="1224"/>
      <c r="S22" s="1224"/>
      <c r="T22" s="1224"/>
      <c r="U22" s="1224"/>
      <c r="V22" s="1224"/>
      <c r="W22" s="1224"/>
      <c r="X22" s="1224"/>
      <c r="Y22" s="1224"/>
      <c r="Z22" s="1224"/>
      <c r="AA22" s="1224"/>
      <c r="AB22" s="1224"/>
      <c r="AC22" s="1224"/>
      <c r="AD22" s="1224"/>
      <c r="AE22" s="1224"/>
      <c r="AF22" s="1224"/>
      <c r="AG22" s="1224"/>
      <c r="AH22" s="1224"/>
      <c r="AI22" s="1224"/>
      <c r="AJ22" s="1224"/>
      <c r="AK22" s="1224"/>
      <c r="AL22" s="1224"/>
      <c r="AM22" s="1224"/>
      <c r="AN22" s="1224"/>
    </row>
    <row r="23" spans="2:40" s="1" customFormat="1" ht="14.25" x14ac:dyDescent="0.15">
      <c r="B23" s="2"/>
      <c r="C23" s="1213" t="s">
        <v>359</v>
      </c>
      <c r="D23" s="1213"/>
      <c r="E23" s="1213"/>
      <c r="F23" s="1213"/>
      <c r="G23" s="1213"/>
      <c r="H23" s="1213"/>
      <c r="I23" s="1213"/>
      <c r="J23" s="1213"/>
      <c r="K23" s="1213"/>
      <c r="L23" s="1213"/>
      <c r="M23" s="1213"/>
      <c r="N23" s="1213"/>
      <c r="O23" s="1213"/>
      <c r="P23" s="1213"/>
      <c r="Q23" s="1213"/>
      <c r="R23" s="1213"/>
      <c r="S23" s="1213"/>
      <c r="T23" s="1213"/>
      <c r="U23" s="1213"/>
      <c r="V23" s="1213"/>
      <c r="W23" s="1213"/>
      <c r="X23" s="1213"/>
      <c r="Y23" s="1213"/>
      <c r="Z23" s="1213"/>
      <c r="AA23" s="1213"/>
      <c r="AB23" s="1213"/>
      <c r="AC23" s="1213"/>
      <c r="AD23" s="1213"/>
      <c r="AE23" s="1213"/>
      <c r="AF23" s="1213"/>
      <c r="AG23" s="1213"/>
      <c r="AH23" s="1213"/>
      <c r="AI23" s="1213"/>
      <c r="AJ23" s="1213"/>
      <c r="AK23" s="1213"/>
      <c r="AL23" s="1213"/>
      <c r="AM23" s="1213"/>
      <c r="AN23" s="1213"/>
    </row>
    <row r="24" spans="2:40" s="1" customFormat="1" ht="14.25" x14ac:dyDescent="0.15">
      <c r="B24" s="2"/>
      <c r="C24" s="1213"/>
      <c r="D24" s="1213"/>
      <c r="E24" s="1213"/>
      <c r="F24" s="1213"/>
      <c r="G24" s="1213"/>
      <c r="H24" s="1213"/>
      <c r="I24" s="1213"/>
      <c r="J24" s="1213"/>
      <c r="K24" s="1213"/>
      <c r="L24" s="1213"/>
      <c r="M24" s="1213"/>
      <c r="N24" s="1213"/>
      <c r="O24" s="1213"/>
      <c r="P24" s="1213"/>
      <c r="Q24" s="1213"/>
      <c r="R24" s="1213"/>
      <c r="S24" s="1213"/>
      <c r="T24" s="1213"/>
      <c r="U24" s="1213"/>
      <c r="V24" s="1213"/>
      <c r="W24" s="1213"/>
      <c r="X24" s="1213"/>
      <c r="Y24" s="1213"/>
      <c r="Z24" s="1213"/>
      <c r="AA24" s="1213"/>
      <c r="AB24" s="1213"/>
      <c r="AC24" s="1213"/>
      <c r="AD24" s="1213"/>
      <c r="AE24" s="1213"/>
      <c r="AF24" s="1213"/>
      <c r="AG24" s="1213"/>
      <c r="AH24" s="1213"/>
      <c r="AI24" s="1213"/>
      <c r="AJ24" s="1213"/>
      <c r="AK24" s="1213"/>
      <c r="AL24" s="1213"/>
      <c r="AM24" s="1213"/>
      <c r="AN24" s="1213"/>
    </row>
    <row r="25" spans="2:40" s="1" customFormat="1" ht="14.25" x14ac:dyDescent="0.15">
      <c r="B25" s="2"/>
      <c r="C25" s="1213"/>
      <c r="D25" s="1213"/>
      <c r="E25" s="1213"/>
      <c r="F25" s="1213"/>
      <c r="G25" s="1213"/>
      <c r="H25" s="1213"/>
      <c r="I25" s="1213"/>
      <c r="J25" s="1213"/>
      <c r="K25" s="1213"/>
      <c r="L25" s="1213"/>
      <c r="M25" s="1213"/>
      <c r="N25" s="1213"/>
      <c r="O25" s="1213"/>
      <c r="P25" s="1213"/>
      <c r="Q25" s="1213"/>
      <c r="R25" s="1213"/>
      <c r="S25" s="1213"/>
      <c r="T25" s="1213"/>
      <c r="U25" s="1213"/>
      <c r="V25" s="1213"/>
      <c r="W25" s="1213"/>
      <c r="X25" s="1213"/>
      <c r="Y25" s="1213"/>
      <c r="Z25" s="1213"/>
      <c r="AA25" s="1213"/>
      <c r="AB25" s="1213"/>
      <c r="AC25" s="1213"/>
      <c r="AD25" s="1213"/>
      <c r="AE25" s="1213"/>
      <c r="AF25" s="1213"/>
      <c r="AG25" s="1213"/>
      <c r="AH25" s="1213"/>
      <c r="AI25" s="1213"/>
      <c r="AJ25" s="1213"/>
      <c r="AK25" s="1213"/>
      <c r="AL25" s="1213"/>
      <c r="AM25" s="1213"/>
      <c r="AN25" s="1213"/>
    </row>
    <row r="26" spans="2:40" ht="14.25" x14ac:dyDescent="0.15">
      <c r="B26" s="129"/>
      <c r="C26" s="118"/>
      <c r="D26" s="117"/>
      <c r="E26" s="117"/>
      <c r="F26" s="117"/>
      <c r="G26" s="117"/>
      <c r="H26" s="117"/>
      <c r="I26" s="117"/>
      <c r="J26" s="117"/>
      <c r="K26" s="117"/>
      <c r="L26" s="117"/>
      <c r="M26" s="117"/>
      <c r="N26" s="117"/>
      <c r="O26" s="119"/>
      <c r="P26" s="119"/>
      <c r="Q26" s="119"/>
      <c r="R26" s="119"/>
      <c r="S26" s="119"/>
      <c r="T26" s="119"/>
      <c r="U26" s="119"/>
      <c r="V26" s="119"/>
      <c r="W26" s="2"/>
      <c r="X26" s="120"/>
      <c r="Y26" s="120"/>
      <c r="Z26" s="120"/>
      <c r="AA26" s="120"/>
      <c r="AB26" s="120"/>
      <c r="AC26" s="120"/>
      <c r="AD26" s="120"/>
      <c r="AE26" s="120"/>
      <c r="AF26" s="120"/>
      <c r="AG26" s="120"/>
      <c r="AH26" s="120"/>
      <c r="AI26" s="120"/>
      <c r="AJ26" s="120"/>
      <c r="AK26" s="120"/>
      <c r="AL26" s="120"/>
      <c r="AM26" s="120"/>
      <c r="AN26" s="120"/>
    </row>
    <row r="27" spans="2:40" ht="14.25" x14ac:dyDescent="0.15">
      <c r="B27" s="129"/>
      <c r="C27" s="118"/>
      <c r="D27" s="117"/>
      <c r="E27" s="117"/>
      <c r="F27" s="117"/>
      <c r="G27" s="117"/>
      <c r="H27" s="117"/>
      <c r="I27" s="117"/>
      <c r="J27" s="117"/>
      <c r="K27" s="117"/>
      <c r="L27" s="117"/>
      <c r="M27" s="117"/>
      <c r="N27" s="117"/>
      <c r="O27" s="119"/>
      <c r="P27" s="119"/>
      <c r="Q27" s="119"/>
      <c r="R27" s="119"/>
      <c r="S27" s="119"/>
      <c r="T27" s="119"/>
      <c r="U27" s="119"/>
      <c r="V27" s="119"/>
      <c r="W27" s="2"/>
      <c r="X27" s="120"/>
      <c r="Y27" s="120"/>
      <c r="Z27" s="120"/>
      <c r="AA27" s="120"/>
      <c r="AB27" s="120"/>
      <c r="AC27" s="120"/>
      <c r="AD27" s="120"/>
      <c r="AE27" s="120"/>
      <c r="AF27" s="120"/>
      <c r="AG27" s="120"/>
      <c r="AH27" s="120"/>
      <c r="AI27" s="120"/>
      <c r="AJ27" s="120"/>
      <c r="AK27" s="120"/>
      <c r="AL27" s="120"/>
      <c r="AM27" s="120"/>
      <c r="AN27" s="120"/>
    </row>
    <row r="28" spans="2:40" ht="14.25" x14ac:dyDescent="0.15">
      <c r="B28" s="129"/>
      <c r="C28" s="130"/>
      <c r="D28" s="130"/>
      <c r="E28" s="130"/>
      <c r="F28" s="130"/>
      <c r="G28" s="130"/>
      <c r="H28" s="130"/>
      <c r="I28" s="130"/>
      <c r="J28" s="130"/>
      <c r="K28" s="130"/>
      <c r="L28" s="130"/>
      <c r="M28" s="130"/>
      <c r="N28" s="130"/>
      <c r="O28" s="130"/>
      <c r="P28" s="130"/>
      <c r="Q28" s="130"/>
      <c r="R28" s="130"/>
      <c r="S28" s="130"/>
      <c r="T28" s="130"/>
      <c r="U28" s="130"/>
      <c r="V28" s="130"/>
      <c r="W28" s="130"/>
      <c r="X28" s="130"/>
      <c r="Y28" s="130"/>
      <c r="Z28" s="130"/>
      <c r="AA28" s="130"/>
      <c r="AB28" s="130"/>
      <c r="AC28" s="130"/>
      <c r="AD28" s="130"/>
      <c r="AE28" s="130"/>
      <c r="AF28" s="130"/>
      <c r="AG28" s="130"/>
      <c r="AH28" s="130"/>
      <c r="AI28" s="130"/>
      <c r="AJ28" s="130"/>
      <c r="AK28" s="130"/>
      <c r="AL28" s="130"/>
      <c r="AM28" s="130"/>
      <c r="AN28" s="131"/>
    </row>
    <row r="29" spans="2:40" ht="14.25" x14ac:dyDescent="0.15">
      <c r="B29" s="129"/>
      <c r="C29" s="132"/>
      <c r="D29" s="132"/>
      <c r="E29" s="132"/>
      <c r="F29" s="132"/>
      <c r="G29" s="132"/>
      <c r="H29" s="132"/>
      <c r="I29" s="132"/>
      <c r="J29" s="132"/>
      <c r="K29" s="132"/>
      <c r="L29" s="132"/>
      <c r="M29" s="132"/>
      <c r="N29" s="132"/>
      <c r="O29" s="132"/>
      <c r="P29" s="132"/>
      <c r="Q29" s="132"/>
      <c r="R29" s="132"/>
      <c r="S29" s="132"/>
      <c r="T29" s="132"/>
      <c r="U29" s="132"/>
      <c r="V29" s="132"/>
      <c r="W29" s="132"/>
      <c r="X29" s="132"/>
      <c r="Y29" s="132"/>
      <c r="Z29" s="132"/>
      <c r="AA29" s="132"/>
      <c r="AB29" s="132"/>
      <c r="AC29" s="132"/>
      <c r="AD29" s="132"/>
      <c r="AE29" s="132"/>
      <c r="AF29" s="132"/>
      <c r="AG29" s="132"/>
      <c r="AH29" s="132"/>
      <c r="AI29" s="132"/>
      <c r="AJ29" s="132"/>
      <c r="AK29" s="132"/>
      <c r="AL29" s="132"/>
      <c r="AM29" s="132"/>
      <c r="AN29" s="131"/>
    </row>
    <row r="30" spans="2:40" ht="15" customHeight="1" x14ac:dyDescent="0.15">
      <c r="B30" s="129"/>
      <c r="C30" s="129"/>
      <c r="D30" s="129"/>
      <c r="E30" s="129"/>
      <c r="F30" s="129"/>
      <c r="G30" s="129"/>
      <c r="H30" s="129"/>
      <c r="I30" s="129"/>
      <c r="J30" s="129"/>
      <c r="K30" s="129"/>
      <c r="L30" s="129"/>
      <c r="M30" s="129"/>
      <c r="N30" s="129"/>
      <c r="O30" s="129"/>
      <c r="P30" s="129"/>
      <c r="Q30" s="129"/>
      <c r="R30" s="129"/>
      <c r="S30" s="129"/>
      <c r="T30" s="129"/>
      <c r="U30" s="129"/>
      <c r="V30" s="129"/>
      <c r="W30" s="129"/>
      <c r="X30" s="129"/>
      <c r="Y30" s="129"/>
      <c r="Z30" s="129"/>
      <c r="AA30" s="129"/>
      <c r="AB30" s="129"/>
      <c r="AC30" s="129"/>
      <c r="AD30" s="129"/>
      <c r="AE30" s="129"/>
      <c r="AF30" s="129"/>
      <c r="AG30" s="129"/>
      <c r="AH30" s="129"/>
      <c r="AI30" s="129"/>
      <c r="AJ30" s="129"/>
      <c r="AK30" s="129"/>
      <c r="AL30" s="129"/>
      <c r="AM30" s="129"/>
      <c r="AN30" s="131"/>
    </row>
    <row r="31" spans="2:40" ht="15" customHeight="1" x14ac:dyDescent="0.15">
      <c r="B31" s="133"/>
      <c r="C31" s="129"/>
      <c r="D31" s="129"/>
      <c r="E31" s="129"/>
      <c r="F31" s="129"/>
      <c r="G31" s="129"/>
      <c r="H31" s="129"/>
      <c r="I31" s="129"/>
      <c r="J31" s="129"/>
      <c r="K31" s="129"/>
      <c r="L31" s="129"/>
      <c r="M31" s="129"/>
      <c r="N31" s="129"/>
      <c r="O31" s="129"/>
      <c r="P31" s="129"/>
      <c r="Q31" s="129"/>
      <c r="R31" s="129"/>
      <c r="S31" s="129"/>
      <c r="T31" s="129"/>
      <c r="U31" s="129"/>
      <c r="V31" s="129"/>
      <c r="W31" s="129"/>
      <c r="X31" s="129"/>
      <c r="Y31" s="129"/>
      <c r="Z31" s="129"/>
      <c r="AA31" s="129"/>
      <c r="AB31" s="129"/>
      <c r="AC31" s="129"/>
      <c r="AD31" s="129"/>
      <c r="AE31" s="129"/>
      <c r="AF31" s="129"/>
      <c r="AG31" s="129"/>
      <c r="AH31" s="129"/>
      <c r="AI31" s="129"/>
      <c r="AJ31" s="129"/>
      <c r="AK31" s="129"/>
      <c r="AL31" s="129"/>
      <c r="AM31" s="129"/>
      <c r="AN31" s="131"/>
    </row>
    <row r="32" spans="2:40" ht="15" customHeight="1" x14ac:dyDescent="0.15">
      <c r="B32" s="133"/>
      <c r="C32" s="129"/>
      <c r="D32" s="129"/>
      <c r="E32" s="129"/>
      <c r="F32" s="129"/>
      <c r="G32" s="129"/>
      <c r="H32" s="129"/>
      <c r="I32" s="129"/>
      <c r="J32" s="129"/>
      <c r="K32" s="129"/>
      <c r="L32" s="129"/>
      <c r="M32" s="129"/>
      <c r="N32" s="129"/>
      <c r="O32" s="129"/>
      <c r="P32" s="129"/>
      <c r="Q32" s="129"/>
      <c r="R32" s="129"/>
      <c r="S32" s="129"/>
      <c r="T32" s="129"/>
      <c r="U32" s="129"/>
      <c r="V32" s="129"/>
      <c r="W32" s="129"/>
      <c r="X32" s="129"/>
      <c r="Y32" s="129"/>
      <c r="Z32" s="129"/>
      <c r="AA32" s="129"/>
      <c r="AB32" s="129"/>
      <c r="AC32" s="129"/>
      <c r="AD32" s="129"/>
      <c r="AE32" s="129"/>
      <c r="AF32" s="129"/>
      <c r="AG32" s="129"/>
      <c r="AH32" s="129"/>
      <c r="AI32" s="129"/>
      <c r="AJ32" s="129"/>
      <c r="AK32" s="129"/>
      <c r="AL32" s="129"/>
      <c r="AM32" s="129"/>
      <c r="AN32" s="131"/>
    </row>
    <row r="33" spans="2:40" ht="15" customHeight="1" x14ac:dyDescent="0.15">
      <c r="B33" s="133"/>
      <c r="C33" s="129"/>
      <c r="D33" s="129"/>
      <c r="E33" s="129"/>
      <c r="F33" s="129"/>
      <c r="G33" s="129"/>
      <c r="H33" s="129"/>
      <c r="I33" s="129"/>
      <c r="J33" s="129"/>
      <c r="K33" s="129"/>
      <c r="L33" s="129"/>
      <c r="M33" s="129"/>
      <c r="N33" s="129"/>
      <c r="O33" s="129"/>
      <c r="P33" s="129"/>
      <c r="Q33" s="129"/>
      <c r="R33" s="129"/>
      <c r="S33" s="129"/>
      <c r="T33" s="129"/>
      <c r="U33" s="129"/>
      <c r="V33" s="129"/>
      <c r="W33" s="129"/>
      <c r="X33" s="129"/>
      <c r="Y33" s="129"/>
      <c r="Z33" s="129"/>
      <c r="AA33" s="129"/>
      <c r="AB33" s="129"/>
      <c r="AC33" s="129"/>
      <c r="AD33" s="129"/>
      <c r="AE33" s="129"/>
      <c r="AF33" s="129"/>
      <c r="AG33" s="129"/>
      <c r="AH33" s="129"/>
      <c r="AI33" s="129"/>
      <c r="AJ33" s="129"/>
      <c r="AK33" s="129"/>
      <c r="AL33" s="129"/>
      <c r="AM33" s="129"/>
      <c r="AN33" s="131"/>
    </row>
    <row r="34" spans="2:40" ht="15" customHeight="1" x14ac:dyDescent="0.15">
      <c r="B34" s="129" t="s">
        <v>0</v>
      </c>
      <c r="C34" s="129"/>
      <c r="D34" s="129"/>
      <c r="E34" s="129"/>
      <c r="F34" s="129"/>
      <c r="G34" s="129"/>
      <c r="H34" s="129"/>
      <c r="I34" s="129"/>
      <c r="J34" s="129"/>
      <c r="K34" s="129"/>
      <c r="L34" s="129"/>
      <c r="M34" s="129"/>
      <c r="N34" s="129"/>
      <c r="O34" s="129"/>
      <c r="P34" s="129"/>
      <c r="Q34" s="129"/>
      <c r="R34" s="129"/>
      <c r="S34" s="129"/>
      <c r="T34" s="129"/>
      <c r="U34" s="129"/>
      <c r="V34" s="129"/>
      <c r="W34" s="129"/>
      <c r="X34" s="129"/>
      <c r="Y34" s="129"/>
      <c r="Z34" s="129"/>
      <c r="AA34" s="129"/>
      <c r="AB34" s="129"/>
      <c r="AC34" s="129"/>
      <c r="AD34" s="129"/>
      <c r="AE34" s="129"/>
      <c r="AF34" s="129"/>
      <c r="AG34" s="129"/>
      <c r="AH34" s="129"/>
      <c r="AI34" s="129"/>
      <c r="AJ34" s="129"/>
      <c r="AK34" s="129"/>
      <c r="AL34" s="129"/>
      <c r="AM34" s="129"/>
      <c r="AN34" s="131"/>
    </row>
    <row r="35" spans="2:40" ht="15" customHeight="1" x14ac:dyDescent="0.15">
      <c r="B35" s="129"/>
      <c r="C35" s="129"/>
      <c r="D35" s="129"/>
      <c r="E35" s="129"/>
      <c r="F35" s="129"/>
      <c r="G35" s="129"/>
      <c r="H35" s="129"/>
      <c r="I35" s="129"/>
      <c r="J35" s="129"/>
      <c r="K35" s="129"/>
      <c r="L35" s="129"/>
      <c r="M35" s="129"/>
      <c r="N35" s="129"/>
      <c r="O35" s="129"/>
      <c r="P35" s="129"/>
      <c r="Q35" s="129"/>
      <c r="R35" s="129"/>
      <c r="S35" s="129"/>
      <c r="T35" s="129"/>
      <c r="U35" s="129"/>
      <c r="V35" s="129"/>
      <c r="W35" s="129"/>
      <c r="X35" s="129"/>
      <c r="Y35" s="129"/>
      <c r="Z35" s="129"/>
      <c r="AA35" s="129"/>
      <c r="AB35" s="129"/>
      <c r="AC35" s="129"/>
      <c r="AD35" s="129"/>
      <c r="AE35" s="129"/>
      <c r="AF35" s="129"/>
      <c r="AG35" s="129"/>
      <c r="AH35" s="129"/>
      <c r="AI35" s="129"/>
      <c r="AJ35" s="129"/>
      <c r="AK35" s="129"/>
      <c r="AL35" s="129"/>
      <c r="AM35" s="129"/>
      <c r="AN35" s="131"/>
    </row>
    <row r="36" spans="2:40" ht="15" customHeight="1" x14ac:dyDescent="0.15">
      <c r="B36" s="129"/>
      <c r="C36" s="129"/>
      <c r="D36" s="129"/>
      <c r="E36" s="129"/>
      <c r="F36" s="129"/>
      <c r="G36" s="129"/>
      <c r="H36" s="129"/>
      <c r="I36" s="129"/>
      <c r="J36" s="129"/>
      <c r="K36" s="129"/>
      <c r="L36" s="129"/>
      <c r="M36" s="129"/>
      <c r="N36" s="129"/>
      <c r="O36" s="129"/>
      <c r="P36" s="129"/>
      <c r="Q36" s="129"/>
      <c r="R36" s="129"/>
      <c r="S36" s="129"/>
      <c r="T36" s="129"/>
      <c r="U36" s="129"/>
      <c r="V36" s="129"/>
      <c r="W36" s="129"/>
      <c r="X36" s="129"/>
      <c r="Y36" s="129"/>
      <c r="Z36" s="129"/>
      <c r="AA36" s="129"/>
      <c r="AB36" s="129"/>
      <c r="AC36" s="129"/>
      <c r="AD36" s="129"/>
      <c r="AE36" s="129"/>
      <c r="AF36" s="129"/>
      <c r="AG36" s="129"/>
      <c r="AH36" s="129"/>
      <c r="AI36" s="129"/>
      <c r="AJ36" s="129"/>
      <c r="AK36" s="129"/>
      <c r="AL36" s="129"/>
      <c r="AM36" s="129"/>
      <c r="AN36" s="131"/>
    </row>
    <row r="37" spans="2:40" ht="15" customHeight="1" x14ac:dyDescent="0.15">
      <c r="B37" s="129"/>
      <c r="C37" s="129"/>
      <c r="D37" s="129"/>
      <c r="E37" s="129"/>
      <c r="F37" s="129"/>
      <c r="G37" s="129"/>
      <c r="H37" s="129"/>
      <c r="I37" s="129"/>
      <c r="J37" s="129"/>
      <c r="K37" s="129"/>
      <c r="L37" s="129"/>
      <c r="M37" s="129"/>
      <c r="N37" s="129"/>
      <c r="O37" s="129"/>
      <c r="P37" s="129"/>
      <c r="Q37" s="129"/>
      <c r="R37" s="129"/>
      <c r="S37" s="129"/>
      <c r="T37" s="129"/>
      <c r="U37" s="129"/>
      <c r="V37" s="129"/>
      <c r="W37" s="129"/>
      <c r="X37" s="129"/>
      <c r="Y37" s="129"/>
      <c r="Z37" s="129"/>
      <c r="AA37" s="129"/>
      <c r="AB37" s="129"/>
      <c r="AC37" s="129"/>
      <c r="AD37" s="129"/>
      <c r="AE37" s="129"/>
      <c r="AF37" s="129"/>
      <c r="AG37" s="129"/>
      <c r="AH37" s="129"/>
      <c r="AI37" s="129"/>
      <c r="AJ37" s="129"/>
      <c r="AK37" s="129"/>
      <c r="AL37" s="129"/>
      <c r="AM37" s="129"/>
      <c r="AN37" s="131"/>
    </row>
    <row r="38" spans="2:40" ht="15" customHeight="1" x14ac:dyDescent="0.15">
      <c r="B38" s="129"/>
      <c r="C38" s="129"/>
      <c r="D38" s="129"/>
      <c r="E38" s="129"/>
      <c r="F38" s="129"/>
      <c r="G38" s="129"/>
      <c r="H38" s="129"/>
      <c r="I38" s="129"/>
      <c r="J38" s="129"/>
      <c r="K38" s="129"/>
      <c r="L38" s="129"/>
      <c r="M38" s="129"/>
      <c r="N38" s="129"/>
      <c r="O38" s="129"/>
      <c r="P38" s="129"/>
      <c r="Q38" s="129"/>
      <c r="R38" s="129"/>
      <c r="S38" s="129"/>
      <c r="T38" s="129"/>
      <c r="U38" s="129"/>
      <c r="V38" s="129"/>
      <c r="W38" s="129"/>
      <c r="X38" s="129"/>
      <c r="Y38" s="129"/>
      <c r="Z38" s="129"/>
      <c r="AA38" s="129"/>
      <c r="AB38" s="129"/>
      <c r="AC38" s="129"/>
      <c r="AD38" s="129"/>
      <c r="AE38" s="129"/>
      <c r="AF38" s="129"/>
      <c r="AG38" s="129"/>
      <c r="AH38" s="129"/>
      <c r="AI38" s="129"/>
      <c r="AJ38" s="129"/>
      <c r="AK38" s="129"/>
      <c r="AL38" s="129"/>
      <c r="AM38" s="129"/>
      <c r="AN38" s="131"/>
    </row>
    <row r="39" spans="2:40" ht="15" customHeight="1" x14ac:dyDescent="0.15">
      <c r="B39" s="129"/>
      <c r="C39" s="129"/>
      <c r="D39" s="129"/>
      <c r="E39" s="129"/>
      <c r="F39" s="129"/>
      <c r="G39" s="129"/>
      <c r="H39" s="129"/>
      <c r="I39" s="129"/>
      <c r="J39" s="129"/>
      <c r="K39" s="129"/>
      <c r="L39" s="129"/>
      <c r="M39" s="129"/>
      <c r="N39" s="129"/>
      <c r="O39" s="129"/>
      <c r="P39" s="129"/>
      <c r="Q39" s="129"/>
      <c r="R39" s="129"/>
      <c r="S39" s="129"/>
      <c r="T39" s="129"/>
      <c r="U39" s="129"/>
      <c r="V39" s="129"/>
      <c r="W39" s="129"/>
      <c r="X39" s="129"/>
      <c r="Y39" s="129"/>
      <c r="Z39" s="129"/>
      <c r="AA39" s="129"/>
      <c r="AB39" s="129"/>
      <c r="AC39" s="129"/>
      <c r="AD39" s="129"/>
      <c r="AE39" s="129"/>
      <c r="AF39" s="129"/>
      <c r="AG39" s="129"/>
      <c r="AH39" s="129"/>
      <c r="AI39" s="129"/>
      <c r="AJ39" s="129"/>
      <c r="AK39" s="129"/>
      <c r="AL39" s="129"/>
      <c r="AM39" s="129"/>
      <c r="AN39" s="131"/>
    </row>
    <row r="40" spans="2:40" ht="15" customHeight="1" x14ac:dyDescent="0.15">
      <c r="B40" s="129"/>
      <c r="C40" s="129"/>
      <c r="D40" s="129"/>
      <c r="E40" s="129"/>
      <c r="F40" s="129"/>
      <c r="G40" s="129"/>
      <c r="H40" s="129"/>
      <c r="I40" s="129"/>
      <c r="J40" s="129"/>
      <c r="K40" s="129"/>
      <c r="L40" s="129"/>
      <c r="M40" s="129"/>
      <c r="N40" s="129"/>
      <c r="O40" s="129"/>
      <c r="P40" s="129"/>
      <c r="Q40" s="129"/>
      <c r="R40" s="129"/>
      <c r="S40" s="129"/>
      <c r="T40" s="129"/>
      <c r="U40" s="129"/>
      <c r="V40" s="129"/>
      <c r="W40" s="129"/>
      <c r="X40" s="129"/>
      <c r="Y40" s="129"/>
      <c r="Z40" s="129"/>
      <c r="AA40" s="129"/>
      <c r="AB40" s="129"/>
      <c r="AC40" s="129"/>
      <c r="AD40" s="129"/>
      <c r="AE40" s="129"/>
      <c r="AF40" s="129"/>
      <c r="AG40" s="129"/>
      <c r="AH40" s="129"/>
      <c r="AI40" s="129"/>
      <c r="AJ40" s="129"/>
      <c r="AK40" s="129"/>
      <c r="AL40" s="129"/>
      <c r="AM40" s="129"/>
      <c r="AN40" s="131"/>
    </row>
    <row r="41" spans="2:40" ht="15" customHeight="1" x14ac:dyDescent="0.15">
      <c r="B41" s="129"/>
      <c r="C41" s="129"/>
      <c r="D41" s="129"/>
      <c r="E41" s="129"/>
      <c r="F41" s="129"/>
      <c r="G41" s="129"/>
      <c r="H41" s="129"/>
      <c r="I41" s="129"/>
      <c r="J41" s="129"/>
      <c r="K41" s="129"/>
      <c r="L41" s="129"/>
      <c r="M41" s="129"/>
      <c r="N41" s="129"/>
      <c r="O41" s="129"/>
      <c r="P41" s="129"/>
      <c r="Q41" s="129"/>
      <c r="R41" s="129"/>
      <c r="S41" s="129"/>
      <c r="T41" s="129"/>
      <c r="U41" s="129"/>
      <c r="V41" s="129"/>
      <c r="W41" s="129"/>
      <c r="X41" s="129"/>
      <c r="Y41" s="129"/>
      <c r="Z41" s="129"/>
      <c r="AA41" s="129"/>
      <c r="AB41" s="129"/>
      <c r="AC41" s="129"/>
      <c r="AD41" s="129"/>
      <c r="AE41" s="129"/>
      <c r="AF41" s="129"/>
      <c r="AG41" s="129"/>
      <c r="AH41" s="129"/>
      <c r="AI41" s="129"/>
      <c r="AJ41" s="129"/>
      <c r="AK41" s="129"/>
      <c r="AL41" s="129"/>
      <c r="AM41" s="129"/>
      <c r="AN41" s="131"/>
    </row>
    <row r="42" spans="2:40" ht="15" customHeight="1" x14ac:dyDescent="0.15">
      <c r="B42" s="129"/>
      <c r="C42" s="129"/>
      <c r="D42" s="129"/>
      <c r="E42" s="129"/>
      <c r="F42" s="129"/>
      <c r="G42" s="129"/>
      <c r="H42" s="129"/>
      <c r="I42" s="129"/>
      <c r="J42" s="129"/>
      <c r="K42" s="129"/>
      <c r="L42" s="129"/>
      <c r="M42" s="129"/>
      <c r="N42" s="129"/>
      <c r="O42" s="129"/>
      <c r="P42" s="129"/>
      <c r="Q42" s="129"/>
      <c r="R42" s="129"/>
      <c r="S42" s="129"/>
      <c r="T42" s="129"/>
      <c r="U42" s="129"/>
      <c r="V42" s="129"/>
      <c r="W42" s="129"/>
      <c r="X42" s="129"/>
      <c r="Y42" s="129"/>
      <c r="Z42" s="129"/>
      <c r="AA42" s="129"/>
      <c r="AB42" s="129"/>
      <c r="AC42" s="129"/>
      <c r="AD42" s="129"/>
      <c r="AE42" s="129"/>
      <c r="AF42" s="129"/>
      <c r="AG42" s="129"/>
      <c r="AH42" s="129"/>
      <c r="AI42" s="129"/>
      <c r="AJ42" s="129"/>
      <c r="AK42" s="129"/>
      <c r="AL42" s="129"/>
      <c r="AM42" s="129"/>
      <c r="AN42" s="131"/>
    </row>
    <row r="43" spans="2:40" ht="15" customHeight="1" x14ac:dyDescent="0.15">
      <c r="B43" s="129"/>
      <c r="C43" s="129"/>
      <c r="D43" s="129"/>
      <c r="E43" s="129"/>
      <c r="F43" s="129"/>
      <c r="G43" s="129"/>
      <c r="H43" s="129"/>
      <c r="I43" s="129"/>
      <c r="J43" s="129"/>
      <c r="K43" s="129"/>
      <c r="L43" s="129"/>
      <c r="M43" s="129"/>
      <c r="N43" s="129"/>
      <c r="O43" s="129"/>
      <c r="P43" s="129"/>
      <c r="Q43" s="129"/>
      <c r="R43" s="129"/>
      <c r="S43" s="129"/>
      <c r="T43" s="129"/>
      <c r="U43" s="129"/>
      <c r="V43" s="129"/>
      <c r="W43" s="129"/>
      <c r="X43" s="129"/>
      <c r="Y43" s="129"/>
      <c r="Z43" s="129"/>
      <c r="AA43" s="129"/>
      <c r="AB43" s="129"/>
      <c r="AC43" s="129"/>
      <c r="AD43" s="129"/>
      <c r="AE43" s="129"/>
      <c r="AF43" s="129"/>
      <c r="AG43" s="129"/>
      <c r="AH43" s="129"/>
      <c r="AI43" s="129"/>
      <c r="AJ43" s="129"/>
      <c r="AK43" s="129"/>
      <c r="AL43" s="129"/>
      <c r="AM43" s="129"/>
      <c r="AN43" s="131"/>
    </row>
    <row r="44" spans="2:40" ht="15" customHeight="1" x14ac:dyDescent="0.15">
      <c r="B44" s="129"/>
      <c r="C44" s="129"/>
      <c r="D44" s="129"/>
      <c r="E44" s="129"/>
      <c r="F44" s="129"/>
      <c r="G44" s="129"/>
      <c r="H44" s="129"/>
      <c r="I44" s="129"/>
      <c r="J44" s="129"/>
      <c r="K44" s="129"/>
      <c r="L44" s="129"/>
      <c r="M44" s="129"/>
      <c r="N44" s="129"/>
      <c r="O44" s="129"/>
      <c r="P44" s="129"/>
      <c r="Q44" s="129"/>
      <c r="R44" s="129"/>
      <c r="S44" s="129"/>
      <c r="T44" s="129"/>
      <c r="U44" s="129"/>
      <c r="V44" s="129"/>
      <c r="W44" s="129"/>
      <c r="X44" s="129"/>
      <c r="Y44" s="129"/>
      <c r="Z44" s="129"/>
      <c r="AA44" s="129"/>
      <c r="AB44" s="129"/>
      <c r="AC44" s="129"/>
      <c r="AD44" s="129"/>
      <c r="AE44" s="129"/>
      <c r="AF44" s="129"/>
      <c r="AG44" s="129"/>
      <c r="AH44" s="129"/>
      <c r="AI44" s="129"/>
      <c r="AJ44" s="129"/>
      <c r="AK44" s="129"/>
      <c r="AL44" s="129"/>
      <c r="AM44" s="129"/>
      <c r="AN44" s="131"/>
    </row>
    <row r="45" spans="2:40" ht="15" customHeight="1" x14ac:dyDescent="0.15">
      <c r="B45" s="129"/>
      <c r="C45" s="129"/>
      <c r="D45" s="129"/>
      <c r="E45" s="129"/>
      <c r="F45" s="129"/>
      <c r="G45" s="129"/>
      <c r="H45" s="129"/>
      <c r="I45" s="129"/>
      <c r="J45" s="129"/>
      <c r="K45" s="129"/>
      <c r="L45" s="129"/>
      <c r="M45" s="129"/>
      <c r="N45" s="129"/>
      <c r="O45" s="129"/>
      <c r="P45" s="129"/>
      <c r="Q45" s="129"/>
      <c r="R45" s="129"/>
      <c r="S45" s="129"/>
      <c r="T45" s="129"/>
      <c r="U45" s="129"/>
      <c r="V45" s="129"/>
      <c r="W45" s="129"/>
      <c r="X45" s="129"/>
      <c r="Y45" s="129"/>
      <c r="Z45" s="129"/>
      <c r="AA45" s="129"/>
      <c r="AB45" s="129"/>
      <c r="AC45" s="129"/>
      <c r="AD45" s="129"/>
      <c r="AE45" s="129"/>
      <c r="AF45" s="129"/>
      <c r="AG45" s="129"/>
      <c r="AH45" s="129"/>
      <c r="AI45" s="129"/>
      <c r="AJ45" s="129"/>
      <c r="AK45" s="129"/>
      <c r="AL45" s="129"/>
      <c r="AM45" s="129"/>
      <c r="AN45" s="131"/>
    </row>
    <row r="46" spans="2:40" ht="15" customHeight="1" x14ac:dyDescent="0.15">
      <c r="B46" s="129"/>
      <c r="C46" s="129"/>
      <c r="D46" s="129"/>
      <c r="E46" s="129"/>
      <c r="F46" s="129"/>
      <c r="G46" s="129"/>
      <c r="H46" s="129"/>
      <c r="I46" s="129"/>
      <c r="J46" s="129"/>
      <c r="K46" s="129"/>
      <c r="L46" s="129"/>
      <c r="M46" s="129"/>
      <c r="N46" s="129"/>
      <c r="O46" s="129"/>
      <c r="P46" s="129"/>
      <c r="Q46" s="129"/>
      <c r="R46" s="129"/>
      <c r="S46" s="129"/>
      <c r="T46" s="129"/>
      <c r="U46" s="129"/>
      <c r="V46" s="129"/>
      <c r="W46" s="129"/>
      <c r="X46" s="129"/>
      <c r="Y46" s="129"/>
      <c r="Z46" s="129"/>
      <c r="AA46" s="129"/>
      <c r="AB46" s="129"/>
      <c r="AC46" s="129"/>
      <c r="AD46" s="129"/>
      <c r="AE46" s="129"/>
      <c r="AF46" s="129"/>
      <c r="AG46" s="129"/>
      <c r="AH46" s="129"/>
      <c r="AI46" s="129"/>
      <c r="AJ46" s="129"/>
      <c r="AK46" s="129"/>
      <c r="AL46" s="129"/>
      <c r="AM46" s="129"/>
      <c r="AN46" s="131"/>
    </row>
    <row r="47" spans="2:40" ht="15" customHeight="1" x14ac:dyDescent="0.15">
      <c r="B47" s="129"/>
      <c r="C47" s="129"/>
      <c r="D47" s="129"/>
      <c r="E47" s="129"/>
      <c r="F47" s="129"/>
      <c r="G47" s="129"/>
      <c r="H47" s="129"/>
      <c r="I47" s="129"/>
      <c r="J47" s="129"/>
      <c r="K47" s="129"/>
      <c r="L47" s="129"/>
      <c r="M47" s="129"/>
      <c r="N47" s="129"/>
      <c r="O47" s="129"/>
      <c r="P47" s="129"/>
      <c r="Q47" s="129"/>
      <c r="R47" s="129"/>
      <c r="S47" s="129"/>
      <c r="T47" s="129"/>
      <c r="U47" s="129"/>
      <c r="V47" s="129"/>
      <c r="W47" s="129"/>
      <c r="X47" s="129"/>
      <c r="Y47" s="129"/>
      <c r="Z47" s="129"/>
      <c r="AA47" s="129"/>
      <c r="AB47" s="129"/>
      <c r="AC47" s="129"/>
      <c r="AD47" s="129"/>
      <c r="AE47" s="129"/>
      <c r="AF47" s="129"/>
      <c r="AG47" s="129"/>
      <c r="AH47" s="129"/>
      <c r="AI47" s="129"/>
      <c r="AJ47" s="129"/>
      <c r="AK47" s="129"/>
      <c r="AL47" s="129"/>
      <c r="AM47" s="129"/>
      <c r="AN47" s="131"/>
    </row>
    <row r="48" spans="2:40" ht="15" customHeight="1" x14ac:dyDescent="0.15">
      <c r="B48" s="129"/>
      <c r="C48" s="129"/>
      <c r="D48" s="129"/>
      <c r="E48" s="129"/>
      <c r="F48" s="129"/>
      <c r="G48" s="129"/>
      <c r="H48" s="129"/>
      <c r="I48" s="129"/>
      <c r="J48" s="129"/>
      <c r="K48" s="129"/>
      <c r="L48" s="129"/>
      <c r="M48" s="129"/>
      <c r="N48" s="129"/>
      <c r="O48" s="129"/>
      <c r="P48" s="129"/>
      <c r="Q48" s="129"/>
      <c r="R48" s="129"/>
      <c r="S48" s="129"/>
      <c r="T48" s="129"/>
      <c r="U48" s="129"/>
      <c r="V48" s="129"/>
      <c r="W48" s="129"/>
      <c r="X48" s="129"/>
      <c r="Y48" s="129"/>
      <c r="Z48" s="129"/>
      <c r="AA48" s="129"/>
      <c r="AB48" s="129"/>
      <c r="AC48" s="129"/>
      <c r="AD48" s="129"/>
      <c r="AE48" s="129"/>
      <c r="AF48" s="129"/>
      <c r="AG48" s="129"/>
      <c r="AH48" s="129"/>
      <c r="AI48" s="129"/>
      <c r="AJ48" s="129"/>
      <c r="AK48" s="129"/>
      <c r="AL48" s="129"/>
      <c r="AM48" s="129"/>
      <c r="AN48" s="131"/>
    </row>
    <row r="49" spans="2:40" ht="15" customHeight="1" x14ac:dyDescent="0.15">
      <c r="B49" s="129"/>
      <c r="C49" s="129"/>
      <c r="D49" s="129"/>
      <c r="E49" s="129"/>
      <c r="F49" s="129"/>
      <c r="G49" s="129"/>
      <c r="H49" s="129"/>
      <c r="I49" s="129"/>
      <c r="J49" s="129"/>
      <c r="K49" s="129"/>
      <c r="L49" s="129"/>
      <c r="M49" s="129"/>
      <c r="N49" s="129"/>
      <c r="O49" s="129"/>
      <c r="P49" s="129"/>
      <c r="Q49" s="129"/>
      <c r="R49" s="129"/>
      <c r="S49" s="129"/>
      <c r="T49" s="129"/>
      <c r="U49" s="129"/>
      <c r="V49" s="129"/>
      <c r="W49" s="129"/>
      <c r="X49" s="129"/>
      <c r="Y49" s="129"/>
      <c r="Z49" s="129"/>
      <c r="AA49" s="129"/>
      <c r="AB49" s="129"/>
      <c r="AC49" s="129"/>
      <c r="AD49" s="129"/>
      <c r="AE49" s="129"/>
      <c r="AF49" s="129"/>
      <c r="AG49" s="129"/>
      <c r="AH49" s="129"/>
      <c r="AI49" s="129"/>
      <c r="AJ49" s="129"/>
      <c r="AK49" s="129"/>
      <c r="AL49" s="129"/>
      <c r="AM49" s="129"/>
      <c r="AN49" s="131"/>
    </row>
    <row r="50" spans="2:40" ht="15" customHeight="1" x14ac:dyDescent="0.15">
      <c r="B50" s="129"/>
      <c r="C50" s="129"/>
      <c r="D50" s="129"/>
      <c r="E50" s="129"/>
      <c r="F50" s="129"/>
      <c r="G50" s="129"/>
      <c r="H50" s="129"/>
      <c r="I50" s="129"/>
      <c r="J50" s="129"/>
      <c r="K50" s="129"/>
      <c r="L50" s="129"/>
      <c r="M50" s="129"/>
      <c r="N50" s="129"/>
      <c r="O50" s="129"/>
      <c r="P50" s="129"/>
      <c r="Q50" s="129"/>
      <c r="R50" s="129"/>
      <c r="S50" s="129"/>
      <c r="T50" s="129"/>
      <c r="U50" s="129"/>
      <c r="V50" s="129"/>
      <c r="W50" s="129"/>
      <c r="X50" s="129"/>
      <c r="Y50" s="129"/>
      <c r="Z50" s="129"/>
      <c r="AA50" s="129"/>
      <c r="AB50" s="129"/>
      <c r="AC50" s="129"/>
      <c r="AD50" s="129"/>
      <c r="AE50" s="129"/>
      <c r="AF50" s="129"/>
      <c r="AG50" s="129"/>
      <c r="AH50" s="129"/>
      <c r="AI50" s="129"/>
      <c r="AJ50" s="129"/>
      <c r="AK50" s="129"/>
      <c r="AL50" s="129"/>
      <c r="AM50" s="129"/>
      <c r="AN50" s="131"/>
    </row>
    <row r="51" spans="2:40" ht="15" customHeight="1" x14ac:dyDescent="0.15">
      <c r="B51" s="129"/>
      <c r="C51" s="129"/>
      <c r="D51" s="129"/>
      <c r="E51" s="129"/>
      <c r="F51" s="129"/>
      <c r="G51" s="129"/>
      <c r="H51" s="129"/>
      <c r="I51" s="129"/>
      <c r="J51" s="129"/>
      <c r="K51" s="129"/>
      <c r="L51" s="129"/>
      <c r="M51" s="129"/>
      <c r="N51" s="129"/>
      <c r="O51" s="129"/>
      <c r="P51" s="129"/>
      <c r="Q51" s="129"/>
      <c r="R51" s="129"/>
      <c r="S51" s="129"/>
      <c r="T51" s="129"/>
      <c r="U51" s="129"/>
      <c r="V51" s="129"/>
      <c r="W51" s="129"/>
      <c r="X51" s="129"/>
      <c r="Y51" s="129"/>
      <c r="Z51" s="129"/>
      <c r="AA51" s="129"/>
      <c r="AB51" s="129"/>
      <c r="AC51" s="129"/>
      <c r="AD51" s="129"/>
      <c r="AE51" s="129"/>
      <c r="AF51" s="129"/>
      <c r="AG51" s="129"/>
      <c r="AH51" s="129"/>
      <c r="AI51" s="129"/>
      <c r="AJ51" s="129"/>
      <c r="AK51" s="129"/>
      <c r="AL51" s="129"/>
      <c r="AM51" s="129"/>
      <c r="AN51" s="131"/>
    </row>
    <row r="52" spans="2:40" ht="15" customHeight="1" x14ac:dyDescent="0.15">
      <c r="B52" s="129"/>
      <c r="C52" s="129"/>
      <c r="D52" s="129"/>
      <c r="E52" s="129"/>
      <c r="F52" s="129"/>
      <c r="G52" s="129"/>
      <c r="H52" s="129"/>
      <c r="I52" s="129"/>
      <c r="J52" s="129"/>
      <c r="K52" s="129"/>
      <c r="L52" s="129"/>
      <c r="M52" s="129"/>
      <c r="N52" s="129"/>
      <c r="O52" s="129"/>
      <c r="P52" s="129"/>
      <c r="Q52" s="129"/>
      <c r="R52" s="129"/>
      <c r="S52" s="129"/>
      <c r="T52" s="129"/>
      <c r="U52" s="129"/>
      <c r="V52" s="129"/>
      <c r="W52" s="129"/>
      <c r="X52" s="129"/>
      <c r="Y52" s="129"/>
      <c r="Z52" s="129"/>
      <c r="AA52" s="129"/>
      <c r="AB52" s="129"/>
      <c r="AC52" s="129"/>
      <c r="AD52" s="129"/>
      <c r="AE52" s="129"/>
      <c r="AF52" s="129"/>
      <c r="AG52" s="129"/>
      <c r="AH52" s="129"/>
      <c r="AI52" s="129"/>
      <c r="AJ52" s="129"/>
      <c r="AK52" s="129"/>
      <c r="AL52" s="129"/>
      <c r="AM52" s="129"/>
      <c r="AN52" s="131"/>
    </row>
  </sheetData>
  <sheetProtection sheet="1" formatCells="0" formatColumns="0" formatRows="0"/>
  <mergeCells count="27">
    <mergeCell ref="C23:AN25"/>
    <mergeCell ref="O17:V18"/>
    <mergeCell ref="X17:AN18"/>
    <mergeCell ref="D21:E22"/>
    <mergeCell ref="F21:G22"/>
    <mergeCell ref="H21:H22"/>
    <mergeCell ref="I21:J22"/>
    <mergeCell ref="K21:K22"/>
    <mergeCell ref="L21:M22"/>
    <mergeCell ref="N21:N22"/>
    <mergeCell ref="O21:AN22"/>
    <mergeCell ref="D11:L11"/>
    <mergeCell ref="N11:O11"/>
    <mergeCell ref="O13:V14"/>
    <mergeCell ref="X13:AN14"/>
    <mergeCell ref="O15:V16"/>
    <mergeCell ref="X15:AN16"/>
    <mergeCell ref="C2:AM2"/>
    <mergeCell ref="M5:AC6"/>
    <mergeCell ref="AD5:AL5"/>
    <mergeCell ref="AB8:AC9"/>
    <mergeCell ref="AD8:AE9"/>
    <mergeCell ref="AF8:AF9"/>
    <mergeCell ref="AG8:AH9"/>
    <mergeCell ref="AI8:AI9"/>
    <mergeCell ref="AJ8:AK9"/>
    <mergeCell ref="AL8:AL9"/>
  </mergeCells>
  <phoneticPr fontId="3"/>
  <pageMargins left="0.78740157480314965" right="0.59055118110236227" top="0.19685039370078741" bottom="0.19685039370078741" header="0.31496062992125984" footer="0.31496062992125984"/>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44493-8275-403E-8973-96F9008B1E29}">
  <dimension ref="B2:AN69"/>
  <sheetViews>
    <sheetView zoomScaleNormal="100" workbookViewId="0">
      <selection activeCell="CC28" sqref="CC28"/>
    </sheetView>
  </sheetViews>
  <sheetFormatPr defaultColWidth="2.25" defaultRowHeight="14.25" x14ac:dyDescent="0.15"/>
  <cols>
    <col min="1" max="1" width="2.5" style="1" customWidth="1"/>
    <col min="2" max="16384" width="2.25" style="1"/>
  </cols>
  <sheetData>
    <row r="2" spans="2:40" ht="15" customHeight="1" x14ac:dyDescent="0.15">
      <c r="B2" s="197"/>
      <c r="C2" s="197"/>
      <c r="D2" s="197"/>
      <c r="E2" s="197"/>
      <c r="F2" s="197"/>
      <c r="G2" s="197"/>
      <c r="H2" s="197"/>
      <c r="I2" s="197"/>
      <c r="J2" s="197"/>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row>
    <row r="3" spans="2:40" ht="15" customHeight="1" x14ac:dyDescent="0.15">
      <c r="B3" s="2"/>
      <c r="C3" s="1223"/>
      <c r="D3" s="1223"/>
      <c r="E3" s="1223"/>
      <c r="F3" s="1223"/>
      <c r="G3" s="1223"/>
      <c r="H3" s="1223"/>
      <c r="I3" s="1223"/>
      <c r="J3" s="2"/>
      <c r="K3" s="2"/>
      <c r="L3" s="2"/>
      <c r="M3" s="2"/>
      <c r="N3" s="121"/>
      <c r="O3" s="121"/>
      <c r="P3" s="121"/>
      <c r="Q3" s="121"/>
      <c r="R3" s="121"/>
      <c r="S3" s="121"/>
      <c r="T3" s="121"/>
      <c r="U3" s="121"/>
      <c r="V3" s="121"/>
      <c r="W3" s="121"/>
      <c r="X3" s="121"/>
      <c r="Y3" s="121"/>
      <c r="Z3" s="121"/>
      <c r="AA3" s="121"/>
      <c r="AB3" s="121"/>
      <c r="AC3" s="121"/>
      <c r="AD3" s="121"/>
      <c r="AE3" s="121"/>
      <c r="AF3" s="121"/>
      <c r="AG3" s="1225"/>
      <c r="AH3" s="1225"/>
      <c r="AI3" s="1225"/>
      <c r="AJ3" s="1225"/>
      <c r="AK3" s="1225"/>
      <c r="AL3" s="1225"/>
      <c r="AM3" s="1225"/>
      <c r="AN3" s="1225"/>
    </row>
    <row r="4" spans="2:40" ht="15" customHeight="1" x14ac:dyDescent="0.15">
      <c r="B4" s="2"/>
      <c r="C4" s="1223" t="s">
        <v>360</v>
      </c>
      <c r="D4" s="1223"/>
      <c r="E4" s="1223"/>
      <c r="F4" s="1223"/>
      <c r="G4" s="1223"/>
      <c r="H4" s="1223"/>
      <c r="I4" s="119"/>
      <c r="J4" s="2"/>
      <c r="K4" s="2"/>
      <c r="L4" s="2"/>
      <c r="M4" s="2"/>
      <c r="N4" s="123"/>
      <c r="O4" s="123"/>
      <c r="P4" s="123"/>
      <c r="Q4" s="123"/>
      <c r="R4" s="123"/>
      <c r="S4" s="123"/>
      <c r="T4" s="123"/>
      <c r="U4" s="123"/>
      <c r="V4" s="123"/>
      <c r="W4" s="123"/>
      <c r="X4" s="123"/>
      <c r="Y4" s="123"/>
      <c r="Z4" s="123"/>
      <c r="AA4" s="123"/>
      <c r="AB4" s="123"/>
      <c r="AC4" s="123"/>
      <c r="AD4" s="123"/>
      <c r="AE4" s="123"/>
      <c r="AF4" s="123"/>
      <c r="AG4" s="134"/>
      <c r="AH4" s="134"/>
      <c r="AI4" s="134"/>
      <c r="AJ4" s="134"/>
      <c r="AK4" s="134"/>
      <c r="AL4" s="134"/>
      <c r="AM4" s="134"/>
      <c r="AN4" s="134"/>
    </row>
    <row r="5" spans="2:40" ht="15" customHeight="1" x14ac:dyDescent="0.15">
      <c r="B5" s="2"/>
      <c r="C5" s="197" t="s">
        <v>361</v>
      </c>
      <c r="D5" s="197"/>
      <c r="E5" s="197"/>
      <c r="F5" s="197"/>
      <c r="G5" s="197"/>
      <c r="H5" s="197"/>
      <c r="I5" s="197"/>
      <c r="J5" s="197"/>
      <c r="K5" s="197"/>
      <c r="L5" s="197"/>
      <c r="M5" s="197"/>
      <c r="N5" s="197"/>
      <c r="O5" s="197"/>
      <c r="P5" s="197"/>
      <c r="Q5" s="197"/>
      <c r="R5" s="197"/>
      <c r="S5" s="197"/>
      <c r="T5" s="197"/>
      <c r="U5" s="197"/>
      <c r="V5" s="197"/>
      <c r="W5" s="197"/>
      <c r="X5" s="197"/>
      <c r="Y5" s="197"/>
      <c r="Z5" s="197"/>
      <c r="AA5" s="197"/>
      <c r="AB5" s="197"/>
      <c r="AC5" s="197"/>
      <c r="AD5" s="197"/>
      <c r="AE5" s="197"/>
      <c r="AF5" s="197"/>
      <c r="AG5" s="197"/>
      <c r="AH5" s="197"/>
      <c r="AI5" s="197"/>
      <c r="AJ5" s="197"/>
      <c r="AK5" s="197"/>
      <c r="AL5" s="197"/>
      <c r="AM5" s="197"/>
      <c r="AN5" s="2"/>
    </row>
    <row r="6" spans="2:40" ht="15" customHeight="1" x14ac:dyDescent="0.15">
      <c r="B6" s="2"/>
      <c r="C6" s="197"/>
      <c r="D6" s="197"/>
      <c r="E6" s="197"/>
      <c r="F6" s="197"/>
      <c r="G6" s="197"/>
      <c r="H6" s="197"/>
      <c r="I6" s="197"/>
      <c r="J6" s="197"/>
      <c r="K6" s="197"/>
      <c r="L6" s="197"/>
      <c r="M6" s="197"/>
      <c r="N6" s="197"/>
      <c r="O6" s="197"/>
      <c r="P6" s="197"/>
      <c r="Q6" s="197"/>
      <c r="R6" s="197"/>
      <c r="S6" s="197"/>
      <c r="T6" s="197"/>
      <c r="U6" s="197"/>
      <c r="V6" s="197"/>
      <c r="W6" s="197"/>
      <c r="X6" s="197"/>
      <c r="Y6" s="197"/>
      <c r="Z6" s="197"/>
      <c r="AA6" s="197"/>
      <c r="AB6" s="197"/>
      <c r="AC6" s="197"/>
      <c r="AD6" s="197"/>
      <c r="AE6" s="197"/>
      <c r="AF6" s="197"/>
      <c r="AG6" s="197"/>
      <c r="AH6" s="197"/>
      <c r="AI6" s="197"/>
      <c r="AJ6" s="197"/>
      <c r="AK6" s="197"/>
      <c r="AL6" s="197"/>
      <c r="AM6" s="197"/>
      <c r="AN6" s="2"/>
    </row>
    <row r="7" spans="2:40" ht="15" customHeight="1" x14ac:dyDescent="0.15">
      <c r="B7" s="2"/>
      <c r="C7" s="135"/>
      <c r="D7" s="135"/>
      <c r="E7" s="135"/>
      <c r="F7" s="135"/>
      <c r="G7" s="135"/>
      <c r="H7" s="135"/>
      <c r="I7" s="135"/>
      <c r="J7" s="135"/>
      <c r="K7" s="135"/>
      <c r="L7" s="135"/>
      <c r="M7" s="135"/>
      <c r="N7" s="135"/>
      <c r="O7" s="135"/>
      <c r="P7" s="135"/>
      <c r="Q7" s="135"/>
      <c r="R7" s="135"/>
      <c r="S7" s="135"/>
      <c r="T7" s="135"/>
      <c r="U7" s="135"/>
      <c r="V7" s="135"/>
      <c r="W7" s="135"/>
      <c r="X7" s="135"/>
      <c r="Y7" s="135"/>
      <c r="Z7" s="135"/>
      <c r="AA7" s="135"/>
      <c r="AB7" s="135"/>
      <c r="AC7" s="135"/>
      <c r="AD7" s="135"/>
      <c r="AE7" s="135"/>
      <c r="AF7" s="135"/>
      <c r="AG7" s="135"/>
      <c r="AH7" s="135"/>
      <c r="AI7" s="135"/>
      <c r="AJ7" s="135"/>
      <c r="AK7" s="135"/>
      <c r="AL7" s="135"/>
      <c r="AM7" s="135"/>
      <c r="AN7" s="2"/>
    </row>
    <row r="8" spans="2:40" ht="11.25" customHeight="1"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c r="AC8" s="197"/>
      <c r="AD8" s="198"/>
      <c r="AE8" s="198"/>
      <c r="AF8" s="197" t="s">
        <v>2</v>
      </c>
      <c r="AG8" s="198"/>
      <c r="AH8" s="198"/>
      <c r="AI8" s="197" t="s">
        <v>3</v>
      </c>
      <c r="AJ8" s="198"/>
      <c r="AK8" s="198"/>
      <c r="AL8" s="197" t="s">
        <v>4</v>
      </c>
      <c r="AM8" s="114"/>
      <c r="AN8" s="114"/>
    </row>
    <row r="9" spans="2:40" ht="11.25" customHeight="1"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ht="15" customHeight="1" x14ac:dyDescent="0.15">
      <c r="B11" s="2"/>
      <c r="C11" s="127"/>
      <c r="D11" s="1210" t="s">
        <v>345</v>
      </c>
      <c r="E11" s="1210"/>
      <c r="F11" s="1210"/>
      <c r="G11" s="1210"/>
      <c r="H11" s="1210"/>
      <c r="I11" s="1210"/>
      <c r="J11" s="1210"/>
      <c r="K11" s="1210"/>
      <c r="L11" s="1210"/>
      <c r="M11" s="2"/>
      <c r="N11" s="1220" t="s">
        <v>346</v>
      </c>
      <c r="O11" s="1220"/>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ht="15" customHeight="1"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ht="11.25" customHeight="1" x14ac:dyDescent="0.15">
      <c r="B13" s="113"/>
      <c r="C13" s="127"/>
      <c r="D13" s="127"/>
      <c r="E13" s="127"/>
      <c r="F13" s="127"/>
      <c r="G13" s="127"/>
      <c r="H13" s="127"/>
      <c r="I13" s="127"/>
      <c r="J13" s="127"/>
      <c r="K13" s="127"/>
      <c r="L13" s="127"/>
      <c r="M13" s="127"/>
      <c r="N13" s="127"/>
      <c r="O13" s="1221" t="s">
        <v>347</v>
      </c>
      <c r="P13" s="1221"/>
      <c r="Q13" s="1221"/>
      <c r="R13" s="1221"/>
      <c r="S13" s="1221"/>
      <c r="T13" s="1221"/>
      <c r="U13" s="1221"/>
      <c r="V13" s="1221"/>
      <c r="W13" s="2"/>
      <c r="X13" s="198"/>
      <c r="Y13" s="198"/>
      <c r="Z13" s="198"/>
      <c r="AA13" s="198"/>
      <c r="AB13" s="198"/>
      <c r="AC13" s="198"/>
      <c r="AD13" s="198"/>
      <c r="AE13" s="198"/>
      <c r="AF13" s="198"/>
      <c r="AG13" s="198"/>
      <c r="AH13" s="198"/>
      <c r="AI13" s="198"/>
      <c r="AJ13" s="198"/>
      <c r="AK13" s="198"/>
      <c r="AL13" s="198"/>
      <c r="AM13" s="198"/>
      <c r="AN13" s="198"/>
    </row>
    <row r="14" spans="2:40" ht="11.25" customHeight="1" x14ac:dyDescent="0.15">
      <c r="B14" s="113"/>
      <c r="C14" s="127"/>
      <c r="D14" s="127"/>
      <c r="E14" s="127"/>
      <c r="F14" s="127"/>
      <c r="G14" s="127"/>
      <c r="H14" s="127"/>
      <c r="I14" s="127"/>
      <c r="J14" s="127"/>
      <c r="K14" s="127"/>
      <c r="L14" s="127"/>
      <c r="M14" s="127"/>
      <c r="N14" s="127"/>
      <c r="O14" s="1221"/>
      <c r="P14" s="1221"/>
      <c r="Q14" s="1221"/>
      <c r="R14" s="1221"/>
      <c r="S14" s="1221"/>
      <c r="T14" s="1221"/>
      <c r="U14" s="1221"/>
      <c r="V14" s="1221"/>
      <c r="W14" s="2"/>
      <c r="X14" s="198"/>
      <c r="Y14" s="198"/>
      <c r="Z14" s="198"/>
      <c r="AA14" s="198"/>
      <c r="AB14" s="198"/>
      <c r="AC14" s="198"/>
      <c r="AD14" s="198"/>
      <c r="AE14" s="198"/>
      <c r="AF14" s="198"/>
      <c r="AG14" s="198"/>
      <c r="AH14" s="198"/>
      <c r="AI14" s="198"/>
      <c r="AJ14" s="198"/>
      <c r="AK14" s="198"/>
      <c r="AL14" s="198"/>
      <c r="AM14" s="198"/>
      <c r="AN14" s="198"/>
    </row>
    <row r="15" spans="2:40" ht="11.25" customHeight="1" x14ac:dyDescent="0.15">
      <c r="B15" s="2"/>
      <c r="C15" s="112"/>
      <c r="D15" s="117"/>
      <c r="E15" s="117"/>
      <c r="F15" s="117"/>
      <c r="G15" s="117"/>
      <c r="H15" s="117"/>
      <c r="I15" s="117"/>
      <c r="J15" s="117"/>
      <c r="K15" s="117"/>
      <c r="L15" s="117"/>
      <c r="M15" s="117"/>
      <c r="N15" s="117"/>
      <c r="O15" s="1221" t="s">
        <v>348</v>
      </c>
      <c r="P15" s="1221"/>
      <c r="Q15" s="1221"/>
      <c r="R15" s="1221"/>
      <c r="S15" s="1221"/>
      <c r="T15" s="1221"/>
      <c r="U15" s="1221"/>
      <c r="V15" s="1221"/>
      <c r="W15" s="2"/>
      <c r="X15" s="198"/>
      <c r="Y15" s="198"/>
      <c r="Z15" s="198"/>
      <c r="AA15" s="198"/>
      <c r="AB15" s="198"/>
      <c r="AC15" s="198"/>
      <c r="AD15" s="198"/>
      <c r="AE15" s="198"/>
      <c r="AF15" s="198"/>
      <c r="AG15" s="198"/>
      <c r="AH15" s="198"/>
      <c r="AI15" s="198"/>
      <c r="AJ15" s="198"/>
      <c r="AK15" s="198"/>
      <c r="AL15" s="198"/>
      <c r="AM15" s="198"/>
      <c r="AN15" s="198"/>
    </row>
    <row r="16" spans="2:40" ht="11.25" customHeight="1" x14ac:dyDescent="0.15">
      <c r="B16" s="2"/>
      <c r="C16" s="112"/>
      <c r="D16" s="117"/>
      <c r="E16" s="117"/>
      <c r="F16" s="117"/>
      <c r="G16" s="117"/>
      <c r="H16" s="117"/>
      <c r="I16" s="117"/>
      <c r="J16" s="117"/>
      <c r="K16" s="117"/>
      <c r="L16" s="117"/>
      <c r="M16" s="117"/>
      <c r="N16" s="117"/>
      <c r="O16" s="1221"/>
      <c r="P16" s="1221"/>
      <c r="Q16" s="1221"/>
      <c r="R16" s="1221"/>
      <c r="S16" s="1221"/>
      <c r="T16" s="1221"/>
      <c r="U16" s="1221"/>
      <c r="V16" s="1221"/>
      <c r="W16" s="2"/>
      <c r="X16" s="198"/>
      <c r="Y16" s="198"/>
      <c r="Z16" s="198"/>
      <c r="AA16" s="198"/>
      <c r="AB16" s="198"/>
      <c r="AC16" s="198"/>
      <c r="AD16" s="198"/>
      <c r="AE16" s="198"/>
      <c r="AF16" s="198"/>
      <c r="AG16" s="198"/>
      <c r="AH16" s="198"/>
      <c r="AI16" s="198"/>
      <c r="AJ16" s="198"/>
      <c r="AK16" s="198"/>
      <c r="AL16" s="198"/>
      <c r="AM16" s="198"/>
      <c r="AN16" s="198"/>
    </row>
    <row r="17" spans="2:40" ht="11.25" customHeight="1" x14ac:dyDescent="0.15">
      <c r="B17" s="113"/>
      <c r="C17" s="118"/>
      <c r="D17" s="117"/>
      <c r="E17" s="117"/>
      <c r="F17" s="117"/>
      <c r="G17" s="117"/>
      <c r="H17" s="117"/>
      <c r="I17" s="117"/>
      <c r="J17" s="117"/>
      <c r="K17" s="117"/>
      <c r="L17" s="117"/>
      <c r="M17" s="117"/>
      <c r="N17" s="117"/>
      <c r="O17" s="1223" t="s">
        <v>349</v>
      </c>
      <c r="P17" s="1223"/>
      <c r="Q17" s="1223"/>
      <c r="R17" s="1223"/>
      <c r="S17" s="1223"/>
      <c r="T17" s="1223"/>
      <c r="U17" s="1223"/>
      <c r="V17" s="1223"/>
      <c r="W17" s="2"/>
      <c r="X17" s="198"/>
      <c r="Y17" s="198"/>
      <c r="Z17" s="198"/>
      <c r="AA17" s="198"/>
      <c r="AB17" s="198"/>
      <c r="AC17" s="198"/>
      <c r="AD17" s="198"/>
      <c r="AE17" s="198"/>
      <c r="AF17" s="198"/>
      <c r="AG17" s="198"/>
      <c r="AH17" s="198"/>
      <c r="AI17" s="198"/>
      <c r="AJ17" s="198"/>
      <c r="AK17" s="198"/>
      <c r="AL17" s="198"/>
      <c r="AM17" s="198"/>
      <c r="AN17" s="198"/>
    </row>
    <row r="18" spans="2:40" ht="11.25" customHeight="1" x14ac:dyDescent="0.15">
      <c r="B18" s="113"/>
      <c r="C18" s="118"/>
      <c r="D18" s="117"/>
      <c r="E18" s="117"/>
      <c r="F18" s="117"/>
      <c r="G18" s="117"/>
      <c r="H18" s="117"/>
      <c r="I18" s="117"/>
      <c r="J18" s="117"/>
      <c r="K18" s="117"/>
      <c r="L18" s="117"/>
      <c r="M18" s="117"/>
      <c r="N18" s="117"/>
      <c r="O18" s="1223"/>
      <c r="P18" s="1223"/>
      <c r="Q18" s="1223"/>
      <c r="R18" s="1223"/>
      <c r="S18" s="1223"/>
      <c r="T18" s="1223"/>
      <c r="U18" s="1223"/>
      <c r="V18" s="1223"/>
      <c r="W18" s="2"/>
      <c r="X18" s="198"/>
      <c r="Y18" s="198"/>
      <c r="Z18" s="198"/>
      <c r="AA18" s="198"/>
      <c r="AB18" s="198"/>
      <c r="AC18" s="198"/>
      <c r="AD18" s="198"/>
      <c r="AE18" s="198"/>
      <c r="AF18" s="198"/>
      <c r="AG18" s="198"/>
      <c r="AH18" s="198"/>
      <c r="AI18" s="198"/>
      <c r="AJ18" s="198"/>
      <c r="AK18" s="198"/>
      <c r="AL18" s="198"/>
      <c r="AM18" s="198"/>
      <c r="AN18" s="198"/>
    </row>
    <row r="19" spans="2:40" ht="15" customHeight="1" x14ac:dyDescent="0.15">
      <c r="B19" s="113"/>
      <c r="C19" s="136"/>
      <c r="D19" s="136"/>
      <c r="E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row>
    <row r="20" spans="2:40" ht="15" customHeight="1" x14ac:dyDescent="0.15">
      <c r="B20" s="113"/>
      <c r="C20" s="136"/>
      <c r="D20" s="136"/>
      <c r="E20" s="136"/>
      <c r="F20" s="136"/>
      <c r="G20" s="136"/>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row>
    <row r="21" spans="2:40" ht="11.25" customHeight="1" x14ac:dyDescent="0.15">
      <c r="B21" s="2"/>
      <c r="C21" s="1213" t="s">
        <v>362</v>
      </c>
      <c r="D21" s="1213"/>
      <c r="E21" s="1213"/>
      <c r="F21" s="1213"/>
      <c r="G21" s="1213"/>
      <c r="H21" s="1213"/>
      <c r="I21" s="1213"/>
      <c r="J21" s="1213"/>
      <c r="K21" s="1213"/>
      <c r="L21" s="1213"/>
      <c r="M21" s="1213"/>
      <c r="N21" s="1213"/>
      <c r="O21" s="1213"/>
      <c r="P21" s="1213"/>
      <c r="Q21" s="1213"/>
      <c r="R21" s="1213"/>
      <c r="S21" s="1213"/>
      <c r="T21" s="1213"/>
      <c r="U21" s="1213"/>
      <c r="V21" s="1213"/>
      <c r="W21" s="1213"/>
      <c r="X21" s="1213"/>
      <c r="Y21" s="1213"/>
      <c r="Z21" s="1213"/>
      <c r="AA21" s="1213"/>
      <c r="AB21" s="1213"/>
      <c r="AC21" s="1213"/>
      <c r="AD21" s="1213"/>
      <c r="AE21" s="1213"/>
      <c r="AF21" s="1213"/>
      <c r="AG21" s="1213"/>
      <c r="AH21" s="1213"/>
      <c r="AI21" s="1213"/>
      <c r="AJ21" s="1213"/>
      <c r="AK21" s="1213"/>
      <c r="AL21" s="1213"/>
      <c r="AM21" s="1213"/>
      <c r="AN21" s="1213"/>
    </row>
    <row r="22" spans="2:40" ht="11.25" customHeight="1" x14ac:dyDescent="0.15">
      <c r="B22" s="128"/>
      <c r="C22" s="1213"/>
      <c r="D22" s="1213"/>
      <c r="E22" s="1213"/>
      <c r="F22" s="1213"/>
      <c r="G22" s="1213"/>
      <c r="H22" s="1213"/>
      <c r="I22" s="1213"/>
      <c r="J22" s="1213"/>
      <c r="K22" s="1213"/>
      <c r="L22" s="1213"/>
      <c r="M22" s="1213"/>
      <c r="N22" s="1213"/>
      <c r="O22" s="1213"/>
      <c r="P22" s="1213"/>
      <c r="Q22" s="1213"/>
      <c r="R22" s="1213"/>
      <c r="S22" s="1213"/>
      <c r="T22" s="1213"/>
      <c r="U22" s="1213"/>
      <c r="V22" s="1213"/>
      <c r="W22" s="1213"/>
      <c r="X22" s="1213"/>
      <c r="Y22" s="1213"/>
      <c r="Z22" s="1213"/>
      <c r="AA22" s="1213"/>
      <c r="AB22" s="1213"/>
      <c r="AC22" s="1213"/>
      <c r="AD22" s="1213"/>
      <c r="AE22" s="1213"/>
      <c r="AF22" s="1213"/>
      <c r="AG22" s="1213"/>
      <c r="AH22" s="1213"/>
      <c r="AI22" s="1213"/>
      <c r="AJ22" s="1213"/>
      <c r="AK22" s="1213"/>
      <c r="AL22" s="1213"/>
      <c r="AM22" s="1213"/>
      <c r="AN22" s="1213"/>
    </row>
    <row r="23" spans="2:40" ht="11.25" customHeight="1" x14ac:dyDescent="0.15">
      <c r="B23" s="128"/>
      <c r="C23" s="1213"/>
      <c r="D23" s="1213"/>
      <c r="E23" s="1213"/>
      <c r="F23" s="1213"/>
      <c r="G23" s="1213"/>
      <c r="H23" s="1213"/>
      <c r="I23" s="1213"/>
      <c r="J23" s="1213"/>
      <c r="K23" s="1213"/>
      <c r="L23" s="1213"/>
      <c r="M23" s="1213"/>
      <c r="N23" s="1213"/>
      <c r="O23" s="1213"/>
      <c r="P23" s="1213"/>
      <c r="Q23" s="1213"/>
      <c r="R23" s="1213"/>
      <c r="S23" s="1213"/>
      <c r="T23" s="1213"/>
      <c r="U23" s="1213"/>
      <c r="V23" s="1213"/>
      <c r="W23" s="1213"/>
      <c r="X23" s="1213"/>
      <c r="Y23" s="1213"/>
      <c r="Z23" s="1213"/>
      <c r="AA23" s="1213"/>
      <c r="AB23" s="1213"/>
      <c r="AC23" s="1213"/>
      <c r="AD23" s="1213"/>
      <c r="AE23" s="1213"/>
      <c r="AF23" s="1213"/>
      <c r="AG23" s="1213"/>
      <c r="AH23" s="1213"/>
      <c r="AI23" s="1213"/>
      <c r="AJ23" s="1213"/>
      <c r="AK23" s="1213"/>
      <c r="AL23" s="1213"/>
      <c r="AM23" s="1213"/>
      <c r="AN23" s="1213"/>
    </row>
    <row r="24" spans="2:40" ht="11.25" customHeight="1" x14ac:dyDescent="0.15">
      <c r="B24" s="128"/>
      <c r="C24" s="1213"/>
      <c r="D24" s="1213"/>
      <c r="E24" s="1213"/>
      <c r="F24" s="1213"/>
      <c r="G24" s="1213"/>
      <c r="H24" s="1213"/>
      <c r="I24" s="1213"/>
      <c r="J24" s="1213"/>
      <c r="K24" s="1213"/>
      <c r="L24" s="1213"/>
      <c r="M24" s="1213"/>
      <c r="N24" s="1213"/>
      <c r="O24" s="1213"/>
      <c r="P24" s="1213"/>
      <c r="Q24" s="1213"/>
      <c r="R24" s="1213"/>
      <c r="S24" s="1213"/>
      <c r="T24" s="1213"/>
      <c r="U24" s="1213"/>
      <c r="V24" s="1213"/>
      <c r="W24" s="1213"/>
      <c r="X24" s="1213"/>
      <c r="Y24" s="1213"/>
      <c r="Z24" s="1213"/>
      <c r="AA24" s="1213"/>
      <c r="AB24" s="1213"/>
      <c r="AC24" s="1213"/>
      <c r="AD24" s="1213"/>
      <c r="AE24" s="1213"/>
      <c r="AF24" s="1213"/>
      <c r="AG24" s="1213"/>
      <c r="AH24" s="1213"/>
      <c r="AI24" s="1213"/>
      <c r="AJ24" s="1213"/>
      <c r="AK24" s="1213"/>
      <c r="AL24" s="1213"/>
      <c r="AM24" s="1213"/>
      <c r="AN24" s="1213"/>
    </row>
    <row r="25" spans="2:40" ht="11.25" customHeight="1" x14ac:dyDescent="0.15">
      <c r="B25" s="128"/>
      <c r="C25" s="1213"/>
      <c r="D25" s="1213"/>
      <c r="E25" s="1213"/>
      <c r="F25" s="1213"/>
      <c r="G25" s="1213"/>
      <c r="H25" s="1213"/>
      <c r="I25" s="1213"/>
      <c r="J25" s="1213"/>
      <c r="K25" s="1213"/>
      <c r="L25" s="1213"/>
      <c r="M25" s="1213"/>
      <c r="N25" s="1213"/>
      <c r="O25" s="1213"/>
      <c r="P25" s="1213"/>
      <c r="Q25" s="1213"/>
      <c r="R25" s="1213"/>
      <c r="S25" s="1213"/>
      <c r="T25" s="1213"/>
      <c r="U25" s="1213"/>
      <c r="V25" s="1213"/>
      <c r="W25" s="1213"/>
      <c r="X25" s="1213"/>
      <c r="Y25" s="1213"/>
      <c r="Z25" s="1213"/>
      <c r="AA25" s="1213"/>
      <c r="AB25" s="1213"/>
      <c r="AC25" s="1213"/>
      <c r="AD25" s="1213"/>
      <c r="AE25" s="1213"/>
      <c r="AF25" s="1213"/>
      <c r="AG25" s="1213"/>
      <c r="AH25" s="1213"/>
      <c r="AI25" s="1213"/>
      <c r="AJ25" s="1213"/>
      <c r="AK25" s="1213"/>
      <c r="AL25" s="1213"/>
      <c r="AM25" s="1213"/>
      <c r="AN25" s="1213"/>
    </row>
    <row r="26" spans="2:40" ht="11.25" customHeight="1" x14ac:dyDescent="0.15">
      <c r="B26" s="128"/>
      <c r="C26" s="1213"/>
      <c r="D26" s="1213"/>
      <c r="E26" s="1213"/>
      <c r="F26" s="1213"/>
      <c r="G26" s="1213"/>
      <c r="H26" s="1213"/>
      <c r="I26" s="1213"/>
      <c r="J26" s="1213"/>
      <c r="K26" s="1213"/>
      <c r="L26" s="1213"/>
      <c r="M26" s="1213"/>
      <c r="N26" s="1213"/>
      <c r="O26" s="1213"/>
      <c r="P26" s="1213"/>
      <c r="Q26" s="1213"/>
      <c r="R26" s="1213"/>
      <c r="S26" s="1213"/>
      <c r="T26" s="1213"/>
      <c r="U26" s="1213"/>
      <c r="V26" s="1213"/>
      <c r="W26" s="1213"/>
      <c r="X26" s="1213"/>
      <c r="Y26" s="1213"/>
      <c r="Z26" s="1213"/>
      <c r="AA26" s="1213"/>
      <c r="AB26" s="1213"/>
      <c r="AC26" s="1213"/>
      <c r="AD26" s="1213"/>
      <c r="AE26" s="1213"/>
      <c r="AF26" s="1213"/>
      <c r="AG26" s="1213"/>
      <c r="AH26" s="1213"/>
      <c r="AI26" s="1213"/>
      <c r="AJ26" s="1213"/>
      <c r="AK26" s="1213"/>
      <c r="AL26" s="1213"/>
      <c r="AM26" s="1213"/>
      <c r="AN26" s="1213"/>
    </row>
    <row r="27" spans="2:40" ht="11.25" customHeight="1" x14ac:dyDescent="0.15">
      <c r="B27" s="128"/>
      <c r="C27" s="1213"/>
      <c r="D27" s="1213"/>
      <c r="E27" s="1213"/>
      <c r="F27" s="1213"/>
      <c r="G27" s="1213"/>
      <c r="H27" s="1213"/>
      <c r="I27" s="1213"/>
      <c r="J27" s="1213"/>
      <c r="K27" s="1213"/>
      <c r="L27" s="1213"/>
      <c r="M27" s="1213"/>
      <c r="N27" s="1213"/>
      <c r="O27" s="1213"/>
      <c r="P27" s="1213"/>
      <c r="Q27" s="1213"/>
      <c r="R27" s="1213"/>
      <c r="S27" s="1213"/>
      <c r="T27" s="1213"/>
      <c r="U27" s="1213"/>
      <c r="V27" s="1213"/>
      <c r="W27" s="1213"/>
      <c r="X27" s="1213"/>
      <c r="Y27" s="1213"/>
      <c r="Z27" s="1213"/>
      <c r="AA27" s="1213"/>
      <c r="AB27" s="1213"/>
      <c r="AC27" s="1213"/>
      <c r="AD27" s="1213"/>
      <c r="AE27" s="1213"/>
      <c r="AF27" s="1213"/>
      <c r="AG27" s="1213"/>
      <c r="AH27" s="1213"/>
      <c r="AI27" s="1213"/>
      <c r="AJ27" s="1213"/>
      <c r="AK27" s="1213"/>
      <c r="AL27" s="1213"/>
      <c r="AM27" s="1213"/>
      <c r="AN27" s="1213"/>
    </row>
    <row r="28" spans="2:40" ht="11.25" customHeight="1" x14ac:dyDescent="0.15">
      <c r="B28" s="2"/>
      <c r="C28" s="1213"/>
      <c r="D28" s="1213"/>
      <c r="E28" s="1213"/>
      <c r="F28" s="1213"/>
      <c r="G28" s="1213"/>
      <c r="H28" s="1213"/>
      <c r="I28" s="1213"/>
      <c r="J28" s="1213"/>
      <c r="K28" s="1213"/>
      <c r="L28" s="1213"/>
      <c r="M28" s="1213"/>
      <c r="N28" s="1213"/>
      <c r="O28" s="1213"/>
      <c r="P28" s="1213"/>
      <c r="Q28" s="1213"/>
      <c r="R28" s="1213"/>
      <c r="S28" s="1213"/>
      <c r="T28" s="1213"/>
      <c r="U28" s="1213"/>
      <c r="V28" s="1213"/>
      <c r="W28" s="1213"/>
      <c r="X28" s="1213"/>
      <c r="Y28" s="1213"/>
      <c r="Z28" s="1213"/>
      <c r="AA28" s="1213"/>
      <c r="AB28" s="1213"/>
      <c r="AC28" s="1213"/>
      <c r="AD28" s="1213"/>
      <c r="AE28" s="1213"/>
      <c r="AF28" s="1213"/>
      <c r="AG28" s="1213"/>
      <c r="AH28" s="1213"/>
      <c r="AI28" s="1213"/>
      <c r="AJ28" s="1213"/>
      <c r="AK28" s="1213"/>
      <c r="AL28" s="1213"/>
      <c r="AM28" s="1213"/>
      <c r="AN28" s="1213"/>
    </row>
    <row r="29" spans="2:40" ht="11.25" customHeight="1" x14ac:dyDescent="0.15">
      <c r="B29" s="113"/>
      <c r="C29" s="1213"/>
      <c r="D29" s="1213"/>
      <c r="E29" s="1213"/>
      <c r="F29" s="1213"/>
      <c r="G29" s="1213"/>
      <c r="H29" s="1213"/>
      <c r="I29" s="1213"/>
      <c r="J29" s="1213"/>
      <c r="K29" s="1213"/>
      <c r="L29" s="1213"/>
      <c r="M29" s="1213"/>
      <c r="N29" s="1213"/>
      <c r="O29" s="1213"/>
      <c r="P29" s="1213"/>
      <c r="Q29" s="1213"/>
      <c r="R29" s="1213"/>
      <c r="S29" s="1213"/>
      <c r="T29" s="1213"/>
      <c r="U29" s="1213"/>
      <c r="V29" s="1213"/>
      <c r="W29" s="1213"/>
      <c r="X29" s="1213"/>
      <c r="Y29" s="1213"/>
      <c r="Z29" s="1213"/>
      <c r="AA29" s="1213"/>
      <c r="AB29" s="1213"/>
      <c r="AC29" s="1213"/>
      <c r="AD29" s="1213"/>
      <c r="AE29" s="1213"/>
      <c r="AF29" s="1213"/>
      <c r="AG29" s="1213"/>
      <c r="AH29" s="1213"/>
      <c r="AI29" s="1213"/>
      <c r="AJ29" s="1213"/>
      <c r="AK29" s="1213"/>
      <c r="AL29" s="1213"/>
      <c r="AM29" s="1213"/>
      <c r="AN29" s="1213"/>
    </row>
    <row r="30" spans="2:40" ht="15" customHeight="1" x14ac:dyDescent="0.15">
      <c r="B30" s="113"/>
      <c r="C30" s="136"/>
      <c r="D30" s="136"/>
      <c r="E30" s="136"/>
      <c r="F30" s="136"/>
      <c r="G30" s="136"/>
      <c r="H30" s="136"/>
      <c r="I30" s="136"/>
      <c r="J30" s="136"/>
      <c r="K30" s="136"/>
      <c r="L30" s="136"/>
      <c r="M30" s="136"/>
      <c r="N30" s="136"/>
      <c r="O30" s="136"/>
      <c r="P30" s="136"/>
      <c r="Q30" s="136"/>
      <c r="R30" s="136"/>
      <c r="S30" s="136"/>
      <c r="T30" s="136"/>
      <c r="U30" s="136"/>
      <c r="V30" s="136"/>
      <c r="W30" s="136"/>
      <c r="X30" s="136"/>
      <c r="Y30" s="136"/>
      <c r="Z30" s="136"/>
      <c r="AA30" s="136"/>
      <c r="AB30" s="136"/>
      <c r="AC30" s="136"/>
      <c r="AD30" s="136"/>
      <c r="AE30" s="136"/>
      <c r="AF30" s="136"/>
      <c r="AG30" s="136"/>
      <c r="AH30" s="136"/>
      <c r="AI30" s="136"/>
      <c r="AJ30" s="136"/>
      <c r="AK30" s="136"/>
      <c r="AL30" s="136"/>
      <c r="AM30" s="136"/>
      <c r="AN30" s="136"/>
    </row>
    <row r="31" spans="2:40" ht="15" customHeight="1" x14ac:dyDescent="0.15">
      <c r="B31" s="113"/>
      <c r="C31" s="114"/>
      <c r="D31" s="114"/>
      <c r="E31" s="114"/>
      <c r="F31" s="114"/>
      <c r="G31" s="114"/>
      <c r="H31" s="114"/>
      <c r="I31" s="114"/>
      <c r="J31" s="114"/>
      <c r="K31" s="114"/>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c r="AN31" s="114"/>
    </row>
    <row r="32" spans="2:40" ht="15" customHeight="1" x14ac:dyDescent="0.15">
      <c r="B32" s="113"/>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row>
    <row r="33" spans="2:40" ht="15" customHeight="1" x14ac:dyDescent="0.15">
      <c r="B33" s="128" t="s">
        <v>0</v>
      </c>
      <c r="C33" s="114"/>
      <c r="D33" s="114"/>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c r="AN33" s="114"/>
    </row>
    <row r="34" spans="2:40" ht="15" customHeight="1" x14ac:dyDescent="0.15">
      <c r="B34" s="2"/>
      <c r="C34" s="114"/>
      <c r="D34" s="114"/>
      <c r="E34" s="137"/>
      <c r="F34" s="137"/>
      <c r="G34" s="137"/>
      <c r="H34" s="137"/>
      <c r="I34" s="137"/>
      <c r="J34" s="137"/>
      <c r="K34" s="137"/>
      <c r="L34" s="137"/>
      <c r="M34" s="137"/>
      <c r="N34" s="137"/>
      <c r="O34" s="137"/>
      <c r="P34" s="137"/>
      <c r="Q34" s="137"/>
      <c r="R34" s="137"/>
      <c r="S34" s="137"/>
      <c r="T34" s="137"/>
      <c r="U34" s="137"/>
      <c r="V34" s="137"/>
      <c r="W34" s="137"/>
      <c r="X34" s="137"/>
      <c r="Y34" s="137"/>
      <c r="Z34" s="137"/>
      <c r="AA34" s="137"/>
      <c r="AB34" s="137"/>
      <c r="AC34" s="137"/>
      <c r="AD34" s="137"/>
      <c r="AE34" s="137"/>
      <c r="AF34" s="137"/>
      <c r="AG34" s="137"/>
      <c r="AH34" s="137"/>
      <c r="AI34" s="137"/>
      <c r="AJ34" s="137"/>
      <c r="AK34" s="137"/>
      <c r="AL34" s="137"/>
      <c r="AM34" s="137"/>
      <c r="AN34" s="137"/>
    </row>
    <row r="35" spans="2:40" ht="15" hidden="1" customHeight="1" x14ac:dyDescent="0.15">
      <c r="B35" s="2"/>
      <c r="C35" s="114"/>
      <c r="D35" s="114"/>
      <c r="E35" s="137"/>
      <c r="F35" s="137"/>
      <c r="G35" s="137"/>
      <c r="H35" s="137"/>
      <c r="I35" s="137"/>
      <c r="J35" s="137"/>
      <c r="K35" s="137"/>
      <c r="L35" s="137"/>
      <c r="M35" s="137"/>
      <c r="N35" s="137"/>
      <c r="O35" s="137"/>
      <c r="P35" s="137"/>
      <c r="Q35" s="137"/>
      <c r="R35" s="137"/>
      <c r="S35" s="137"/>
      <c r="T35" s="137"/>
      <c r="U35" s="137"/>
      <c r="V35" s="137"/>
      <c r="W35" s="137"/>
      <c r="X35" s="137"/>
      <c r="Y35" s="137"/>
      <c r="Z35" s="137"/>
      <c r="AA35" s="137"/>
      <c r="AB35" s="137"/>
      <c r="AC35" s="137"/>
      <c r="AD35" s="137"/>
      <c r="AE35" s="137"/>
      <c r="AF35" s="137"/>
      <c r="AG35" s="137"/>
      <c r="AH35" s="137"/>
      <c r="AI35" s="137"/>
      <c r="AJ35" s="137"/>
      <c r="AK35" s="137"/>
      <c r="AL35" s="137"/>
      <c r="AM35" s="137"/>
      <c r="AN35" s="137"/>
    </row>
    <row r="36" spans="2:40" ht="15" hidden="1" customHeight="1" x14ac:dyDescent="0.15">
      <c r="B36" s="2"/>
      <c r="C36" s="114"/>
      <c r="D36" s="114"/>
      <c r="E36" s="137"/>
      <c r="F36" s="137"/>
      <c r="G36" s="137"/>
      <c r="H36" s="137"/>
      <c r="I36" s="137"/>
      <c r="J36" s="137"/>
      <c r="K36" s="137"/>
      <c r="L36" s="137"/>
      <c r="M36" s="137"/>
      <c r="N36" s="137"/>
      <c r="O36" s="137"/>
      <c r="P36" s="137"/>
      <c r="Q36" s="137"/>
      <c r="R36" s="137"/>
      <c r="S36" s="137"/>
      <c r="T36" s="137"/>
      <c r="U36" s="137"/>
      <c r="V36" s="137"/>
      <c r="W36" s="137"/>
      <c r="X36" s="137"/>
      <c r="Y36" s="137"/>
      <c r="Z36" s="137"/>
      <c r="AA36" s="137"/>
      <c r="AB36" s="137"/>
      <c r="AC36" s="137"/>
      <c r="AD36" s="137"/>
      <c r="AE36" s="137"/>
      <c r="AF36" s="137"/>
      <c r="AG36" s="137"/>
      <c r="AH36" s="137"/>
      <c r="AI36" s="137"/>
      <c r="AJ36" s="137"/>
      <c r="AK36" s="137"/>
      <c r="AL36" s="137"/>
      <c r="AM36" s="137"/>
      <c r="AN36" s="137"/>
    </row>
    <row r="37" spans="2:40" ht="15" hidden="1" customHeight="1" x14ac:dyDescent="0.15">
      <c r="B37" s="2"/>
      <c r="C37" s="114"/>
      <c r="D37" s="114"/>
      <c r="E37" s="137"/>
      <c r="F37" s="137"/>
      <c r="G37" s="137"/>
      <c r="H37" s="137"/>
      <c r="I37" s="137"/>
      <c r="J37" s="137"/>
      <c r="K37" s="137"/>
      <c r="L37" s="137"/>
      <c r="M37" s="137"/>
      <c r="N37" s="137"/>
      <c r="O37" s="137"/>
      <c r="P37" s="137"/>
      <c r="Q37" s="137"/>
      <c r="R37" s="137"/>
      <c r="S37" s="137"/>
      <c r="T37" s="137"/>
      <c r="U37" s="137"/>
      <c r="V37" s="137"/>
      <c r="W37" s="137"/>
      <c r="X37" s="137"/>
      <c r="Y37" s="137"/>
      <c r="Z37" s="137"/>
      <c r="AA37" s="137"/>
      <c r="AB37" s="137"/>
      <c r="AC37" s="137"/>
      <c r="AD37" s="137"/>
      <c r="AE37" s="137"/>
      <c r="AF37" s="137"/>
      <c r="AG37" s="137"/>
      <c r="AH37" s="137"/>
      <c r="AI37" s="137"/>
      <c r="AJ37" s="137"/>
      <c r="AK37" s="137"/>
      <c r="AL37" s="137"/>
      <c r="AM37" s="137"/>
      <c r="AN37" s="137"/>
    </row>
    <row r="38" spans="2:40" ht="15" hidden="1" customHeight="1" x14ac:dyDescent="0.15">
      <c r="B38" s="2"/>
      <c r="C38" s="114"/>
      <c r="D38" s="114"/>
      <c r="E38" s="137"/>
      <c r="F38" s="137"/>
      <c r="G38" s="137"/>
      <c r="H38" s="137"/>
      <c r="I38" s="137"/>
      <c r="J38" s="137"/>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7"/>
      <c r="AH38" s="137"/>
      <c r="AI38" s="137"/>
      <c r="AJ38" s="137"/>
      <c r="AK38" s="137"/>
      <c r="AL38" s="137"/>
      <c r="AM38" s="137"/>
      <c r="AN38" s="137"/>
    </row>
    <row r="39" spans="2:40" ht="15" hidden="1" customHeight="1" x14ac:dyDescent="0.15">
      <c r="B39" s="2"/>
      <c r="C39" s="114"/>
      <c r="D39" s="114"/>
      <c r="E39" s="137"/>
      <c r="F39" s="137"/>
      <c r="G39" s="137"/>
      <c r="H39" s="137"/>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7"/>
      <c r="AH39" s="137"/>
      <c r="AI39" s="137"/>
      <c r="AJ39" s="137"/>
      <c r="AK39" s="137"/>
      <c r="AL39" s="137"/>
      <c r="AM39" s="137"/>
      <c r="AN39" s="137"/>
    </row>
    <row r="40" spans="2:40" ht="15" customHeight="1" x14ac:dyDescent="0.15">
      <c r="B40" s="2"/>
      <c r="C40" s="114"/>
      <c r="D40" s="114"/>
      <c r="E40" s="137"/>
      <c r="F40" s="137"/>
      <c r="G40" s="137"/>
      <c r="H40" s="137"/>
      <c r="I40" s="137"/>
      <c r="J40" s="137"/>
      <c r="K40" s="137"/>
      <c r="L40" s="137"/>
      <c r="M40" s="137"/>
      <c r="N40" s="137"/>
      <c r="O40" s="137"/>
      <c r="P40" s="137"/>
      <c r="Q40" s="137"/>
      <c r="R40" s="137"/>
      <c r="S40" s="137"/>
      <c r="T40" s="137"/>
      <c r="U40" s="137"/>
      <c r="V40" s="137"/>
      <c r="W40" s="137"/>
      <c r="X40" s="137"/>
      <c r="Y40" s="137"/>
      <c r="Z40" s="137"/>
      <c r="AA40" s="137"/>
      <c r="AB40" s="137"/>
      <c r="AC40" s="137"/>
      <c r="AD40" s="137"/>
      <c r="AE40" s="137"/>
      <c r="AF40" s="137"/>
      <c r="AG40" s="137"/>
      <c r="AH40" s="137"/>
      <c r="AI40" s="137"/>
      <c r="AJ40" s="137"/>
      <c r="AK40" s="137"/>
      <c r="AL40" s="137"/>
      <c r="AM40" s="137"/>
      <c r="AN40" s="137"/>
    </row>
    <row r="41" spans="2:40" ht="15" customHeight="1" x14ac:dyDescent="0.15">
      <c r="B41" s="2"/>
      <c r="C41" s="114"/>
      <c r="D41" s="114"/>
      <c r="E41" s="137"/>
      <c r="F41" s="137"/>
      <c r="G41" s="137"/>
      <c r="H41" s="137"/>
      <c r="I41" s="137"/>
      <c r="J41" s="137"/>
      <c r="K41" s="137"/>
      <c r="L41" s="137"/>
      <c r="M41" s="137"/>
      <c r="N41" s="137"/>
      <c r="O41" s="137"/>
      <c r="P41" s="137"/>
      <c r="Q41" s="137"/>
      <c r="R41" s="137"/>
      <c r="S41" s="137"/>
      <c r="T41" s="137"/>
      <c r="U41" s="137"/>
      <c r="V41" s="137"/>
      <c r="W41" s="137"/>
      <c r="X41" s="137"/>
      <c r="Y41" s="137"/>
      <c r="Z41" s="137"/>
      <c r="AA41" s="137"/>
      <c r="AB41" s="137"/>
      <c r="AC41" s="137"/>
      <c r="AD41" s="137"/>
      <c r="AE41" s="137"/>
      <c r="AF41" s="137"/>
      <c r="AG41" s="137"/>
      <c r="AH41" s="137"/>
      <c r="AI41" s="137"/>
      <c r="AJ41" s="137"/>
      <c r="AK41" s="137"/>
      <c r="AL41" s="137"/>
      <c r="AM41" s="137"/>
      <c r="AN41" s="137"/>
    </row>
    <row r="42" spans="2:40" ht="15" customHeight="1" x14ac:dyDescent="0.15">
      <c r="B42" s="2"/>
      <c r="C42" s="114"/>
      <c r="D42" s="114"/>
      <c r="E42" s="137"/>
      <c r="F42" s="137"/>
      <c r="G42" s="137"/>
      <c r="H42" s="137"/>
      <c r="I42" s="137"/>
      <c r="J42" s="137"/>
      <c r="K42" s="137"/>
      <c r="L42" s="137"/>
      <c r="M42" s="137"/>
      <c r="N42" s="137"/>
      <c r="O42" s="137"/>
      <c r="P42" s="137"/>
      <c r="Q42" s="137"/>
      <c r="R42" s="137"/>
      <c r="S42" s="137"/>
      <c r="T42" s="137"/>
      <c r="U42" s="137"/>
      <c r="V42" s="137"/>
      <c r="W42" s="137"/>
      <c r="X42" s="137"/>
      <c r="Y42" s="137"/>
      <c r="Z42" s="137"/>
      <c r="AA42" s="137"/>
      <c r="AB42" s="137"/>
      <c r="AC42" s="137"/>
      <c r="AD42" s="137"/>
      <c r="AE42" s="137"/>
      <c r="AF42" s="137"/>
      <c r="AG42" s="137"/>
      <c r="AH42" s="137"/>
      <c r="AI42" s="137"/>
      <c r="AJ42" s="137"/>
      <c r="AK42" s="137"/>
      <c r="AL42" s="137"/>
      <c r="AM42" s="137"/>
      <c r="AN42" s="137"/>
    </row>
    <row r="43" spans="2:40" ht="15" customHeight="1" x14ac:dyDescent="0.15">
      <c r="B43" s="2"/>
      <c r="C43" s="114"/>
      <c r="D43" s="114"/>
      <c r="E43" s="137"/>
      <c r="F43" s="137"/>
      <c r="G43" s="137"/>
      <c r="H43" s="137"/>
      <c r="I43" s="137"/>
      <c r="J43" s="137"/>
      <c r="K43" s="137"/>
      <c r="L43" s="137"/>
      <c r="M43" s="137"/>
      <c r="N43" s="137"/>
      <c r="O43" s="137"/>
      <c r="P43" s="137"/>
      <c r="Q43" s="137"/>
      <c r="R43" s="137"/>
      <c r="S43" s="137"/>
      <c r="T43" s="137"/>
      <c r="U43" s="137"/>
      <c r="V43" s="137"/>
      <c r="W43" s="137"/>
      <c r="X43" s="137"/>
      <c r="Y43" s="137"/>
      <c r="Z43" s="137"/>
      <c r="AA43" s="137"/>
      <c r="AB43" s="137"/>
      <c r="AC43" s="137"/>
      <c r="AD43" s="137"/>
      <c r="AE43" s="137"/>
      <c r="AF43" s="137"/>
      <c r="AG43" s="137"/>
      <c r="AH43" s="137"/>
      <c r="AI43" s="137"/>
      <c r="AJ43" s="137"/>
      <c r="AK43" s="137"/>
      <c r="AL43" s="137"/>
      <c r="AM43" s="137"/>
      <c r="AN43" s="137"/>
    </row>
    <row r="44" spans="2:40" ht="15" customHeight="1" x14ac:dyDescent="0.15">
      <c r="B44" s="2"/>
      <c r="C44" s="114"/>
      <c r="D44" s="114"/>
      <c r="E44" s="137"/>
      <c r="F44" s="137"/>
      <c r="G44" s="137"/>
      <c r="H44" s="137"/>
      <c r="I44" s="137"/>
      <c r="J44" s="137"/>
      <c r="K44" s="137"/>
      <c r="L44" s="137"/>
      <c r="M44" s="137"/>
      <c r="N44" s="137"/>
      <c r="O44" s="137"/>
      <c r="P44" s="137"/>
      <c r="Q44" s="137"/>
      <c r="R44" s="137"/>
      <c r="S44" s="137"/>
      <c r="T44" s="137"/>
      <c r="U44" s="137"/>
      <c r="V44" s="137"/>
      <c r="W44" s="137"/>
      <c r="X44" s="137"/>
      <c r="Y44" s="137"/>
      <c r="Z44" s="137"/>
      <c r="AA44" s="137"/>
      <c r="AB44" s="137"/>
      <c r="AC44" s="137"/>
      <c r="AD44" s="137"/>
      <c r="AE44" s="137"/>
      <c r="AF44" s="137"/>
      <c r="AG44" s="137"/>
      <c r="AH44" s="137"/>
      <c r="AI44" s="137"/>
      <c r="AJ44" s="137"/>
      <c r="AK44" s="137"/>
      <c r="AL44" s="137"/>
      <c r="AM44" s="137"/>
      <c r="AN44" s="137"/>
    </row>
    <row r="45" spans="2:40" ht="15" customHeight="1" x14ac:dyDescent="0.15">
      <c r="B45" s="2"/>
      <c r="C45" s="114"/>
      <c r="D45" s="114"/>
      <c r="E45" s="137"/>
      <c r="F45" s="137"/>
      <c r="G45" s="137"/>
      <c r="H45" s="137"/>
      <c r="I45" s="137"/>
      <c r="J45" s="137"/>
      <c r="K45" s="137"/>
      <c r="L45" s="137"/>
      <c r="M45" s="137"/>
      <c r="N45" s="137"/>
      <c r="O45" s="137"/>
      <c r="P45" s="137"/>
      <c r="Q45" s="137"/>
      <c r="R45" s="137"/>
      <c r="S45" s="137"/>
      <c r="T45" s="137"/>
      <c r="U45" s="137"/>
      <c r="V45" s="137"/>
      <c r="W45" s="137"/>
      <c r="X45" s="137"/>
      <c r="Y45" s="137"/>
      <c r="Z45" s="137"/>
      <c r="AA45" s="137"/>
      <c r="AB45" s="137"/>
      <c r="AC45" s="137"/>
      <c r="AD45" s="137"/>
      <c r="AE45" s="137"/>
      <c r="AF45" s="137"/>
      <c r="AG45" s="137"/>
      <c r="AH45" s="137"/>
      <c r="AI45" s="137"/>
      <c r="AJ45" s="137"/>
      <c r="AK45" s="137"/>
      <c r="AL45" s="137"/>
      <c r="AM45" s="137"/>
      <c r="AN45" s="137"/>
    </row>
    <row r="46" spans="2:40" ht="15" customHeight="1" x14ac:dyDescent="0.15">
      <c r="B46" s="2"/>
      <c r="C46" s="114"/>
      <c r="D46" s="114"/>
      <c r="E46" s="137"/>
      <c r="F46" s="137"/>
      <c r="G46" s="137"/>
      <c r="H46" s="137"/>
      <c r="I46" s="137"/>
      <c r="J46" s="137"/>
      <c r="K46" s="137"/>
      <c r="L46" s="137"/>
      <c r="M46" s="137"/>
      <c r="N46" s="137"/>
      <c r="O46" s="137"/>
      <c r="P46" s="137"/>
      <c r="Q46" s="137"/>
      <c r="R46" s="137"/>
      <c r="S46" s="137"/>
      <c r="T46" s="137"/>
      <c r="U46" s="137"/>
      <c r="V46" s="137"/>
      <c r="W46" s="137"/>
      <c r="X46" s="137"/>
      <c r="Y46" s="137"/>
      <c r="Z46" s="137"/>
      <c r="AA46" s="137"/>
      <c r="AB46" s="137"/>
      <c r="AC46" s="137"/>
      <c r="AD46" s="137"/>
      <c r="AE46" s="137"/>
      <c r="AF46" s="137"/>
      <c r="AG46" s="137"/>
      <c r="AH46" s="137"/>
      <c r="AI46" s="137"/>
      <c r="AJ46" s="137"/>
      <c r="AK46" s="137"/>
      <c r="AL46" s="137"/>
      <c r="AM46" s="137"/>
      <c r="AN46" s="137"/>
    </row>
    <row r="47" spans="2:40" ht="15" customHeight="1" x14ac:dyDescent="0.15">
      <c r="B47" s="2"/>
      <c r="C47" s="114"/>
      <c r="D47" s="114"/>
      <c r="E47" s="137"/>
      <c r="F47" s="137"/>
      <c r="G47" s="137"/>
      <c r="H47" s="137"/>
      <c r="I47" s="137"/>
      <c r="J47" s="137"/>
      <c r="K47" s="137"/>
      <c r="L47" s="137"/>
      <c r="M47" s="137"/>
      <c r="N47" s="137"/>
      <c r="O47" s="137"/>
      <c r="P47" s="137"/>
      <c r="Q47" s="137"/>
      <c r="R47" s="137"/>
      <c r="S47" s="137"/>
      <c r="T47" s="137"/>
      <c r="U47" s="137"/>
      <c r="V47" s="137"/>
      <c r="W47" s="137"/>
      <c r="X47" s="137"/>
      <c r="Y47" s="137"/>
      <c r="Z47" s="137"/>
      <c r="AA47" s="137"/>
      <c r="AB47" s="137"/>
      <c r="AC47" s="137"/>
      <c r="AD47" s="137"/>
      <c r="AE47" s="137"/>
      <c r="AF47" s="137"/>
      <c r="AG47" s="137"/>
      <c r="AH47" s="137"/>
      <c r="AI47" s="137"/>
      <c r="AJ47" s="137"/>
      <c r="AK47" s="137"/>
      <c r="AL47" s="137"/>
      <c r="AM47" s="137"/>
      <c r="AN47" s="137"/>
    </row>
    <row r="48" spans="2:40" ht="15" customHeight="1" x14ac:dyDescent="0.15">
      <c r="B48" s="2"/>
      <c r="C48" s="114"/>
      <c r="D48" s="114"/>
      <c r="E48" s="137"/>
      <c r="F48" s="137"/>
      <c r="G48" s="137"/>
      <c r="H48" s="137"/>
      <c r="I48" s="137"/>
      <c r="J48" s="137"/>
      <c r="K48" s="137"/>
      <c r="L48" s="137"/>
      <c r="M48" s="137"/>
      <c r="N48" s="137"/>
      <c r="O48" s="137"/>
      <c r="P48" s="137"/>
      <c r="Q48" s="137"/>
      <c r="R48" s="137"/>
      <c r="S48" s="137"/>
      <c r="T48" s="137"/>
      <c r="U48" s="137"/>
      <c r="V48" s="137"/>
      <c r="W48" s="137"/>
      <c r="X48" s="137"/>
      <c r="Y48" s="137"/>
      <c r="Z48" s="137"/>
      <c r="AA48" s="137"/>
      <c r="AB48" s="137"/>
      <c r="AC48" s="137"/>
      <c r="AD48" s="137"/>
      <c r="AE48" s="137"/>
      <c r="AF48" s="137"/>
      <c r="AG48" s="137"/>
      <c r="AH48" s="137"/>
      <c r="AI48" s="137"/>
      <c r="AJ48" s="137"/>
      <c r="AK48" s="137"/>
      <c r="AL48" s="137"/>
      <c r="AM48" s="137"/>
      <c r="AN48" s="137"/>
    </row>
    <row r="49" spans="2:40" ht="15" customHeight="1" x14ac:dyDescent="0.15">
      <c r="B49" s="2"/>
      <c r="C49" s="114"/>
      <c r="D49" s="114"/>
      <c r="E49" s="137"/>
      <c r="F49" s="137"/>
      <c r="G49" s="137"/>
      <c r="H49" s="137"/>
      <c r="I49" s="137"/>
      <c r="J49" s="137"/>
      <c r="K49" s="137"/>
      <c r="L49" s="137"/>
      <c r="M49" s="137"/>
      <c r="N49" s="137"/>
      <c r="O49" s="137"/>
      <c r="P49" s="137"/>
      <c r="Q49" s="137"/>
      <c r="R49" s="137"/>
      <c r="S49" s="137"/>
      <c r="T49" s="137"/>
      <c r="U49" s="137"/>
      <c r="V49" s="137"/>
      <c r="W49" s="137"/>
      <c r="X49" s="137"/>
      <c r="Y49" s="137"/>
      <c r="Z49" s="137"/>
      <c r="AA49" s="137"/>
      <c r="AB49" s="137"/>
      <c r="AC49" s="137"/>
      <c r="AD49" s="137"/>
      <c r="AE49" s="137"/>
      <c r="AF49" s="137"/>
      <c r="AG49" s="137"/>
      <c r="AH49" s="137"/>
      <c r="AI49" s="137"/>
      <c r="AJ49" s="137"/>
      <c r="AK49" s="137"/>
      <c r="AL49" s="137"/>
      <c r="AM49" s="137"/>
      <c r="AN49" s="137"/>
    </row>
    <row r="50" spans="2:40" ht="15" customHeight="1" x14ac:dyDescent="0.15">
      <c r="B50" s="2"/>
      <c r="C50" s="114"/>
      <c r="D50" s="114"/>
      <c r="E50" s="137"/>
      <c r="F50" s="137"/>
      <c r="G50" s="137"/>
      <c r="H50" s="137"/>
      <c r="I50" s="137"/>
      <c r="J50" s="137"/>
      <c r="K50" s="137"/>
      <c r="L50" s="137"/>
      <c r="M50" s="137"/>
      <c r="N50" s="137"/>
      <c r="O50" s="137"/>
      <c r="P50" s="137"/>
      <c r="Q50" s="137"/>
      <c r="R50" s="137"/>
      <c r="S50" s="137"/>
      <c r="T50" s="137"/>
      <c r="U50" s="137"/>
      <c r="V50" s="137"/>
      <c r="W50" s="137"/>
      <c r="X50" s="137"/>
      <c r="Y50" s="137"/>
      <c r="Z50" s="137"/>
      <c r="AA50" s="137"/>
      <c r="AB50" s="137"/>
      <c r="AC50" s="137"/>
      <c r="AD50" s="137"/>
      <c r="AE50" s="137"/>
      <c r="AF50" s="137"/>
      <c r="AG50" s="137"/>
      <c r="AH50" s="137"/>
      <c r="AI50" s="137"/>
      <c r="AJ50" s="137"/>
      <c r="AK50" s="137"/>
      <c r="AL50" s="137"/>
      <c r="AM50" s="137"/>
      <c r="AN50" s="137"/>
    </row>
    <row r="51" spans="2:40" ht="15" customHeight="1" x14ac:dyDescent="0.15">
      <c r="B51" s="2"/>
      <c r="C51" s="114"/>
      <c r="D51" s="114"/>
      <c r="E51" s="137"/>
      <c r="F51" s="137"/>
      <c r="G51" s="137"/>
      <c r="H51" s="137"/>
      <c r="I51" s="137"/>
      <c r="J51" s="137"/>
      <c r="K51" s="137"/>
      <c r="L51" s="137"/>
      <c r="M51" s="137"/>
      <c r="N51" s="137"/>
      <c r="O51" s="137"/>
      <c r="P51" s="137"/>
      <c r="Q51" s="137"/>
      <c r="R51" s="137"/>
      <c r="S51" s="137"/>
      <c r="T51" s="137"/>
      <c r="U51" s="137"/>
      <c r="V51" s="137"/>
      <c r="W51" s="137"/>
      <c r="X51" s="137"/>
      <c r="Y51" s="137"/>
      <c r="Z51" s="137"/>
      <c r="AA51" s="137"/>
      <c r="AB51" s="137"/>
      <c r="AC51" s="137"/>
      <c r="AD51" s="137"/>
      <c r="AE51" s="137"/>
      <c r="AF51" s="137"/>
      <c r="AG51" s="137"/>
      <c r="AH51" s="137"/>
      <c r="AI51" s="137"/>
      <c r="AJ51" s="137"/>
      <c r="AK51" s="137"/>
      <c r="AL51" s="137"/>
      <c r="AM51" s="137"/>
      <c r="AN51" s="137"/>
    </row>
    <row r="52" spans="2:40" ht="15" customHeight="1" x14ac:dyDescent="0.15">
      <c r="B52" s="113"/>
      <c r="C52" s="114"/>
      <c r="D52" s="114"/>
      <c r="E52" s="137"/>
      <c r="F52" s="137"/>
      <c r="G52" s="137"/>
      <c r="H52" s="137"/>
      <c r="I52" s="137"/>
      <c r="J52" s="137"/>
      <c r="K52" s="137"/>
      <c r="L52" s="137"/>
      <c r="M52" s="137"/>
      <c r="N52" s="137"/>
      <c r="O52" s="137"/>
      <c r="P52" s="137"/>
      <c r="Q52" s="137"/>
      <c r="R52" s="137"/>
      <c r="S52" s="137"/>
      <c r="T52" s="137"/>
      <c r="U52" s="137"/>
      <c r="V52" s="137"/>
      <c r="W52" s="137"/>
      <c r="X52" s="137"/>
      <c r="Y52" s="137"/>
      <c r="Z52" s="137"/>
      <c r="AA52" s="137"/>
      <c r="AB52" s="137"/>
      <c r="AC52" s="137"/>
      <c r="AD52" s="137"/>
      <c r="AE52" s="137"/>
      <c r="AF52" s="137"/>
      <c r="AG52" s="137"/>
      <c r="AH52" s="137"/>
      <c r="AI52" s="137"/>
      <c r="AJ52" s="137"/>
      <c r="AK52" s="137"/>
      <c r="AL52" s="137"/>
      <c r="AM52" s="137"/>
      <c r="AN52" s="137"/>
    </row>
    <row r="53" spans="2:40" ht="15" customHeight="1" x14ac:dyDescent="0.15">
      <c r="B53" s="113"/>
      <c r="C53" s="138"/>
      <c r="D53" s="138"/>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row>
    <row r="54" spans="2:40" ht="15" customHeight="1" x14ac:dyDescent="0.15">
      <c r="B54" s="113"/>
      <c r="C54" s="138"/>
      <c r="D54" s="138"/>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c r="AH54" s="136"/>
      <c r="AI54" s="136"/>
      <c r="AJ54" s="136"/>
      <c r="AK54" s="136"/>
      <c r="AL54" s="136"/>
      <c r="AM54" s="136"/>
      <c r="AN54" s="136"/>
    </row>
    <row r="55" spans="2:40" ht="15" customHeight="1" x14ac:dyDescent="0.15">
      <c r="B55" s="113"/>
      <c r="C55" s="138"/>
      <c r="D55" s="138"/>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c r="AJ55" s="136"/>
      <c r="AK55" s="136"/>
      <c r="AL55" s="136"/>
      <c r="AM55" s="136"/>
      <c r="AN55" s="136"/>
    </row>
    <row r="56" spans="2:40" ht="15" customHeight="1" x14ac:dyDescent="0.15">
      <c r="B56" s="113"/>
      <c r="C56" s="138"/>
      <c r="D56" s="138"/>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row>
    <row r="57" spans="2:40" ht="15" customHeight="1" x14ac:dyDescent="0.15">
      <c r="B57" s="113"/>
      <c r="C57" s="138"/>
      <c r="D57" s="138"/>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row>
    <row r="58" spans="2:40" ht="15" customHeight="1" x14ac:dyDescent="0.15">
      <c r="B58" s="113"/>
      <c r="C58" s="138"/>
      <c r="D58" s="138"/>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36"/>
      <c r="AN58" s="136"/>
    </row>
    <row r="59" spans="2:40" ht="15" customHeight="1" x14ac:dyDescent="0.15">
      <c r="B59" s="113"/>
      <c r="C59" s="138"/>
      <c r="D59" s="138"/>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36"/>
      <c r="AN59" s="136"/>
    </row>
    <row r="60" spans="2:40" ht="15" customHeight="1" x14ac:dyDescent="0.15">
      <c r="B60" s="113"/>
      <c r="C60" s="138"/>
      <c r="D60" s="138"/>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row>
    <row r="61" spans="2:40" ht="11.25" customHeight="1" x14ac:dyDescent="0.15">
      <c r="B61" s="2"/>
      <c r="C61" s="139"/>
      <c r="D61" s="139"/>
      <c r="E61" s="136"/>
      <c r="F61" s="136"/>
      <c r="G61" s="1226" t="s">
        <v>363</v>
      </c>
      <c r="H61" s="1226"/>
      <c r="I61" s="1226"/>
      <c r="J61" s="1226"/>
      <c r="K61" s="1226"/>
      <c r="L61" s="1226"/>
      <c r="M61" s="1226"/>
      <c r="N61" s="1226"/>
      <c r="O61" s="1221" t="s">
        <v>364</v>
      </c>
      <c r="P61" s="1221"/>
      <c r="Q61" s="1221"/>
      <c r="R61" s="1221"/>
      <c r="S61" s="1221"/>
      <c r="T61" s="1221"/>
      <c r="U61" s="1221"/>
      <c r="V61" s="1221"/>
      <c r="W61" s="2"/>
      <c r="X61" s="198"/>
      <c r="Y61" s="198"/>
      <c r="Z61" s="198"/>
      <c r="AA61" s="198"/>
      <c r="AB61" s="198"/>
      <c r="AC61" s="198"/>
      <c r="AD61" s="198"/>
      <c r="AE61" s="198"/>
      <c r="AF61" s="198"/>
      <c r="AG61" s="198"/>
      <c r="AH61" s="198"/>
      <c r="AI61" s="198"/>
      <c r="AJ61" s="198"/>
      <c r="AK61" s="198"/>
      <c r="AL61" s="198"/>
      <c r="AM61" s="198"/>
      <c r="AN61" s="198"/>
    </row>
    <row r="62" spans="2:40" ht="11.25" customHeight="1" x14ac:dyDescent="0.15">
      <c r="B62" s="2"/>
      <c r="C62" s="139"/>
      <c r="D62" s="139"/>
      <c r="E62" s="136"/>
      <c r="F62" s="136"/>
      <c r="G62" s="1226"/>
      <c r="H62" s="1226"/>
      <c r="I62" s="1226"/>
      <c r="J62" s="1226"/>
      <c r="K62" s="1226"/>
      <c r="L62" s="1226"/>
      <c r="M62" s="1226"/>
      <c r="N62" s="1226"/>
      <c r="O62" s="1221"/>
      <c r="P62" s="1221"/>
      <c r="Q62" s="1221"/>
      <c r="R62" s="1221"/>
      <c r="S62" s="1221"/>
      <c r="T62" s="1221"/>
      <c r="U62" s="1221"/>
      <c r="V62" s="1221"/>
      <c r="W62" s="2"/>
      <c r="X62" s="198"/>
      <c r="Y62" s="198"/>
      <c r="Z62" s="198"/>
      <c r="AA62" s="198"/>
      <c r="AB62" s="198"/>
      <c r="AC62" s="198"/>
      <c r="AD62" s="198"/>
      <c r="AE62" s="198"/>
      <c r="AF62" s="198"/>
      <c r="AG62" s="198"/>
      <c r="AH62" s="198"/>
      <c r="AI62" s="198"/>
      <c r="AJ62" s="198"/>
      <c r="AK62" s="198"/>
      <c r="AL62" s="198"/>
      <c r="AM62" s="198"/>
      <c r="AN62" s="198"/>
    </row>
    <row r="63" spans="2:40" ht="11.25" customHeight="1" x14ac:dyDescent="0.15">
      <c r="B63" s="2"/>
      <c r="C63" s="139"/>
      <c r="D63" s="139"/>
      <c r="E63" s="136"/>
      <c r="F63" s="136"/>
      <c r="G63" s="136"/>
      <c r="H63" s="136"/>
      <c r="I63" s="136"/>
      <c r="J63" s="136"/>
      <c r="K63" s="136"/>
      <c r="L63" s="136"/>
      <c r="M63" s="136"/>
      <c r="N63" s="136"/>
      <c r="O63" s="1221" t="s">
        <v>365</v>
      </c>
      <c r="P63" s="1221"/>
      <c r="Q63" s="1221"/>
      <c r="R63" s="1221"/>
      <c r="S63" s="1221"/>
      <c r="T63" s="1221"/>
      <c r="U63" s="1221"/>
      <c r="V63" s="1221"/>
      <c r="W63" s="2"/>
      <c r="X63" s="198"/>
      <c r="Y63" s="198"/>
      <c r="Z63" s="198"/>
      <c r="AA63" s="198"/>
      <c r="AB63" s="198"/>
      <c r="AC63" s="198"/>
      <c r="AD63" s="198"/>
      <c r="AE63" s="198"/>
      <c r="AF63" s="198"/>
      <c r="AG63" s="198"/>
      <c r="AH63" s="198"/>
      <c r="AI63" s="198"/>
      <c r="AJ63" s="198"/>
      <c r="AK63" s="198"/>
      <c r="AL63" s="198"/>
      <c r="AM63" s="198"/>
      <c r="AN63" s="198"/>
    </row>
    <row r="64" spans="2:40" ht="11.25" customHeight="1" x14ac:dyDescent="0.15">
      <c r="B64" s="2"/>
      <c r="C64" s="139"/>
      <c r="D64" s="139"/>
      <c r="E64" s="136"/>
      <c r="F64" s="136"/>
      <c r="G64" s="136"/>
      <c r="H64" s="136"/>
      <c r="I64" s="136"/>
      <c r="J64" s="136"/>
      <c r="K64" s="136"/>
      <c r="L64" s="136"/>
      <c r="M64" s="136"/>
      <c r="N64" s="136"/>
      <c r="O64" s="1221"/>
      <c r="P64" s="1221"/>
      <c r="Q64" s="1221"/>
      <c r="R64" s="1221"/>
      <c r="S64" s="1221"/>
      <c r="T64" s="1221"/>
      <c r="U64" s="1221"/>
      <c r="V64" s="1221"/>
      <c r="W64" s="2"/>
      <c r="X64" s="198"/>
      <c r="Y64" s="198"/>
      <c r="Z64" s="198"/>
      <c r="AA64" s="198"/>
      <c r="AB64" s="198"/>
      <c r="AC64" s="198"/>
      <c r="AD64" s="198"/>
      <c r="AE64" s="198"/>
      <c r="AF64" s="198"/>
      <c r="AG64" s="198"/>
      <c r="AH64" s="198"/>
      <c r="AI64" s="198"/>
      <c r="AJ64" s="198"/>
      <c r="AK64" s="198"/>
      <c r="AL64" s="198"/>
      <c r="AM64" s="198"/>
      <c r="AN64" s="198"/>
    </row>
    <row r="65" spans="2:40" ht="11.25" customHeight="1" x14ac:dyDescent="0.15">
      <c r="B65" s="2"/>
      <c r="C65" s="139"/>
      <c r="D65" s="139"/>
      <c r="E65" s="136"/>
      <c r="F65" s="136"/>
      <c r="G65" s="136"/>
      <c r="H65" s="136"/>
      <c r="I65" s="136"/>
      <c r="J65" s="136"/>
      <c r="K65" s="136"/>
      <c r="L65" s="136"/>
      <c r="M65" s="136"/>
      <c r="N65" s="136"/>
      <c r="O65" s="1223" t="s">
        <v>366</v>
      </c>
      <c r="P65" s="1223"/>
      <c r="Q65" s="1223"/>
      <c r="R65" s="1223"/>
      <c r="S65" s="1223"/>
      <c r="T65" s="1223"/>
      <c r="U65" s="1223"/>
      <c r="V65" s="1223"/>
      <c r="W65" s="2"/>
      <c r="X65" s="198"/>
      <c r="Y65" s="198"/>
      <c r="Z65" s="198"/>
      <c r="AA65" s="198"/>
      <c r="AB65" s="198"/>
      <c r="AC65" s="198"/>
      <c r="AD65" s="198"/>
      <c r="AE65" s="198"/>
      <c r="AF65" s="198"/>
      <c r="AG65" s="198"/>
      <c r="AH65" s="198"/>
      <c r="AI65" s="198"/>
      <c r="AJ65" s="198"/>
      <c r="AK65" s="198"/>
      <c r="AL65" s="198"/>
      <c r="AM65" s="198"/>
      <c r="AN65" s="198"/>
    </row>
    <row r="66" spans="2:40" ht="11.25" customHeight="1" x14ac:dyDescent="0.15">
      <c r="B66" s="2"/>
      <c r="C66" s="139"/>
      <c r="D66" s="139"/>
      <c r="E66" s="136"/>
      <c r="F66" s="136"/>
      <c r="G66" s="136"/>
      <c r="H66" s="136"/>
      <c r="I66" s="136"/>
      <c r="J66" s="136"/>
      <c r="K66" s="136"/>
      <c r="L66" s="136"/>
      <c r="M66" s="136"/>
      <c r="N66" s="136"/>
      <c r="O66" s="1223"/>
      <c r="P66" s="1223"/>
      <c r="Q66" s="1223"/>
      <c r="R66" s="1223"/>
      <c r="S66" s="1223"/>
      <c r="T66" s="1223"/>
      <c r="U66" s="1223"/>
      <c r="V66" s="1223"/>
      <c r="W66" s="2"/>
      <c r="X66" s="198"/>
      <c r="Y66" s="198"/>
      <c r="Z66" s="198"/>
      <c r="AA66" s="198"/>
      <c r="AB66" s="198"/>
      <c r="AC66" s="198"/>
      <c r="AD66" s="198"/>
      <c r="AE66" s="198"/>
      <c r="AF66" s="198"/>
      <c r="AG66" s="198"/>
      <c r="AH66" s="198"/>
      <c r="AI66" s="198"/>
      <c r="AJ66" s="198"/>
      <c r="AK66" s="198"/>
      <c r="AL66" s="198"/>
      <c r="AM66" s="198"/>
      <c r="AN66" s="198"/>
    </row>
    <row r="67" spans="2:40" ht="11.25" customHeight="1" x14ac:dyDescent="0.15">
      <c r="B67" s="2"/>
      <c r="C67" s="139"/>
      <c r="D67" s="139"/>
      <c r="E67" s="136"/>
      <c r="F67" s="136"/>
      <c r="G67" s="136"/>
      <c r="H67" s="136"/>
      <c r="I67" s="136"/>
      <c r="J67" s="136"/>
      <c r="K67" s="136"/>
      <c r="L67" s="136"/>
      <c r="M67" s="136"/>
      <c r="N67" s="136"/>
      <c r="O67" s="1223" t="s">
        <v>367</v>
      </c>
      <c r="P67" s="1223"/>
      <c r="Q67" s="1223"/>
      <c r="R67" s="1223"/>
      <c r="S67" s="1223"/>
      <c r="T67" s="1223"/>
      <c r="U67" s="1223"/>
      <c r="V67" s="1223"/>
      <c r="W67" s="2"/>
      <c r="X67" s="198"/>
      <c r="Y67" s="198"/>
      <c r="Z67" s="198"/>
      <c r="AA67" s="198"/>
      <c r="AB67" s="198"/>
      <c r="AC67" s="198"/>
      <c r="AD67" s="198"/>
      <c r="AE67" s="198"/>
      <c r="AF67" s="198"/>
      <c r="AG67" s="198"/>
      <c r="AH67" s="198"/>
      <c r="AI67" s="198"/>
      <c r="AJ67" s="198"/>
      <c r="AK67" s="198"/>
      <c r="AL67" s="198"/>
      <c r="AM67" s="198"/>
      <c r="AN67" s="198"/>
    </row>
    <row r="68" spans="2:40" ht="11.25" customHeight="1" x14ac:dyDescent="0.15">
      <c r="B68" s="2"/>
      <c r="C68" s="139"/>
      <c r="D68" s="139"/>
      <c r="E68" s="136"/>
      <c r="F68" s="136"/>
      <c r="G68" s="136"/>
      <c r="H68" s="136"/>
      <c r="I68" s="136"/>
      <c r="J68" s="136"/>
      <c r="K68" s="136"/>
      <c r="L68" s="136"/>
      <c r="M68" s="136"/>
      <c r="N68" s="136"/>
      <c r="O68" s="1223"/>
      <c r="P68" s="1223"/>
      <c r="Q68" s="1223"/>
      <c r="R68" s="1223"/>
      <c r="S68" s="1223"/>
      <c r="T68" s="1223"/>
      <c r="U68" s="1223"/>
      <c r="V68" s="1223"/>
      <c r="W68" s="2"/>
      <c r="X68" s="198"/>
      <c r="Y68" s="198"/>
      <c r="Z68" s="198"/>
      <c r="AA68" s="198"/>
      <c r="AB68" s="198"/>
      <c r="AC68" s="198"/>
      <c r="AD68" s="198"/>
      <c r="AE68" s="198"/>
      <c r="AF68" s="198"/>
      <c r="AG68" s="198"/>
      <c r="AH68" s="198"/>
      <c r="AI68" s="198"/>
      <c r="AJ68" s="198"/>
      <c r="AK68" s="198"/>
      <c r="AL68" s="198"/>
      <c r="AM68" s="198"/>
      <c r="AN68" s="198"/>
    </row>
    <row r="69" spans="2:40" ht="15" hidden="1" customHeight="1" x14ac:dyDescent="0.15">
      <c r="B69" s="2"/>
      <c r="C69" s="140"/>
      <c r="D69" s="140"/>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1"/>
      <c r="AE69" s="141"/>
      <c r="AF69" s="141"/>
      <c r="AG69" s="141"/>
      <c r="AH69" s="141"/>
      <c r="AI69" s="141"/>
      <c r="AJ69" s="141"/>
      <c r="AK69" s="141"/>
      <c r="AL69" s="141"/>
      <c r="AM69" s="141"/>
      <c r="AN69" s="141"/>
    </row>
  </sheetData>
  <sheetProtection sheet="1" formatCells="0" formatColumns="0" formatRows="0"/>
  <mergeCells count="30">
    <mergeCell ref="O15:V16"/>
    <mergeCell ref="X15:AN16"/>
    <mergeCell ref="O65:V66"/>
    <mergeCell ref="X65:AN66"/>
    <mergeCell ref="O67:V68"/>
    <mergeCell ref="X67:AN68"/>
    <mergeCell ref="O17:V18"/>
    <mergeCell ref="X17:AN18"/>
    <mergeCell ref="C21:AN29"/>
    <mergeCell ref="O63:V64"/>
    <mergeCell ref="X63:AN64"/>
    <mergeCell ref="G61:N62"/>
    <mergeCell ref="O61:V62"/>
    <mergeCell ref="X61:AN62"/>
    <mergeCell ref="B2:AN2"/>
    <mergeCell ref="C3:I3"/>
    <mergeCell ref="AG3:AN3"/>
    <mergeCell ref="C4:H4"/>
    <mergeCell ref="C5:AM6"/>
    <mergeCell ref="AJ8:AK9"/>
    <mergeCell ref="AL8:AL9"/>
    <mergeCell ref="D11:L11"/>
    <mergeCell ref="N11:O11"/>
    <mergeCell ref="O13:V14"/>
    <mergeCell ref="X13:AN14"/>
    <mergeCell ref="AB8:AC9"/>
    <mergeCell ref="AD8:AE9"/>
    <mergeCell ref="AF8:AF9"/>
    <mergeCell ref="AG8:AH9"/>
    <mergeCell ref="AI8:AI9"/>
  </mergeCells>
  <phoneticPr fontId="3"/>
  <pageMargins left="0.78740157480314965" right="0.59055118110236227" top="0.19685039370078741" bottom="0.19685039370078741" header="0.31496062992125984" footer="0.31496062992125984"/>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AC4A2-4CDD-4CE8-BFE5-2885A955AED7}">
  <dimension ref="A1:AN124"/>
  <sheetViews>
    <sheetView zoomScale="70" zoomScaleNormal="70" workbookViewId="0">
      <selection activeCell="CC28" sqref="CC28"/>
    </sheetView>
  </sheetViews>
  <sheetFormatPr defaultColWidth="2.25" defaultRowHeight="14.25" x14ac:dyDescent="0.15"/>
  <cols>
    <col min="1" max="1" width="2.5" style="45" customWidth="1"/>
    <col min="2" max="40" width="2.25" style="45"/>
    <col min="41" max="16384" width="2.25" style="142"/>
  </cols>
  <sheetData>
    <row r="1" spans="2:40" s="45" customFormat="1" ht="15" customHeight="1" x14ac:dyDescent="0.15"/>
    <row r="2" spans="2:40" s="45" customFormat="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s="45" customFormat="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s="45" customFormat="1" ht="15" customHeight="1" x14ac:dyDescent="0.15">
      <c r="B4" s="46"/>
      <c r="C4" s="1227" t="s">
        <v>368</v>
      </c>
      <c r="D4" s="1227"/>
      <c r="E4" s="1227"/>
      <c r="F4" s="1227"/>
      <c r="G4" s="1227"/>
      <c r="H4" s="1227"/>
      <c r="I4" s="46"/>
      <c r="J4" s="46"/>
      <c r="K4" s="46"/>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s="45" customFormat="1"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s="45" customFormat="1"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s="45" customFormat="1"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s="45" customFormat="1"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s="45" customFormat="1"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s="45" customFormat="1" ht="9" customHeight="1" x14ac:dyDescent="0.15">
      <c r="B10" s="78"/>
      <c r="C10" s="46"/>
      <c r="D10" s="46"/>
      <c r="E10" s="46"/>
      <c r="F10" s="46"/>
      <c r="G10" s="191" t="s">
        <v>7</v>
      </c>
      <c r="H10" s="192"/>
      <c r="I10" s="192"/>
      <c r="J10" s="192"/>
      <c r="K10" s="192"/>
      <c r="L10" s="192"/>
      <c r="M10" s="193"/>
      <c r="N10" s="1228" t="str">
        <f>IF($X$10="","","令 和")</f>
        <v/>
      </c>
      <c r="O10" s="189"/>
      <c r="P10" s="189"/>
      <c r="Q10" s="189"/>
      <c r="R10" s="189"/>
      <c r="S10" s="189"/>
      <c r="T10" s="189"/>
      <c r="U10" s="189"/>
      <c r="V10" s="189"/>
      <c r="W10" s="189"/>
      <c r="X10" s="183"/>
      <c r="Y10" s="183"/>
      <c r="Z10" s="185" t="s">
        <v>302</v>
      </c>
      <c r="AA10" s="185"/>
      <c r="AB10" s="185"/>
      <c r="AC10" s="185"/>
      <c r="AD10" s="185"/>
      <c r="AE10" s="185"/>
      <c r="AF10" s="185"/>
      <c r="AG10" s="185"/>
      <c r="AH10" s="185"/>
      <c r="AI10" s="186"/>
      <c r="AJ10" s="46"/>
      <c r="AK10" s="46"/>
      <c r="AL10" s="46"/>
      <c r="AM10" s="46"/>
      <c r="AN10" s="79"/>
    </row>
    <row r="11" spans="2:40" s="45" customFormat="1" ht="9" customHeight="1" x14ac:dyDescent="0.15">
      <c r="B11" s="78"/>
      <c r="C11" s="46"/>
      <c r="D11" s="46"/>
      <c r="E11" s="46"/>
      <c r="F11" s="46"/>
      <c r="G11" s="194"/>
      <c r="H11" s="195"/>
      <c r="I11" s="195"/>
      <c r="J11" s="195"/>
      <c r="K11" s="195"/>
      <c r="L11" s="195"/>
      <c r="M11" s="196"/>
      <c r="N11" s="1229"/>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s="45" customFormat="1" ht="9" customHeight="1" x14ac:dyDescent="0.15">
      <c r="B12" s="80"/>
      <c r="C12" s="46"/>
      <c r="D12" s="46"/>
      <c r="E12" s="46"/>
      <c r="F12" s="46"/>
      <c r="G12" s="191" t="s">
        <v>26</v>
      </c>
      <c r="H12" s="192"/>
      <c r="I12" s="192"/>
      <c r="J12" s="192"/>
      <c r="K12" s="192"/>
      <c r="L12" s="192"/>
      <c r="M12" s="193"/>
      <c r="N12" s="1228" t="s">
        <v>304</v>
      </c>
      <c r="O12" s="189"/>
      <c r="P12" s="189"/>
      <c r="Q12" s="189"/>
      <c r="R12" s="189"/>
      <c r="S12" s="189"/>
      <c r="T12" s="189"/>
      <c r="U12" s="189"/>
      <c r="V12" s="189"/>
      <c r="W12" s="183"/>
      <c r="X12" s="183"/>
      <c r="Y12" s="185" t="s">
        <v>303</v>
      </c>
      <c r="Z12" s="185"/>
      <c r="AA12" s="185"/>
      <c r="AB12" s="185"/>
      <c r="AC12" s="185"/>
      <c r="AD12" s="185"/>
      <c r="AE12" s="185"/>
      <c r="AF12" s="185"/>
      <c r="AG12" s="185"/>
      <c r="AH12" s="185"/>
      <c r="AI12" s="186"/>
      <c r="AJ12" s="46"/>
      <c r="AK12" s="46"/>
      <c r="AL12" s="46"/>
      <c r="AM12" s="46"/>
      <c r="AN12" s="79"/>
    </row>
    <row r="13" spans="2:40" s="45" customFormat="1" ht="9" customHeight="1" x14ac:dyDescent="0.15">
      <c r="B13" s="80"/>
      <c r="C13" s="46"/>
      <c r="D13" s="46"/>
      <c r="E13" s="46"/>
      <c r="F13" s="46"/>
      <c r="G13" s="194"/>
      <c r="H13" s="195"/>
      <c r="I13" s="195"/>
      <c r="J13" s="195"/>
      <c r="K13" s="195"/>
      <c r="L13" s="195"/>
      <c r="M13" s="196"/>
      <c r="N13" s="1229"/>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s="45" customFormat="1" ht="9" customHeight="1" x14ac:dyDescent="0.15">
      <c r="B14" s="81"/>
      <c r="C14" s="46"/>
      <c r="D14" s="46"/>
      <c r="E14" s="46"/>
      <c r="F14" s="46"/>
      <c r="G14" s="191" t="s">
        <v>269</v>
      </c>
      <c r="H14" s="192"/>
      <c r="I14" s="192"/>
      <c r="J14" s="192"/>
      <c r="K14" s="192"/>
      <c r="L14" s="192"/>
      <c r="M14" s="193"/>
      <c r="N14" s="1230"/>
      <c r="O14" s="954"/>
      <c r="P14" s="954"/>
      <c r="Q14" s="954"/>
      <c r="R14" s="954"/>
      <c r="S14" s="954"/>
      <c r="T14" s="954"/>
      <c r="U14" s="954"/>
      <c r="V14" s="954"/>
      <c r="W14" s="954"/>
      <c r="X14" s="955"/>
      <c r="Y14" s="1230"/>
      <c r="Z14" s="954"/>
      <c r="AA14" s="954"/>
      <c r="AB14" s="954"/>
      <c r="AC14" s="954"/>
      <c r="AD14" s="954"/>
      <c r="AE14" s="954"/>
      <c r="AF14" s="954"/>
      <c r="AG14" s="954"/>
      <c r="AH14" s="954"/>
      <c r="AI14" s="955"/>
      <c r="AJ14" s="46"/>
      <c r="AK14" s="46"/>
      <c r="AL14" s="46"/>
      <c r="AM14" s="46"/>
      <c r="AN14" s="79"/>
    </row>
    <row r="15" spans="2:40" s="45" customFormat="1" ht="9" customHeight="1" x14ac:dyDescent="0.15">
      <c r="B15" s="81"/>
      <c r="C15" s="46"/>
      <c r="D15" s="46"/>
      <c r="E15" s="46"/>
      <c r="F15" s="46"/>
      <c r="G15" s="243"/>
      <c r="H15" s="244"/>
      <c r="I15" s="244"/>
      <c r="J15" s="244"/>
      <c r="K15" s="244"/>
      <c r="L15" s="244"/>
      <c r="M15" s="245"/>
      <c r="N15" s="1231"/>
      <c r="O15" s="1232"/>
      <c r="P15" s="1232"/>
      <c r="Q15" s="1232"/>
      <c r="R15" s="1232"/>
      <c r="S15" s="1232"/>
      <c r="T15" s="1232"/>
      <c r="U15" s="1232"/>
      <c r="V15" s="1232"/>
      <c r="W15" s="1232"/>
      <c r="X15" s="1233"/>
      <c r="Y15" s="1231"/>
      <c r="Z15" s="1232"/>
      <c r="AA15" s="1232"/>
      <c r="AB15" s="1232"/>
      <c r="AC15" s="1232"/>
      <c r="AD15" s="1232"/>
      <c r="AE15" s="1232"/>
      <c r="AF15" s="1232"/>
      <c r="AG15" s="1232"/>
      <c r="AH15" s="1232"/>
      <c r="AI15" s="1233"/>
      <c r="AJ15" s="46"/>
      <c r="AK15" s="46"/>
      <c r="AL15" s="46"/>
      <c r="AM15" s="46"/>
      <c r="AN15" s="79"/>
    </row>
    <row r="16" spans="2:40" s="45" customFormat="1" ht="9" customHeight="1" x14ac:dyDescent="0.15">
      <c r="B16" s="81"/>
      <c r="C16" s="46"/>
      <c r="D16" s="46"/>
      <c r="E16" s="46"/>
      <c r="F16" s="46"/>
      <c r="G16" s="243"/>
      <c r="H16" s="244"/>
      <c r="I16" s="244"/>
      <c r="J16" s="244"/>
      <c r="K16" s="244"/>
      <c r="L16" s="244"/>
      <c r="M16" s="245"/>
      <c r="N16" s="1230"/>
      <c r="O16" s="954"/>
      <c r="P16" s="954"/>
      <c r="Q16" s="954"/>
      <c r="R16" s="954"/>
      <c r="S16" s="954"/>
      <c r="T16" s="954"/>
      <c r="U16" s="954"/>
      <c r="V16" s="954"/>
      <c r="W16" s="954"/>
      <c r="X16" s="955"/>
      <c r="Y16" s="1230"/>
      <c r="Z16" s="954"/>
      <c r="AA16" s="954"/>
      <c r="AB16" s="954"/>
      <c r="AC16" s="954"/>
      <c r="AD16" s="954"/>
      <c r="AE16" s="954"/>
      <c r="AF16" s="954"/>
      <c r="AG16" s="954"/>
      <c r="AH16" s="954"/>
      <c r="AI16" s="955"/>
      <c r="AJ16" s="46"/>
      <c r="AK16" s="46"/>
      <c r="AL16" s="46"/>
      <c r="AM16" s="46"/>
      <c r="AN16" s="79"/>
    </row>
    <row r="17" spans="2:40" s="45" customFormat="1" ht="9" customHeight="1" x14ac:dyDescent="0.15">
      <c r="B17" s="81"/>
      <c r="C17" s="46"/>
      <c r="D17" s="46"/>
      <c r="E17" s="46"/>
      <c r="F17" s="46"/>
      <c r="G17" s="243"/>
      <c r="H17" s="244"/>
      <c r="I17" s="244"/>
      <c r="J17" s="244"/>
      <c r="K17" s="244"/>
      <c r="L17" s="244"/>
      <c r="M17" s="245"/>
      <c r="N17" s="1231"/>
      <c r="O17" s="1232"/>
      <c r="P17" s="1232"/>
      <c r="Q17" s="1232"/>
      <c r="R17" s="1232"/>
      <c r="S17" s="1232"/>
      <c r="T17" s="1232"/>
      <c r="U17" s="1232"/>
      <c r="V17" s="1232"/>
      <c r="W17" s="1232"/>
      <c r="X17" s="1233"/>
      <c r="Y17" s="1231"/>
      <c r="Z17" s="1232"/>
      <c r="AA17" s="1232"/>
      <c r="AB17" s="1232"/>
      <c r="AC17" s="1232"/>
      <c r="AD17" s="1232"/>
      <c r="AE17" s="1232"/>
      <c r="AF17" s="1232"/>
      <c r="AG17" s="1232"/>
      <c r="AH17" s="1232"/>
      <c r="AI17" s="1233"/>
      <c r="AJ17" s="46"/>
      <c r="AK17" s="46"/>
      <c r="AL17" s="46"/>
      <c r="AM17" s="46"/>
      <c r="AN17" s="79"/>
    </row>
    <row r="18" spans="2:40" s="45" customFormat="1" ht="9" customHeight="1" x14ac:dyDescent="0.15">
      <c r="B18" s="81"/>
      <c r="C18" s="46"/>
      <c r="D18" s="46"/>
      <c r="E18" s="46"/>
      <c r="F18" s="46"/>
      <c r="G18" s="243"/>
      <c r="H18" s="244"/>
      <c r="I18" s="244"/>
      <c r="J18" s="244"/>
      <c r="K18" s="244"/>
      <c r="L18" s="244"/>
      <c r="M18" s="245"/>
      <c r="N18" s="1230"/>
      <c r="O18" s="954"/>
      <c r="P18" s="954"/>
      <c r="Q18" s="954"/>
      <c r="R18" s="954"/>
      <c r="S18" s="954"/>
      <c r="T18" s="954"/>
      <c r="U18" s="954"/>
      <c r="V18" s="954"/>
      <c r="W18" s="954"/>
      <c r="X18" s="955"/>
      <c r="Y18" s="1230"/>
      <c r="Z18" s="954"/>
      <c r="AA18" s="954"/>
      <c r="AB18" s="954"/>
      <c r="AC18" s="954"/>
      <c r="AD18" s="954"/>
      <c r="AE18" s="954"/>
      <c r="AF18" s="954"/>
      <c r="AG18" s="954"/>
      <c r="AH18" s="954"/>
      <c r="AI18" s="955"/>
      <c r="AJ18" s="46"/>
      <c r="AK18" s="46"/>
      <c r="AL18" s="46"/>
      <c r="AM18" s="46"/>
      <c r="AN18" s="79"/>
    </row>
    <row r="19" spans="2:40" s="45" customFormat="1" ht="9" customHeight="1" x14ac:dyDescent="0.15">
      <c r="B19" s="81"/>
      <c r="C19" s="46"/>
      <c r="D19" s="46"/>
      <c r="E19" s="46"/>
      <c r="F19" s="46"/>
      <c r="G19" s="194"/>
      <c r="H19" s="195"/>
      <c r="I19" s="195"/>
      <c r="J19" s="195"/>
      <c r="K19" s="195"/>
      <c r="L19" s="195"/>
      <c r="M19" s="196"/>
      <c r="N19" s="1231"/>
      <c r="O19" s="1232"/>
      <c r="P19" s="1232"/>
      <c r="Q19" s="1232"/>
      <c r="R19" s="1232"/>
      <c r="S19" s="1232"/>
      <c r="T19" s="1232"/>
      <c r="U19" s="1232"/>
      <c r="V19" s="1232"/>
      <c r="W19" s="1232"/>
      <c r="X19" s="1233"/>
      <c r="Y19" s="1231"/>
      <c r="Z19" s="1232"/>
      <c r="AA19" s="1232"/>
      <c r="AB19" s="1232"/>
      <c r="AC19" s="1232"/>
      <c r="AD19" s="1232"/>
      <c r="AE19" s="1232"/>
      <c r="AF19" s="1232"/>
      <c r="AG19" s="1232"/>
      <c r="AH19" s="1232"/>
      <c r="AI19" s="1233"/>
      <c r="AJ19" s="46"/>
      <c r="AK19" s="46"/>
      <c r="AL19" s="46"/>
      <c r="AM19" s="46"/>
      <c r="AN19" s="79"/>
    </row>
    <row r="20" spans="2:40" s="45" customFormat="1" ht="15" customHeight="1" x14ac:dyDescent="0.15">
      <c r="B20" s="81"/>
      <c r="C20" s="46"/>
      <c r="D20" s="46"/>
      <c r="E20" s="103"/>
      <c r="F20" s="103"/>
      <c r="G20" s="103"/>
      <c r="H20" s="103"/>
      <c r="I20" s="103"/>
      <c r="J20" s="103"/>
      <c r="K20" s="103"/>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4"/>
    </row>
    <row r="21" spans="2:40" s="45" customFormat="1" ht="15" customHeight="1" x14ac:dyDescent="0.15">
      <c r="B21" s="81"/>
      <c r="C21" s="175" t="s">
        <v>369</v>
      </c>
      <c r="D21" s="175"/>
      <c r="E21" s="175"/>
      <c r="F21" s="175"/>
      <c r="G21" s="175"/>
      <c r="H21" s="175"/>
      <c r="I21" s="175"/>
      <c r="J21" s="175"/>
      <c r="K21" s="175"/>
      <c r="L21" s="175"/>
      <c r="M21" s="175"/>
      <c r="N21" s="175"/>
      <c r="O21" s="175"/>
      <c r="P21" s="175"/>
      <c r="Q21" s="175"/>
      <c r="R21" s="175"/>
      <c r="S21" s="175"/>
      <c r="T21" s="175"/>
      <c r="U21" s="175"/>
      <c r="V21" s="175"/>
      <c r="W21" s="175"/>
      <c r="X21" s="175"/>
      <c r="Y21" s="175"/>
      <c r="Z21" s="175"/>
      <c r="AA21" s="175"/>
      <c r="AB21" s="175"/>
      <c r="AC21" s="175"/>
      <c r="AD21" s="175"/>
      <c r="AE21" s="175"/>
      <c r="AF21" s="175"/>
      <c r="AG21" s="175"/>
      <c r="AH21" s="175"/>
      <c r="AI21" s="175"/>
      <c r="AJ21" s="175"/>
      <c r="AK21" s="175"/>
      <c r="AL21" s="175"/>
      <c r="AM21" s="175"/>
      <c r="AN21" s="79"/>
    </row>
    <row r="22" spans="2:40" s="45" customFormat="1" ht="15" customHeight="1" x14ac:dyDescent="0.15">
      <c r="B22" s="81"/>
      <c r="C22" s="175"/>
      <c r="D22" s="175"/>
      <c r="E22" s="175"/>
      <c r="F22" s="175"/>
      <c r="G22" s="175"/>
      <c r="H22" s="175"/>
      <c r="I22" s="175"/>
      <c r="J22" s="175"/>
      <c r="K22" s="175"/>
      <c r="L22" s="175"/>
      <c r="M22" s="175"/>
      <c r="N22" s="175"/>
      <c r="O22" s="175"/>
      <c r="P22" s="175"/>
      <c r="Q22" s="175"/>
      <c r="R22" s="175"/>
      <c r="S22" s="175"/>
      <c r="T22" s="175"/>
      <c r="U22" s="175"/>
      <c r="V22" s="175"/>
      <c r="W22" s="175"/>
      <c r="X22" s="175"/>
      <c r="Y22" s="175"/>
      <c r="Z22" s="175"/>
      <c r="AA22" s="175"/>
      <c r="AB22" s="175"/>
      <c r="AC22" s="175"/>
      <c r="AD22" s="175"/>
      <c r="AE22" s="175"/>
      <c r="AF22" s="175"/>
      <c r="AG22" s="175"/>
      <c r="AH22" s="175"/>
      <c r="AI22" s="175"/>
      <c r="AJ22" s="175"/>
      <c r="AK22" s="175"/>
      <c r="AL22" s="175"/>
      <c r="AM22" s="175"/>
      <c r="AN22" s="79"/>
    </row>
    <row r="23" spans="2:40" s="45" customFormat="1" ht="15" customHeight="1" thickBot="1" x14ac:dyDescent="0.2">
      <c r="B23" s="82"/>
      <c r="C23" s="83"/>
      <c r="D23" s="83"/>
      <c r="E23" s="83"/>
      <c r="F23" s="83"/>
      <c r="G23" s="83"/>
      <c r="H23" s="83"/>
      <c r="I23" s="83"/>
      <c r="J23" s="83"/>
      <c r="K23" s="83"/>
      <c r="L23" s="83"/>
      <c r="M23" s="83"/>
      <c r="N23" s="83"/>
      <c r="O23" s="83"/>
      <c r="P23" s="83"/>
      <c r="Q23" s="83"/>
      <c r="R23" s="83"/>
      <c r="S23" s="83"/>
      <c r="T23" s="83"/>
      <c r="U23" s="83"/>
      <c r="V23" s="83"/>
      <c r="W23" s="83"/>
      <c r="X23" s="83"/>
      <c r="Y23" s="83"/>
      <c r="Z23" s="83"/>
      <c r="AA23" s="83"/>
      <c r="AB23" s="83"/>
      <c r="AC23" s="83"/>
      <c r="AD23" s="83"/>
      <c r="AE23" s="83"/>
      <c r="AF23" s="83"/>
      <c r="AG23" s="83"/>
      <c r="AH23" s="83"/>
      <c r="AI23" s="83"/>
      <c r="AJ23" s="83"/>
      <c r="AK23" s="83"/>
      <c r="AL23" s="83"/>
      <c r="AM23" s="83"/>
      <c r="AN23" s="84"/>
    </row>
    <row r="24" spans="2:40" s="45" customFormat="1" ht="15" customHeight="1" x14ac:dyDescent="0.15">
      <c r="B24" s="48"/>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row>
    <row r="25" spans="2:40" s="45" customFormat="1" ht="15" customHeight="1" x14ac:dyDescent="0.15">
      <c r="B25" s="215" t="s">
        <v>11</v>
      </c>
      <c r="C25" s="215"/>
      <c r="D25" s="216" t="s">
        <v>370</v>
      </c>
      <c r="E25" s="216"/>
      <c r="F25" s="216"/>
      <c r="G25" s="216"/>
      <c r="H25" s="216"/>
      <c r="I25" s="216"/>
      <c r="J25" s="216"/>
      <c r="K25" s="216"/>
      <c r="L25" s="216"/>
      <c r="M25" s="216"/>
      <c r="N25" s="216"/>
      <c r="O25" s="216"/>
      <c r="P25" s="216"/>
      <c r="Q25" s="216"/>
      <c r="R25" s="216"/>
      <c r="S25" s="216"/>
      <c r="T25" s="216"/>
      <c r="U25" s="216"/>
      <c r="V25" s="216"/>
      <c r="W25" s="216"/>
      <c r="X25" s="216"/>
      <c r="Y25" s="216"/>
      <c r="Z25" s="216"/>
      <c r="AA25" s="216"/>
      <c r="AB25" s="216"/>
      <c r="AC25" s="216"/>
      <c r="AD25" s="216"/>
      <c r="AE25" s="216"/>
      <c r="AF25" s="216"/>
      <c r="AG25" s="216"/>
      <c r="AH25" s="216"/>
      <c r="AI25" s="216"/>
      <c r="AJ25" s="216"/>
      <c r="AK25" s="216"/>
      <c r="AL25" s="216"/>
      <c r="AM25" s="216"/>
      <c r="AN25" s="216"/>
    </row>
    <row r="26" spans="2:40" s="45" customFormat="1" ht="15" customHeight="1" x14ac:dyDescent="0.15">
      <c r="B26" s="226"/>
      <c r="C26" s="226"/>
      <c r="D26" s="226"/>
      <c r="E26" s="226"/>
      <c r="F26" s="226"/>
      <c r="G26" s="226"/>
      <c r="H26" s="226"/>
      <c r="I26" s="226"/>
      <c r="J26" s="226"/>
      <c r="K26" s="226"/>
      <c r="L26" s="226"/>
      <c r="M26" s="226"/>
      <c r="N26" s="226"/>
      <c r="O26" s="226"/>
      <c r="P26" s="226"/>
      <c r="Q26" s="226"/>
      <c r="R26" s="226"/>
      <c r="S26" s="226"/>
      <c r="T26" s="226"/>
      <c r="U26" s="226"/>
      <c r="V26" s="226"/>
      <c r="W26" s="226"/>
      <c r="X26" s="226"/>
      <c r="Y26" s="226"/>
      <c r="Z26" s="226"/>
      <c r="AA26" s="226"/>
      <c r="AB26" s="226"/>
      <c r="AC26" s="226"/>
      <c r="AD26" s="226"/>
      <c r="AE26" s="226"/>
      <c r="AF26" s="226"/>
      <c r="AG26" s="226"/>
      <c r="AH26" s="226"/>
      <c r="AI26" s="226"/>
      <c r="AJ26" s="226"/>
      <c r="AK26" s="226"/>
      <c r="AL26" s="226"/>
      <c r="AM26" s="226"/>
      <c r="AN26" s="226"/>
    </row>
    <row r="27" spans="2:40" s="45" customFormat="1" ht="15" customHeight="1" x14ac:dyDescent="0.15">
      <c r="B27" s="217" t="s">
        <v>25</v>
      </c>
      <c r="C27" s="218"/>
      <c r="D27" s="218"/>
      <c r="E27" s="218"/>
      <c r="F27" s="218"/>
      <c r="G27" s="218"/>
      <c r="H27" s="218"/>
      <c r="I27" s="218"/>
      <c r="J27" s="218"/>
      <c r="K27" s="218"/>
      <c r="L27" s="218"/>
      <c r="M27" s="218"/>
      <c r="N27" s="218"/>
      <c r="O27" s="218"/>
      <c r="P27" s="218"/>
      <c r="Q27" s="218"/>
      <c r="R27" s="218"/>
      <c r="S27" s="218"/>
      <c r="T27" s="218"/>
      <c r="U27" s="218"/>
      <c r="V27" s="218"/>
      <c r="W27" s="218"/>
      <c r="X27" s="218"/>
      <c r="Y27" s="218"/>
      <c r="Z27" s="218"/>
      <c r="AA27" s="218"/>
      <c r="AB27" s="218"/>
      <c r="AC27" s="218"/>
      <c r="AD27" s="218"/>
      <c r="AE27" s="218"/>
      <c r="AF27" s="218"/>
      <c r="AG27" s="218"/>
      <c r="AH27" s="218"/>
      <c r="AI27" s="218"/>
      <c r="AJ27" s="218"/>
      <c r="AK27" s="218"/>
      <c r="AL27" s="218"/>
      <c r="AM27" s="218"/>
      <c r="AN27" s="219"/>
    </row>
    <row r="28" spans="2:40" s="45" customFormat="1" ht="15" customHeight="1" x14ac:dyDescent="0.15">
      <c r="B28" s="220" t="s">
        <v>371</v>
      </c>
      <c r="C28" s="221"/>
      <c r="D28" s="221"/>
      <c r="E28" s="221"/>
      <c r="F28" s="221"/>
      <c r="G28" s="221"/>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1"/>
      <c r="AH28" s="221"/>
      <c r="AI28" s="221"/>
      <c r="AJ28" s="221"/>
      <c r="AK28" s="221"/>
      <c r="AL28" s="221"/>
      <c r="AM28" s="221"/>
      <c r="AN28" s="222"/>
    </row>
    <row r="29" spans="2:40" s="45" customFormat="1" ht="15" customHeight="1" x14ac:dyDescent="0.15">
      <c r="B29" s="220"/>
      <c r="C29" s="221"/>
      <c r="D29" s="221"/>
      <c r="E29" s="221"/>
      <c r="F29" s="221"/>
      <c r="G29" s="221"/>
      <c r="H29" s="221"/>
      <c r="I29" s="221"/>
      <c r="J29" s="221"/>
      <c r="K29" s="221"/>
      <c r="L29" s="221"/>
      <c r="M29" s="221"/>
      <c r="N29" s="221"/>
      <c r="O29" s="221"/>
      <c r="P29" s="221"/>
      <c r="Q29" s="221"/>
      <c r="R29" s="221"/>
      <c r="S29" s="221"/>
      <c r="T29" s="221"/>
      <c r="U29" s="221"/>
      <c r="V29" s="221"/>
      <c r="W29" s="221"/>
      <c r="X29" s="221"/>
      <c r="Y29" s="221"/>
      <c r="Z29" s="221"/>
      <c r="AA29" s="221"/>
      <c r="AB29" s="221"/>
      <c r="AC29" s="221"/>
      <c r="AD29" s="221"/>
      <c r="AE29" s="221"/>
      <c r="AF29" s="221"/>
      <c r="AG29" s="221"/>
      <c r="AH29" s="221"/>
      <c r="AI29" s="221"/>
      <c r="AJ29" s="221"/>
      <c r="AK29" s="221"/>
      <c r="AL29" s="221"/>
      <c r="AM29" s="221"/>
      <c r="AN29" s="222"/>
    </row>
    <row r="30" spans="2:40" s="45" customFormat="1" ht="15" customHeight="1" x14ac:dyDescent="0.15">
      <c r="B30" s="223"/>
      <c r="C30" s="224"/>
      <c r="D30" s="224"/>
      <c r="E30" s="224"/>
      <c r="F30" s="224"/>
      <c r="G30" s="224"/>
      <c r="H30" s="224"/>
      <c r="I30" s="224"/>
      <c r="J30" s="224"/>
      <c r="K30" s="224"/>
      <c r="L30" s="224"/>
      <c r="M30" s="224"/>
      <c r="N30" s="224"/>
      <c r="O30" s="224"/>
      <c r="P30" s="224"/>
      <c r="Q30" s="224"/>
      <c r="R30" s="224"/>
      <c r="S30" s="224"/>
      <c r="T30" s="224"/>
      <c r="U30" s="224"/>
      <c r="V30" s="224"/>
      <c r="W30" s="224"/>
      <c r="X30" s="224"/>
      <c r="Y30" s="224"/>
      <c r="Z30" s="224"/>
      <c r="AA30" s="224"/>
      <c r="AB30" s="224"/>
      <c r="AC30" s="224"/>
      <c r="AD30" s="224"/>
      <c r="AE30" s="224"/>
      <c r="AF30" s="224"/>
      <c r="AG30" s="224"/>
      <c r="AH30" s="224"/>
      <c r="AI30" s="224"/>
      <c r="AJ30" s="224"/>
      <c r="AK30" s="224"/>
      <c r="AL30" s="224"/>
      <c r="AM30" s="224"/>
      <c r="AN30" s="225"/>
    </row>
    <row r="31" spans="2:40" s="45" customFormat="1" ht="15" customHeight="1" x14ac:dyDescent="0.15">
      <c r="B31" s="105"/>
      <c r="C31" s="105"/>
      <c r="D31" s="105"/>
      <c r="E31" s="105"/>
      <c r="F31" s="105"/>
      <c r="G31" s="105"/>
      <c r="H31" s="105"/>
      <c r="I31" s="105"/>
      <c r="J31" s="105"/>
      <c r="K31" s="10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row>
    <row r="32" spans="2:40" s="45" customFormat="1" ht="15" customHeight="1" x14ac:dyDescent="0.15">
      <c r="B32" s="293" t="s">
        <v>372</v>
      </c>
      <c r="C32" s="293"/>
      <c r="D32" s="293"/>
      <c r="E32" s="293"/>
      <c r="F32" s="293"/>
      <c r="G32" s="293"/>
      <c r="H32" s="293"/>
      <c r="I32" s="293"/>
      <c r="J32" s="293"/>
      <c r="K32" s="293"/>
      <c r="L32" s="293"/>
      <c r="M32" s="293"/>
      <c r="N32" s="293"/>
      <c r="O32" s="293"/>
      <c r="P32" s="293"/>
      <c r="Q32" s="293"/>
      <c r="R32" s="293"/>
      <c r="S32" s="293"/>
      <c r="T32" s="293"/>
      <c r="U32" s="293"/>
      <c r="V32" s="293"/>
      <c r="W32" s="293"/>
      <c r="X32" s="293"/>
      <c r="Y32" s="293"/>
      <c r="Z32" s="293"/>
      <c r="AA32" s="293"/>
      <c r="AB32" s="293"/>
      <c r="AC32" s="293"/>
      <c r="AD32" s="293"/>
      <c r="AE32" s="293"/>
      <c r="AF32" s="293"/>
      <c r="AG32" s="293"/>
      <c r="AH32" s="293"/>
      <c r="AI32" s="293"/>
      <c r="AJ32" s="293"/>
      <c r="AK32" s="293"/>
      <c r="AL32" s="293"/>
      <c r="AM32" s="293"/>
      <c r="AN32" s="293"/>
    </row>
    <row r="33" spans="2:40" s="45" customFormat="1" ht="15" customHeight="1" x14ac:dyDescent="0.15">
      <c r="B33" s="47"/>
      <c r="C33" s="685" t="s">
        <v>67</v>
      </c>
      <c r="D33" s="685"/>
      <c r="E33" s="685"/>
      <c r="F33" s="686" t="s">
        <v>373</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s="45" customFormat="1" ht="15" customHeight="1" x14ac:dyDescent="0.15">
      <c r="B34" s="1250" t="s">
        <v>374</v>
      </c>
      <c r="C34" s="1250"/>
      <c r="D34" s="1250"/>
      <c r="E34" s="1250"/>
      <c r="F34" s="1250"/>
      <c r="G34" s="1250"/>
      <c r="H34" s="1250"/>
      <c r="I34" s="1250"/>
      <c r="J34" s="1250"/>
      <c r="K34" s="1250"/>
      <c r="L34" s="1250"/>
      <c r="M34" s="1250"/>
      <c r="N34" s="1250"/>
      <c r="O34" s="1250"/>
      <c r="P34" s="1250"/>
      <c r="Q34" s="1250" t="s">
        <v>375</v>
      </c>
      <c r="R34" s="1250"/>
      <c r="S34" s="1250"/>
      <c r="T34" s="1250"/>
      <c r="U34" s="1250"/>
      <c r="V34" s="1250"/>
      <c r="W34" s="1250"/>
      <c r="X34" s="1250"/>
      <c r="Y34" s="1250"/>
      <c r="Z34" s="1250"/>
      <c r="AA34" s="1250"/>
      <c r="AB34" s="1250"/>
      <c r="AC34" s="1250"/>
      <c r="AD34" s="1250"/>
      <c r="AE34" s="1250"/>
      <c r="AF34" s="1250"/>
      <c r="AG34" s="1250"/>
      <c r="AH34" s="1250"/>
      <c r="AI34" s="1250"/>
      <c r="AJ34" s="1250"/>
      <c r="AK34" s="1250"/>
      <c r="AL34" s="1250"/>
      <c r="AM34" s="1250"/>
      <c r="AN34" s="1250"/>
    </row>
    <row r="35" spans="2:40" s="45" customFormat="1" ht="15" customHeight="1" x14ac:dyDescent="0.15">
      <c r="B35" s="1234"/>
      <c r="C35" s="1234"/>
      <c r="D35" s="1234"/>
      <c r="E35" s="1234"/>
      <c r="F35" s="1234"/>
      <c r="G35" s="1234"/>
      <c r="H35" s="1234"/>
      <c r="I35" s="1234"/>
      <c r="J35" s="1234"/>
      <c r="K35" s="1234"/>
      <c r="L35" s="1234"/>
      <c r="M35" s="1234"/>
      <c r="N35" s="1234"/>
      <c r="O35" s="1234"/>
      <c r="P35" s="1234"/>
      <c r="Q35" s="1235" t="s">
        <v>376</v>
      </c>
      <c r="R35" s="1236"/>
      <c r="S35" s="1236"/>
      <c r="T35" s="1236"/>
      <c r="U35" s="1236"/>
      <c r="V35" s="1236"/>
      <c r="W35" s="1236"/>
      <c r="X35" s="1237"/>
      <c r="Y35" s="1242"/>
      <c r="Z35" s="1243"/>
      <c r="AA35" s="1243"/>
      <c r="AB35" s="1243"/>
      <c r="AC35" s="1243"/>
      <c r="AD35" s="1243"/>
      <c r="AE35" s="1243"/>
      <c r="AF35" s="1243"/>
      <c r="AG35" s="1243"/>
      <c r="AH35" s="1243"/>
      <c r="AI35" s="1243"/>
      <c r="AJ35" s="1243"/>
      <c r="AK35" s="1243"/>
      <c r="AL35" s="1243"/>
      <c r="AM35" s="1243"/>
      <c r="AN35" s="1244"/>
    </row>
    <row r="36" spans="2:40" s="45" customFormat="1" ht="15" customHeight="1" x14ac:dyDescent="0.15">
      <c r="B36" s="1234"/>
      <c r="C36" s="1234"/>
      <c r="D36" s="1234"/>
      <c r="E36" s="1234"/>
      <c r="F36" s="1234"/>
      <c r="G36" s="1234"/>
      <c r="H36" s="1234"/>
      <c r="I36" s="1234"/>
      <c r="J36" s="1234"/>
      <c r="K36" s="1234"/>
      <c r="L36" s="1234"/>
      <c r="M36" s="1234"/>
      <c r="N36" s="1234"/>
      <c r="O36" s="1234"/>
      <c r="P36" s="1234"/>
      <c r="Q36" s="1238"/>
      <c r="R36" s="687"/>
      <c r="S36" s="687"/>
      <c r="T36" s="687"/>
      <c r="U36" s="687"/>
      <c r="V36" s="687"/>
      <c r="W36" s="687"/>
      <c r="X36" s="1239"/>
      <c r="Y36" s="1245"/>
      <c r="Z36" s="585"/>
      <c r="AA36" s="585"/>
      <c r="AB36" s="585"/>
      <c r="AC36" s="585"/>
      <c r="AD36" s="585"/>
      <c r="AE36" s="585"/>
      <c r="AF36" s="585"/>
      <c r="AG36" s="585"/>
      <c r="AH36" s="585"/>
      <c r="AI36" s="585"/>
      <c r="AJ36" s="585"/>
      <c r="AK36" s="585"/>
      <c r="AL36" s="585"/>
      <c r="AM36" s="585"/>
      <c r="AN36" s="1246"/>
    </row>
    <row r="37" spans="2:40" s="45" customFormat="1" ht="15" customHeight="1" x14ac:dyDescent="0.15">
      <c r="B37" s="1234"/>
      <c r="C37" s="1234"/>
      <c r="D37" s="1234"/>
      <c r="E37" s="1234"/>
      <c r="F37" s="1234"/>
      <c r="G37" s="1234"/>
      <c r="H37" s="1234"/>
      <c r="I37" s="1234"/>
      <c r="J37" s="1234"/>
      <c r="K37" s="1234"/>
      <c r="L37" s="1234"/>
      <c r="M37" s="1234"/>
      <c r="N37" s="1234"/>
      <c r="O37" s="1234"/>
      <c r="P37" s="1234"/>
      <c r="Q37" s="1238"/>
      <c r="R37" s="687"/>
      <c r="S37" s="687"/>
      <c r="T37" s="687"/>
      <c r="U37" s="687"/>
      <c r="V37" s="687"/>
      <c r="W37" s="687"/>
      <c r="X37" s="1239"/>
      <c r="Y37" s="1245"/>
      <c r="Z37" s="585"/>
      <c r="AA37" s="585"/>
      <c r="AB37" s="585"/>
      <c r="AC37" s="585"/>
      <c r="AD37" s="585"/>
      <c r="AE37" s="585"/>
      <c r="AF37" s="585"/>
      <c r="AG37" s="585"/>
      <c r="AH37" s="585"/>
      <c r="AI37" s="585"/>
      <c r="AJ37" s="585"/>
      <c r="AK37" s="585"/>
      <c r="AL37" s="585"/>
      <c r="AM37" s="585"/>
      <c r="AN37" s="1246"/>
    </row>
    <row r="38" spans="2:40" s="45" customFormat="1" ht="15" customHeight="1" x14ac:dyDescent="0.15">
      <c r="B38" s="1234"/>
      <c r="C38" s="1234"/>
      <c r="D38" s="1234"/>
      <c r="E38" s="1234"/>
      <c r="F38" s="1234"/>
      <c r="G38" s="1234"/>
      <c r="H38" s="1234"/>
      <c r="I38" s="1234"/>
      <c r="J38" s="1234"/>
      <c r="K38" s="1234"/>
      <c r="L38" s="1234"/>
      <c r="M38" s="1234"/>
      <c r="N38" s="1234"/>
      <c r="O38" s="1234"/>
      <c r="P38" s="1234"/>
      <c r="Q38" s="1238"/>
      <c r="R38" s="687"/>
      <c r="S38" s="687"/>
      <c r="T38" s="687"/>
      <c r="U38" s="687"/>
      <c r="V38" s="687"/>
      <c r="W38" s="687"/>
      <c r="X38" s="1239"/>
      <c r="Y38" s="1245"/>
      <c r="Z38" s="585"/>
      <c r="AA38" s="585"/>
      <c r="AB38" s="585"/>
      <c r="AC38" s="585"/>
      <c r="AD38" s="585"/>
      <c r="AE38" s="585"/>
      <c r="AF38" s="585"/>
      <c r="AG38" s="585"/>
      <c r="AH38" s="585"/>
      <c r="AI38" s="585"/>
      <c r="AJ38" s="585"/>
      <c r="AK38" s="585"/>
      <c r="AL38" s="585"/>
      <c r="AM38" s="585"/>
      <c r="AN38" s="1246"/>
    </row>
    <row r="39" spans="2:40" s="45" customFormat="1" ht="15" customHeight="1" x14ac:dyDescent="0.15">
      <c r="B39" s="1234"/>
      <c r="C39" s="1234"/>
      <c r="D39" s="1234"/>
      <c r="E39" s="1234"/>
      <c r="F39" s="1234"/>
      <c r="G39" s="1234"/>
      <c r="H39" s="1234"/>
      <c r="I39" s="1234"/>
      <c r="J39" s="1234"/>
      <c r="K39" s="1234"/>
      <c r="L39" s="1234"/>
      <c r="M39" s="1234"/>
      <c r="N39" s="1234"/>
      <c r="O39" s="1234"/>
      <c r="P39" s="1234"/>
      <c r="Q39" s="1240"/>
      <c r="R39" s="688"/>
      <c r="S39" s="688"/>
      <c r="T39" s="688"/>
      <c r="U39" s="688"/>
      <c r="V39" s="688"/>
      <c r="W39" s="688"/>
      <c r="X39" s="1241"/>
      <c r="Y39" s="1247"/>
      <c r="Z39" s="1248"/>
      <c r="AA39" s="1248"/>
      <c r="AB39" s="1248"/>
      <c r="AC39" s="1248"/>
      <c r="AD39" s="1248"/>
      <c r="AE39" s="1248"/>
      <c r="AF39" s="1248"/>
      <c r="AG39" s="1248"/>
      <c r="AH39" s="1248"/>
      <c r="AI39" s="1248"/>
      <c r="AJ39" s="1248"/>
      <c r="AK39" s="1248"/>
      <c r="AL39" s="1248"/>
      <c r="AM39" s="1248"/>
      <c r="AN39" s="1249"/>
    </row>
    <row r="40" spans="2:40" s="45" customFormat="1" ht="15" customHeight="1" x14ac:dyDescent="0.15">
      <c r="B40" s="1234"/>
      <c r="C40" s="1234"/>
      <c r="D40" s="1234"/>
      <c r="E40" s="1234"/>
      <c r="F40" s="1234"/>
      <c r="G40" s="1234"/>
      <c r="H40" s="1234"/>
      <c r="I40" s="1234"/>
      <c r="J40" s="1234"/>
      <c r="K40" s="1234"/>
      <c r="L40" s="1234"/>
      <c r="M40" s="1234"/>
      <c r="N40" s="1234"/>
      <c r="O40" s="1234"/>
      <c r="P40" s="1234"/>
      <c r="Q40" s="1235" t="s">
        <v>377</v>
      </c>
      <c r="R40" s="1236"/>
      <c r="S40" s="1236"/>
      <c r="T40" s="1236"/>
      <c r="U40" s="1236"/>
      <c r="V40" s="1236"/>
      <c r="W40" s="1236"/>
      <c r="X40" s="1237"/>
      <c r="Y40" s="1242"/>
      <c r="Z40" s="1243"/>
      <c r="AA40" s="1243"/>
      <c r="AB40" s="1243"/>
      <c r="AC40" s="1243"/>
      <c r="AD40" s="1243"/>
      <c r="AE40" s="1243"/>
      <c r="AF40" s="1243"/>
      <c r="AG40" s="1243"/>
      <c r="AH40" s="1243"/>
      <c r="AI40" s="1243"/>
      <c r="AJ40" s="1243"/>
      <c r="AK40" s="1243"/>
      <c r="AL40" s="1243"/>
      <c r="AM40" s="1243"/>
      <c r="AN40" s="1244"/>
    </row>
    <row r="41" spans="2:40" s="45" customFormat="1" ht="15" customHeight="1" x14ac:dyDescent="0.15">
      <c r="B41" s="1234"/>
      <c r="C41" s="1234"/>
      <c r="D41" s="1234"/>
      <c r="E41" s="1234"/>
      <c r="F41" s="1234"/>
      <c r="G41" s="1234"/>
      <c r="H41" s="1234"/>
      <c r="I41" s="1234"/>
      <c r="J41" s="1234"/>
      <c r="K41" s="1234"/>
      <c r="L41" s="1234"/>
      <c r="M41" s="1234"/>
      <c r="N41" s="1234"/>
      <c r="O41" s="1234"/>
      <c r="P41" s="1234"/>
      <c r="Q41" s="1238"/>
      <c r="R41" s="687"/>
      <c r="S41" s="687"/>
      <c r="T41" s="687"/>
      <c r="U41" s="687"/>
      <c r="V41" s="687"/>
      <c r="W41" s="687"/>
      <c r="X41" s="1239"/>
      <c r="Y41" s="1245"/>
      <c r="Z41" s="585"/>
      <c r="AA41" s="585"/>
      <c r="AB41" s="585"/>
      <c r="AC41" s="585"/>
      <c r="AD41" s="585"/>
      <c r="AE41" s="585"/>
      <c r="AF41" s="585"/>
      <c r="AG41" s="585"/>
      <c r="AH41" s="585"/>
      <c r="AI41" s="585"/>
      <c r="AJ41" s="585"/>
      <c r="AK41" s="585"/>
      <c r="AL41" s="585"/>
      <c r="AM41" s="585"/>
      <c r="AN41" s="1246"/>
    </row>
    <row r="42" spans="2:40" s="45" customFormat="1" ht="15" customHeight="1" x14ac:dyDescent="0.15">
      <c r="B42" s="1234"/>
      <c r="C42" s="1234"/>
      <c r="D42" s="1234"/>
      <c r="E42" s="1234"/>
      <c r="F42" s="1234"/>
      <c r="G42" s="1234"/>
      <c r="H42" s="1234"/>
      <c r="I42" s="1234"/>
      <c r="J42" s="1234"/>
      <c r="K42" s="1234"/>
      <c r="L42" s="1234"/>
      <c r="M42" s="1234"/>
      <c r="N42" s="1234"/>
      <c r="O42" s="1234"/>
      <c r="P42" s="1234"/>
      <c r="Q42" s="1238"/>
      <c r="R42" s="687"/>
      <c r="S42" s="687"/>
      <c r="T42" s="687"/>
      <c r="U42" s="687"/>
      <c r="V42" s="687"/>
      <c r="W42" s="687"/>
      <c r="X42" s="1239"/>
      <c r="Y42" s="1245"/>
      <c r="Z42" s="585"/>
      <c r="AA42" s="585"/>
      <c r="AB42" s="585"/>
      <c r="AC42" s="585"/>
      <c r="AD42" s="585"/>
      <c r="AE42" s="585"/>
      <c r="AF42" s="585"/>
      <c r="AG42" s="585"/>
      <c r="AH42" s="585"/>
      <c r="AI42" s="585"/>
      <c r="AJ42" s="585"/>
      <c r="AK42" s="585"/>
      <c r="AL42" s="585"/>
      <c r="AM42" s="585"/>
      <c r="AN42" s="1246"/>
    </row>
    <row r="43" spans="2:40" s="45" customFormat="1" ht="15" customHeight="1" x14ac:dyDescent="0.15">
      <c r="B43" s="1234"/>
      <c r="C43" s="1234"/>
      <c r="D43" s="1234"/>
      <c r="E43" s="1234"/>
      <c r="F43" s="1234"/>
      <c r="G43" s="1234"/>
      <c r="H43" s="1234"/>
      <c r="I43" s="1234"/>
      <c r="J43" s="1234"/>
      <c r="K43" s="1234"/>
      <c r="L43" s="1234"/>
      <c r="M43" s="1234"/>
      <c r="N43" s="1234"/>
      <c r="O43" s="1234"/>
      <c r="P43" s="1234"/>
      <c r="Q43" s="1238"/>
      <c r="R43" s="687"/>
      <c r="S43" s="687"/>
      <c r="T43" s="687"/>
      <c r="U43" s="687"/>
      <c r="V43" s="687"/>
      <c r="W43" s="687"/>
      <c r="X43" s="1239"/>
      <c r="Y43" s="1245"/>
      <c r="Z43" s="585"/>
      <c r="AA43" s="585"/>
      <c r="AB43" s="585"/>
      <c r="AC43" s="585"/>
      <c r="AD43" s="585"/>
      <c r="AE43" s="585"/>
      <c r="AF43" s="585"/>
      <c r="AG43" s="585"/>
      <c r="AH43" s="585"/>
      <c r="AI43" s="585"/>
      <c r="AJ43" s="585"/>
      <c r="AK43" s="585"/>
      <c r="AL43" s="585"/>
      <c r="AM43" s="585"/>
      <c r="AN43" s="1246"/>
    </row>
    <row r="44" spans="2:40" s="45" customFormat="1" ht="15" customHeight="1" x14ac:dyDescent="0.15">
      <c r="B44" s="1234"/>
      <c r="C44" s="1234"/>
      <c r="D44" s="1234"/>
      <c r="E44" s="1234"/>
      <c r="F44" s="1234"/>
      <c r="G44" s="1234"/>
      <c r="H44" s="1234"/>
      <c r="I44" s="1234"/>
      <c r="J44" s="1234"/>
      <c r="K44" s="1234"/>
      <c r="L44" s="1234"/>
      <c r="M44" s="1234"/>
      <c r="N44" s="1234"/>
      <c r="O44" s="1234"/>
      <c r="P44" s="1234"/>
      <c r="Q44" s="1240"/>
      <c r="R44" s="688"/>
      <c r="S44" s="688"/>
      <c r="T44" s="688"/>
      <c r="U44" s="688"/>
      <c r="V44" s="688"/>
      <c r="W44" s="688"/>
      <c r="X44" s="1241"/>
      <c r="Y44" s="1247"/>
      <c r="Z44" s="1248"/>
      <c r="AA44" s="1248"/>
      <c r="AB44" s="1248"/>
      <c r="AC44" s="1248"/>
      <c r="AD44" s="1248"/>
      <c r="AE44" s="1248"/>
      <c r="AF44" s="1248"/>
      <c r="AG44" s="1248"/>
      <c r="AH44" s="1248"/>
      <c r="AI44" s="1248"/>
      <c r="AJ44" s="1248"/>
      <c r="AK44" s="1248"/>
      <c r="AL44" s="1248"/>
      <c r="AM44" s="1248"/>
      <c r="AN44" s="1249"/>
    </row>
    <row r="45" spans="2:40" s="45" customFormat="1" ht="15" customHeight="1" x14ac:dyDescent="0.15">
      <c r="B45" s="1251" t="s">
        <v>378</v>
      </c>
      <c r="C45" s="1251"/>
      <c r="D45" s="1251"/>
      <c r="E45" s="1251"/>
      <c r="F45" s="1251"/>
      <c r="G45" s="1251"/>
      <c r="H45" s="1251"/>
      <c r="I45" s="1251"/>
      <c r="J45" s="1251"/>
      <c r="K45" s="1251"/>
      <c r="L45" s="1251"/>
      <c r="M45" s="1251"/>
      <c r="N45" s="1251"/>
      <c r="O45" s="1251"/>
      <c r="P45" s="1251"/>
      <c r="Q45" s="1251"/>
      <c r="R45" s="1251"/>
      <c r="S45" s="1251"/>
      <c r="T45" s="1251"/>
      <c r="U45" s="1251"/>
      <c r="V45" s="1251"/>
      <c r="W45" s="1251"/>
      <c r="X45" s="1251"/>
      <c r="Y45" s="1251"/>
      <c r="Z45" s="1251"/>
      <c r="AA45" s="1251"/>
      <c r="AB45" s="1251"/>
      <c r="AC45" s="1251"/>
      <c r="AD45" s="1251"/>
      <c r="AE45" s="1251"/>
      <c r="AF45" s="1251"/>
      <c r="AG45" s="1251"/>
      <c r="AH45" s="1251"/>
      <c r="AI45" s="1251"/>
      <c r="AJ45" s="1251"/>
      <c r="AK45" s="1251"/>
      <c r="AL45" s="1251"/>
      <c r="AM45" s="1251"/>
      <c r="AN45" s="1251"/>
    </row>
    <row r="46" spans="2:40" s="45" customFormat="1" ht="15" customHeight="1" x14ac:dyDescent="0.15">
      <c r="B46" s="106"/>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106"/>
      <c r="AN46" s="106"/>
    </row>
    <row r="47" spans="2:40" s="45" customFormat="1" ht="15" customHeight="1" x14ac:dyDescent="0.15">
      <c r="B47" s="47"/>
      <c r="C47" s="685" t="s">
        <v>71</v>
      </c>
      <c r="D47" s="685"/>
      <c r="E47" s="685"/>
      <c r="F47" s="686" t="s">
        <v>379</v>
      </c>
      <c r="G47" s="686"/>
      <c r="H47" s="686"/>
      <c r="I47" s="686"/>
      <c r="J47" s="686"/>
      <c r="K47" s="686"/>
      <c r="L47" s="686"/>
      <c r="M47" s="686"/>
      <c r="N47" s="686"/>
      <c r="O47" s="686"/>
      <c r="P47" s="686"/>
      <c r="Q47" s="686"/>
      <c r="R47" s="686"/>
      <c r="S47" s="686"/>
      <c r="T47" s="686"/>
      <c r="U47" s="686"/>
      <c r="V47" s="686"/>
      <c r="W47" s="686"/>
      <c r="X47" s="686"/>
      <c r="Y47" s="686"/>
      <c r="Z47" s="686"/>
      <c r="AA47" s="686"/>
      <c r="AB47" s="686"/>
      <c r="AC47" s="686"/>
      <c r="AD47" s="686"/>
      <c r="AE47" s="686"/>
      <c r="AF47" s="686"/>
      <c r="AG47" s="686"/>
      <c r="AH47" s="686"/>
      <c r="AI47" s="686"/>
      <c r="AJ47" s="686"/>
      <c r="AK47" s="686"/>
      <c r="AL47" s="686"/>
      <c r="AM47" s="686"/>
      <c r="AN47" s="686"/>
    </row>
    <row r="48" spans="2:40" s="45" customFormat="1" ht="15" customHeight="1" x14ac:dyDescent="0.15">
      <c r="B48" s="1250" t="s">
        <v>374</v>
      </c>
      <c r="C48" s="1250"/>
      <c r="D48" s="1250"/>
      <c r="E48" s="1250"/>
      <c r="F48" s="1250"/>
      <c r="G48" s="1250"/>
      <c r="H48" s="1250"/>
      <c r="I48" s="1250"/>
      <c r="J48" s="1250"/>
      <c r="K48" s="1250"/>
      <c r="L48" s="1250"/>
      <c r="M48" s="1250"/>
      <c r="N48" s="1250"/>
      <c r="O48" s="1250"/>
      <c r="P48" s="1250"/>
      <c r="Q48" s="1250" t="s">
        <v>375</v>
      </c>
      <c r="R48" s="1250"/>
      <c r="S48" s="1250"/>
      <c r="T48" s="1250"/>
      <c r="U48" s="1250"/>
      <c r="V48" s="1250"/>
      <c r="W48" s="1250"/>
      <c r="X48" s="1250"/>
      <c r="Y48" s="1250"/>
      <c r="Z48" s="1250"/>
      <c r="AA48" s="1250"/>
      <c r="AB48" s="1250"/>
      <c r="AC48" s="1250"/>
      <c r="AD48" s="1250"/>
      <c r="AE48" s="1250"/>
      <c r="AF48" s="1250"/>
      <c r="AG48" s="1250"/>
      <c r="AH48" s="1250"/>
      <c r="AI48" s="1250"/>
      <c r="AJ48" s="1250"/>
      <c r="AK48" s="1250"/>
      <c r="AL48" s="1250"/>
      <c r="AM48" s="1250"/>
      <c r="AN48" s="1250"/>
    </row>
    <row r="49" spans="2:40" s="45" customFormat="1" ht="15" customHeight="1" x14ac:dyDescent="0.15">
      <c r="B49" s="1234"/>
      <c r="C49" s="1234"/>
      <c r="D49" s="1234"/>
      <c r="E49" s="1234"/>
      <c r="F49" s="1234"/>
      <c r="G49" s="1234"/>
      <c r="H49" s="1234"/>
      <c r="I49" s="1234"/>
      <c r="J49" s="1234"/>
      <c r="K49" s="1234"/>
      <c r="L49" s="1234"/>
      <c r="M49" s="1234"/>
      <c r="N49" s="1234"/>
      <c r="O49" s="1234"/>
      <c r="P49" s="1234"/>
      <c r="Q49" s="1235" t="s">
        <v>376</v>
      </c>
      <c r="R49" s="1236"/>
      <c r="S49" s="1236"/>
      <c r="T49" s="1236"/>
      <c r="U49" s="1236"/>
      <c r="V49" s="1236"/>
      <c r="W49" s="1236"/>
      <c r="X49" s="1237"/>
      <c r="Y49" s="1242"/>
      <c r="Z49" s="1243"/>
      <c r="AA49" s="1243"/>
      <c r="AB49" s="1243"/>
      <c r="AC49" s="1243"/>
      <c r="AD49" s="1243"/>
      <c r="AE49" s="1243"/>
      <c r="AF49" s="1243"/>
      <c r="AG49" s="1243"/>
      <c r="AH49" s="1243"/>
      <c r="AI49" s="1243"/>
      <c r="AJ49" s="1243"/>
      <c r="AK49" s="1243"/>
      <c r="AL49" s="1243"/>
      <c r="AM49" s="1243"/>
      <c r="AN49" s="1244"/>
    </row>
    <row r="50" spans="2:40" s="45" customFormat="1" ht="15" customHeight="1" x14ac:dyDescent="0.15">
      <c r="B50" s="1234"/>
      <c r="C50" s="1234"/>
      <c r="D50" s="1234"/>
      <c r="E50" s="1234"/>
      <c r="F50" s="1234"/>
      <c r="G50" s="1234"/>
      <c r="H50" s="1234"/>
      <c r="I50" s="1234"/>
      <c r="J50" s="1234"/>
      <c r="K50" s="1234"/>
      <c r="L50" s="1234"/>
      <c r="M50" s="1234"/>
      <c r="N50" s="1234"/>
      <c r="O50" s="1234"/>
      <c r="P50" s="1234"/>
      <c r="Q50" s="1238"/>
      <c r="R50" s="687"/>
      <c r="S50" s="687"/>
      <c r="T50" s="687"/>
      <c r="U50" s="687"/>
      <c r="V50" s="687"/>
      <c r="W50" s="687"/>
      <c r="X50" s="1239"/>
      <c r="Y50" s="1245"/>
      <c r="Z50" s="585"/>
      <c r="AA50" s="585"/>
      <c r="AB50" s="585"/>
      <c r="AC50" s="585"/>
      <c r="AD50" s="585"/>
      <c r="AE50" s="585"/>
      <c r="AF50" s="585"/>
      <c r="AG50" s="585"/>
      <c r="AH50" s="585"/>
      <c r="AI50" s="585"/>
      <c r="AJ50" s="585"/>
      <c r="AK50" s="585"/>
      <c r="AL50" s="585"/>
      <c r="AM50" s="585"/>
      <c r="AN50" s="1246"/>
    </row>
    <row r="51" spans="2:40" s="45" customFormat="1" ht="15" customHeight="1" x14ac:dyDescent="0.15">
      <c r="B51" s="1234"/>
      <c r="C51" s="1234"/>
      <c r="D51" s="1234"/>
      <c r="E51" s="1234"/>
      <c r="F51" s="1234"/>
      <c r="G51" s="1234"/>
      <c r="H51" s="1234"/>
      <c r="I51" s="1234"/>
      <c r="J51" s="1234"/>
      <c r="K51" s="1234"/>
      <c r="L51" s="1234"/>
      <c r="M51" s="1234"/>
      <c r="N51" s="1234"/>
      <c r="O51" s="1234"/>
      <c r="P51" s="1234"/>
      <c r="Q51" s="1238"/>
      <c r="R51" s="687"/>
      <c r="S51" s="687"/>
      <c r="T51" s="687"/>
      <c r="U51" s="687"/>
      <c r="V51" s="687"/>
      <c r="W51" s="687"/>
      <c r="X51" s="1239"/>
      <c r="Y51" s="1245"/>
      <c r="Z51" s="585"/>
      <c r="AA51" s="585"/>
      <c r="AB51" s="585"/>
      <c r="AC51" s="585"/>
      <c r="AD51" s="585"/>
      <c r="AE51" s="585"/>
      <c r="AF51" s="585"/>
      <c r="AG51" s="585"/>
      <c r="AH51" s="585"/>
      <c r="AI51" s="585"/>
      <c r="AJ51" s="585"/>
      <c r="AK51" s="585"/>
      <c r="AL51" s="585"/>
      <c r="AM51" s="585"/>
      <c r="AN51" s="1246"/>
    </row>
    <row r="52" spans="2:40" s="45" customFormat="1" ht="15" customHeight="1" x14ac:dyDescent="0.15">
      <c r="B52" s="1234"/>
      <c r="C52" s="1234"/>
      <c r="D52" s="1234"/>
      <c r="E52" s="1234"/>
      <c r="F52" s="1234"/>
      <c r="G52" s="1234"/>
      <c r="H52" s="1234"/>
      <c r="I52" s="1234"/>
      <c r="J52" s="1234"/>
      <c r="K52" s="1234"/>
      <c r="L52" s="1234"/>
      <c r="M52" s="1234"/>
      <c r="N52" s="1234"/>
      <c r="O52" s="1234"/>
      <c r="P52" s="1234"/>
      <c r="Q52" s="1238"/>
      <c r="R52" s="687"/>
      <c r="S52" s="687"/>
      <c r="T52" s="687"/>
      <c r="U52" s="687"/>
      <c r="V52" s="687"/>
      <c r="W52" s="687"/>
      <c r="X52" s="1239"/>
      <c r="Y52" s="1245"/>
      <c r="Z52" s="585"/>
      <c r="AA52" s="585"/>
      <c r="AB52" s="585"/>
      <c r="AC52" s="585"/>
      <c r="AD52" s="585"/>
      <c r="AE52" s="585"/>
      <c r="AF52" s="585"/>
      <c r="AG52" s="585"/>
      <c r="AH52" s="585"/>
      <c r="AI52" s="585"/>
      <c r="AJ52" s="585"/>
      <c r="AK52" s="585"/>
      <c r="AL52" s="585"/>
      <c r="AM52" s="585"/>
      <c r="AN52" s="1246"/>
    </row>
    <row r="53" spans="2:40" s="45" customFormat="1" ht="15" customHeight="1" x14ac:dyDescent="0.15">
      <c r="B53" s="1234"/>
      <c r="C53" s="1234"/>
      <c r="D53" s="1234"/>
      <c r="E53" s="1234"/>
      <c r="F53" s="1234"/>
      <c r="G53" s="1234"/>
      <c r="H53" s="1234"/>
      <c r="I53" s="1234"/>
      <c r="J53" s="1234"/>
      <c r="K53" s="1234"/>
      <c r="L53" s="1234"/>
      <c r="M53" s="1234"/>
      <c r="N53" s="1234"/>
      <c r="O53" s="1234"/>
      <c r="P53" s="1234"/>
      <c r="Q53" s="1240"/>
      <c r="R53" s="688"/>
      <c r="S53" s="688"/>
      <c r="T53" s="688"/>
      <c r="U53" s="688"/>
      <c r="V53" s="688"/>
      <c r="W53" s="688"/>
      <c r="X53" s="1241"/>
      <c r="Y53" s="1247"/>
      <c r="Z53" s="1248"/>
      <c r="AA53" s="1248"/>
      <c r="AB53" s="1248"/>
      <c r="AC53" s="1248"/>
      <c r="AD53" s="1248"/>
      <c r="AE53" s="1248"/>
      <c r="AF53" s="1248"/>
      <c r="AG53" s="1248"/>
      <c r="AH53" s="1248"/>
      <c r="AI53" s="1248"/>
      <c r="AJ53" s="1248"/>
      <c r="AK53" s="1248"/>
      <c r="AL53" s="1248"/>
      <c r="AM53" s="1248"/>
      <c r="AN53" s="1249"/>
    </row>
    <row r="54" spans="2:40" s="45" customFormat="1" ht="15" customHeight="1" x14ac:dyDescent="0.15">
      <c r="B54" s="1234"/>
      <c r="C54" s="1234"/>
      <c r="D54" s="1234"/>
      <c r="E54" s="1234"/>
      <c r="F54" s="1234"/>
      <c r="G54" s="1234"/>
      <c r="H54" s="1234"/>
      <c r="I54" s="1234"/>
      <c r="J54" s="1234"/>
      <c r="K54" s="1234"/>
      <c r="L54" s="1234"/>
      <c r="M54" s="1234"/>
      <c r="N54" s="1234"/>
      <c r="O54" s="1234"/>
      <c r="P54" s="1234"/>
      <c r="Q54" s="1235" t="s">
        <v>380</v>
      </c>
      <c r="R54" s="1236"/>
      <c r="S54" s="1236"/>
      <c r="T54" s="1236"/>
      <c r="U54" s="1236"/>
      <c r="V54" s="1236"/>
      <c r="W54" s="1236"/>
      <c r="X54" s="1237"/>
      <c r="Y54" s="1242"/>
      <c r="Z54" s="1243"/>
      <c r="AA54" s="1243"/>
      <c r="AB54" s="1243"/>
      <c r="AC54" s="1243"/>
      <c r="AD54" s="1243"/>
      <c r="AE54" s="1243"/>
      <c r="AF54" s="1243"/>
      <c r="AG54" s="1243"/>
      <c r="AH54" s="1243"/>
      <c r="AI54" s="1243"/>
      <c r="AJ54" s="1243"/>
      <c r="AK54" s="1243"/>
      <c r="AL54" s="1243"/>
      <c r="AM54" s="1243"/>
      <c r="AN54" s="1244"/>
    </row>
    <row r="55" spans="2:40" s="45" customFormat="1" ht="15" customHeight="1" x14ac:dyDescent="0.15">
      <c r="B55" s="1234"/>
      <c r="C55" s="1234"/>
      <c r="D55" s="1234"/>
      <c r="E55" s="1234"/>
      <c r="F55" s="1234"/>
      <c r="G55" s="1234"/>
      <c r="H55" s="1234"/>
      <c r="I55" s="1234"/>
      <c r="J55" s="1234"/>
      <c r="K55" s="1234"/>
      <c r="L55" s="1234"/>
      <c r="M55" s="1234"/>
      <c r="N55" s="1234"/>
      <c r="O55" s="1234"/>
      <c r="P55" s="1234"/>
      <c r="Q55" s="1238"/>
      <c r="R55" s="687"/>
      <c r="S55" s="687"/>
      <c r="T55" s="687"/>
      <c r="U55" s="687"/>
      <c r="V55" s="687"/>
      <c r="W55" s="687"/>
      <c r="X55" s="1239"/>
      <c r="Y55" s="1245"/>
      <c r="Z55" s="585"/>
      <c r="AA55" s="585"/>
      <c r="AB55" s="585"/>
      <c r="AC55" s="585"/>
      <c r="AD55" s="585"/>
      <c r="AE55" s="585"/>
      <c r="AF55" s="585"/>
      <c r="AG55" s="585"/>
      <c r="AH55" s="585"/>
      <c r="AI55" s="585"/>
      <c r="AJ55" s="585"/>
      <c r="AK55" s="585"/>
      <c r="AL55" s="585"/>
      <c r="AM55" s="585"/>
      <c r="AN55" s="1246"/>
    </row>
    <row r="56" spans="2:40" s="45" customFormat="1" ht="15" customHeight="1" x14ac:dyDescent="0.15">
      <c r="B56" s="1234"/>
      <c r="C56" s="1234"/>
      <c r="D56" s="1234"/>
      <c r="E56" s="1234"/>
      <c r="F56" s="1234"/>
      <c r="G56" s="1234"/>
      <c r="H56" s="1234"/>
      <c r="I56" s="1234"/>
      <c r="J56" s="1234"/>
      <c r="K56" s="1234"/>
      <c r="L56" s="1234"/>
      <c r="M56" s="1234"/>
      <c r="N56" s="1234"/>
      <c r="O56" s="1234"/>
      <c r="P56" s="1234"/>
      <c r="Q56" s="1238"/>
      <c r="R56" s="687"/>
      <c r="S56" s="687"/>
      <c r="T56" s="687"/>
      <c r="U56" s="687"/>
      <c r="V56" s="687"/>
      <c r="W56" s="687"/>
      <c r="X56" s="1239"/>
      <c r="Y56" s="1245"/>
      <c r="Z56" s="585"/>
      <c r="AA56" s="585"/>
      <c r="AB56" s="585"/>
      <c r="AC56" s="585"/>
      <c r="AD56" s="585"/>
      <c r="AE56" s="585"/>
      <c r="AF56" s="585"/>
      <c r="AG56" s="585"/>
      <c r="AH56" s="585"/>
      <c r="AI56" s="585"/>
      <c r="AJ56" s="585"/>
      <c r="AK56" s="585"/>
      <c r="AL56" s="585"/>
      <c r="AM56" s="585"/>
      <c r="AN56" s="1246"/>
    </row>
    <row r="57" spans="2:40" s="45" customFormat="1" ht="15" customHeight="1" x14ac:dyDescent="0.15">
      <c r="B57" s="1234"/>
      <c r="C57" s="1234"/>
      <c r="D57" s="1234"/>
      <c r="E57" s="1234"/>
      <c r="F57" s="1234"/>
      <c r="G57" s="1234"/>
      <c r="H57" s="1234"/>
      <c r="I57" s="1234"/>
      <c r="J57" s="1234"/>
      <c r="K57" s="1234"/>
      <c r="L57" s="1234"/>
      <c r="M57" s="1234"/>
      <c r="N57" s="1234"/>
      <c r="O57" s="1234"/>
      <c r="P57" s="1234"/>
      <c r="Q57" s="1238"/>
      <c r="R57" s="687"/>
      <c r="S57" s="687"/>
      <c r="T57" s="687"/>
      <c r="U57" s="687"/>
      <c r="V57" s="687"/>
      <c r="W57" s="687"/>
      <c r="X57" s="1239"/>
      <c r="Y57" s="1245"/>
      <c r="Z57" s="585"/>
      <c r="AA57" s="585"/>
      <c r="AB57" s="585"/>
      <c r="AC57" s="585"/>
      <c r="AD57" s="585"/>
      <c r="AE57" s="585"/>
      <c r="AF57" s="585"/>
      <c r="AG57" s="585"/>
      <c r="AH57" s="585"/>
      <c r="AI57" s="585"/>
      <c r="AJ57" s="585"/>
      <c r="AK57" s="585"/>
      <c r="AL57" s="585"/>
      <c r="AM57" s="585"/>
      <c r="AN57" s="1246"/>
    </row>
    <row r="58" spans="2:40" s="45" customFormat="1" ht="15" customHeight="1" x14ac:dyDescent="0.15">
      <c r="B58" s="1234"/>
      <c r="C58" s="1234"/>
      <c r="D58" s="1234"/>
      <c r="E58" s="1234"/>
      <c r="F58" s="1234"/>
      <c r="G58" s="1234"/>
      <c r="H58" s="1234"/>
      <c r="I58" s="1234"/>
      <c r="J58" s="1234"/>
      <c r="K58" s="1234"/>
      <c r="L58" s="1234"/>
      <c r="M58" s="1234"/>
      <c r="N58" s="1234"/>
      <c r="O58" s="1234"/>
      <c r="P58" s="1234"/>
      <c r="Q58" s="1240"/>
      <c r="R58" s="688"/>
      <c r="S58" s="688"/>
      <c r="T58" s="688"/>
      <c r="U58" s="688"/>
      <c r="V58" s="688"/>
      <c r="W58" s="688"/>
      <c r="X58" s="1241"/>
      <c r="Y58" s="1247"/>
      <c r="Z58" s="1248"/>
      <c r="AA58" s="1248"/>
      <c r="AB58" s="1248"/>
      <c r="AC58" s="1248"/>
      <c r="AD58" s="1248"/>
      <c r="AE58" s="1248"/>
      <c r="AF58" s="1248"/>
      <c r="AG58" s="1248"/>
      <c r="AH58" s="1248"/>
      <c r="AI58" s="1248"/>
      <c r="AJ58" s="1248"/>
      <c r="AK58" s="1248"/>
      <c r="AL58" s="1248"/>
      <c r="AM58" s="1248"/>
      <c r="AN58" s="1249"/>
    </row>
    <row r="59" spans="2:40" s="45" customFormat="1" ht="15" customHeight="1" x14ac:dyDescent="0.15">
      <c r="B59" s="1252" t="s">
        <v>381</v>
      </c>
      <c r="C59" s="1253"/>
      <c r="D59" s="1253"/>
      <c r="E59" s="1253"/>
      <c r="F59" s="1253"/>
      <c r="G59" s="1253"/>
      <c r="H59" s="1253"/>
      <c r="I59" s="1253"/>
      <c r="J59" s="1253"/>
      <c r="K59" s="1253"/>
      <c r="L59" s="1253"/>
      <c r="M59" s="1253"/>
      <c r="N59" s="1253"/>
      <c r="O59" s="1253"/>
      <c r="P59" s="1253"/>
      <c r="Q59" s="1253"/>
      <c r="R59" s="1253"/>
      <c r="S59" s="1253"/>
      <c r="T59" s="1253"/>
      <c r="U59" s="1253"/>
      <c r="V59" s="1253"/>
      <c r="W59" s="1253"/>
      <c r="X59" s="1253"/>
      <c r="Y59" s="1253"/>
      <c r="Z59" s="1253"/>
      <c r="AA59" s="1253"/>
      <c r="AB59" s="1253"/>
      <c r="AC59" s="1253"/>
      <c r="AD59" s="1253"/>
      <c r="AE59" s="1253"/>
      <c r="AF59" s="1253"/>
      <c r="AG59" s="1253"/>
      <c r="AH59" s="1253"/>
      <c r="AI59" s="1253"/>
      <c r="AJ59" s="1253"/>
      <c r="AK59" s="1253"/>
      <c r="AL59" s="1253"/>
      <c r="AM59" s="1253"/>
      <c r="AN59" s="1254"/>
    </row>
    <row r="60" spans="2:40" s="45" customFormat="1" ht="15" customHeight="1" x14ac:dyDescent="0.15">
      <c r="B60" s="1234"/>
      <c r="C60" s="1234"/>
      <c r="D60" s="1234"/>
      <c r="E60" s="1234"/>
      <c r="F60" s="1234"/>
      <c r="G60" s="1234"/>
      <c r="H60" s="1234"/>
      <c r="I60" s="1234"/>
      <c r="J60" s="1234"/>
      <c r="K60" s="1234"/>
      <c r="L60" s="1234"/>
      <c r="M60" s="1234"/>
      <c r="N60" s="1234"/>
      <c r="O60" s="1234"/>
      <c r="P60" s="1234"/>
      <c r="Q60" s="1234"/>
      <c r="R60" s="1234"/>
      <c r="S60" s="1234"/>
      <c r="T60" s="1234"/>
      <c r="U60" s="1234"/>
      <c r="V60" s="1234"/>
      <c r="W60" s="1234"/>
      <c r="X60" s="1234"/>
      <c r="Y60" s="1234"/>
      <c r="Z60" s="1234"/>
      <c r="AA60" s="1234"/>
      <c r="AB60" s="1234"/>
      <c r="AC60" s="1234"/>
      <c r="AD60" s="1234"/>
      <c r="AE60" s="1234"/>
      <c r="AF60" s="1234"/>
      <c r="AG60" s="1234"/>
      <c r="AH60" s="1234"/>
      <c r="AI60" s="1234"/>
      <c r="AJ60" s="1234"/>
      <c r="AK60" s="1234"/>
      <c r="AL60" s="1234"/>
      <c r="AM60" s="1234"/>
      <c r="AN60" s="1234"/>
    </row>
    <row r="61" spans="2:40" s="45" customFormat="1" ht="15" customHeight="1" x14ac:dyDescent="0.15">
      <c r="B61" s="1234"/>
      <c r="C61" s="1234"/>
      <c r="D61" s="1234"/>
      <c r="E61" s="1234"/>
      <c r="F61" s="1234"/>
      <c r="G61" s="1234"/>
      <c r="H61" s="1234"/>
      <c r="I61" s="1234"/>
      <c r="J61" s="1234"/>
      <c r="K61" s="1234"/>
      <c r="L61" s="1234"/>
      <c r="M61" s="1234"/>
      <c r="N61" s="1234"/>
      <c r="O61" s="1234"/>
      <c r="P61" s="1234"/>
      <c r="Q61" s="1234"/>
      <c r="R61" s="1234"/>
      <c r="S61" s="1234"/>
      <c r="T61" s="1234"/>
      <c r="U61" s="1234"/>
      <c r="V61" s="1234"/>
      <c r="W61" s="1234"/>
      <c r="X61" s="1234"/>
      <c r="Y61" s="1234"/>
      <c r="Z61" s="1234"/>
      <c r="AA61" s="1234"/>
      <c r="AB61" s="1234"/>
      <c r="AC61" s="1234"/>
      <c r="AD61" s="1234"/>
      <c r="AE61" s="1234"/>
      <c r="AF61" s="1234"/>
      <c r="AG61" s="1234"/>
      <c r="AH61" s="1234"/>
      <c r="AI61" s="1234"/>
      <c r="AJ61" s="1234"/>
      <c r="AK61" s="1234"/>
      <c r="AL61" s="1234"/>
      <c r="AM61" s="1234"/>
      <c r="AN61" s="1234"/>
    </row>
    <row r="62" spans="2:40" s="45" customFormat="1" ht="15" customHeight="1" x14ac:dyDescent="0.15">
      <c r="B62" s="1234"/>
      <c r="C62" s="1234"/>
      <c r="D62" s="1234"/>
      <c r="E62" s="1234"/>
      <c r="F62" s="1234"/>
      <c r="G62" s="1234"/>
      <c r="H62" s="1234"/>
      <c r="I62" s="1234"/>
      <c r="J62" s="1234"/>
      <c r="K62" s="1234"/>
      <c r="L62" s="1234"/>
      <c r="M62" s="1234"/>
      <c r="N62" s="1234"/>
      <c r="O62" s="1234"/>
      <c r="P62" s="1234"/>
      <c r="Q62" s="1234"/>
      <c r="R62" s="1234"/>
      <c r="S62" s="1234"/>
      <c r="T62" s="1234"/>
      <c r="U62" s="1234"/>
      <c r="V62" s="1234"/>
      <c r="W62" s="1234"/>
      <c r="X62" s="1234"/>
      <c r="Y62" s="1234"/>
      <c r="Z62" s="1234"/>
      <c r="AA62" s="1234"/>
      <c r="AB62" s="1234"/>
      <c r="AC62" s="1234"/>
      <c r="AD62" s="1234"/>
      <c r="AE62" s="1234"/>
      <c r="AF62" s="1234"/>
      <c r="AG62" s="1234"/>
      <c r="AH62" s="1234"/>
      <c r="AI62" s="1234"/>
      <c r="AJ62" s="1234"/>
      <c r="AK62" s="1234"/>
      <c r="AL62" s="1234"/>
      <c r="AM62" s="1234"/>
      <c r="AN62" s="1234"/>
    </row>
    <row r="63" spans="2:40" s="45" customFormat="1" ht="15" customHeight="1" x14ac:dyDescent="0.15">
      <c r="B63" s="1236" t="s">
        <v>382</v>
      </c>
      <c r="C63" s="1236"/>
      <c r="D63" s="1236"/>
      <c r="E63" s="1236"/>
      <c r="F63" s="1236"/>
      <c r="G63" s="1236"/>
      <c r="H63" s="1236"/>
      <c r="I63" s="1236"/>
      <c r="J63" s="1236"/>
      <c r="K63" s="1236"/>
      <c r="L63" s="1236"/>
      <c r="M63" s="1236"/>
      <c r="N63" s="1236"/>
      <c r="O63" s="1236"/>
      <c r="P63" s="1236"/>
      <c r="Q63" s="1236"/>
      <c r="R63" s="1236"/>
      <c r="S63" s="1236"/>
      <c r="T63" s="1236"/>
      <c r="U63" s="1236"/>
      <c r="V63" s="1236"/>
      <c r="W63" s="1236"/>
      <c r="X63" s="1236"/>
      <c r="Y63" s="1236"/>
      <c r="Z63" s="1236"/>
      <c r="AA63" s="1236"/>
      <c r="AB63" s="1236"/>
      <c r="AC63" s="1236"/>
      <c r="AD63" s="1236"/>
      <c r="AE63" s="1236"/>
      <c r="AF63" s="1236"/>
      <c r="AG63" s="1236"/>
      <c r="AH63" s="1236"/>
      <c r="AI63" s="1236"/>
      <c r="AJ63" s="1236"/>
      <c r="AK63" s="1236"/>
      <c r="AL63" s="1236"/>
      <c r="AM63" s="1236"/>
      <c r="AN63" s="1236"/>
    </row>
    <row r="64" spans="2:40" s="45" customFormat="1" ht="15" customHeight="1" x14ac:dyDescent="0.15">
      <c r="B64" s="687"/>
      <c r="C64" s="687"/>
      <c r="D64" s="687"/>
      <c r="E64" s="687"/>
      <c r="F64" s="687"/>
      <c r="G64" s="687"/>
      <c r="H64" s="687"/>
      <c r="I64" s="687"/>
      <c r="J64" s="687"/>
      <c r="K64" s="687"/>
      <c r="L64" s="687"/>
      <c r="M64" s="687"/>
      <c r="N64" s="687"/>
      <c r="O64" s="687"/>
      <c r="P64" s="687"/>
      <c r="Q64" s="687"/>
      <c r="R64" s="687"/>
      <c r="S64" s="687"/>
      <c r="T64" s="687"/>
      <c r="U64" s="687"/>
      <c r="V64" s="687"/>
      <c r="W64" s="687"/>
      <c r="X64" s="687"/>
      <c r="Y64" s="687"/>
      <c r="Z64" s="687"/>
      <c r="AA64" s="687"/>
      <c r="AB64" s="687"/>
      <c r="AC64" s="687"/>
      <c r="AD64" s="687"/>
      <c r="AE64" s="687"/>
      <c r="AF64" s="687"/>
      <c r="AG64" s="687"/>
      <c r="AH64" s="687"/>
      <c r="AI64" s="687"/>
      <c r="AJ64" s="687"/>
      <c r="AK64" s="687"/>
      <c r="AL64" s="687"/>
      <c r="AM64" s="687"/>
      <c r="AN64" s="687"/>
    </row>
    <row r="65" spans="2:40" s="45" customFormat="1" ht="15" customHeight="1" x14ac:dyDescent="0.15">
      <c r="B65" s="106"/>
      <c r="C65" s="106"/>
      <c r="D65" s="106"/>
      <c r="E65" s="106"/>
      <c r="F65" s="106"/>
      <c r="G65" s="106"/>
      <c r="H65" s="106"/>
      <c r="I65" s="106"/>
      <c r="J65" s="106"/>
      <c r="K65" s="106"/>
      <c r="L65" s="106"/>
      <c r="M65" s="106"/>
      <c r="N65" s="106"/>
      <c r="O65" s="106"/>
      <c r="P65" s="106"/>
      <c r="Q65" s="106"/>
      <c r="R65" s="106"/>
      <c r="S65" s="106"/>
      <c r="T65" s="106"/>
      <c r="U65" s="106"/>
      <c r="V65" s="106"/>
      <c r="W65" s="106"/>
      <c r="X65" s="106"/>
      <c r="Y65" s="106"/>
      <c r="Z65" s="106"/>
      <c r="AA65" s="106"/>
      <c r="AB65" s="106"/>
      <c r="AC65" s="106"/>
      <c r="AD65" s="106"/>
      <c r="AE65" s="106"/>
      <c r="AF65" s="106"/>
      <c r="AG65" s="106"/>
      <c r="AH65" s="106"/>
      <c r="AI65" s="106"/>
      <c r="AJ65" s="106"/>
      <c r="AK65" s="106"/>
      <c r="AL65" s="106"/>
      <c r="AM65" s="106"/>
      <c r="AN65" s="106"/>
    </row>
    <row r="66" spans="2:40" s="45" customFormat="1" ht="15" customHeight="1" x14ac:dyDescent="0.15">
      <c r="B66" s="106"/>
      <c r="C66" s="106"/>
      <c r="D66" s="106"/>
      <c r="E66" s="106"/>
      <c r="F66" s="106"/>
      <c r="G66" s="106"/>
      <c r="H66" s="106"/>
      <c r="I66" s="106"/>
      <c r="J66" s="106"/>
      <c r="K66" s="106"/>
      <c r="L66" s="106"/>
      <c r="M66" s="106"/>
      <c r="N66" s="106"/>
      <c r="O66" s="106"/>
      <c r="P66" s="106"/>
      <c r="Q66" s="106"/>
      <c r="R66" s="106"/>
      <c r="S66" s="106"/>
      <c r="T66" s="106"/>
      <c r="U66" s="106"/>
      <c r="V66" s="106"/>
      <c r="W66" s="106"/>
      <c r="X66" s="106"/>
      <c r="Y66" s="106"/>
      <c r="Z66" s="106"/>
      <c r="AA66" s="106"/>
      <c r="AB66" s="106"/>
      <c r="AC66" s="106"/>
      <c r="AD66" s="106"/>
      <c r="AE66" s="106"/>
      <c r="AF66" s="106"/>
      <c r="AG66" s="106"/>
      <c r="AH66" s="106"/>
      <c r="AI66" s="106"/>
      <c r="AJ66" s="106"/>
      <c r="AK66" s="106"/>
      <c r="AL66" s="106"/>
      <c r="AM66" s="106"/>
      <c r="AN66" s="106"/>
    </row>
    <row r="67" spans="2:40" s="45" customFormat="1" ht="15" customHeight="1" x14ac:dyDescent="0.15">
      <c r="B67" s="106"/>
      <c r="C67" s="106"/>
      <c r="D67" s="106"/>
      <c r="E67" s="106"/>
      <c r="F67" s="106"/>
      <c r="G67" s="106"/>
      <c r="H67" s="106"/>
      <c r="I67" s="106"/>
      <c r="J67" s="106"/>
      <c r="K67" s="106"/>
      <c r="L67" s="106"/>
      <c r="M67" s="106"/>
      <c r="N67" s="106"/>
      <c r="O67" s="106"/>
      <c r="P67" s="106"/>
      <c r="Q67" s="106"/>
      <c r="R67" s="106"/>
      <c r="S67" s="106"/>
      <c r="T67" s="106"/>
      <c r="U67" s="106"/>
      <c r="V67" s="106"/>
      <c r="W67" s="106"/>
      <c r="X67" s="106"/>
      <c r="Y67" s="106"/>
      <c r="Z67" s="106"/>
      <c r="AA67" s="106"/>
      <c r="AB67" s="106"/>
      <c r="AC67" s="106"/>
      <c r="AD67" s="106"/>
      <c r="AE67" s="106"/>
      <c r="AF67" s="106"/>
      <c r="AG67" s="106"/>
      <c r="AH67" s="106"/>
      <c r="AI67" s="106"/>
      <c r="AJ67" s="106"/>
      <c r="AK67" s="106"/>
      <c r="AL67" s="106"/>
      <c r="AM67" s="106"/>
      <c r="AN67" s="106"/>
    </row>
    <row r="68" spans="2:40" s="45" customFormat="1" ht="15" customHeight="1" x14ac:dyDescent="0.15">
      <c r="B68" s="106"/>
      <c r="C68" s="106"/>
      <c r="D68" s="106"/>
      <c r="E68" s="106"/>
      <c r="F68" s="106"/>
      <c r="G68" s="106"/>
      <c r="H68" s="106"/>
      <c r="I68" s="106"/>
      <c r="J68" s="106"/>
      <c r="K68" s="106"/>
      <c r="L68" s="106"/>
      <c r="M68" s="106"/>
      <c r="N68" s="106"/>
      <c r="O68" s="106"/>
      <c r="P68" s="106"/>
      <c r="Q68" s="106"/>
      <c r="R68" s="106"/>
      <c r="S68" s="106"/>
      <c r="T68" s="106"/>
      <c r="U68" s="106"/>
      <c r="V68" s="106"/>
      <c r="W68" s="106"/>
      <c r="X68" s="106"/>
      <c r="Y68" s="106"/>
      <c r="Z68" s="106"/>
      <c r="AA68" s="106"/>
      <c r="AB68" s="106"/>
      <c r="AC68" s="106"/>
      <c r="AD68" s="106"/>
      <c r="AE68" s="106"/>
      <c r="AF68" s="106"/>
      <c r="AG68" s="106"/>
      <c r="AH68" s="106"/>
      <c r="AI68" s="106"/>
      <c r="AJ68" s="106"/>
      <c r="AK68" s="106"/>
      <c r="AL68" s="106"/>
      <c r="AM68" s="106"/>
      <c r="AN68" s="106"/>
    </row>
    <row r="69" spans="2:40" s="45" customFormat="1" ht="15" customHeight="1" x14ac:dyDescent="0.15">
      <c r="B69" s="215" t="s">
        <v>11</v>
      </c>
      <c r="C69" s="215"/>
      <c r="D69" s="216" t="s">
        <v>370</v>
      </c>
      <c r="E69" s="216"/>
      <c r="F69" s="216"/>
      <c r="G69" s="216"/>
      <c r="H69" s="216"/>
      <c r="I69" s="216"/>
      <c r="J69" s="216"/>
      <c r="K69" s="216"/>
      <c r="L69" s="216"/>
      <c r="M69" s="216"/>
      <c r="N69" s="216"/>
      <c r="O69" s="216"/>
      <c r="P69" s="216"/>
      <c r="Q69" s="216"/>
      <c r="R69" s="216"/>
      <c r="S69" s="216"/>
      <c r="T69" s="216"/>
      <c r="U69" s="216"/>
      <c r="V69" s="216"/>
      <c r="W69" s="216"/>
      <c r="X69" s="216"/>
      <c r="Y69" s="216"/>
      <c r="Z69" s="216"/>
      <c r="AA69" s="216"/>
      <c r="AB69" s="216"/>
      <c r="AC69" s="216"/>
      <c r="AD69" s="216"/>
      <c r="AE69" s="216"/>
      <c r="AF69" s="216"/>
      <c r="AG69" s="216"/>
      <c r="AH69" s="216"/>
      <c r="AI69" s="216"/>
      <c r="AJ69" s="216"/>
      <c r="AK69" s="216"/>
      <c r="AL69" s="216"/>
      <c r="AM69" s="216"/>
      <c r="AN69" s="216"/>
    </row>
    <row r="70" spans="2:40" s="45" customFormat="1" ht="15" customHeight="1" x14ac:dyDescent="0.15">
      <c r="B70" s="226"/>
      <c r="C70" s="226"/>
      <c r="D70" s="226"/>
      <c r="E70" s="226"/>
      <c r="F70" s="226"/>
      <c r="G70" s="226"/>
      <c r="H70" s="226"/>
      <c r="I70" s="226"/>
      <c r="J70" s="226"/>
      <c r="K70" s="226"/>
      <c r="L70" s="226"/>
      <c r="M70" s="226"/>
      <c r="N70" s="226"/>
      <c r="O70" s="226"/>
      <c r="P70" s="226"/>
      <c r="Q70" s="226"/>
      <c r="R70" s="226"/>
      <c r="S70" s="226"/>
      <c r="T70" s="226"/>
      <c r="U70" s="226"/>
      <c r="V70" s="226"/>
      <c r="W70" s="226"/>
      <c r="X70" s="226"/>
      <c r="Y70" s="226"/>
      <c r="Z70" s="226"/>
      <c r="AA70" s="226"/>
      <c r="AB70" s="226"/>
      <c r="AC70" s="226"/>
      <c r="AD70" s="226"/>
      <c r="AE70" s="226"/>
      <c r="AF70" s="226"/>
      <c r="AG70" s="226"/>
      <c r="AH70" s="226"/>
      <c r="AI70" s="226"/>
      <c r="AJ70" s="226"/>
      <c r="AK70" s="226"/>
      <c r="AL70" s="226"/>
      <c r="AM70" s="226"/>
      <c r="AN70" s="226"/>
    </row>
    <row r="71" spans="2:40" s="45" customFormat="1" ht="15" customHeight="1" x14ac:dyDescent="0.15">
      <c r="B71" s="217" t="s">
        <v>25</v>
      </c>
      <c r="C71" s="218"/>
      <c r="D71" s="218"/>
      <c r="E71" s="218"/>
      <c r="F71" s="218"/>
      <c r="G71" s="218"/>
      <c r="H71" s="218"/>
      <c r="I71" s="218"/>
      <c r="J71" s="218"/>
      <c r="K71" s="218"/>
      <c r="L71" s="218"/>
      <c r="M71" s="218"/>
      <c r="N71" s="218"/>
      <c r="O71" s="218"/>
      <c r="P71" s="218"/>
      <c r="Q71" s="218"/>
      <c r="R71" s="218"/>
      <c r="S71" s="218"/>
      <c r="T71" s="218"/>
      <c r="U71" s="218"/>
      <c r="V71" s="218"/>
      <c r="W71" s="218"/>
      <c r="X71" s="218"/>
      <c r="Y71" s="218"/>
      <c r="Z71" s="218"/>
      <c r="AA71" s="218"/>
      <c r="AB71" s="218"/>
      <c r="AC71" s="218"/>
      <c r="AD71" s="218"/>
      <c r="AE71" s="218"/>
      <c r="AF71" s="218"/>
      <c r="AG71" s="218"/>
      <c r="AH71" s="218"/>
      <c r="AI71" s="218"/>
      <c r="AJ71" s="218"/>
      <c r="AK71" s="218"/>
      <c r="AL71" s="218"/>
      <c r="AM71" s="218"/>
      <c r="AN71" s="219"/>
    </row>
    <row r="72" spans="2:40" s="45" customFormat="1" ht="15" customHeight="1" x14ac:dyDescent="0.15">
      <c r="B72" s="220" t="s">
        <v>371</v>
      </c>
      <c r="C72" s="221"/>
      <c r="D72" s="221"/>
      <c r="E72" s="221"/>
      <c r="F72" s="221"/>
      <c r="G72" s="221"/>
      <c r="H72" s="221"/>
      <c r="I72" s="221"/>
      <c r="J72" s="221"/>
      <c r="K72" s="221"/>
      <c r="L72" s="221"/>
      <c r="M72" s="221"/>
      <c r="N72" s="221"/>
      <c r="O72" s="221"/>
      <c r="P72" s="221"/>
      <c r="Q72" s="221"/>
      <c r="R72" s="221"/>
      <c r="S72" s="221"/>
      <c r="T72" s="221"/>
      <c r="U72" s="221"/>
      <c r="V72" s="221"/>
      <c r="W72" s="221"/>
      <c r="X72" s="221"/>
      <c r="Y72" s="221"/>
      <c r="Z72" s="221"/>
      <c r="AA72" s="221"/>
      <c r="AB72" s="221"/>
      <c r="AC72" s="221"/>
      <c r="AD72" s="221"/>
      <c r="AE72" s="221"/>
      <c r="AF72" s="221"/>
      <c r="AG72" s="221"/>
      <c r="AH72" s="221"/>
      <c r="AI72" s="221"/>
      <c r="AJ72" s="221"/>
      <c r="AK72" s="221"/>
      <c r="AL72" s="221"/>
      <c r="AM72" s="221"/>
      <c r="AN72" s="222"/>
    </row>
    <row r="73" spans="2:40" s="45" customFormat="1" ht="15" customHeight="1" x14ac:dyDescent="0.15">
      <c r="B73" s="220"/>
      <c r="C73" s="221"/>
      <c r="D73" s="221"/>
      <c r="E73" s="221"/>
      <c r="F73" s="221"/>
      <c r="G73" s="221"/>
      <c r="H73" s="221"/>
      <c r="I73" s="221"/>
      <c r="J73" s="221"/>
      <c r="K73" s="221"/>
      <c r="L73" s="221"/>
      <c r="M73" s="221"/>
      <c r="N73" s="221"/>
      <c r="O73" s="221"/>
      <c r="P73" s="221"/>
      <c r="Q73" s="221"/>
      <c r="R73" s="221"/>
      <c r="S73" s="221"/>
      <c r="T73" s="221"/>
      <c r="U73" s="221"/>
      <c r="V73" s="221"/>
      <c r="W73" s="221"/>
      <c r="X73" s="221"/>
      <c r="Y73" s="221"/>
      <c r="Z73" s="221"/>
      <c r="AA73" s="221"/>
      <c r="AB73" s="221"/>
      <c r="AC73" s="221"/>
      <c r="AD73" s="221"/>
      <c r="AE73" s="221"/>
      <c r="AF73" s="221"/>
      <c r="AG73" s="221"/>
      <c r="AH73" s="221"/>
      <c r="AI73" s="221"/>
      <c r="AJ73" s="221"/>
      <c r="AK73" s="221"/>
      <c r="AL73" s="221"/>
      <c r="AM73" s="221"/>
      <c r="AN73" s="222"/>
    </row>
    <row r="74" spans="2:40" s="45" customFormat="1" ht="15" customHeight="1" x14ac:dyDescent="0.15">
      <c r="B74" s="223"/>
      <c r="C74" s="224"/>
      <c r="D74" s="224"/>
      <c r="E74" s="224"/>
      <c r="F74" s="224"/>
      <c r="G74" s="224"/>
      <c r="H74" s="224"/>
      <c r="I74" s="224"/>
      <c r="J74" s="224"/>
      <c r="K74" s="224"/>
      <c r="L74" s="224"/>
      <c r="M74" s="224"/>
      <c r="N74" s="224"/>
      <c r="O74" s="224"/>
      <c r="P74" s="224"/>
      <c r="Q74" s="224"/>
      <c r="R74" s="224"/>
      <c r="S74" s="224"/>
      <c r="T74" s="224"/>
      <c r="U74" s="224"/>
      <c r="V74" s="224"/>
      <c r="W74" s="224"/>
      <c r="X74" s="224"/>
      <c r="Y74" s="224"/>
      <c r="Z74" s="224"/>
      <c r="AA74" s="224"/>
      <c r="AB74" s="224"/>
      <c r="AC74" s="224"/>
      <c r="AD74" s="224"/>
      <c r="AE74" s="224"/>
      <c r="AF74" s="224"/>
      <c r="AG74" s="224"/>
      <c r="AH74" s="224"/>
      <c r="AI74" s="224"/>
      <c r="AJ74" s="224"/>
      <c r="AK74" s="224"/>
      <c r="AL74" s="224"/>
      <c r="AM74" s="224"/>
      <c r="AN74" s="225"/>
    </row>
    <row r="75" spans="2:40" s="45" customFormat="1" ht="15" customHeight="1" x14ac:dyDescent="0.1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row>
    <row r="76" spans="2:40" s="45" customFormat="1" ht="15" customHeight="1" x14ac:dyDescent="0.15">
      <c r="B76" s="293" t="s">
        <v>383</v>
      </c>
      <c r="C76" s="293"/>
      <c r="D76" s="293"/>
      <c r="E76" s="293"/>
      <c r="F76" s="293"/>
      <c r="G76" s="293"/>
      <c r="H76" s="293"/>
      <c r="I76" s="293"/>
      <c r="J76" s="293"/>
      <c r="K76" s="293"/>
      <c r="L76" s="293"/>
      <c r="M76" s="293"/>
      <c r="N76" s="293"/>
      <c r="O76" s="293"/>
      <c r="P76" s="293"/>
      <c r="Q76" s="293"/>
      <c r="R76" s="293"/>
      <c r="S76" s="293"/>
      <c r="T76" s="293"/>
      <c r="U76" s="293"/>
      <c r="V76" s="293"/>
      <c r="W76" s="293"/>
      <c r="X76" s="293"/>
      <c r="Y76" s="293"/>
      <c r="Z76" s="293"/>
      <c r="AA76" s="293"/>
      <c r="AB76" s="293"/>
      <c r="AC76" s="293"/>
      <c r="AD76" s="293"/>
      <c r="AE76" s="293"/>
      <c r="AF76" s="293"/>
      <c r="AG76" s="293"/>
      <c r="AH76" s="293"/>
      <c r="AI76" s="293"/>
      <c r="AJ76" s="293"/>
      <c r="AK76" s="293"/>
      <c r="AL76" s="293"/>
      <c r="AM76" s="293"/>
      <c r="AN76" s="293"/>
    </row>
    <row r="77" spans="2:40" s="45" customFormat="1" ht="15" customHeight="1" x14ac:dyDescent="0.15">
      <c r="B77" s="47"/>
      <c r="C77" s="685" t="s">
        <v>67</v>
      </c>
      <c r="D77" s="685"/>
      <c r="E77" s="685"/>
      <c r="F77" s="686" t="s">
        <v>384</v>
      </c>
      <c r="G77" s="686"/>
      <c r="H77" s="686"/>
      <c r="I77" s="686"/>
      <c r="J77" s="686"/>
      <c r="K77" s="686"/>
      <c r="L77" s="686"/>
      <c r="M77" s="686"/>
      <c r="N77" s="686"/>
      <c r="O77" s="686"/>
      <c r="P77" s="686"/>
      <c r="Q77" s="686"/>
      <c r="R77" s="686"/>
      <c r="S77" s="686"/>
      <c r="T77" s="686"/>
      <c r="U77" s="686"/>
      <c r="V77" s="686"/>
      <c r="W77" s="686"/>
      <c r="X77" s="686"/>
      <c r="Y77" s="686"/>
      <c r="Z77" s="686"/>
      <c r="AA77" s="686"/>
      <c r="AB77" s="686"/>
      <c r="AC77" s="686"/>
      <c r="AD77" s="686"/>
      <c r="AE77" s="686"/>
      <c r="AF77" s="686"/>
      <c r="AG77" s="686"/>
      <c r="AH77" s="686"/>
      <c r="AI77" s="686"/>
      <c r="AJ77" s="686"/>
      <c r="AK77" s="686"/>
      <c r="AL77" s="686"/>
      <c r="AM77" s="686"/>
      <c r="AN77" s="686"/>
    </row>
    <row r="78" spans="2:40" s="45" customFormat="1" ht="15" customHeight="1" x14ac:dyDescent="0.15">
      <c r="B78" s="1250" t="s">
        <v>374</v>
      </c>
      <c r="C78" s="1250"/>
      <c r="D78" s="1250"/>
      <c r="E78" s="1250"/>
      <c r="F78" s="1250"/>
      <c r="G78" s="1250"/>
      <c r="H78" s="1250"/>
      <c r="I78" s="1250"/>
      <c r="J78" s="1250"/>
      <c r="K78" s="1250"/>
      <c r="L78" s="1250"/>
      <c r="M78" s="1250"/>
      <c r="N78" s="1250"/>
      <c r="O78" s="1250"/>
      <c r="P78" s="1250"/>
      <c r="Q78" s="1250" t="s">
        <v>375</v>
      </c>
      <c r="R78" s="1250"/>
      <c r="S78" s="1250"/>
      <c r="T78" s="1250"/>
      <c r="U78" s="1250"/>
      <c r="V78" s="1250"/>
      <c r="W78" s="1250"/>
      <c r="X78" s="1250"/>
      <c r="Y78" s="1250"/>
      <c r="Z78" s="1250"/>
      <c r="AA78" s="1250"/>
      <c r="AB78" s="1250"/>
      <c r="AC78" s="1250"/>
      <c r="AD78" s="1250"/>
      <c r="AE78" s="1250"/>
      <c r="AF78" s="1250"/>
      <c r="AG78" s="1250"/>
      <c r="AH78" s="1250"/>
      <c r="AI78" s="1250"/>
      <c r="AJ78" s="1250"/>
      <c r="AK78" s="1250"/>
      <c r="AL78" s="1250"/>
      <c r="AM78" s="1250"/>
      <c r="AN78" s="1250"/>
    </row>
    <row r="79" spans="2:40" s="45" customFormat="1" ht="15" customHeight="1" x14ac:dyDescent="0.15">
      <c r="B79" s="1234"/>
      <c r="C79" s="1234"/>
      <c r="D79" s="1234"/>
      <c r="E79" s="1234"/>
      <c r="F79" s="1234"/>
      <c r="G79" s="1234"/>
      <c r="H79" s="1234"/>
      <c r="I79" s="1234"/>
      <c r="J79" s="1234"/>
      <c r="K79" s="1234"/>
      <c r="L79" s="1234"/>
      <c r="M79" s="1234"/>
      <c r="N79" s="1234"/>
      <c r="O79" s="1234"/>
      <c r="P79" s="1234"/>
      <c r="Q79" s="1235" t="s">
        <v>376</v>
      </c>
      <c r="R79" s="1236"/>
      <c r="S79" s="1236"/>
      <c r="T79" s="1236"/>
      <c r="U79" s="1236"/>
      <c r="V79" s="1236"/>
      <c r="W79" s="1236"/>
      <c r="X79" s="1237"/>
      <c r="Y79" s="1242"/>
      <c r="Z79" s="1243"/>
      <c r="AA79" s="1243"/>
      <c r="AB79" s="1243"/>
      <c r="AC79" s="1243"/>
      <c r="AD79" s="1243"/>
      <c r="AE79" s="1243"/>
      <c r="AF79" s="1243"/>
      <c r="AG79" s="1243"/>
      <c r="AH79" s="1243"/>
      <c r="AI79" s="1243"/>
      <c r="AJ79" s="1243"/>
      <c r="AK79" s="1243"/>
      <c r="AL79" s="1243"/>
      <c r="AM79" s="1243"/>
      <c r="AN79" s="1244"/>
    </row>
    <row r="80" spans="2:40" s="45" customFormat="1" ht="15" customHeight="1" x14ac:dyDescent="0.15">
      <c r="B80" s="1234"/>
      <c r="C80" s="1234"/>
      <c r="D80" s="1234"/>
      <c r="E80" s="1234"/>
      <c r="F80" s="1234"/>
      <c r="G80" s="1234"/>
      <c r="H80" s="1234"/>
      <c r="I80" s="1234"/>
      <c r="J80" s="1234"/>
      <c r="K80" s="1234"/>
      <c r="L80" s="1234"/>
      <c r="M80" s="1234"/>
      <c r="N80" s="1234"/>
      <c r="O80" s="1234"/>
      <c r="P80" s="1234"/>
      <c r="Q80" s="1238"/>
      <c r="R80" s="687"/>
      <c r="S80" s="687"/>
      <c r="T80" s="687"/>
      <c r="U80" s="687"/>
      <c r="V80" s="687"/>
      <c r="W80" s="687"/>
      <c r="X80" s="1239"/>
      <c r="Y80" s="1245"/>
      <c r="Z80" s="585"/>
      <c r="AA80" s="585"/>
      <c r="AB80" s="585"/>
      <c r="AC80" s="585"/>
      <c r="AD80" s="585"/>
      <c r="AE80" s="585"/>
      <c r="AF80" s="585"/>
      <c r="AG80" s="585"/>
      <c r="AH80" s="585"/>
      <c r="AI80" s="585"/>
      <c r="AJ80" s="585"/>
      <c r="AK80" s="585"/>
      <c r="AL80" s="585"/>
      <c r="AM80" s="585"/>
      <c r="AN80" s="1246"/>
    </row>
    <row r="81" spans="2:40" s="45" customFormat="1" ht="15" customHeight="1" x14ac:dyDescent="0.15">
      <c r="B81" s="1234"/>
      <c r="C81" s="1234"/>
      <c r="D81" s="1234"/>
      <c r="E81" s="1234"/>
      <c r="F81" s="1234"/>
      <c r="G81" s="1234"/>
      <c r="H81" s="1234"/>
      <c r="I81" s="1234"/>
      <c r="J81" s="1234"/>
      <c r="K81" s="1234"/>
      <c r="L81" s="1234"/>
      <c r="M81" s="1234"/>
      <c r="N81" s="1234"/>
      <c r="O81" s="1234"/>
      <c r="P81" s="1234"/>
      <c r="Q81" s="1238"/>
      <c r="R81" s="687"/>
      <c r="S81" s="687"/>
      <c r="T81" s="687"/>
      <c r="U81" s="687"/>
      <c r="V81" s="687"/>
      <c r="W81" s="687"/>
      <c r="X81" s="1239"/>
      <c r="Y81" s="1245"/>
      <c r="Z81" s="585"/>
      <c r="AA81" s="585"/>
      <c r="AB81" s="585"/>
      <c r="AC81" s="585"/>
      <c r="AD81" s="585"/>
      <c r="AE81" s="585"/>
      <c r="AF81" s="585"/>
      <c r="AG81" s="585"/>
      <c r="AH81" s="585"/>
      <c r="AI81" s="585"/>
      <c r="AJ81" s="585"/>
      <c r="AK81" s="585"/>
      <c r="AL81" s="585"/>
      <c r="AM81" s="585"/>
      <c r="AN81" s="1246"/>
    </row>
    <row r="82" spans="2:40" s="45" customFormat="1" ht="15" customHeight="1" x14ac:dyDescent="0.15">
      <c r="B82" s="1234"/>
      <c r="C82" s="1234"/>
      <c r="D82" s="1234"/>
      <c r="E82" s="1234"/>
      <c r="F82" s="1234"/>
      <c r="G82" s="1234"/>
      <c r="H82" s="1234"/>
      <c r="I82" s="1234"/>
      <c r="J82" s="1234"/>
      <c r="K82" s="1234"/>
      <c r="L82" s="1234"/>
      <c r="M82" s="1234"/>
      <c r="N82" s="1234"/>
      <c r="O82" s="1234"/>
      <c r="P82" s="1234"/>
      <c r="Q82" s="1238"/>
      <c r="R82" s="687"/>
      <c r="S82" s="687"/>
      <c r="T82" s="687"/>
      <c r="U82" s="687"/>
      <c r="V82" s="687"/>
      <c r="W82" s="687"/>
      <c r="X82" s="1239"/>
      <c r="Y82" s="1245"/>
      <c r="Z82" s="585"/>
      <c r="AA82" s="585"/>
      <c r="AB82" s="585"/>
      <c r="AC82" s="585"/>
      <c r="AD82" s="585"/>
      <c r="AE82" s="585"/>
      <c r="AF82" s="585"/>
      <c r="AG82" s="585"/>
      <c r="AH82" s="585"/>
      <c r="AI82" s="585"/>
      <c r="AJ82" s="585"/>
      <c r="AK82" s="585"/>
      <c r="AL82" s="585"/>
      <c r="AM82" s="585"/>
      <c r="AN82" s="1246"/>
    </row>
    <row r="83" spans="2:40" s="45" customFormat="1" ht="15" customHeight="1" x14ac:dyDescent="0.15">
      <c r="B83" s="1234"/>
      <c r="C83" s="1234"/>
      <c r="D83" s="1234"/>
      <c r="E83" s="1234"/>
      <c r="F83" s="1234"/>
      <c r="G83" s="1234"/>
      <c r="H83" s="1234"/>
      <c r="I83" s="1234"/>
      <c r="J83" s="1234"/>
      <c r="K83" s="1234"/>
      <c r="L83" s="1234"/>
      <c r="M83" s="1234"/>
      <c r="N83" s="1234"/>
      <c r="O83" s="1234"/>
      <c r="P83" s="1234"/>
      <c r="Q83" s="1240"/>
      <c r="R83" s="688"/>
      <c r="S83" s="688"/>
      <c r="T83" s="688"/>
      <c r="U83" s="688"/>
      <c r="V83" s="688"/>
      <c r="W83" s="688"/>
      <c r="X83" s="1241"/>
      <c r="Y83" s="1247"/>
      <c r="Z83" s="1248"/>
      <c r="AA83" s="1248"/>
      <c r="AB83" s="1248"/>
      <c r="AC83" s="1248"/>
      <c r="AD83" s="1248"/>
      <c r="AE83" s="1248"/>
      <c r="AF83" s="1248"/>
      <c r="AG83" s="1248"/>
      <c r="AH83" s="1248"/>
      <c r="AI83" s="1248"/>
      <c r="AJ83" s="1248"/>
      <c r="AK83" s="1248"/>
      <c r="AL83" s="1248"/>
      <c r="AM83" s="1248"/>
      <c r="AN83" s="1249"/>
    </row>
    <row r="84" spans="2:40" s="45" customFormat="1" ht="15" customHeight="1" x14ac:dyDescent="0.15">
      <c r="B84" s="1234"/>
      <c r="C84" s="1234"/>
      <c r="D84" s="1234"/>
      <c r="E84" s="1234"/>
      <c r="F84" s="1234"/>
      <c r="G84" s="1234"/>
      <c r="H84" s="1234"/>
      <c r="I84" s="1234"/>
      <c r="J84" s="1234"/>
      <c r="K84" s="1234"/>
      <c r="L84" s="1234"/>
      <c r="M84" s="1234"/>
      <c r="N84" s="1234"/>
      <c r="O84" s="1234"/>
      <c r="P84" s="1234"/>
      <c r="Q84" s="1235" t="s">
        <v>377</v>
      </c>
      <c r="R84" s="1236"/>
      <c r="S84" s="1236"/>
      <c r="T84" s="1236"/>
      <c r="U84" s="1236"/>
      <c r="V84" s="1236"/>
      <c r="W84" s="1236"/>
      <c r="X84" s="1237"/>
      <c r="Y84" s="1242"/>
      <c r="Z84" s="1243"/>
      <c r="AA84" s="1243"/>
      <c r="AB84" s="1243"/>
      <c r="AC84" s="1243"/>
      <c r="AD84" s="1243"/>
      <c r="AE84" s="1243"/>
      <c r="AF84" s="1243"/>
      <c r="AG84" s="1243"/>
      <c r="AH84" s="1243"/>
      <c r="AI84" s="1243"/>
      <c r="AJ84" s="1243"/>
      <c r="AK84" s="1243"/>
      <c r="AL84" s="1243"/>
      <c r="AM84" s="1243"/>
      <c r="AN84" s="1244"/>
    </row>
    <row r="85" spans="2:40" s="45" customFormat="1" ht="15" customHeight="1" x14ac:dyDescent="0.15">
      <c r="B85" s="1234"/>
      <c r="C85" s="1234"/>
      <c r="D85" s="1234"/>
      <c r="E85" s="1234"/>
      <c r="F85" s="1234"/>
      <c r="G85" s="1234"/>
      <c r="H85" s="1234"/>
      <c r="I85" s="1234"/>
      <c r="J85" s="1234"/>
      <c r="K85" s="1234"/>
      <c r="L85" s="1234"/>
      <c r="M85" s="1234"/>
      <c r="N85" s="1234"/>
      <c r="O85" s="1234"/>
      <c r="P85" s="1234"/>
      <c r="Q85" s="1238"/>
      <c r="R85" s="687"/>
      <c r="S85" s="687"/>
      <c r="T85" s="687"/>
      <c r="U85" s="687"/>
      <c r="V85" s="687"/>
      <c r="W85" s="687"/>
      <c r="X85" s="1239"/>
      <c r="Y85" s="1245"/>
      <c r="Z85" s="585"/>
      <c r="AA85" s="585"/>
      <c r="AB85" s="585"/>
      <c r="AC85" s="585"/>
      <c r="AD85" s="585"/>
      <c r="AE85" s="585"/>
      <c r="AF85" s="585"/>
      <c r="AG85" s="585"/>
      <c r="AH85" s="585"/>
      <c r="AI85" s="585"/>
      <c r="AJ85" s="585"/>
      <c r="AK85" s="585"/>
      <c r="AL85" s="585"/>
      <c r="AM85" s="585"/>
      <c r="AN85" s="1246"/>
    </row>
    <row r="86" spans="2:40" s="45" customFormat="1" ht="15" customHeight="1" x14ac:dyDescent="0.15">
      <c r="B86" s="1234"/>
      <c r="C86" s="1234"/>
      <c r="D86" s="1234"/>
      <c r="E86" s="1234"/>
      <c r="F86" s="1234"/>
      <c r="G86" s="1234"/>
      <c r="H86" s="1234"/>
      <c r="I86" s="1234"/>
      <c r="J86" s="1234"/>
      <c r="K86" s="1234"/>
      <c r="L86" s="1234"/>
      <c r="M86" s="1234"/>
      <c r="N86" s="1234"/>
      <c r="O86" s="1234"/>
      <c r="P86" s="1234"/>
      <c r="Q86" s="1238"/>
      <c r="R86" s="687"/>
      <c r="S86" s="687"/>
      <c r="T86" s="687"/>
      <c r="U86" s="687"/>
      <c r="V86" s="687"/>
      <c r="W86" s="687"/>
      <c r="X86" s="1239"/>
      <c r="Y86" s="1245"/>
      <c r="Z86" s="585"/>
      <c r="AA86" s="585"/>
      <c r="AB86" s="585"/>
      <c r="AC86" s="585"/>
      <c r="AD86" s="585"/>
      <c r="AE86" s="585"/>
      <c r="AF86" s="585"/>
      <c r="AG86" s="585"/>
      <c r="AH86" s="585"/>
      <c r="AI86" s="585"/>
      <c r="AJ86" s="585"/>
      <c r="AK86" s="585"/>
      <c r="AL86" s="585"/>
      <c r="AM86" s="585"/>
      <c r="AN86" s="1246"/>
    </row>
    <row r="87" spans="2:40" s="45" customFormat="1" ht="15" customHeight="1" x14ac:dyDescent="0.15">
      <c r="B87" s="1234"/>
      <c r="C87" s="1234"/>
      <c r="D87" s="1234"/>
      <c r="E87" s="1234"/>
      <c r="F87" s="1234"/>
      <c r="G87" s="1234"/>
      <c r="H87" s="1234"/>
      <c r="I87" s="1234"/>
      <c r="J87" s="1234"/>
      <c r="K87" s="1234"/>
      <c r="L87" s="1234"/>
      <c r="M87" s="1234"/>
      <c r="N87" s="1234"/>
      <c r="O87" s="1234"/>
      <c r="P87" s="1234"/>
      <c r="Q87" s="1238"/>
      <c r="R87" s="687"/>
      <c r="S87" s="687"/>
      <c r="T87" s="687"/>
      <c r="U87" s="687"/>
      <c r="V87" s="687"/>
      <c r="W87" s="687"/>
      <c r="X87" s="1239"/>
      <c r="Y87" s="1245"/>
      <c r="Z87" s="585"/>
      <c r="AA87" s="585"/>
      <c r="AB87" s="585"/>
      <c r="AC87" s="585"/>
      <c r="AD87" s="585"/>
      <c r="AE87" s="585"/>
      <c r="AF87" s="585"/>
      <c r="AG87" s="585"/>
      <c r="AH87" s="585"/>
      <c r="AI87" s="585"/>
      <c r="AJ87" s="585"/>
      <c r="AK87" s="585"/>
      <c r="AL87" s="585"/>
      <c r="AM87" s="585"/>
      <c r="AN87" s="1246"/>
    </row>
    <row r="88" spans="2:40" s="45" customFormat="1" ht="15" customHeight="1" x14ac:dyDescent="0.15">
      <c r="B88" s="1234"/>
      <c r="C88" s="1234"/>
      <c r="D88" s="1234"/>
      <c r="E88" s="1234"/>
      <c r="F88" s="1234"/>
      <c r="G88" s="1234"/>
      <c r="H88" s="1234"/>
      <c r="I88" s="1234"/>
      <c r="J88" s="1234"/>
      <c r="K88" s="1234"/>
      <c r="L88" s="1234"/>
      <c r="M88" s="1234"/>
      <c r="N88" s="1234"/>
      <c r="O88" s="1234"/>
      <c r="P88" s="1234"/>
      <c r="Q88" s="1240"/>
      <c r="R88" s="688"/>
      <c r="S88" s="688"/>
      <c r="T88" s="688"/>
      <c r="U88" s="688"/>
      <c r="V88" s="688"/>
      <c r="W88" s="688"/>
      <c r="X88" s="1241"/>
      <c r="Y88" s="1247"/>
      <c r="Z88" s="1248"/>
      <c r="AA88" s="1248"/>
      <c r="AB88" s="1248"/>
      <c r="AC88" s="1248"/>
      <c r="AD88" s="1248"/>
      <c r="AE88" s="1248"/>
      <c r="AF88" s="1248"/>
      <c r="AG88" s="1248"/>
      <c r="AH88" s="1248"/>
      <c r="AI88" s="1248"/>
      <c r="AJ88" s="1248"/>
      <c r="AK88" s="1248"/>
      <c r="AL88" s="1248"/>
      <c r="AM88" s="1248"/>
      <c r="AN88" s="1249"/>
    </row>
    <row r="89" spans="2:40" s="45" customFormat="1" ht="15" customHeight="1" x14ac:dyDescent="0.15">
      <c r="B89" s="1251" t="s">
        <v>378</v>
      </c>
      <c r="C89" s="1251"/>
      <c r="D89" s="1251"/>
      <c r="E89" s="1251"/>
      <c r="F89" s="1251"/>
      <c r="G89" s="1251"/>
      <c r="H89" s="1251"/>
      <c r="I89" s="1251"/>
      <c r="J89" s="1251"/>
      <c r="K89" s="1251"/>
      <c r="L89" s="1251"/>
      <c r="M89" s="1251"/>
      <c r="N89" s="1251"/>
      <c r="O89" s="1251"/>
      <c r="P89" s="1251"/>
      <c r="Q89" s="1251"/>
      <c r="R89" s="1251"/>
      <c r="S89" s="1251"/>
      <c r="T89" s="1251"/>
      <c r="U89" s="1251"/>
      <c r="V89" s="1251"/>
      <c r="W89" s="1251"/>
      <c r="X89" s="1251"/>
      <c r="Y89" s="1251"/>
      <c r="Z89" s="1251"/>
      <c r="AA89" s="1251"/>
      <c r="AB89" s="1251"/>
      <c r="AC89" s="1251"/>
      <c r="AD89" s="1251"/>
      <c r="AE89" s="1251"/>
      <c r="AF89" s="1251"/>
      <c r="AG89" s="1251"/>
      <c r="AH89" s="1251"/>
      <c r="AI89" s="1251"/>
      <c r="AJ89" s="1251"/>
      <c r="AK89" s="1251"/>
      <c r="AL89" s="1251"/>
      <c r="AM89" s="1251"/>
      <c r="AN89" s="1251"/>
    </row>
    <row r="90" spans="2:40" s="45" customFormat="1" ht="15" customHeight="1" x14ac:dyDescent="0.15">
      <c r="B90" s="106"/>
      <c r="C90" s="106"/>
      <c r="D90" s="106"/>
      <c r="E90" s="106"/>
      <c r="F90" s="106"/>
      <c r="G90" s="106"/>
      <c r="H90" s="106"/>
      <c r="I90" s="106"/>
      <c r="J90" s="106"/>
      <c r="K90" s="106"/>
      <c r="L90" s="106"/>
      <c r="M90" s="106"/>
      <c r="N90" s="106"/>
      <c r="O90" s="106"/>
      <c r="P90" s="106"/>
      <c r="Q90" s="106"/>
      <c r="R90" s="106"/>
      <c r="S90" s="106"/>
      <c r="T90" s="106"/>
      <c r="U90" s="106"/>
      <c r="V90" s="106"/>
      <c r="W90" s="106"/>
      <c r="X90" s="106"/>
      <c r="Y90" s="106"/>
      <c r="Z90" s="106"/>
      <c r="AA90" s="106"/>
      <c r="AB90" s="106"/>
      <c r="AC90" s="106"/>
      <c r="AD90" s="106"/>
      <c r="AE90" s="106"/>
      <c r="AF90" s="106"/>
      <c r="AG90" s="106"/>
      <c r="AH90" s="106"/>
      <c r="AI90" s="106"/>
      <c r="AJ90" s="106"/>
      <c r="AK90" s="106"/>
      <c r="AL90" s="106"/>
      <c r="AM90" s="106"/>
      <c r="AN90" s="106"/>
    </row>
    <row r="91" spans="2:40" s="45" customFormat="1" ht="15" customHeight="1" x14ac:dyDescent="0.15">
      <c r="B91" s="47"/>
      <c r="C91" s="685" t="s">
        <v>71</v>
      </c>
      <c r="D91" s="685"/>
      <c r="E91" s="685"/>
      <c r="F91" s="686" t="s">
        <v>385</v>
      </c>
      <c r="G91" s="686"/>
      <c r="H91" s="686"/>
      <c r="I91" s="686"/>
      <c r="J91" s="686"/>
      <c r="K91" s="686"/>
      <c r="L91" s="686"/>
      <c r="M91" s="686"/>
      <c r="N91" s="686"/>
      <c r="O91" s="686"/>
      <c r="P91" s="686"/>
      <c r="Q91" s="686"/>
      <c r="R91" s="686"/>
      <c r="S91" s="686"/>
      <c r="T91" s="686"/>
      <c r="U91" s="686"/>
      <c r="V91" s="686"/>
      <c r="W91" s="686"/>
      <c r="X91" s="686"/>
      <c r="Y91" s="686"/>
      <c r="Z91" s="686"/>
      <c r="AA91" s="686"/>
      <c r="AB91" s="686"/>
      <c r="AC91" s="686"/>
      <c r="AD91" s="686"/>
      <c r="AE91" s="686"/>
      <c r="AF91" s="686"/>
      <c r="AG91" s="686"/>
      <c r="AH91" s="686"/>
      <c r="AI91" s="686"/>
      <c r="AJ91" s="686"/>
      <c r="AK91" s="686"/>
      <c r="AL91" s="686"/>
      <c r="AM91" s="686"/>
      <c r="AN91" s="686"/>
    </row>
    <row r="92" spans="2:40" s="45" customFormat="1" ht="15" customHeight="1" x14ac:dyDescent="0.15">
      <c r="B92" s="1250" t="s">
        <v>374</v>
      </c>
      <c r="C92" s="1250"/>
      <c r="D92" s="1250"/>
      <c r="E92" s="1250"/>
      <c r="F92" s="1250"/>
      <c r="G92" s="1250"/>
      <c r="H92" s="1250"/>
      <c r="I92" s="1250"/>
      <c r="J92" s="1250"/>
      <c r="K92" s="1250"/>
      <c r="L92" s="1250"/>
      <c r="M92" s="1250"/>
      <c r="N92" s="1250"/>
      <c r="O92" s="1250"/>
      <c r="P92" s="1250"/>
      <c r="Q92" s="1250" t="s">
        <v>375</v>
      </c>
      <c r="R92" s="1250"/>
      <c r="S92" s="1250"/>
      <c r="T92" s="1250"/>
      <c r="U92" s="1250"/>
      <c r="V92" s="1250"/>
      <c r="W92" s="1250"/>
      <c r="X92" s="1250"/>
      <c r="Y92" s="1250"/>
      <c r="Z92" s="1250"/>
      <c r="AA92" s="1250"/>
      <c r="AB92" s="1250"/>
      <c r="AC92" s="1250"/>
      <c r="AD92" s="1250"/>
      <c r="AE92" s="1250"/>
      <c r="AF92" s="1250"/>
      <c r="AG92" s="1250"/>
      <c r="AH92" s="1250"/>
      <c r="AI92" s="1250"/>
      <c r="AJ92" s="1250"/>
      <c r="AK92" s="1250"/>
      <c r="AL92" s="1250"/>
      <c r="AM92" s="1250"/>
      <c r="AN92" s="1250"/>
    </row>
    <row r="93" spans="2:40" s="45" customFormat="1" ht="15" customHeight="1" x14ac:dyDescent="0.15">
      <c r="B93" s="1234"/>
      <c r="C93" s="1234"/>
      <c r="D93" s="1234"/>
      <c r="E93" s="1234"/>
      <c r="F93" s="1234"/>
      <c r="G93" s="1234"/>
      <c r="H93" s="1234"/>
      <c r="I93" s="1234"/>
      <c r="J93" s="1234"/>
      <c r="K93" s="1234"/>
      <c r="L93" s="1234"/>
      <c r="M93" s="1234"/>
      <c r="N93" s="1234"/>
      <c r="O93" s="1234"/>
      <c r="P93" s="1234"/>
      <c r="Q93" s="1235" t="s">
        <v>376</v>
      </c>
      <c r="R93" s="1236"/>
      <c r="S93" s="1236"/>
      <c r="T93" s="1236"/>
      <c r="U93" s="1236"/>
      <c r="V93" s="1236"/>
      <c r="W93" s="1236"/>
      <c r="X93" s="1237"/>
      <c r="Y93" s="1242"/>
      <c r="Z93" s="1243"/>
      <c r="AA93" s="1243"/>
      <c r="AB93" s="1243"/>
      <c r="AC93" s="1243"/>
      <c r="AD93" s="1243"/>
      <c r="AE93" s="1243"/>
      <c r="AF93" s="1243"/>
      <c r="AG93" s="1243"/>
      <c r="AH93" s="1243"/>
      <c r="AI93" s="1243"/>
      <c r="AJ93" s="1243"/>
      <c r="AK93" s="1243"/>
      <c r="AL93" s="1243"/>
      <c r="AM93" s="1243"/>
      <c r="AN93" s="1244"/>
    </row>
    <row r="94" spans="2:40" s="45" customFormat="1" ht="15" customHeight="1" x14ac:dyDescent="0.15">
      <c r="B94" s="1234"/>
      <c r="C94" s="1234"/>
      <c r="D94" s="1234"/>
      <c r="E94" s="1234"/>
      <c r="F94" s="1234"/>
      <c r="G94" s="1234"/>
      <c r="H94" s="1234"/>
      <c r="I94" s="1234"/>
      <c r="J94" s="1234"/>
      <c r="K94" s="1234"/>
      <c r="L94" s="1234"/>
      <c r="M94" s="1234"/>
      <c r="N94" s="1234"/>
      <c r="O94" s="1234"/>
      <c r="P94" s="1234"/>
      <c r="Q94" s="1238"/>
      <c r="R94" s="687"/>
      <c r="S94" s="687"/>
      <c r="T94" s="687"/>
      <c r="U94" s="687"/>
      <c r="V94" s="687"/>
      <c r="W94" s="687"/>
      <c r="X94" s="1239"/>
      <c r="Y94" s="1245"/>
      <c r="Z94" s="585"/>
      <c r="AA94" s="585"/>
      <c r="AB94" s="585"/>
      <c r="AC94" s="585"/>
      <c r="AD94" s="585"/>
      <c r="AE94" s="585"/>
      <c r="AF94" s="585"/>
      <c r="AG94" s="585"/>
      <c r="AH94" s="585"/>
      <c r="AI94" s="585"/>
      <c r="AJ94" s="585"/>
      <c r="AK94" s="585"/>
      <c r="AL94" s="585"/>
      <c r="AM94" s="585"/>
      <c r="AN94" s="1246"/>
    </row>
    <row r="95" spans="2:40" s="45" customFormat="1" ht="15" customHeight="1" x14ac:dyDescent="0.15">
      <c r="B95" s="1234"/>
      <c r="C95" s="1234"/>
      <c r="D95" s="1234"/>
      <c r="E95" s="1234"/>
      <c r="F95" s="1234"/>
      <c r="G95" s="1234"/>
      <c r="H95" s="1234"/>
      <c r="I95" s="1234"/>
      <c r="J95" s="1234"/>
      <c r="K95" s="1234"/>
      <c r="L95" s="1234"/>
      <c r="M95" s="1234"/>
      <c r="N95" s="1234"/>
      <c r="O95" s="1234"/>
      <c r="P95" s="1234"/>
      <c r="Q95" s="1238"/>
      <c r="R95" s="687"/>
      <c r="S95" s="687"/>
      <c r="T95" s="687"/>
      <c r="U95" s="687"/>
      <c r="V95" s="687"/>
      <c r="W95" s="687"/>
      <c r="X95" s="1239"/>
      <c r="Y95" s="1245"/>
      <c r="Z95" s="585"/>
      <c r="AA95" s="585"/>
      <c r="AB95" s="585"/>
      <c r="AC95" s="585"/>
      <c r="AD95" s="585"/>
      <c r="AE95" s="585"/>
      <c r="AF95" s="585"/>
      <c r="AG95" s="585"/>
      <c r="AH95" s="585"/>
      <c r="AI95" s="585"/>
      <c r="AJ95" s="585"/>
      <c r="AK95" s="585"/>
      <c r="AL95" s="585"/>
      <c r="AM95" s="585"/>
      <c r="AN95" s="1246"/>
    </row>
    <row r="96" spans="2:40" s="45" customFormat="1" ht="15" customHeight="1" x14ac:dyDescent="0.15">
      <c r="B96" s="1234"/>
      <c r="C96" s="1234"/>
      <c r="D96" s="1234"/>
      <c r="E96" s="1234"/>
      <c r="F96" s="1234"/>
      <c r="G96" s="1234"/>
      <c r="H96" s="1234"/>
      <c r="I96" s="1234"/>
      <c r="J96" s="1234"/>
      <c r="K96" s="1234"/>
      <c r="L96" s="1234"/>
      <c r="M96" s="1234"/>
      <c r="N96" s="1234"/>
      <c r="O96" s="1234"/>
      <c r="P96" s="1234"/>
      <c r="Q96" s="1238"/>
      <c r="R96" s="687"/>
      <c r="S96" s="687"/>
      <c r="T96" s="687"/>
      <c r="U96" s="687"/>
      <c r="V96" s="687"/>
      <c r="W96" s="687"/>
      <c r="X96" s="1239"/>
      <c r="Y96" s="1245"/>
      <c r="Z96" s="585"/>
      <c r="AA96" s="585"/>
      <c r="AB96" s="585"/>
      <c r="AC96" s="585"/>
      <c r="AD96" s="585"/>
      <c r="AE96" s="585"/>
      <c r="AF96" s="585"/>
      <c r="AG96" s="585"/>
      <c r="AH96" s="585"/>
      <c r="AI96" s="585"/>
      <c r="AJ96" s="585"/>
      <c r="AK96" s="585"/>
      <c r="AL96" s="585"/>
      <c r="AM96" s="585"/>
      <c r="AN96" s="1246"/>
    </row>
    <row r="97" spans="2:40" s="45" customFormat="1" ht="15" customHeight="1" x14ac:dyDescent="0.15">
      <c r="B97" s="1234"/>
      <c r="C97" s="1234"/>
      <c r="D97" s="1234"/>
      <c r="E97" s="1234"/>
      <c r="F97" s="1234"/>
      <c r="G97" s="1234"/>
      <c r="H97" s="1234"/>
      <c r="I97" s="1234"/>
      <c r="J97" s="1234"/>
      <c r="K97" s="1234"/>
      <c r="L97" s="1234"/>
      <c r="M97" s="1234"/>
      <c r="N97" s="1234"/>
      <c r="O97" s="1234"/>
      <c r="P97" s="1234"/>
      <c r="Q97" s="1240"/>
      <c r="R97" s="688"/>
      <c r="S97" s="688"/>
      <c r="T97" s="688"/>
      <c r="U97" s="688"/>
      <c r="V97" s="688"/>
      <c r="W97" s="688"/>
      <c r="X97" s="1241"/>
      <c r="Y97" s="1247"/>
      <c r="Z97" s="1248"/>
      <c r="AA97" s="1248"/>
      <c r="AB97" s="1248"/>
      <c r="AC97" s="1248"/>
      <c r="AD97" s="1248"/>
      <c r="AE97" s="1248"/>
      <c r="AF97" s="1248"/>
      <c r="AG97" s="1248"/>
      <c r="AH97" s="1248"/>
      <c r="AI97" s="1248"/>
      <c r="AJ97" s="1248"/>
      <c r="AK97" s="1248"/>
      <c r="AL97" s="1248"/>
      <c r="AM97" s="1248"/>
      <c r="AN97" s="1249"/>
    </row>
    <row r="98" spans="2:40" s="45" customFormat="1" ht="15" customHeight="1" x14ac:dyDescent="0.15">
      <c r="B98" s="1234"/>
      <c r="C98" s="1234"/>
      <c r="D98" s="1234"/>
      <c r="E98" s="1234"/>
      <c r="F98" s="1234"/>
      <c r="G98" s="1234"/>
      <c r="H98" s="1234"/>
      <c r="I98" s="1234"/>
      <c r="J98" s="1234"/>
      <c r="K98" s="1234"/>
      <c r="L98" s="1234"/>
      <c r="M98" s="1234"/>
      <c r="N98" s="1234"/>
      <c r="O98" s="1234"/>
      <c r="P98" s="1234"/>
      <c r="Q98" s="1235" t="s">
        <v>380</v>
      </c>
      <c r="R98" s="1236"/>
      <c r="S98" s="1236"/>
      <c r="T98" s="1236"/>
      <c r="U98" s="1236"/>
      <c r="V98" s="1236"/>
      <c r="W98" s="1236"/>
      <c r="X98" s="1237"/>
      <c r="Y98" s="1242"/>
      <c r="Z98" s="1243"/>
      <c r="AA98" s="1243"/>
      <c r="AB98" s="1243"/>
      <c r="AC98" s="1243"/>
      <c r="AD98" s="1243"/>
      <c r="AE98" s="1243"/>
      <c r="AF98" s="1243"/>
      <c r="AG98" s="1243"/>
      <c r="AH98" s="1243"/>
      <c r="AI98" s="1243"/>
      <c r="AJ98" s="1243"/>
      <c r="AK98" s="1243"/>
      <c r="AL98" s="1243"/>
      <c r="AM98" s="1243"/>
      <c r="AN98" s="1244"/>
    </row>
    <row r="99" spans="2:40" s="45" customFormat="1" ht="15" customHeight="1" x14ac:dyDescent="0.15">
      <c r="B99" s="1234"/>
      <c r="C99" s="1234"/>
      <c r="D99" s="1234"/>
      <c r="E99" s="1234"/>
      <c r="F99" s="1234"/>
      <c r="G99" s="1234"/>
      <c r="H99" s="1234"/>
      <c r="I99" s="1234"/>
      <c r="J99" s="1234"/>
      <c r="K99" s="1234"/>
      <c r="L99" s="1234"/>
      <c r="M99" s="1234"/>
      <c r="N99" s="1234"/>
      <c r="O99" s="1234"/>
      <c r="P99" s="1234"/>
      <c r="Q99" s="1238"/>
      <c r="R99" s="687"/>
      <c r="S99" s="687"/>
      <c r="T99" s="687"/>
      <c r="U99" s="687"/>
      <c r="V99" s="687"/>
      <c r="W99" s="687"/>
      <c r="X99" s="1239"/>
      <c r="Y99" s="1245"/>
      <c r="Z99" s="585"/>
      <c r="AA99" s="585"/>
      <c r="AB99" s="585"/>
      <c r="AC99" s="585"/>
      <c r="AD99" s="585"/>
      <c r="AE99" s="585"/>
      <c r="AF99" s="585"/>
      <c r="AG99" s="585"/>
      <c r="AH99" s="585"/>
      <c r="AI99" s="585"/>
      <c r="AJ99" s="585"/>
      <c r="AK99" s="585"/>
      <c r="AL99" s="585"/>
      <c r="AM99" s="585"/>
      <c r="AN99" s="1246"/>
    </row>
    <row r="100" spans="2:40" s="45" customFormat="1" ht="15" customHeight="1" x14ac:dyDescent="0.15">
      <c r="B100" s="1234"/>
      <c r="C100" s="1234"/>
      <c r="D100" s="1234"/>
      <c r="E100" s="1234"/>
      <c r="F100" s="1234"/>
      <c r="G100" s="1234"/>
      <c r="H100" s="1234"/>
      <c r="I100" s="1234"/>
      <c r="J100" s="1234"/>
      <c r="K100" s="1234"/>
      <c r="L100" s="1234"/>
      <c r="M100" s="1234"/>
      <c r="N100" s="1234"/>
      <c r="O100" s="1234"/>
      <c r="P100" s="1234"/>
      <c r="Q100" s="1238"/>
      <c r="R100" s="687"/>
      <c r="S100" s="687"/>
      <c r="T100" s="687"/>
      <c r="U100" s="687"/>
      <c r="V100" s="687"/>
      <c r="W100" s="687"/>
      <c r="X100" s="1239"/>
      <c r="Y100" s="1245"/>
      <c r="Z100" s="585"/>
      <c r="AA100" s="585"/>
      <c r="AB100" s="585"/>
      <c r="AC100" s="585"/>
      <c r="AD100" s="585"/>
      <c r="AE100" s="585"/>
      <c r="AF100" s="585"/>
      <c r="AG100" s="585"/>
      <c r="AH100" s="585"/>
      <c r="AI100" s="585"/>
      <c r="AJ100" s="585"/>
      <c r="AK100" s="585"/>
      <c r="AL100" s="585"/>
      <c r="AM100" s="585"/>
      <c r="AN100" s="1246"/>
    </row>
    <row r="101" spans="2:40" s="45" customFormat="1" ht="15" customHeight="1" x14ac:dyDescent="0.15">
      <c r="B101" s="1234"/>
      <c r="C101" s="1234"/>
      <c r="D101" s="1234"/>
      <c r="E101" s="1234"/>
      <c r="F101" s="1234"/>
      <c r="G101" s="1234"/>
      <c r="H101" s="1234"/>
      <c r="I101" s="1234"/>
      <c r="J101" s="1234"/>
      <c r="K101" s="1234"/>
      <c r="L101" s="1234"/>
      <c r="M101" s="1234"/>
      <c r="N101" s="1234"/>
      <c r="O101" s="1234"/>
      <c r="P101" s="1234"/>
      <c r="Q101" s="1238"/>
      <c r="R101" s="687"/>
      <c r="S101" s="687"/>
      <c r="T101" s="687"/>
      <c r="U101" s="687"/>
      <c r="V101" s="687"/>
      <c r="W101" s="687"/>
      <c r="X101" s="1239"/>
      <c r="Y101" s="1245"/>
      <c r="Z101" s="585"/>
      <c r="AA101" s="585"/>
      <c r="AB101" s="585"/>
      <c r="AC101" s="585"/>
      <c r="AD101" s="585"/>
      <c r="AE101" s="585"/>
      <c r="AF101" s="585"/>
      <c r="AG101" s="585"/>
      <c r="AH101" s="585"/>
      <c r="AI101" s="585"/>
      <c r="AJ101" s="585"/>
      <c r="AK101" s="585"/>
      <c r="AL101" s="585"/>
      <c r="AM101" s="585"/>
      <c r="AN101" s="1246"/>
    </row>
    <row r="102" spans="2:40" s="45" customFormat="1" ht="15" customHeight="1" x14ac:dyDescent="0.15">
      <c r="B102" s="1234"/>
      <c r="C102" s="1234"/>
      <c r="D102" s="1234"/>
      <c r="E102" s="1234"/>
      <c r="F102" s="1234"/>
      <c r="G102" s="1234"/>
      <c r="H102" s="1234"/>
      <c r="I102" s="1234"/>
      <c r="J102" s="1234"/>
      <c r="K102" s="1234"/>
      <c r="L102" s="1234"/>
      <c r="M102" s="1234"/>
      <c r="N102" s="1234"/>
      <c r="O102" s="1234"/>
      <c r="P102" s="1234"/>
      <c r="Q102" s="1240"/>
      <c r="R102" s="688"/>
      <c r="S102" s="688"/>
      <c r="T102" s="688"/>
      <c r="U102" s="688"/>
      <c r="V102" s="688"/>
      <c r="W102" s="688"/>
      <c r="X102" s="1241"/>
      <c r="Y102" s="1247"/>
      <c r="Z102" s="1248"/>
      <c r="AA102" s="1248"/>
      <c r="AB102" s="1248"/>
      <c r="AC102" s="1248"/>
      <c r="AD102" s="1248"/>
      <c r="AE102" s="1248"/>
      <c r="AF102" s="1248"/>
      <c r="AG102" s="1248"/>
      <c r="AH102" s="1248"/>
      <c r="AI102" s="1248"/>
      <c r="AJ102" s="1248"/>
      <c r="AK102" s="1248"/>
      <c r="AL102" s="1248"/>
      <c r="AM102" s="1248"/>
      <c r="AN102" s="1249"/>
    </row>
    <row r="103" spans="2:40" s="45" customFormat="1" ht="15" customHeight="1" x14ac:dyDescent="0.15">
      <c r="B103" s="1252" t="s">
        <v>381</v>
      </c>
      <c r="C103" s="1253"/>
      <c r="D103" s="1253"/>
      <c r="E103" s="1253"/>
      <c r="F103" s="1253"/>
      <c r="G103" s="1253"/>
      <c r="H103" s="1253"/>
      <c r="I103" s="1253"/>
      <c r="J103" s="1253"/>
      <c r="K103" s="1253"/>
      <c r="L103" s="1253"/>
      <c r="M103" s="1253"/>
      <c r="N103" s="1253"/>
      <c r="O103" s="1253"/>
      <c r="P103" s="1253"/>
      <c r="Q103" s="1253"/>
      <c r="R103" s="1253"/>
      <c r="S103" s="1253"/>
      <c r="T103" s="1253"/>
      <c r="U103" s="1253"/>
      <c r="V103" s="1253"/>
      <c r="W103" s="1253"/>
      <c r="X103" s="1253"/>
      <c r="Y103" s="1253"/>
      <c r="Z103" s="1253"/>
      <c r="AA103" s="1253"/>
      <c r="AB103" s="1253"/>
      <c r="AC103" s="1253"/>
      <c r="AD103" s="1253"/>
      <c r="AE103" s="1253"/>
      <c r="AF103" s="1253"/>
      <c r="AG103" s="1253"/>
      <c r="AH103" s="1253"/>
      <c r="AI103" s="1253"/>
      <c r="AJ103" s="1253"/>
      <c r="AK103" s="1253"/>
      <c r="AL103" s="1253"/>
      <c r="AM103" s="1253"/>
      <c r="AN103" s="1254"/>
    </row>
    <row r="104" spans="2:40" s="45" customFormat="1" ht="15" customHeight="1" x14ac:dyDescent="0.15">
      <c r="B104" s="1234"/>
      <c r="C104" s="1234"/>
      <c r="D104" s="1234"/>
      <c r="E104" s="1234"/>
      <c r="F104" s="1234"/>
      <c r="G104" s="1234"/>
      <c r="H104" s="1234"/>
      <c r="I104" s="1234"/>
      <c r="J104" s="1234"/>
      <c r="K104" s="1234"/>
      <c r="L104" s="1234"/>
      <c r="M104" s="1234"/>
      <c r="N104" s="1234"/>
      <c r="O104" s="1234"/>
      <c r="P104" s="1234"/>
      <c r="Q104" s="1234"/>
      <c r="R104" s="1234"/>
      <c r="S104" s="1234"/>
      <c r="T104" s="1234"/>
      <c r="U104" s="1234"/>
      <c r="V104" s="1234"/>
      <c r="W104" s="1234"/>
      <c r="X104" s="1234"/>
      <c r="Y104" s="1234"/>
      <c r="Z104" s="1234"/>
      <c r="AA104" s="1234"/>
      <c r="AB104" s="1234"/>
      <c r="AC104" s="1234"/>
      <c r="AD104" s="1234"/>
      <c r="AE104" s="1234"/>
      <c r="AF104" s="1234"/>
      <c r="AG104" s="1234"/>
      <c r="AH104" s="1234"/>
      <c r="AI104" s="1234"/>
      <c r="AJ104" s="1234"/>
      <c r="AK104" s="1234"/>
      <c r="AL104" s="1234"/>
      <c r="AM104" s="1234"/>
      <c r="AN104" s="1234"/>
    </row>
    <row r="105" spans="2:40" s="45" customFormat="1" ht="15" customHeight="1" x14ac:dyDescent="0.15">
      <c r="B105" s="1234"/>
      <c r="C105" s="1234"/>
      <c r="D105" s="1234"/>
      <c r="E105" s="1234"/>
      <c r="F105" s="1234"/>
      <c r="G105" s="1234"/>
      <c r="H105" s="1234"/>
      <c r="I105" s="1234"/>
      <c r="J105" s="1234"/>
      <c r="K105" s="1234"/>
      <c r="L105" s="1234"/>
      <c r="M105" s="1234"/>
      <c r="N105" s="1234"/>
      <c r="O105" s="1234"/>
      <c r="P105" s="1234"/>
      <c r="Q105" s="1234"/>
      <c r="R105" s="1234"/>
      <c r="S105" s="1234"/>
      <c r="T105" s="1234"/>
      <c r="U105" s="1234"/>
      <c r="V105" s="1234"/>
      <c r="W105" s="1234"/>
      <c r="X105" s="1234"/>
      <c r="Y105" s="1234"/>
      <c r="Z105" s="1234"/>
      <c r="AA105" s="1234"/>
      <c r="AB105" s="1234"/>
      <c r="AC105" s="1234"/>
      <c r="AD105" s="1234"/>
      <c r="AE105" s="1234"/>
      <c r="AF105" s="1234"/>
      <c r="AG105" s="1234"/>
      <c r="AH105" s="1234"/>
      <c r="AI105" s="1234"/>
      <c r="AJ105" s="1234"/>
      <c r="AK105" s="1234"/>
      <c r="AL105" s="1234"/>
      <c r="AM105" s="1234"/>
      <c r="AN105" s="1234"/>
    </row>
    <row r="106" spans="2:40" s="45" customFormat="1" ht="15" customHeight="1" x14ac:dyDescent="0.15">
      <c r="B106" s="1234"/>
      <c r="C106" s="1234"/>
      <c r="D106" s="1234"/>
      <c r="E106" s="1234"/>
      <c r="F106" s="1234"/>
      <c r="G106" s="1234"/>
      <c r="H106" s="1234"/>
      <c r="I106" s="1234"/>
      <c r="J106" s="1234"/>
      <c r="K106" s="1234"/>
      <c r="L106" s="1234"/>
      <c r="M106" s="1234"/>
      <c r="N106" s="1234"/>
      <c r="O106" s="1234"/>
      <c r="P106" s="1234"/>
      <c r="Q106" s="1234"/>
      <c r="R106" s="1234"/>
      <c r="S106" s="1234"/>
      <c r="T106" s="1234"/>
      <c r="U106" s="1234"/>
      <c r="V106" s="1234"/>
      <c r="W106" s="1234"/>
      <c r="X106" s="1234"/>
      <c r="Y106" s="1234"/>
      <c r="Z106" s="1234"/>
      <c r="AA106" s="1234"/>
      <c r="AB106" s="1234"/>
      <c r="AC106" s="1234"/>
      <c r="AD106" s="1234"/>
      <c r="AE106" s="1234"/>
      <c r="AF106" s="1234"/>
      <c r="AG106" s="1234"/>
      <c r="AH106" s="1234"/>
      <c r="AI106" s="1234"/>
      <c r="AJ106" s="1234"/>
      <c r="AK106" s="1234"/>
      <c r="AL106" s="1234"/>
      <c r="AM106" s="1234"/>
      <c r="AN106" s="1234"/>
    </row>
    <row r="107" spans="2:40" s="45" customFormat="1" ht="15" customHeight="1" x14ac:dyDescent="0.15">
      <c r="B107" s="1236" t="s">
        <v>382</v>
      </c>
      <c r="C107" s="1236"/>
      <c r="D107" s="1236"/>
      <c r="E107" s="1236"/>
      <c r="F107" s="1236"/>
      <c r="G107" s="1236"/>
      <c r="H107" s="1236"/>
      <c r="I107" s="1236"/>
      <c r="J107" s="1236"/>
      <c r="K107" s="1236"/>
      <c r="L107" s="1236"/>
      <c r="M107" s="1236"/>
      <c r="N107" s="1236"/>
      <c r="O107" s="1236"/>
      <c r="P107" s="1236"/>
      <c r="Q107" s="1236"/>
      <c r="R107" s="1236"/>
      <c r="S107" s="1236"/>
      <c r="T107" s="1236"/>
      <c r="U107" s="1236"/>
      <c r="V107" s="1236"/>
      <c r="W107" s="1236"/>
      <c r="X107" s="1236"/>
      <c r="Y107" s="1236"/>
      <c r="Z107" s="1236"/>
      <c r="AA107" s="1236"/>
      <c r="AB107" s="1236"/>
      <c r="AC107" s="1236"/>
      <c r="AD107" s="1236"/>
      <c r="AE107" s="1236"/>
      <c r="AF107" s="1236"/>
      <c r="AG107" s="1236"/>
      <c r="AH107" s="1236"/>
      <c r="AI107" s="1236"/>
      <c r="AJ107" s="1236"/>
      <c r="AK107" s="1236"/>
      <c r="AL107" s="1236"/>
      <c r="AM107" s="1236"/>
      <c r="AN107" s="1236"/>
    </row>
    <row r="108" spans="2:40" s="45" customFormat="1" ht="15" customHeight="1" x14ac:dyDescent="0.15">
      <c r="B108" s="687"/>
      <c r="C108" s="687"/>
      <c r="D108" s="687"/>
      <c r="E108" s="687"/>
      <c r="F108" s="687"/>
      <c r="G108" s="687"/>
      <c r="H108" s="687"/>
      <c r="I108" s="687"/>
      <c r="J108" s="687"/>
      <c r="K108" s="687"/>
      <c r="L108" s="687"/>
      <c r="M108" s="687"/>
      <c r="N108" s="687"/>
      <c r="O108" s="687"/>
      <c r="P108" s="687"/>
      <c r="Q108" s="687"/>
      <c r="R108" s="687"/>
      <c r="S108" s="687"/>
      <c r="T108" s="687"/>
      <c r="U108" s="687"/>
      <c r="V108" s="687"/>
      <c r="W108" s="687"/>
      <c r="X108" s="687"/>
      <c r="Y108" s="687"/>
      <c r="Z108" s="687"/>
      <c r="AA108" s="687"/>
      <c r="AB108" s="687"/>
      <c r="AC108" s="687"/>
      <c r="AD108" s="687"/>
      <c r="AE108" s="687"/>
      <c r="AF108" s="687"/>
      <c r="AG108" s="687"/>
      <c r="AH108" s="687"/>
      <c r="AI108" s="687"/>
      <c r="AJ108" s="687"/>
      <c r="AK108" s="687"/>
      <c r="AL108" s="687"/>
      <c r="AM108" s="687"/>
      <c r="AN108" s="687"/>
    </row>
    <row r="109" spans="2:40" s="45" customFormat="1" ht="15" customHeight="1" x14ac:dyDescent="0.15">
      <c r="B109" s="106"/>
      <c r="C109" s="106"/>
      <c r="D109" s="106"/>
      <c r="E109" s="106"/>
      <c r="F109" s="106"/>
      <c r="G109" s="106"/>
      <c r="H109" s="106"/>
      <c r="I109" s="106"/>
      <c r="J109" s="106"/>
      <c r="K109" s="106"/>
      <c r="L109" s="106"/>
      <c r="M109" s="106"/>
      <c r="N109" s="106"/>
      <c r="O109" s="106"/>
      <c r="P109" s="106"/>
      <c r="Q109" s="106"/>
      <c r="R109" s="106"/>
      <c r="S109" s="106"/>
      <c r="T109" s="106"/>
      <c r="U109" s="106"/>
      <c r="V109" s="106"/>
      <c r="W109" s="106"/>
      <c r="X109" s="106"/>
      <c r="Y109" s="106"/>
      <c r="Z109" s="106"/>
      <c r="AA109" s="106"/>
      <c r="AB109" s="106"/>
      <c r="AC109" s="106"/>
      <c r="AD109" s="106"/>
      <c r="AE109" s="106"/>
      <c r="AF109" s="106"/>
      <c r="AG109" s="106"/>
      <c r="AH109" s="106"/>
      <c r="AI109" s="106"/>
      <c r="AJ109" s="106"/>
      <c r="AK109" s="106"/>
      <c r="AL109" s="106"/>
      <c r="AM109" s="106"/>
      <c r="AN109" s="106"/>
    </row>
    <row r="110" spans="2:40" s="45" customFormat="1" ht="15" customHeight="1" x14ac:dyDescent="0.15">
      <c r="B110" s="106"/>
      <c r="C110" s="106"/>
      <c r="D110" s="106"/>
      <c r="E110" s="106"/>
      <c r="F110" s="106"/>
      <c r="G110" s="106"/>
      <c r="H110" s="106"/>
      <c r="I110" s="106"/>
      <c r="J110" s="106"/>
      <c r="K110" s="106"/>
      <c r="L110" s="106"/>
      <c r="M110" s="106"/>
      <c r="N110" s="106"/>
      <c r="O110" s="106"/>
      <c r="P110" s="106"/>
      <c r="Q110" s="106"/>
      <c r="R110" s="106"/>
      <c r="S110" s="106"/>
      <c r="T110" s="106"/>
      <c r="U110" s="106"/>
      <c r="V110" s="106"/>
      <c r="W110" s="106"/>
      <c r="X110" s="106"/>
      <c r="Y110" s="106"/>
      <c r="Z110" s="106"/>
      <c r="AA110" s="106"/>
      <c r="AB110" s="106"/>
      <c r="AC110" s="106"/>
      <c r="AD110" s="106"/>
      <c r="AE110" s="106"/>
      <c r="AF110" s="106"/>
      <c r="AG110" s="106"/>
      <c r="AH110" s="106"/>
      <c r="AI110" s="106"/>
      <c r="AJ110" s="106"/>
      <c r="AK110" s="106"/>
      <c r="AL110" s="106"/>
      <c r="AM110" s="106"/>
      <c r="AN110" s="106"/>
    </row>
    <row r="111" spans="2:40" s="45" customFormat="1" ht="15" customHeight="1" x14ac:dyDescent="0.15">
      <c r="B111" s="215" t="s">
        <v>1</v>
      </c>
      <c r="C111" s="215"/>
      <c r="D111" s="216" t="s">
        <v>386</v>
      </c>
      <c r="E111" s="216"/>
      <c r="F111" s="216"/>
      <c r="G111" s="216"/>
      <c r="H111" s="216"/>
      <c r="I111" s="216"/>
      <c r="J111" s="216"/>
      <c r="K111" s="216"/>
      <c r="L111" s="216"/>
      <c r="M111" s="216"/>
      <c r="N111" s="216"/>
      <c r="O111" s="216"/>
      <c r="P111" s="216"/>
      <c r="Q111" s="216"/>
      <c r="R111" s="216"/>
      <c r="S111" s="216"/>
      <c r="T111" s="216"/>
      <c r="U111" s="216"/>
      <c r="V111" s="216"/>
      <c r="W111" s="216"/>
      <c r="X111" s="216"/>
      <c r="Y111" s="216"/>
      <c r="Z111" s="216"/>
      <c r="AA111" s="216"/>
      <c r="AB111" s="216"/>
      <c r="AC111" s="216"/>
      <c r="AD111" s="216"/>
      <c r="AE111" s="216"/>
      <c r="AF111" s="216"/>
      <c r="AG111" s="216"/>
      <c r="AH111" s="216"/>
      <c r="AI111" s="216"/>
      <c r="AJ111" s="216"/>
      <c r="AK111" s="216"/>
      <c r="AL111" s="216"/>
      <c r="AM111" s="216"/>
      <c r="AN111" s="216"/>
    </row>
    <row r="112" spans="2:40" s="45" customFormat="1" ht="15" customHeight="1" x14ac:dyDescent="0.15">
      <c r="B112" s="106"/>
      <c r="C112" s="106"/>
      <c r="D112" s="106"/>
      <c r="E112" s="106"/>
      <c r="F112" s="106"/>
      <c r="G112" s="106"/>
      <c r="H112" s="106"/>
      <c r="I112" s="106"/>
      <c r="J112" s="106"/>
      <c r="K112" s="106"/>
      <c r="L112" s="106"/>
      <c r="M112" s="106"/>
      <c r="N112" s="106"/>
      <c r="O112" s="106"/>
      <c r="P112" s="106"/>
      <c r="Q112" s="106"/>
      <c r="R112" s="106"/>
      <c r="S112" s="106"/>
      <c r="T112" s="106"/>
      <c r="U112" s="106"/>
      <c r="V112" s="106"/>
      <c r="W112" s="106"/>
      <c r="X112" s="106"/>
      <c r="Y112" s="106"/>
      <c r="Z112" s="106"/>
      <c r="AA112" s="106"/>
      <c r="AB112" s="106"/>
      <c r="AC112" s="106"/>
      <c r="AD112" s="106"/>
      <c r="AE112" s="106"/>
      <c r="AF112" s="106"/>
      <c r="AG112" s="106"/>
      <c r="AH112" s="106"/>
      <c r="AI112" s="106"/>
      <c r="AJ112" s="106"/>
      <c r="AK112" s="106"/>
      <c r="AL112" s="106"/>
      <c r="AM112" s="106"/>
      <c r="AN112" s="106"/>
    </row>
    <row r="113" spans="2:40" s="45" customFormat="1" ht="15" customHeight="1" x14ac:dyDescent="0.15">
      <c r="B113" s="1234"/>
      <c r="C113" s="1234"/>
      <c r="D113" s="1234"/>
      <c r="E113" s="1234"/>
      <c r="F113" s="1234"/>
      <c r="G113" s="1234"/>
      <c r="H113" s="1234"/>
      <c r="I113" s="1234"/>
      <c r="J113" s="1234"/>
      <c r="K113" s="1234"/>
      <c r="L113" s="1234"/>
      <c r="M113" s="1234"/>
      <c r="N113" s="1234"/>
      <c r="O113" s="1234"/>
      <c r="P113" s="1234"/>
      <c r="Q113" s="1234"/>
      <c r="R113" s="1234"/>
      <c r="S113" s="1234"/>
      <c r="T113" s="1234"/>
      <c r="U113" s="1234"/>
      <c r="V113" s="1234"/>
      <c r="W113" s="1234"/>
      <c r="X113" s="1234"/>
      <c r="Y113" s="1234"/>
      <c r="Z113" s="1234"/>
      <c r="AA113" s="1234"/>
      <c r="AB113" s="1234"/>
      <c r="AC113" s="1234"/>
      <c r="AD113" s="1234"/>
      <c r="AE113" s="1234"/>
      <c r="AF113" s="1234"/>
      <c r="AG113" s="1234"/>
      <c r="AH113" s="1234"/>
      <c r="AI113" s="1234"/>
      <c r="AJ113" s="1234"/>
      <c r="AK113" s="1234"/>
      <c r="AL113" s="1234"/>
      <c r="AM113" s="1234"/>
      <c r="AN113" s="1234"/>
    </row>
    <row r="114" spans="2:40" s="45" customFormat="1" ht="15" customHeight="1" x14ac:dyDescent="0.15">
      <c r="B114" s="1234"/>
      <c r="C114" s="1234"/>
      <c r="D114" s="1234"/>
      <c r="E114" s="1234"/>
      <c r="F114" s="1234"/>
      <c r="G114" s="1234"/>
      <c r="H114" s="1234"/>
      <c r="I114" s="1234"/>
      <c r="J114" s="1234"/>
      <c r="K114" s="1234"/>
      <c r="L114" s="1234"/>
      <c r="M114" s="1234"/>
      <c r="N114" s="1234"/>
      <c r="O114" s="1234"/>
      <c r="P114" s="1234"/>
      <c r="Q114" s="1234"/>
      <c r="R114" s="1234"/>
      <c r="S114" s="1234"/>
      <c r="T114" s="1234"/>
      <c r="U114" s="1234"/>
      <c r="V114" s="1234"/>
      <c r="W114" s="1234"/>
      <c r="X114" s="1234"/>
      <c r="Y114" s="1234"/>
      <c r="Z114" s="1234"/>
      <c r="AA114" s="1234"/>
      <c r="AB114" s="1234"/>
      <c r="AC114" s="1234"/>
      <c r="AD114" s="1234"/>
      <c r="AE114" s="1234"/>
      <c r="AF114" s="1234"/>
      <c r="AG114" s="1234"/>
      <c r="AH114" s="1234"/>
      <c r="AI114" s="1234"/>
      <c r="AJ114" s="1234"/>
      <c r="AK114" s="1234"/>
      <c r="AL114" s="1234"/>
      <c r="AM114" s="1234"/>
      <c r="AN114" s="1234"/>
    </row>
    <row r="115" spans="2:40" s="45" customFormat="1" ht="15" customHeight="1" x14ac:dyDescent="0.15">
      <c r="B115" s="1234"/>
      <c r="C115" s="1234"/>
      <c r="D115" s="1234"/>
      <c r="E115" s="1234"/>
      <c r="F115" s="1234"/>
      <c r="G115" s="1234"/>
      <c r="H115" s="1234"/>
      <c r="I115" s="1234"/>
      <c r="J115" s="1234"/>
      <c r="K115" s="1234"/>
      <c r="L115" s="1234"/>
      <c r="M115" s="1234"/>
      <c r="N115" s="1234"/>
      <c r="O115" s="1234"/>
      <c r="P115" s="1234"/>
      <c r="Q115" s="1234"/>
      <c r="R115" s="1234"/>
      <c r="S115" s="1234"/>
      <c r="T115" s="1234"/>
      <c r="U115" s="1234"/>
      <c r="V115" s="1234"/>
      <c r="W115" s="1234"/>
      <c r="X115" s="1234"/>
      <c r="Y115" s="1234"/>
      <c r="Z115" s="1234"/>
      <c r="AA115" s="1234"/>
      <c r="AB115" s="1234"/>
      <c r="AC115" s="1234"/>
      <c r="AD115" s="1234"/>
      <c r="AE115" s="1234"/>
      <c r="AF115" s="1234"/>
      <c r="AG115" s="1234"/>
      <c r="AH115" s="1234"/>
      <c r="AI115" s="1234"/>
      <c r="AJ115" s="1234"/>
      <c r="AK115" s="1234"/>
      <c r="AL115" s="1234"/>
      <c r="AM115" s="1234"/>
      <c r="AN115" s="1234"/>
    </row>
    <row r="116" spans="2:40" s="45" customFormat="1" ht="15" customHeight="1" x14ac:dyDescent="0.15">
      <c r="B116" s="1234"/>
      <c r="C116" s="1234"/>
      <c r="D116" s="1234"/>
      <c r="E116" s="1234"/>
      <c r="F116" s="1234"/>
      <c r="G116" s="1234"/>
      <c r="H116" s="1234"/>
      <c r="I116" s="1234"/>
      <c r="J116" s="1234"/>
      <c r="K116" s="1234"/>
      <c r="L116" s="1234"/>
      <c r="M116" s="1234"/>
      <c r="N116" s="1234"/>
      <c r="O116" s="1234"/>
      <c r="P116" s="1234"/>
      <c r="Q116" s="1234"/>
      <c r="R116" s="1234"/>
      <c r="S116" s="1234"/>
      <c r="T116" s="1234"/>
      <c r="U116" s="1234"/>
      <c r="V116" s="1234"/>
      <c r="W116" s="1234"/>
      <c r="X116" s="1234"/>
      <c r="Y116" s="1234"/>
      <c r="Z116" s="1234"/>
      <c r="AA116" s="1234"/>
      <c r="AB116" s="1234"/>
      <c r="AC116" s="1234"/>
      <c r="AD116" s="1234"/>
      <c r="AE116" s="1234"/>
      <c r="AF116" s="1234"/>
      <c r="AG116" s="1234"/>
      <c r="AH116" s="1234"/>
      <c r="AI116" s="1234"/>
      <c r="AJ116" s="1234"/>
      <c r="AK116" s="1234"/>
      <c r="AL116" s="1234"/>
      <c r="AM116" s="1234"/>
      <c r="AN116" s="1234"/>
    </row>
    <row r="117" spans="2:40" s="45" customFormat="1" ht="15" customHeight="1" x14ac:dyDescent="0.15">
      <c r="B117" s="1234"/>
      <c r="C117" s="1234"/>
      <c r="D117" s="1234"/>
      <c r="E117" s="1234"/>
      <c r="F117" s="1234"/>
      <c r="G117" s="1234"/>
      <c r="H117" s="1234"/>
      <c r="I117" s="1234"/>
      <c r="J117" s="1234"/>
      <c r="K117" s="1234"/>
      <c r="L117" s="1234"/>
      <c r="M117" s="1234"/>
      <c r="N117" s="1234"/>
      <c r="O117" s="1234"/>
      <c r="P117" s="1234"/>
      <c r="Q117" s="1234"/>
      <c r="R117" s="1234"/>
      <c r="S117" s="1234"/>
      <c r="T117" s="1234"/>
      <c r="U117" s="1234"/>
      <c r="V117" s="1234"/>
      <c r="W117" s="1234"/>
      <c r="X117" s="1234"/>
      <c r="Y117" s="1234"/>
      <c r="Z117" s="1234"/>
      <c r="AA117" s="1234"/>
      <c r="AB117" s="1234"/>
      <c r="AC117" s="1234"/>
      <c r="AD117" s="1234"/>
      <c r="AE117" s="1234"/>
      <c r="AF117" s="1234"/>
      <c r="AG117" s="1234"/>
      <c r="AH117" s="1234"/>
      <c r="AI117" s="1234"/>
      <c r="AJ117" s="1234"/>
      <c r="AK117" s="1234"/>
      <c r="AL117" s="1234"/>
      <c r="AM117" s="1234"/>
      <c r="AN117" s="1234"/>
    </row>
    <row r="118" spans="2:40" s="45" customFormat="1" ht="15" customHeight="1" x14ac:dyDescent="0.15">
      <c r="B118" s="1234"/>
      <c r="C118" s="1234"/>
      <c r="D118" s="1234"/>
      <c r="E118" s="1234"/>
      <c r="F118" s="1234"/>
      <c r="G118" s="1234"/>
      <c r="H118" s="1234"/>
      <c r="I118" s="1234"/>
      <c r="J118" s="1234"/>
      <c r="K118" s="1234"/>
      <c r="L118" s="1234"/>
      <c r="M118" s="1234"/>
      <c r="N118" s="1234"/>
      <c r="O118" s="1234"/>
      <c r="P118" s="1234"/>
      <c r="Q118" s="1234"/>
      <c r="R118" s="1234"/>
      <c r="S118" s="1234"/>
      <c r="T118" s="1234"/>
      <c r="U118" s="1234"/>
      <c r="V118" s="1234"/>
      <c r="W118" s="1234"/>
      <c r="X118" s="1234"/>
      <c r="Y118" s="1234"/>
      <c r="Z118" s="1234"/>
      <c r="AA118" s="1234"/>
      <c r="AB118" s="1234"/>
      <c r="AC118" s="1234"/>
      <c r="AD118" s="1234"/>
      <c r="AE118" s="1234"/>
      <c r="AF118" s="1234"/>
      <c r="AG118" s="1234"/>
      <c r="AH118" s="1234"/>
      <c r="AI118" s="1234"/>
      <c r="AJ118" s="1234"/>
      <c r="AK118" s="1234"/>
      <c r="AL118" s="1234"/>
      <c r="AM118" s="1234"/>
      <c r="AN118" s="1234"/>
    </row>
    <row r="119" spans="2:40" s="45" customFormat="1" ht="15" customHeight="1" x14ac:dyDescent="0.15">
      <c r="B119" s="1234"/>
      <c r="C119" s="1234"/>
      <c r="D119" s="1234"/>
      <c r="E119" s="1234"/>
      <c r="F119" s="1234"/>
      <c r="G119" s="1234"/>
      <c r="H119" s="1234"/>
      <c r="I119" s="1234"/>
      <c r="J119" s="1234"/>
      <c r="K119" s="1234"/>
      <c r="L119" s="1234"/>
      <c r="M119" s="1234"/>
      <c r="N119" s="1234"/>
      <c r="O119" s="1234"/>
      <c r="P119" s="1234"/>
      <c r="Q119" s="1234"/>
      <c r="R119" s="1234"/>
      <c r="S119" s="1234"/>
      <c r="T119" s="1234"/>
      <c r="U119" s="1234"/>
      <c r="V119" s="1234"/>
      <c r="W119" s="1234"/>
      <c r="X119" s="1234"/>
      <c r="Y119" s="1234"/>
      <c r="Z119" s="1234"/>
      <c r="AA119" s="1234"/>
      <c r="AB119" s="1234"/>
      <c r="AC119" s="1234"/>
      <c r="AD119" s="1234"/>
      <c r="AE119" s="1234"/>
      <c r="AF119" s="1234"/>
      <c r="AG119" s="1234"/>
      <c r="AH119" s="1234"/>
      <c r="AI119" s="1234"/>
      <c r="AJ119" s="1234"/>
      <c r="AK119" s="1234"/>
      <c r="AL119" s="1234"/>
      <c r="AM119" s="1234"/>
      <c r="AN119" s="1234"/>
    </row>
    <row r="120" spans="2:40" s="45" customFormat="1" ht="15" customHeight="1" x14ac:dyDescent="0.15">
      <c r="B120" s="1234"/>
      <c r="C120" s="1234"/>
      <c r="D120" s="1234"/>
      <c r="E120" s="1234"/>
      <c r="F120" s="1234"/>
      <c r="G120" s="1234"/>
      <c r="H120" s="1234"/>
      <c r="I120" s="1234"/>
      <c r="J120" s="1234"/>
      <c r="K120" s="1234"/>
      <c r="L120" s="1234"/>
      <c r="M120" s="1234"/>
      <c r="N120" s="1234"/>
      <c r="O120" s="1234"/>
      <c r="P120" s="1234"/>
      <c r="Q120" s="1234"/>
      <c r="R120" s="1234"/>
      <c r="S120" s="1234"/>
      <c r="T120" s="1234"/>
      <c r="U120" s="1234"/>
      <c r="V120" s="1234"/>
      <c r="W120" s="1234"/>
      <c r="X120" s="1234"/>
      <c r="Y120" s="1234"/>
      <c r="Z120" s="1234"/>
      <c r="AA120" s="1234"/>
      <c r="AB120" s="1234"/>
      <c r="AC120" s="1234"/>
      <c r="AD120" s="1234"/>
      <c r="AE120" s="1234"/>
      <c r="AF120" s="1234"/>
      <c r="AG120" s="1234"/>
      <c r="AH120" s="1234"/>
      <c r="AI120" s="1234"/>
      <c r="AJ120" s="1234"/>
      <c r="AK120" s="1234"/>
      <c r="AL120" s="1234"/>
      <c r="AM120" s="1234"/>
      <c r="AN120" s="1234"/>
    </row>
    <row r="121" spans="2:40" s="45" customFormat="1" ht="15" customHeight="1" x14ac:dyDescent="0.15">
      <c r="B121" s="1234"/>
      <c r="C121" s="1234"/>
      <c r="D121" s="1234"/>
      <c r="E121" s="1234"/>
      <c r="F121" s="1234"/>
      <c r="G121" s="1234"/>
      <c r="H121" s="1234"/>
      <c r="I121" s="1234"/>
      <c r="J121" s="1234"/>
      <c r="K121" s="1234"/>
      <c r="L121" s="1234"/>
      <c r="M121" s="1234"/>
      <c r="N121" s="1234"/>
      <c r="O121" s="1234"/>
      <c r="P121" s="1234"/>
      <c r="Q121" s="1234"/>
      <c r="R121" s="1234"/>
      <c r="S121" s="1234"/>
      <c r="T121" s="1234"/>
      <c r="U121" s="1234"/>
      <c r="V121" s="1234"/>
      <c r="W121" s="1234"/>
      <c r="X121" s="1234"/>
      <c r="Y121" s="1234"/>
      <c r="Z121" s="1234"/>
      <c r="AA121" s="1234"/>
      <c r="AB121" s="1234"/>
      <c r="AC121" s="1234"/>
      <c r="AD121" s="1234"/>
      <c r="AE121" s="1234"/>
      <c r="AF121" s="1234"/>
      <c r="AG121" s="1234"/>
      <c r="AH121" s="1234"/>
      <c r="AI121" s="1234"/>
      <c r="AJ121" s="1234"/>
      <c r="AK121" s="1234"/>
      <c r="AL121" s="1234"/>
      <c r="AM121" s="1234"/>
      <c r="AN121" s="1234"/>
    </row>
    <row r="122" spans="2:40" s="45" customFormat="1" ht="15" customHeight="1" x14ac:dyDescent="0.15">
      <c r="B122" s="1234"/>
      <c r="C122" s="1234"/>
      <c r="D122" s="1234"/>
      <c r="E122" s="1234"/>
      <c r="F122" s="1234"/>
      <c r="G122" s="1234"/>
      <c r="H122" s="1234"/>
      <c r="I122" s="1234"/>
      <c r="J122" s="1234"/>
      <c r="K122" s="1234"/>
      <c r="L122" s="1234"/>
      <c r="M122" s="1234"/>
      <c r="N122" s="1234"/>
      <c r="O122" s="1234"/>
      <c r="P122" s="1234"/>
      <c r="Q122" s="1234"/>
      <c r="R122" s="1234"/>
      <c r="S122" s="1234"/>
      <c r="T122" s="1234"/>
      <c r="U122" s="1234"/>
      <c r="V122" s="1234"/>
      <c r="W122" s="1234"/>
      <c r="X122" s="1234"/>
      <c r="Y122" s="1234"/>
      <c r="Z122" s="1234"/>
      <c r="AA122" s="1234"/>
      <c r="AB122" s="1234"/>
      <c r="AC122" s="1234"/>
      <c r="AD122" s="1234"/>
      <c r="AE122" s="1234"/>
      <c r="AF122" s="1234"/>
      <c r="AG122" s="1234"/>
      <c r="AH122" s="1234"/>
      <c r="AI122" s="1234"/>
      <c r="AJ122" s="1234"/>
      <c r="AK122" s="1234"/>
      <c r="AL122" s="1234"/>
      <c r="AM122" s="1234"/>
      <c r="AN122" s="1234"/>
    </row>
    <row r="123" spans="2:40" s="45" customFormat="1" ht="15" customHeight="1" x14ac:dyDescent="0.15">
      <c r="B123" s="1234"/>
      <c r="C123" s="1234"/>
      <c r="D123" s="1234"/>
      <c r="E123" s="1234"/>
      <c r="F123" s="1234"/>
      <c r="G123" s="1234"/>
      <c r="H123" s="1234"/>
      <c r="I123" s="1234"/>
      <c r="J123" s="1234"/>
      <c r="K123" s="1234"/>
      <c r="L123" s="1234"/>
      <c r="M123" s="1234"/>
      <c r="N123" s="1234"/>
      <c r="O123" s="1234"/>
      <c r="P123" s="1234"/>
      <c r="Q123" s="1234"/>
      <c r="R123" s="1234"/>
      <c r="S123" s="1234"/>
      <c r="T123" s="1234"/>
      <c r="U123" s="1234"/>
      <c r="V123" s="1234"/>
      <c r="W123" s="1234"/>
      <c r="X123" s="1234"/>
      <c r="Y123" s="1234"/>
      <c r="Z123" s="1234"/>
      <c r="AA123" s="1234"/>
      <c r="AB123" s="1234"/>
      <c r="AC123" s="1234"/>
      <c r="AD123" s="1234"/>
      <c r="AE123" s="1234"/>
      <c r="AF123" s="1234"/>
      <c r="AG123" s="1234"/>
      <c r="AH123" s="1234"/>
      <c r="AI123" s="1234"/>
      <c r="AJ123" s="1234"/>
      <c r="AK123" s="1234"/>
      <c r="AL123" s="1234"/>
      <c r="AM123" s="1234"/>
      <c r="AN123" s="1234"/>
    </row>
    <row r="124" spans="2:40" s="45" customFormat="1" ht="15" customHeight="1" x14ac:dyDescent="0.15">
      <c r="B124" s="106"/>
      <c r="C124" s="106"/>
      <c r="D124" s="106"/>
      <c r="E124" s="106"/>
      <c r="F124" s="106"/>
      <c r="G124" s="106"/>
      <c r="H124" s="106"/>
      <c r="I124" s="106"/>
      <c r="J124" s="106"/>
      <c r="K124" s="106"/>
      <c r="L124" s="106"/>
      <c r="M124" s="106"/>
      <c r="N124" s="106"/>
      <c r="O124" s="106"/>
      <c r="P124" s="106"/>
      <c r="Q124" s="106"/>
      <c r="R124" s="106"/>
      <c r="S124" s="106"/>
      <c r="T124" s="106"/>
      <c r="U124" s="106"/>
      <c r="V124" s="106"/>
      <c r="W124" s="106"/>
      <c r="X124" s="106"/>
      <c r="Y124" s="106"/>
      <c r="Z124" s="106"/>
      <c r="AA124" s="106"/>
      <c r="AB124" s="106"/>
      <c r="AC124" s="106"/>
      <c r="AD124" s="106"/>
      <c r="AE124" s="106"/>
      <c r="AF124" s="106"/>
      <c r="AG124" s="106"/>
      <c r="AH124" s="106"/>
      <c r="AI124" s="106"/>
      <c r="AJ124" s="106"/>
      <c r="AK124" s="106"/>
      <c r="AL124" s="106"/>
      <c r="AM124" s="106"/>
      <c r="AN124" s="106"/>
    </row>
  </sheetData>
  <sheetProtection sheet="1" formatCells="0" formatColumns="0" formatRows="0"/>
  <mergeCells count="85">
    <mergeCell ref="B113:AN123"/>
    <mergeCell ref="C91:E91"/>
    <mergeCell ref="F91:AN91"/>
    <mergeCell ref="B92:P92"/>
    <mergeCell ref="Q92:AN92"/>
    <mergeCell ref="B93:P102"/>
    <mergeCell ref="Q93:X97"/>
    <mergeCell ref="Y93:AN97"/>
    <mergeCell ref="Q98:X102"/>
    <mergeCell ref="Y98:AN102"/>
    <mergeCell ref="B103:AN103"/>
    <mergeCell ref="B104:AN106"/>
    <mergeCell ref="B107:AN108"/>
    <mergeCell ref="B111:C111"/>
    <mergeCell ref="D111:AN111"/>
    <mergeCell ref="B89:AN89"/>
    <mergeCell ref="B71:AN71"/>
    <mergeCell ref="B72:AN74"/>
    <mergeCell ref="B76:AN76"/>
    <mergeCell ref="C77:E77"/>
    <mergeCell ref="F77:AN77"/>
    <mergeCell ref="B78:P78"/>
    <mergeCell ref="Q78:AN78"/>
    <mergeCell ref="B79:P88"/>
    <mergeCell ref="Q79:X83"/>
    <mergeCell ref="Y79:AN83"/>
    <mergeCell ref="Q84:X88"/>
    <mergeCell ref="Y84:AN88"/>
    <mergeCell ref="B70:AN70"/>
    <mergeCell ref="B45:AN45"/>
    <mergeCell ref="C47:E47"/>
    <mergeCell ref="F47:AN47"/>
    <mergeCell ref="B48:P48"/>
    <mergeCell ref="Q48:AN48"/>
    <mergeCell ref="B49:P58"/>
    <mergeCell ref="Q49:X53"/>
    <mergeCell ref="Y49:AN53"/>
    <mergeCell ref="Q54:X58"/>
    <mergeCell ref="Y54:AN58"/>
    <mergeCell ref="B59:AN59"/>
    <mergeCell ref="B60:AN62"/>
    <mergeCell ref="B63:AN64"/>
    <mergeCell ref="B69:C69"/>
    <mergeCell ref="D69:AN69"/>
    <mergeCell ref="B32:AN32"/>
    <mergeCell ref="C33:E33"/>
    <mergeCell ref="F33:AN33"/>
    <mergeCell ref="B34:P34"/>
    <mergeCell ref="Q34:AN34"/>
    <mergeCell ref="B35:P44"/>
    <mergeCell ref="Q35:X39"/>
    <mergeCell ref="Y35:AN39"/>
    <mergeCell ref="Q40:X44"/>
    <mergeCell ref="Y40:AN44"/>
    <mergeCell ref="B28:AN30"/>
    <mergeCell ref="G14:M19"/>
    <mergeCell ref="N14:X15"/>
    <mergeCell ref="Y14:AI15"/>
    <mergeCell ref="N16:X17"/>
    <mergeCell ref="Y16:AI17"/>
    <mergeCell ref="N18:X19"/>
    <mergeCell ref="Y18:AI19"/>
    <mergeCell ref="C21:AM22"/>
    <mergeCell ref="B25:C25"/>
    <mergeCell ref="D25:AN25"/>
    <mergeCell ref="B26:AN26"/>
    <mergeCell ref="B27:AN27"/>
    <mergeCell ref="G10:M11"/>
    <mergeCell ref="N10:W11"/>
    <mergeCell ref="X10:Y11"/>
    <mergeCell ref="Z10:AI11"/>
    <mergeCell ref="G12:M13"/>
    <mergeCell ref="N12:V13"/>
    <mergeCell ref="W12:X13"/>
    <mergeCell ref="Y12:AI13"/>
    <mergeCell ref="B2:AN2"/>
    <mergeCell ref="C4:H4"/>
    <mergeCell ref="AE4:AN4"/>
    <mergeCell ref="AB7:AC8"/>
    <mergeCell ref="AD7:AE8"/>
    <mergeCell ref="AF7:AF8"/>
    <mergeCell ref="AG7:AH8"/>
    <mergeCell ref="AI7:AI8"/>
    <mergeCell ref="AJ7:AK8"/>
    <mergeCell ref="AL7:AL8"/>
  </mergeCells>
  <phoneticPr fontId="3"/>
  <pageMargins left="0.78740157480314965" right="0.59055118110236227" top="0.19685039370078741" bottom="0.19685039370078741" header="0.31496062992125984" footer="0.31496062992125984"/>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F7C99-6A17-41A8-90E4-D5B1FC42A1C1}">
  <sheetPr>
    <pageSetUpPr fitToPage="1"/>
  </sheetPr>
  <dimension ref="A2:CA52"/>
  <sheetViews>
    <sheetView workbookViewId="0">
      <selection activeCell="AM8" sqref="AM8:AS8"/>
    </sheetView>
  </sheetViews>
  <sheetFormatPr defaultColWidth="2.25" defaultRowHeight="15" customHeight="1" x14ac:dyDescent="0.15"/>
  <cols>
    <col min="1" max="1" width="2.5" style="56" customWidth="1"/>
    <col min="2" max="79" width="2.25" style="56"/>
    <col min="80" max="16384" width="2.25" style="142"/>
  </cols>
  <sheetData>
    <row r="2" spans="2:79" ht="14.25"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c r="BE2" s="175"/>
      <c r="BF2" s="175"/>
      <c r="BG2" s="175"/>
      <c r="BH2" s="175"/>
      <c r="BI2" s="175"/>
      <c r="BJ2" s="175"/>
      <c r="BK2" s="175"/>
      <c r="BL2" s="55"/>
      <c r="BM2" s="55"/>
      <c r="BN2" s="55"/>
      <c r="BO2" s="55"/>
      <c r="BP2" s="55"/>
      <c r="BQ2" s="55"/>
      <c r="BR2" s="55"/>
      <c r="BS2" s="55"/>
      <c r="BT2" s="55"/>
      <c r="BU2" s="55"/>
      <c r="BV2" s="55"/>
      <c r="BW2" s="55"/>
      <c r="BX2" s="55"/>
      <c r="BY2" s="55"/>
      <c r="BZ2" s="55"/>
      <c r="CA2" s="55"/>
    </row>
    <row r="3" spans="2:79" ht="14.25" x14ac:dyDescent="0.15">
      <c r="B3" s="752" t="s">
        <v>64</v>
      </c>
      <c r="C3" s="752"/>
      <c r="D3" s="711" t="s">
        <v>387</v>
      </c>
      <c r="E3" s="711"/>
      <c r="F3" s="711"/>
      <c r="G3" s="711"/>
      <c r="H3" s="711"/>
      <c r="I3" s="711"/>
      <c r="J3" s="711"/>
      <c r="K3" s="711"/>
      <c r="L3" s="711"/>
      <c r="M3" s="711"/>
      <c r="N3" s="711"/>
      <c r="O3" s="711"/>
      <c r="P3" s="711"/>
      <c r="Q3" s="711"/>
      <c r="R3" s="711"/>
      <c r="S3" s="711"/>
      <c r="T3" s="711"/>
      <c r="U3" s="711"/>
      <c r="V3" s="711"/>
      <c r="W3" s="711"/>
      <c r="X3" s="711"/>
      <c r="Y3" s="711"/>
      <c r="Z3" s="711"/>
      <c r="AA3" s="711"/>
      <c r="AB3" s="711"/>
      <c r="AC3" s="711"/>
      <c r="AD3" s="711"/>
      <c r="AE3" s="711"/>
      <c r="AF3" s="711"/>
      <c r="AG3" s="711"/>
      <c r="AH3" s="711"/>
      <c r="AI3" s="711"/>
      <c r="AJ3" s="711"/>
      <c r="AK3" s="711"/>
      <c r="AL3" s="711"/>
      <c r="AM3" s="711"/>
      <c r="AN3" s="711"/>
      <c r="AO3" s="711"/>
      <c r="AP3" s="711"/>
      <c r="AQ3" s="711"/>
      <c r="AR3" s="711"/>
      <c r="AS3" s="711"/>
      <c r="AT3" s="711"/>
      <c r="AU3" s="711"/>
      <c r="AV3" s="711"/>
      <c r="AW3" s="711"/>
      <c r="AX3" s="711"/>
      <c r="AY3" s="711"/>
      <c r="AZ3" s="711"/>
      <c r="BA3" s="711"/>
      <c r="BB3" s="711"/>
      <c r="BC3" s="711"/>
      <c r="BD3" s="711"/>
      <c r="BE3" s="711"/>
      <c r="BF3" s="711"/>
      <c r="BG3" s="711"/>
      <c r="BH3" s="711"/>
      <c r="BI3" s="711"/>
      <c r="BJ3" s="711"/>
      <c r="BK3" s="711"/>
      <c r="BL3" s="59"/>
      <c r="BM3" s="59"/>
      <c r="BN3" s="59"/>
      <c r="BO3" s="59"/>
      <c r="BP3" s="59"/>
      <c r="BQ3" s="59"/>
      <c r="BR3" s="59"/>
      <c r="BS3" s="59"/>
      <c r="BT3" s="59"/>
      <c r="BU3" s="59"/>
      <c r="BV3" s="59"/>
      <c r="BW3" s="59"/>
      <c r="BX3" s="59"/>
      <c r="BY3" s="59"/>
      <c r="BZ3" s="59"/>
      <c r="CA3" s="59"/>
    </row>
    <row r="4" spans="2:79" ht="14.25" x14ac:dyDescent="0.15">
      <c r="B4" s="58"/>
      <c r="C4" s="58"/>
      <c r="D4" s="58"/>
      <c r="E4" s="59"/>
      <c r="F4" s="59"/>
      <c r="G4" s="59"/>
      <c r="H4" s="59"/>
      <c r="I4" s="59"/>
      <c r="J4" s="59"/>
      <c r="K4" s="59"/>
      <c r="L4" s="59"/>
      <c r="M4" s="59"/>
      <c r="N4" s="59"/>
      <c r="O4" s="59"/>
      <c r="P4" s="59"/>
      <c r="Q4" s="59"/>
      <c r="R4" s="59"/>
      <c r="S4" s="59"/>
      <c r="T4" s="59"/>
      <c r="U4" s="59"/>
      <c r="V4" s="59"/>
      <c r="W4" s="59"/>
      <c r="X4" s="59"/>
      <c r="Y4" s="59"/>
      <c r="Z4" s="59"/>
      <c r="AA4" s="59"/>
      <c r="AB4" s="59"/>
      <c r="AC4" s="59"/>
      <c r="AD4" s="59"/>
      <c r="AE4" s="59"/>
      <c r="AF4" s="59"/>
      <c r="AG4" s="59"/>
      <c r="AH4" s="59"/>
      <c r="AI4" s="59"/>
      <c r="AJ4" s="59"/>
      <c r="AK4" s="59"/>
      <c r="AL4" s="59"/>
      <c r="AM4" s="59"/>
      <c r="AN4" s="59"/>
      <c r="AO4" s="59"/>
      <c r="AP4" s="59"/>
      <c r="AQ4" s="59"/>
      <c r="AR4" s="59"/>
      <c r="AS4" s="59"/>
      <c r="AT4" s="59"/>
      <c r="AU4" s="59"/>
      <c r="AV4" s="59"/>
      <c r="AW4" s="59"/>
      <c r="AX4" s="59"/>
      <c r="AY4" s="59"/>
      <c r="AZ4" s="59"/>
      <c r="BA4" s="59"/>
      <c r="BB4" s="59"/>
      <c r="BC4" s="59"/>
      <c r="BD4" s="59"/>
      <c r="BE4" s="59"/>
      <c r="BF4" s="59"/>
      <c r="BG4" s="59"/>
      <c r="BH4" s="59"/>
      <c r="BI4" s="59"/>
      <c r="BJ4" s="59"/>
      <c r="BK4" s="59"/>
      <c r="BL4" s="59"/>
      <c r="BM4" s="59"/>
      <c r="BN4" s="59"/>
      <c r="BO4" s="59"/>
      <c r="BP4" s="59"/>
      <c r="BQ4" s="59"/>
      <c r="BR4" s="59"/>
      <c r="BS4" s="59"/>
      <c r="BT4" s="59"/>
      <c r="BU4" s="59"/>
      <c r="BV4" s="59"/>
      <c r="BW4" s="59"/>
      <c r="BX4" s="59"/>
      <c r="BY4" s="59"/>
      <c r="BZ4" s="59"/>
      <c r="CA4" s="59"/>
    </row>
    <row r="5" spans="2:79" ht="14.25" x14ac:dyDescent="0.15">
      <c r="B5" s="701" t="s">
        <v>280</v>
      </c>
      <c r="C5" s="702"/>
      <c r="D5" s="702"/>
      <c r="E5" s="702"/>
      <c r="F5" s="702"/>
      <c r="G5" s="702"/>
      <c r="H5" s="702"/>
      <c r="I5" s="702"/>
      <c r="J5" s="702"/>
      <c r="K5" s="703"/>
      <c r="L5" s="59"/>
      <c r="M5" s="59"/>
      <c r="N5" s="1255" t="s">
        <v>388</v>
      </c>
      <c r="O5" s="1256"/>
      <c r="P5" s="1256"/>
      <c r="Q5" s="1256"/>
      <c r="R5" s="1256"/>
      <c r="S5" s="1256"/>
      <c r="T5" s="1256"/>
      <c r="U5" s="1256"/>
      <c r="V5" s="1256"/>
      <c r="W5" s="1256"/>
      <c r="X5" s="1256"/>
      <c r="Y5" s="1256"/>
      <c r="Z5" s="1256"/>
      <c r="AA5" s="1256"/>
      <c r="AB5" s="1256"/>
      <c r="AC5" s="1257"/>
      <c r="AD5" s="1255" t="s">
        <v>389</v>
      </c>
      <c r="AE5" s="1256"/>
      <c r="AF5" s="1256"/>
      <c r="AG5" s="1256"/>
      <c r="AH5" s="1256"/>
      <c r="AI5" s="1256"/>
      <c r="AJ5" s="1256"/>
      <c r="AK5" s="1256"/>
      <c r="AL5" s="1256"/>
      <c r="AM5" s="1256"/>
      <c r="AN5" s="1256"/>
      <c r="AO5" s="1256"/>
      <c r="AP5" s="1256"/>
      <c r="AQ5" s="1256"/>
      <c r="AR5" s="1256"/>
      <c r="AS5" s="1257"/>
      <c r="AT5" s="59"/>
      <c r="AU5" s="59"/>
      <c r="AV5" s="1255" t="s">
        <v>388</v>
      </c>
      <c r="AW5" s="1256"/>
      <c r="AX5" s="1256"/>
      <c r="AY5" s="1256"/>
      <c r="AZ5" s="1256"/>
      <c r="BA5" s="1256"/>
      <c r="BB5" s="1256"/>
      <c r="BC5" s="1256"/>
      <c r="BD5" s="1256"/>
      <c r="BE5" s="1256"/>
      <c r="BF5" s="1256"/>
      <c r="BG5" s="1256"/>
      <c r="BH5" s="1256"/>
      <c r="BI5" s="1256"/>
      <c r="BJ5" s="1256"/>
      <c r="BK5" s="1257"/>
      <c r="BL5" s="1255" t="s">
        <v>389</v>
      </c>
      <c r="BM5" s="1256"/>
      <c r="BN5" s="1256"/>
      <c r="BO5" s="1256"/>
      <c r="BP5" s="1256"/>
      <c r="BQ5" s="1256"/>
      <c r="BR5" s="1256"/>
      <c r="BS5" s="1256"/>
      <c r="BT5" s="1256"/>
      <c r="BU5" s="1256"/>
      <c r="BV5" s="1256"/>
      <c r="BW5" s="1256"/>
      <c r="BX5" s="1256"/>
      <c r="BY5" s="1256"/>
      <c r="BZ5" s="1256"/>
      <c r="CA5" s="1257"/>
    </row>
    <row r="6" spans="2:79" ht="14.25" x14ac:dyDescent="0.15">
      <c r="B6" s="704"/>
      <c r="C6" s="705"/>
      <c r="D6" s="705"/>
      <c r="E6" s="705"/>
      <c r="F6" s="705"/>
      <c r="G6" s="705"/>
      <c r="H6" s="705"/>
      <c r="I6" s="705"/>
      <c r="J6" s="705"/>
      <c r="K6" s="706"/>
      <c r="L6" s="57"/>
      <c r="M6" s="57"/>
      <c r="N6" s="741" t="s">
        <v>79</v>
      </c>
      <c r="O6" s="742"/>
      <c r="P6" s="742"/>
      <c r="Q6" s="742"/>
      <c r="R6" s="742"/>
      <c r="S6" s="742"/>
      <c r="T6" s="742"/>
      <c r="U6" s="742"/>
      <c r="V6" s="742"/>
      <c r="W6" s="753"/>
      <c r="X6" s="754"/>
      <c r="Y6" s="754"/>
      <c r="Z6" s="754"/>
      <c r="AA6" s="754"/>
      <c r="AB6" s="754"/>
      <c r="AC6" s="755"/>
      <c r="AD6" s="741" t="s">
        <v>79</v>
      </c>
      <c r="AE6" s="742"/>
      <c r="AF6" s="742"/>
      <c r="AG6" s="742"/>
      <c r="AH6" s="742"/>
      <c r="AI6" s="742"/>
      <c r="AJ6" s="742"/>
      <c r="AK6" s="742"/>
      <c r="AL6" s="742"/>
      <c r="AM6" s="753"/>
      <c r="AN6" s="754"/>
      <c r="AO6" s="754"/>
      <c r="AP6" s="754"/>
      <c r="AQ6" s="754"/>
      <c r="AR6" s="754"/>
      <c r="AS6" s="755"/>
      <c r="AT6" s="57"/>
      <c r="AU6" s="57"/>
      <c r="AV6" s="731" t="s">
        <v>88</v>
      </c>
      <c r="AW6" s="732"/>
      <c r="AX6" s="732"/>
      <c r="AY6" s="732"/>
      <c r="AZ6" s="732"/>
      <c r="BA6" s="732"/>
      <c r="BB6" s="732"/>
      <c r="BC6" s="732"/>
      <c r="BD6" s="732"/>
      <c r="BE6" s="735"/>
      <c r="BF6" s="736"/>
      <c r="BG6" s="736"/>
      <c r="BH6" s="736"/>
      <c r="BI6" s="736"/>
      <c r="BJ6" s="736"/>
      <c r="BK6" s="737"/>
      <c r="BL6" s="731" t="s">
        <v>88</v>
      </c>
      <c r="BM6" s="732"/>
      <c r="BN6" s="732"/>
      <c r="BO6" s="732"/>
      <c r="BP6" s="732"/>
      <c r="BQ6" s="732"/>
      <c r="BR6" s="732"/>
      <c r="BS6" s="732"/>
      <c r="BT6" s="732"/>
      <c r="BU6" s="735"/>
      <c r="BV6" s="736"/>
      <c r="BW6" s="736"/>
      <c r="BX6" s="736"/>
      <c r="BY6" s="736"/>
      <c r="BZ6" s="736"/>
      <c r="CA6" s="737"/>
    </row>
    <row r="7" spans="2:79" ht="14.25" x14ac:dyDescent="0.15">
      <c r="B7" s="704"/>
      <c r="C7" s="705"/>
      <c r="D7" s="705"/>
      <c r="E7" s="705"/>
      <c r="F7" s="705"/>
      <c r="G7" s="705"/>
      <c r="H7" s="705"/>
      <c r="I7" s="705"/>
      <c r="J7" s="705"/>
      <c r="K7" s="706"/>
      <c r="L7" s="57"/>
      <c r="M7" s="57"/>
      <c r="N7" s="722" t="s">
        <v>80</v>
      </c>
      <c r="O7" s="713"/>
      <c r="P7" s="713"/>
      <c r="Q7" s="713"/>
      <c r="R7" s="713"/>
      <c r="S7" s="713"/>
      <c r="T7" s="713"/>
      <c r="U7" s="713"/>
      <c r="V7" s="713"/>
      <c r="W7" s="723"/>
      <c r="X7" s="724"/>
      <c r="Y7" s="724"/>
      <c r="Z7" s="724"/>
      <c r="AA7" s="724"/>
      <c r="AB7" s="724"/>
      <c r="AC7" s="725"/>
      <c r="AD7" s="722" t="s">
        <v>80</v>
      </c>
      <c r="AE7" s="713"/>
      <c r="AF7" s="713"/>
      <c r="AG7" s="713"/>
      <c r="AH7" s="713"/>
      <c r="AI7" s="713"/>
      <c r="AJ7" s="713"/>
      <c r="AK7" s="713"/>
      <c r="AL7" s="713"/>
      <c r="AM7" s="723"/>
      <c r="AN7" s="724"/>
      <c r="AO7" s="724"/>
      <c r="AP7" s="724"/>
      <c r="AQ7" s="724"/>
      <c r="AR7" s="724"/>
      <c r="AS7" s="725"/>
      <c r="AT7" s="57"/>
      <c r="AU7" s="57"/>
      <c r="AV7" s="733"/>
      <c r="AW7" s="734"/>
      <c r="AX7" s="734"/>
      <c r="AY7" s="734"/>
      <c r="AZ7" s="734"/>
      <c r="BA7" s="734"/>
      <c r="BB7" s="734"/>
      <c r="BC7" s="734"/>
      <c r="BD7" s="734"/>
      <c r="BE7" s="738"/>
      <c r="BF7" s="739"/>
      <c r="BG7" s="739"/>
      <c r="BH7" s="739"/>
      <c r="BI7" s="739"/>
      <c r="BJ7" s="739"/>
      <c r="BK7" s="740"/>
      <c r="BL7" s="733"/>
      <c r="BM7" s="734"/>
      <c r="BN7" s="734"/>
      <c r="BO7" s="734"/>
      <c r="BP7" s="734"/>
      <c r="BQ7" s="734"/>
      <c r="BR7" s="734"/>
      <c r="BS7" s="734"/>
      <c r="BT7" s="734"/>
      <c r="BU7" s="738"/>
      <c r="BV7" s="739"/>
      <c r="BW7" s="739"/>
      <c r="BX7" s="739"/>
      <c r="BY7" s="739"/>
      <c r="BZ7" s="739"/>
      <c r="CA7" s="740"/>
    </row>
    <row r="8" spans="2:79" ht="14.25" x14ac:dyDescent="0.15">
      <c r="B8" s="704"/>
      <c r="C8" s="705"/>
      <c r="D8" s="705"/>
      <c r="E8" s="705"/>
      <c r="F8" s="705"/>
      <c r="G8" s="705"/>
      <c r="H8" s="705"/>
      <c r="I8" s="705"/>
      <c r="J8" s="705"/>
      <c r="K8" s="706"/>
      <c r="L8" s="57"/>
      <c r="M8" s="57"/>
      <c r="N8" s="722" t="s">
        <v>81</v>
      </c>
      <c r="O8" s="713"/>
      <c r="P8" s="713"/>
      <c r="Q8" s="713"/>
      <c r="R8" s="713"/>
      <c r="S8" s="713"/>
      <c r="T8" s="713"/>
      <c r="U8" s="713"/>
      <c r="V8" s="713"/>
      <c r="W8" s="723"/>
      <c r="X8" s="724"/>
      <c r="Y8" s="724"/>
      <c r="Z8" s="724"/>
      <c r="AA8" s="724"/>
      <c r="AB8" s="724"/>
      <c r="AC8" s="725"/>
      <c r="AD8" s="722" t="s">
        <v>81</v>
      </c>
      <c r="AE8" s="713"/>
      <c r="AF8" s="713"/>
      <c r="AG8" s="713"/>
      <c r="AH8" s="713"/>
      <c r="AI8" s="713"/>
      <c r="AJ8" s="713"/>
      <c r="AK8" s="713"/>
      <c r="AL8" s="713"/>
      <c r="AM8" s="723"/>
      <c r="AN8" s="724"/>
      <c r="AO8" s="724"/>
      <c r="AP8" s="724"/>
      <c r="AQ8" s="724"/>
      <c r="AR8" s="724"/>
      <c r="AS8" s="725"/>
      <c r="AT8" s="57"/>
      <c r="AU8" s="57"/>
      <c r="AV8" s="722" t="s">
        <v>80</v>
      </c>
      <c r="AW8" s="713"/>
      <c r="AX8" s="713"/>
      <c r="AY8" s="713"/>
      <c r="AZ8" s="713"/>
      <c r="BA8" s="713"/>
      <c r="BB8" s="713"/>
      <c r="BC8" s="713"/>
      <c r="BD8" s="713"/>
      <c r="BE8" s="723"/>
      <c r="BF8" s="724"/>
      <c r="BG8" s="724"/>
      <c r="BH8" s="724"/>
      <c r="BI8" s="724"/>
      <c r="BJ8" s="724"/>
      <c r="BK8" s="725"/>
      <c r="BL8" s="722" t="s">
        <v>80</v>
      </c>
      <c r="BM8" s="713"/>
      <c r="BN8" s="713"/>
      <c r="BO8" s="713"/>
      <c r="BP8" s="713"/>
      <c r="BQ8" s="713"/>
      <c r="BR8" s="713"/>
      <c r="BS8" s="713"/>
      <c r="BT8" s="713"/>
      <c r="BU8" s="723"/>
      <c r="BV8" s="724"/>
      <c r="BW8" s="724"/>
      <c r="BX8" s="724"/>
      <c r="BY8" s="724"/>
      <c r="BZ8" s="724"/>
      <c r="CA8" s="725"/>
    </row>
    <row r="9" spans="2:79" ht="14.25" x14ac:dyDescent="0.15">
      <c r="B9" s="704"/>
      <c r="C9" s="705"/>
      <c r="D9" s="705"/>
      <c r="E9" s="705"/>
      <c r="F9" s="705"/>
      <c r="G9" s="705"/>
      <c r="H9" s="705"/>
      <c r="I9" s="705"/>
      <c r="J9" s="705"/>
      <c r="K9" s="706"/>
      <c r="L9" s="57"/>
      <c r="M9" s="57"/>
      <c r="N9" s="722" t="s">
        <v>82</v>
      </c>
      <c r="O9" s="713"/>
      <c r="P9" s="713"/>
      <c r="Q9" s="713"/>
      <c r="R9" s="713"/>
      <c r="S9" s="713"/>
      <c r="T9" s="713"/>
      <c r="U9" s="713"/>
      <c r="V9" s="713"/>
      <c r="W9" s="723"/>
      <c r="X9" s="724"/>
      <c r="Y9" s="724"/>
      <c r="Z9" s="724"/>
      <c r="AA9" s="724"/>
      <c r="AB9" s="724"/>
      <c r="AC9" s="725"/>
      <c r="AD9" s="722" t="s">
        <v>82</v>
      </c>
      <c r="AE9" s="713"/>
      <c r="AF9" s="713"/>
      <c r="AG9" s="713"/>
      <c r="AH9" s="713"/>
      <c r="AI9" s="713"/>
      <c r="AJ9" s="713"/>
      <c r="AK9" s="713"/>
      <c r="AL9" s="713"/>
      <c r="AM9" s="723"/>
      <c r="AN9" s="724"/>
      <c r="AO9" s="724"/>
      <c r="AP9" s="724"/>
      <c r="AQ9" s="724"/>
      <c r="AR9" s="724"/>
      <c r="AS9" s="725"/>
      <c r="AT9" s="57"/>
      <c r="AU9" s="57"/>
      <c r="AV9" s="722" t="s">
        <v>81</v>
      </c>
      <c r="AW9" s="713"/>
      <c r="AX9" s="713"/>
      <c r="AY9" s="713"/>
      <c r="AZ9" s="713"/>
      <c r="BA9" s="713"/>
      <c r="BB9" s="713"/>
      <c r="BC9" s="713"/>
      <c r="BD9" s="713"/>
      <c r="BE9" s="723"/>
      <c r="BF9" s="724"/>
      <c r="BG9" s="724"/>
      <c r="BH9" s="724"/>
      <c r="BI9" s="724"/>
      <c r="BJ9" s="724"/>
      <c r="BK9" s="725"/>
      <c r="BL9" s="722" t="s">
        <v>81</v>
      </c>
      <c r="BM9" s="713"/>
      <c r="BN9" s="713"/>
      <c r="BO9" s="713"/>
      <c r="BP9" s="713"/>
      <c r="BQ9" s="713"/>
      <c r="BR9" s="713"/>
      <c r="BS9" s="713"/>
      <c r="BT9" s="713"/>
      <c r="BU9" s="723"/>
      <c r="BV9" s="724"/>
      <c r="BW9" s="724"/>
      <c r="BX9" s="724"/>
      <c r="BY9" s="724"/>
      <c r="BZ9" s="724"/>
      <c r="CA9" s="725"/>
    </row>
    <row r="10" spans="2:79" ht="14.25" x14ac:dyDescent="0.15">
      <c r="B10" s="205" t="s">
        <v>390</v>
      </c>
      <c r="C10" s="206"/>
      <c r="D10" s="206"/>
      <c r="E10" s="206"/>
      <c r="F10" s="206"/>
      <c r="G10" s="1260"/>
      <c r="H10" s="1260"/>
      <c r="I10" s="1260"/>
      <c r="J10" s="1260"/>
      <c r="K10" s="212" t="s">
        <v>83</v>
      </c>
      <c r="L10" s="57"/>
      <c r="M10" s="57"/>
      <c r="N10" s="722" t="s">
        <v>298</v>
      </c>
      <c r="O10" s="713"/>
      <c r="P10" s="713"/>
      <c r="Q10" s="713"/>
      <c r="R10" s="713"/>
      <c r="S10" s="713"/>
      <c r="T10" s="713"/>
      <c r="U10" s="713"/>
      <c r="V10" s="713"/>
      <c r="W10" s="723"/>
      <c r="X10" s="724"/>
      <c r="Y10" s="724"/>
      <c r="Z10" s="724"/>
      <c r="AA10" s="724"/>
      <c r="AB10" s="724"/>
      <c r="AC10" s="725"/>
      <c r="AD10" s="722" t="s">
        <v>298</v>
      </c>
      <c r="AE10" s="713"/>
      <c r="AF10" s="713"/>
      <c r="AG10" s="713"/>
      <c r="AH10" s="713"/>
      <c r="AI10" s="713"/>
      <c r="AJ10" s="713"/>
      <c r="AK10" s="713"/>
      <c r="AL10" s="713"/>
      <c r="AM10" s="723"/>
      <c r="AN10" s="724"/>
      <c r="AO10" s="724"/>
      <c r="AP10" s="724"/>
      <c r="AQ10" s="724"/>
      <c r="AR10" s="724"/>
      <c r="AS10" s="725"/>
      <c r="AT10" s="60"/>
      <c r="AU10" s="60"/>
      <c r="AV10" s="722" t="s">
        <v>297</v>
      </c>
      <c r="AW10" s="713"/>
      <c r="AX10" s="713"/>
      <c r="AY10" s="713"/>
      <c r="AZ10" s="713"/>
      <c r="BA10" s="713"/>
      <c r="BB10" s="713"/>
      <c r="BC10" s="713"/>
      <c r="BD10" s="713"/>
      <c r="BE10" s="723"/>
      <c r="BF10" s="724"/>
      <c r="BG10" s="724"/>
      <c r="BH10" s="724"/>
      <c r="BI10" s="724"/>
      <c r="BJ10" s="724"/>
      <c r="BK10" s="725"/>
      <c r="BL10" s="722" t="s">
        <v>297</v>
      </c>
      <c r="BM10" s="713"/>
      <c r="BN10" s="713"/>
      <c r="BO10" s="713"/>
      <c r="BP10" s="713"/>
      <c r="BQ10" s="713"/>
      <c r="BR10" s="713"/>
      <c r="BS10" s="713"/>
      <c r="BT10" s="713"/>
      <c r="BU10" s="723"/>
      <c r="BV10" s="724"/>
      <c r="BW10" s="724"/>
      <c r="BX10" s="724"/>
      <c r="BY10" s="724"/>
      <c r="BZ10" s="724"/>
      <c r="CA10" s="725"/>
    </row>
    <row r="11" spans="2:79" ht="14.25" x14ac:dyDescent="0.15">
      <c r="B11" s="205"/>
      <c r="C11" s="206"/>
      <c r="D11" s="206"/>
      <c r="E11" s="206"/>
      <c r="F11" s="206"/>
      <c r="G11" s="1260"/>
      <c r="H11" s="1260"/>
      <c r="I11" s="1260"/>
      <c r="J11" s="1260"/>
      <c r="K11" s="212"/>
      <c r="L11" s="57"/>
      <c r="M11" s="57"/>
      <c r="N11" s="712" t="s">
        <v>84</v>
      </c>
      <c r="O11" s="726"/>
      <c r="P11" s="726"/>
      <c r="Q11" s="726"/>
      <c r="R11" s="726"/>
      <c r="S11" s="726"/>
      <c r="T11" s="726"/>
      <c r="U11" s="726"/>
      <c r="V11" s="726"/>
      <c r="W11" s="1258" t="s">
        <v>14</v>
      </c>
      <c r="X11" s="728" t="s">
        <v>86</v>
      </c>
      <c r="Y11" s="728"/>
      <c r="Z11" s="728"/>
      <c r="AA11" s="713" t="s">
        <v>14</v>
      </c>
      <c r="AB11" s="728" t="s">
        <v>87</v>
      </c>
      <c r="AC11" s="730"/>
      <c r="AD11" s="712" t="s">
        <v>84</v>
      </c>
      <c r="AE11" s="726"/>
      <c r="AF11" s="726"/>
      <c r="AG11" s="726"/>
      <c r="AH11" s="726"/>
      <c r="AI11" s="726"/>
      <c r="AJ11" s="726"/>
      <c r="AK11" s="726"/>
      <c r="AL11" s="726"/>
      <c r="AM11" s="1258" t="s">
        <v>14</v>
      </c>
      <c r="AN11" s="728" t="s">
        <v>86</v>
      </c>
      <c r="AO11" s="728"/>
      <c r="AP11" s="728"/>
      <c r="AQ11" s="713" t="s">
        <v>14</v>
      </c>
      <c r="AR11" s="728" t="s">
        <v>87</v>
      </c>
      <c r="AS11" s="730"/>
      <c r="AT11" s="57"/>
      <c r="AU11" s="57"/>
      <c r="AV11" s="712" t="s">
        <v>84</v>
      </c>
      <c r="AW11" s="726"/>
      <c r="AX11" s="726"/>
      <c r="AY11" s="726"/>
      <c r="AZ11" s="726"/>
      <c r="BA11" s="726"/>
      <c r="BB11" s="726"/>
      <c r="BC11" s="726"/>
      <c r="BD11" s="726"/>
      <c r="BE11" s="1258" t="s">
        <v>14</v>
      </c>
      <c r="BF11" s="728" t="s">
        <v>86</v>
      </c>
      <c r="BG11" s="728"/>
      <c r="BH11" s="728"/>
      <c r="BI11" s="713" t="s">
        <v>14</v>
      </c>
      <c r="BJ11" s="728" t="s">
        <v>87</v>
      </c>
      <c r="BK11" s="730"/>
      <c r="BL11" s="712" t="s">
        <v>84</v>
      </c>
      <c r="BM11" s="726"/>
      <c r="BN11" s="726"/>
      <c r="BO11" s="726"/>
      <c r="BP11" s="726"/>
      <c r="BQ11" s="726"/>
      <c r="BR11" s="726"/>
      <c r="BS11" s="726"/>
      <c r="BT11" s="726"/>
      <c r="BU11" s="1258" t="s">
        <v>14</v>
      </c>
      <c r="BV11" s="728" t="s">
        <v>86</v>
      </c>
      <c r="BW11" s="728"/>
      <c r="BX11" s="728"/>
      <c r="BY11" s="713" t="s">
        <v>14</v>
      </c>
      <c r="BZ11" s="728" t="s">
        <v>87</v>
      </c>
      <c r="CA11" s="730"/>
    </row>
    <row r="12" spans="2:79" ht="14.25" x14ac:dyDescent="0.15">
      <c r="B12" s="205" t="s">
        <v>391</v>
      </c>
      <c r="C12" s="206"/>
      <c r="D12" s="206"/>
      <c r="E12" s="206"/>
      <c r="F12" s="206"/>
      <c r="G12" s="1259"/>
      <c r="H12" s="1259"/>
      <c r="I12" s="1259"/>
      <c r="J12" s="1259"/>
      <c r="K12" s="212" t="s">
        <v>83</v>
      </c>
      <c r="L12" s="57"/>
      <c r="M12" s="57"/>
      <c r="N12" s="712"/>
      <c r="O12" s="726"/>
      <c r="P12" s="726"/>
      <c r="Q12" s="726"/>
      <c r="R12" s="726"/>
      <c r="S12" s="726"/>
      <c r="T12" s="726"/>
      <c r="U12" s="726"/>
      <c r="V12" s="726"/>
      <c r="W12" s="1258"/>
      <c r="X12" s="728"/>
      <c r="Y12" s="728"/>
      <c r="Z12" s="728"/>
      <c r="AA12" s="713"/>
      <c r="AB12" s="728"/>
      <c r="AC12" s="730"/>
      <c r="AD12" s="712"/>
      <c r="AE12" s="726"/>
      <c r="AF12" s="726"/>
      <c r="AG12" s="726"/>
      <c r="AH12" s="726"/>
      <c r="AI12" s="726"/>
      <c r="AJ12" s="726"/>
      <c r="AK12" s="726"/>
      <c r="AL12" s="726"/>
      <c r="AM12" s="1258"/>
      <c r="AN12" s="728"/>
      <c r="AO12" s="728"/>
      <c r="AP12" s="728"/>
      <c r="AQ12" s="713"/>
      <c r="AR12" s="728"/>
      <c r="AS12" s="730"/>
      <c r="AT12" s="57"/>
      <c r="AU12" s="57"/>
      <c r="AV12" s="712"/>
      <c r="AW12" s="726"/>
      <c r="AX12" s="726"/>
      <c r="AY12" s="726"/>
      <c r="AZ12" s="726"/>
      <c r="BA12" s="726"/>
      <c r="BB12" s="726"/>
      <c r="BC12" s="726"/>
      <c r="BD12" s="726"/>
      <c r="BE12" s="1258"/>
      <c r="BF12" s="728"/>
      <c r="BG12" s="728"/>
      <c r="BH12" s="728"/>
      <c r="BI12" s="713"/>
      <c r="BJ12" s="728"/>
      <c r="BK12" s="730"/>
      <c r="BL12" s="712"/>
      <c r="BM12" s="726"/>
      <c r="BN12" s="726"/>
      <c r="BO12" s="726"/>
      <c r="BP12" s="726"/>
      <c r="BQ12" s="726"/>
      <c r="BR12" s="726"/>
      <c r="BS12" s="726"/>
      <c r="BT12" s="726"/>
      <c r="BU12" s="1258"/>
      <c r="BV12" s="728"/>
      <c r="BW12" s="728"/>
      <c r="BX12" s="728"/>
      <c r="BY12" s="713"/>
      <c r="BZ12" s="728"/>
      <c r="CA12" s="730"/>
    </row>
    <row r="13" spans="2:79" ht="14.25" x14ac:dyDescent="0.15">
      <c r="B13" s="205"/>
      <c r="C13" s="206"/>
      <c r="D13" s="206"/>
      <c r="E13" s="206"/>
      <c r="F13" s="206"/>
      <c r="G13" s="1259"/>
      <c r="H13" s="1259"/>
      <c r="I13" s="1259"/>
      <c r="J13" s="1259"/>
      <c r="K13" s="212"/>
      <c r="L13" s="57"/>
      <c r="M13" s="57"/>
      <c r="N13" s="712" t="s">
        <v>85</v>
      </c>
      <c r="O13" s="713"/>
      <c r="P13" s="713"/>
      <c r="Q13" s="713"/>
      <c r="R13" s="713"/>
      <c r="S13" s="713"/>
      <c r="T13" s="713"/>
      <c r="U13" s="713"/>
      <c r="V13" s="713"/>
      <c r="W13" s="716"/>
      <c r="X13" s="717"/>
      <c r="Y13" s="717"/>
      <c r="Z13" s="717"/>
      <c r="AA13" s="717"/>
      <c r="AB13" s="717"/>
      <c r="AC13" s="718"/>
      <c r="AD13" s="712" t="s">
        <v>85</v>
      </c>
      <c r="AE13" s="713"/>
      <c r="AF13" s="713"/>
      <c r="AG13" s="713"/>
      <c r="AH13" s="713"/>
      <c r="AI13" s="713"/>
      <c r="AJ13" s="713"/>
      <c r="AK13" s="713"/>
      <c r="AL13" s="713"/>
      <c r="AM13" s="716"/>
      <c r="AN13" s="717"/>
      <c r="AO13" s="717"/>
      <c r="AP13" s="717"/>
      <c r="AQ13" s="717"/>
      <c r="AR13" s="717"/>
      <c r="AS13" s="718"/>
      <c r="AT13" s="57"/>
      <c r="AU13" s="57"/>
      <c r="AV13" s="712" t="s">
        <v>85</v>
      </c>
      <c r="AW13" s="713"/>
      <c r="AX13" s="713"/>
      <c r="AY13" s="713"/>
      <c r="AZ13" s="713"/>
      <c r="BA13" s="713"/>
      <c r="BB13" s="713"/>
      <c r="BC13" s="713"/>
      <c r="BD13" s="713"/>
      <c r="BE13" s="716"/>
      <c r="BF13" s="717"/>
      <c r="BG13" s="717"/>
      <c r="BH13" s="717"/>
      <c r="BI13" s="717"/>
      <c r="BJ13" s="717"/>
      <c r="BK13" s="718"/>
      <c r="BL13" s="712" t="s">
        <v>85</v>
      </c>
      <c r="BM13" s="713"/>
      <c r="BN13" s="713"/>
      <c r="BO13" s="713"/>
      <c r="BP13" s="713"/>
      <c r="BQ13" s="713"/>
      <c r="BR13" s="713"/>
      <c r="BS13" s="713"/>
      <c r="BT13" s="713"/>
      <c r="BU13" s="716"/>
      <c r="BV13" s="717"/>
      <c r="BW13" s="717"/>
      <c r="BX13" s="717"/>
      <c r="BY13" s="717"/>
      <c r="BZ13" s="717"/>
      <c r="CA13" s="718"/>
    </row>
    <row r="14" spans="2:79" ht="14.25" x14ac:dyDescent="0.15">
      <c r="B14" s="143"/>
      <c r="C14" s="144"/>
      <c r="D14" s="144"/>
      <c r="E14" s="144"/>
      <c r="F14" s="122"/>
      <c r="G14" s="122"/>
      <c r="H14" s="122"/>
      <c r="I14" s="122"/>
      <c r="J14" s="122"/>
      <c r="K14" s="145"/>
      <c r="L14" s="57"/>
      <c r="M14" s="57"/>
      <c r="N14" s="714"/>
      <c r="O14" s="715"/>
      <c r="P14" s="715"/>
      <c r="Q14" s="715"/>
      <c r="R14" s="715"/>
      <c r="S14" s="715"/>
      <c r="T14" s="715"/>
      <c r="U14" s="715"/>
      <c r="V14" s="715"/>
      <c r="W14" s="719"/>
      <c r="X14" s="720"/>
      <c r="Y14" s="720"/>
      <c r="Z14" s="720"/>
      <c r="AA14" s="720"/>
      <c r="AB14" s="720"/>
      <c r="AC14" s="721"/>
      <c r="AD14" s="714"/>
      <c r="AE14" s="715"/>
      <c r="AF14" s="715"/>
      <c r="AG14" s="715"/>
      <c r="AH14" s="715"/>
      <c r="AI14" s="715"/>
      <c r="AJ14" s="715"/>
      <c r="AK14" s="715"/>
      <c r="AL14" s="715"/>
      <c r="AM14" s="719"/>
      <c r="AN14" s="720"/>
      <c r="AO14" s="720"/>
      <c r="AP14" s="720"/>
      <c r="AQ14" s="720"/>
      <c r="AR14" s="720"/>
      <c r="AS14" s="721"/>
      <c r="AT14" s="57"/>
      <c r="AU14" s="57"/>
      <c r="AV14" s="714"/>
      <c r="AW14" s="715"/>
      <c r="AX14" s="715"/>
      <c r="AY14" s="715"/>
      <c r="AZ14" s="715"/>
      <c r="BA14" s="715"/>
      <c r="BB14" s="715"/>
      <c r="BC14" s="715"/>
      <c r="BD14" s="715"/>
      <c r="BE14" s="719"/>
      <c r="BF14" s="720"/>
      <c r="BG14" s="720"/>
      <c r="BH14" s="720"/>
      <c r="BI14" s="720"/>
      <c r="BJ14" s="720"/>
      <c r="BK14" s="721"/>
      <c r="BL14" s="714"/>
      <c r="BM14" s="715"/>
      <c r="BN14" s="715"/>
      <c r="BO14" s="715"/>
      <c r="BP14" s="715"/>
      <c r="BQ14" s="715"/>
      <c r="BR14" s="715"/>
      <c r="BS14" s="715"/>
      <c r="BT14" s="715"/>
      <c r="BU14" s="719"/>
      <c r="BV14" s="720"/>
      <c r="BW14" s="720"/>
      <c r="BX14" s="720"/>
      <c r="BY14" s="720"/>
      <c r="BZ14" s="720"/>
      <c r="CA14" s="721"/>
    </row>
    <row r="15" spans="2:79" ht="14.25" x14ac:dyDescent="0.15">
      <c r="B15" s="146"/>
      <c r="C15" s="146"/>
      <c r="D15" s="146"/>
      <c r="E15" s="146"/>
      <c r="F15" s="146"/>
      <c r="G15" s="146"/>
      <c r="H15" s="146"/>
      <c r="I15" s="146"/>
      <c r="J15" s="146"/>
      <c r="K15" s="147"/>
      <c r="L15" s="57"/>
      <c r="M15" s="57"/>
      <c r="N15" s="62"/>
      <c r="O15" s="62"/>
      <c r="P15" s="62"/>
      <c r="Q15" s="62"/>
      <c r="R15" s="62"/>
      <c r="S15" s="62"/>
      <c r="T15" s="62"/>
      <c r="U15" s="62"/>
      <c r="V15" s="62"/>
      <c r="W15" s="148"/>
      <c r="X15" s="148"/>
      <c r="Y15" s="148"/>
      <c r="Z15" s="148"/>
      <c r="AA15" s="148"/>
      <c r="AB15" s="148"/>
      <c r="AC15" s="148"/>
      <c r="AD15" s="62"/>
      <c r="AE15" s="62"/>
      <c r="AF15" s="62"/>
      <c r="AG15" s="62"/>
      <c r="AH15" s="62"/>
      <c r="AI15" s="62"/>
      <c r="AJ15" s="62"/>
      <c r="AK15" s="62"/>
      <c r="AL15" s="62"/>
      <c r="AM15" s="148"/>
      <c r="AN15" s="148"/>
      <c r="AO15" s="148"/>
      <c r="AP15" s="148"/>
      <c r="AQ15" s="148"/>
      <c r="AR15" s="148"/>
      <c r="AS15" s="148"/>
      <c r="AT15" s="57"/>
      <c r="AU15" s="57"/>
      <c r="AV15" s="62"/>
      <c r="AW15" s="62"/>
      <c r="AX15" s="62"/>
      <c r="AY15" s="62"/>
      <c r="AZ15" s="62"/>
      <c r="BA15" s="62"/>
      <c r="BB15" s="62"/>
      <c r="BC15" s="62"/>
      <c r="BD15" s="62"/>
      <c r="BE15" s="148"/>
      <c r="BF15" s="148"/>
      <c r="BG15" s="148"/>
      <c r="BH15" s="148"/>
      <c r="BI15" s="148"/>
      <c r="BJ15" s="148"/>
      <c r="BK15" s="148"/>
      <c r="BL15" s="62"/>
      <c r="BM15" s="62"/>
      <c r="BN15" s="62"/>
      <c r="BO15" s="62"/>
      <c r="BP15" s="62"/>
      <c r="BQ15" s="62"/>
      <c r="BR15" s="62"/>
      <c r="BS15" s="62"/>
      <c r="BT15" s="62"/>
      <c r="BU15" s="148"/>
      <c r="BV15" s="148"/>
      <c r="BW15" s="148"/>
      <c r="BX15" s="148"/>
      <c r="BY15" s="148"/>
      <c r="BZ15" s="148"/>
      <c r="CA15" s="148"/>
    </row>
    <row r="16" spans="2:79" ht="14.25" x14ac:dyDescent="0.15">
      <c r="B16" s="57"/>
      <c r="C16" s="57"/>
      <c r="D16" s="57"/>
      <c r="E16" s="57"/>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1255" t="s">
        <v>388</v>
      </c>
      <c r="AW16" s="1256"/>
      <c r="AX16" s="1256"/>
      <c r="AY16" s="1256"/>
      <c r="AZ16" s="1256"/>
      <c r="BA16" s="1256"/>
      <c r="BB16" s="1256"/>
      <c r="BC16" s="1256"/>
      <c r="BD16" s="1256"/>
      <c r="BE16" s="1256"/>
      <c r="BF16" s="1256"/>
      <c r="BG16" s="1256"/>
      <c r="BH16" s="1256"/>
      <c r="BI16" s="1256"/>
      <c r="BJ16" s="1256"/>
      <c r="BK16" s="1257"/>
      <c r="BL16" s="1255" t="s">
        <v>389</v>
      </c>
      <c r="BM16" s="1256"/>
      <c r="BN16" s="1256"/>
      <c r="BO16" s="1256"/>
      <c r="BP16" s="1256"/>
      <c r="BQ16" s="1256"/>
      <c r="BR16" s="1256"/>
      <c r="BS16" s="1256"/>
      <c r="BT16" s="1256"/>
      <c r="BU16" s="1256"/>
      <c r="BV16" s="1256"/>
      <c r="BW16" s="1256"/>
      <c r="BX16" s="1256"/>
      <c r="BY16" s="1256"/>
      <c r="BZ16" s="1256"/>
      <c r="CA16" s="1257"/>
    </row>
    <row r="17" spans="2:79" ht="14.25" x14ac:dyDescent="0.15">
      <c r="B17" s="57"/>
      <c r="C17" s="57"/>
      <c r="D17" s="57"/>
      <c r="E17" s="57"/>
      <c r="F17" s="57"/>
      <c r="G17" s="57"/>
      <c r="H17" s="57"/>
      <c r="I17" s="57"/>
      <c r="J17" s="57"/>
      <c r="K17" s="57"/>
      <c r="L17" s="57"/>
      <c r="M17" s="57"/>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57"/>
      <c r="AU17" s="57"/>
      <c r="AV17" s="731" t="s">
        <v>88</v>
      </c>
      <c r="AW17" s="732"/>
      <c r="AX17" s="732"/>
      <c r="AY17" s="732"/>
      <c r="AZ17" s="732"/>
      <c r="BA17" s="732"/>
      <c r="BB17" s="732"/>
      <c r="BC17" s="732"/>
      <c r="BD17" s="732"/>
      <c r="BE17" s="735"/>
      <c r="BF17" s="736"/>
      <c r="BG17" s="736"/>
      <c r="BH17" s="736"/>
      <c r="BI17" s="736"/>
      <c r="BJ17" s="736"/>
      <c r="BK17" s="737"/>
      <c r="BL17" s="731" t="s">
        <v>88</v>
      </c>
      <c r="BM17" s="732"/>
      <c r="BN17" s="732"/>
      <c r="BO17" s="732"/>
      <c r="BP17" s="732"/>
      <c r="BQ17" s="732"/>
      <c r="BR17" s="732"/>
      <c r="BS17" s="732"/>
      <c r="BT17" s="732"/>
      <c r="BU17" s="735"/>
      <c r="BV17" s="736"/>
      <c r="BW17" s="736"/>
      <c r="BX17" s="736"/>
      <c r="BY17" s="736"/>
      <c r="BZ17" s="736"/>
      <c r="CA17" s="737"/>
    </row>
    <row r="18" spans="2:79" ht="14.25" x14ac:dyDescent="0.15">
      <c r="B18" s="57"/>
      <c r="C18" s="57"/>
      <c r="D18" s="57"/>
      <c r="E18" s="57"/>
      <c r="F18" s="57"/>
      <c r="G18" s="57"/>
      <c r="H18" s="57"/>
      <c r="I18" s="57"/>
      <c r="J18" s="57"/>
      <c r="K18" s="57"/>
      <c r="L18" s="57"/>
      <c r="M18" s="57"/>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57"/>
      <c r="AU18" s="57"/>
      <c r="AV18" s="733"/>
      <c r="AW18" s="734"/>
      <c r="AX18" s="734"/>
      <c r="AY18" s="734"/>
      <c r="AZ18" s="734"/>
      <c r="BA18" s="734"/>
      <c r="BB18" s="734"/>
      <c r="BC18" s="734"/>
      <c r="BD18" s="734"/>
      <c r="BE18" s="738"/>
      <c r="BF18" s="739"/>
      <c r="BG18" s="739"/>
      <c r="BH18" s="739"/>
      <c r="BI18" s="739"/>
      <c r="BJ18" s="739"/>
      <c r="BK18" s="740"/>
      <c r="BL18" s="733"/>
      <c r="BM18" s="734"/>
      <c r="BN18" s="734"/>
      <c r="BO18" s="734"/>
      <c r="BP18" s="734"/>
      <c r="BQ18" s="734"/>
      <c r="BR18" s="734"/>
      <c r="BS18" s="734"/>
      <c r="BT18" s="734"/>
      <c r="BU18" s="738"/>
      <c r="BV18" s="739"/>
      <c r="BW18" s="739"/>
      <c r="BX18" s="739"/>
      <c r="BY18" s="739"/>
      <c r="BZ18" s="739"/>
      <c r="CA18" s="740"/>
    </row>
    <row r="19" spans="2:79" ht="14.25" x14ac:dyDescent="0.15">
      <c r="B19" s="57"/>
      <c r="C19" s="57"/>
      <c r="D19" s="57"/>
      <c r="E19" s="57"/>
      <c r="F19" s="57"/>
      <c r="G19" s="57"/>
      <c r="H19" s="57"/>
      <c r="I19" s="57"/>
      <c r="J19" s="57"/>
      <c r="K19" s="57"/>
      <c r="L19" s="57"/>
      <c r="M19" s="57"/>
      <c r="N19" s="61"/>
      <c r="O19" s="61"/>
      <c r="P19" s="61"/>
      <c r="Q19" s="61"/>
      <c r="R19" s="61"/>
      <c r="S19" s="61"/>
      <c r="T19" s="61"/>
      <c r="U19" s="61"/>
      <c r="V19" s="61"/>
      <c r="W19" s="61"/>
      <c r="X19" s="61"/>
      <c r="Y19" s="61"/>
      <c r="Z19" s="61"/>
      <c r="AA19" s="61"/>
      <c r="AB19" s="61"/>
      <c r="AC19" s="57"/>
      <c r="AD19" s="61"/>
      <c r="AE19" s="61"/>
      <c r="AF19" s="61"/>
      <c r="AG19" s="61"/>
      <c r="AH19" s="61"/>
      <c r="AI19" s="61"/>
      <c r="AJ19" s="61"/>
      <c r="AK19" s="61"/>
      <c r="AL19" s="61"/>
      <c r="AM19" s="61"/>
      <c r="AN19" s="61"/>
      <c r="AO19" s="61"/>
      <c r="AP19" s="61"/>
      <c r="AQ19" s="61"/>
      <c r="AR19" s="61"/>
      <c r="AS19" s="57"/>
      <c r="AT19" s="57"/>
      <c r="AU19" s="57"/>
      <c r="AV19" s="722" t="s">
        <v>80</v>
      </c>
      <c r="AW19" s="713"/>
      <c r="AX19" s="713"/>
      <c r="AY19" s="713"/>
      <c r="AZ19" s="713"/>
      <c r="BA19" s="713"/>
      <c r="BB19" s="713"/>
      <c r="BC19" s="713"/>
      <c r="BD19" s="713"/>
      <c r="BE19" s="723"/>
      <c r="BF19" s="724"/>
      <c r="BG19" s="724"/>
      <c r="BH19" s="724"/>
      <c r="BI19" s="724"/>
      <c r="BJ19" s="724"/>
      <c r="BK19" s="725"/>
      <c r="BL19" s="722" t="s">
        <v>80</v>
      </c>
      <c r="BM19" s="713"/>
      <c r="BN19" s="713"/>
      <c r="BO19" s="713"/>
      <c r="BP19" s="713"/>
      <c r="BQ19" s="713"/>
      <c r="BR19" s="713"/>
      <c r="BS19" s="713"/>
      <c r="BT19" s="713"/>
      <c r="BU19" s="723"/>
      <c r="BV19" s="724"/>
      <c r="BW19" s="724"/>
      <c r="BX19" s="724"/>
      <c r="BY19" s="724"/>
      <c r="BZ19" s="724"/>
      <c r="CA19" s="725"/>
    </row>
    <row r="20" spans="2:79" ht="14.25" x14ac:dyDescent="0.15">
      <c r="B20" s="57"/>
      <c r="C20" s="57"/>
      <c r="D20" s="57"/>
      <c r="E20" s="57"/>
      <c r="F20" s="57"/>
      <c r="G20" s="57"/>
      <c r="H20" s="57"/>
      <c r="I20" s="57"/>
      <c r="J20" s="57"/>
      <c r="K20" s="57"/>
      <c r="L20" s="57"/>
      <c r="M20" s="57"/>
      <c r="N20" s="61"/>
      <c r="O20" s="61"/>
      <c r="P20" s="61"/>
      <c r="Q20" s="61"/>
      <c r="R20" s="61"/>
      <c r="S20" s="61"/>
      <c r="T20" s="61"/>
      <c r="U20" s="61"/>
      <c r="V20" s="61"/>
      <c r="W20" s="61"/>
      <c r="X20" s="61"/>
      <c r="Y20" s="61"/>
      <c r="Z20" s="61"/>
      <c r="AA20" s="61"/>
      <c r="AB20" s="61"/>
      <c r="AC20" s="57"/>
      <c r="AD20" s="61"/>
      <c r="AE20" s="61"/>
      <c r="AF20" s="61"/>
      <c r="AG20" s="61"/>
      <c r="AH20" s="61"/>
      <c r="AI20" s="61"/>
      <c r="AJ20" s="61"/>
      <c r="AK20" s="61"/>
      <c r="AL20" s="61"/>
      <c r="AM20" s="61"/>
      <c r="AN20" s="61"/>
      <c r="AO20" s="61"/>
      <c r="AP20" s="61"/>
      <c r="AQ20" s="61"/>
      <c r="AR20" s="61"/>
      <c r="AS20" s="57"/>
      <c r="AT20" s="57"/>
      <c r="AU20" s="57"/>
      <c r="AV20" s="722" t="s">
        <v>81</v>
      </c>
      <c r="AW20" s="713"/>
      <c r="AX20" s="713"/>
      <c r="AY20" s="713"/>
      <c r="AZ20" s="713"/>
      <c r="BA20" s="713"/>
      <c r="BB20" s="713"/>
      <c r="BC20" s="713"/>
      <c r="BD20" s="713"/>
      <c r="BE20" s="723"/>
      <c r="BF20" s="724"/>
      <c r="BG20" s="724"/>
      <c r="BH20" s="724"/>
      <c r="BI20" s="724"/>
      <c r="BJ20" s="724"/>
      <c r="BK20" s="725"/>
      <c r="BL20" s="722" t="s">
        <v>81</v>
      </c>
      <c r="BM20" s="713"/>
      <c r="BN20" s="713"/>
      <c r="BO20" s="713"/>
      <c r="BP20" s="713"/>
      <c r="BQ20" s="713"/>
      <c r="BR20" s="713"/>
      <c r="BS20" s="713"/>
      <c r="BT20" s="713"/>
      <c r="BU20" s="723"/>
      <c r="BV20" s="724"/>
      <c r="BW20" s="724"/>
      <c r="BX20" s="724"/>
      <c r="BY20" s="724"/>
      <c r="BZ20" s="724"/>
      <c r="CA20" s="725"/>
    </row>
    <row r="21" spans="2:79" ht="14.25" x14ac:dyDescent="0.15">
      <c r="B21" s="57"/>
      <c r="C21" s="57"/>
      <c r="D21" s="57"/>
      <c r="E21" s="57"/>
      <c r="F21" s="57"/>
      <c r="G21" s="57"/>
      <c r="H21" s="57"/>
      <c r="I21" s="57"/>
      <c r="J21" s="57"/>
      <c r="K21" s="57"/>
      <c r="L21" s="57"/>
      <c r="M21" s="57"/>
      <c r="N21" s="61"/>
      <c r="O21" s="61"/>
      <c r="P21" s="61"/>
      <c r="Q21" s="61"/>
      <c r="R21" s="61"/>
      <c r="S21" s="61"/>
      <c r="T21" s="61"/>
      <c r="U21" s="61"/>
      <c r="V21" s="61"/>
      <c r="W21" s="61"/>
      <c r="X21" s="61"/>
      <c r="Y21" s="61"/>
      <c r="Z21" s="61"/>
      <c r="AA21" s="61"/>
      <c r="AB21" s="61"/>
      <c r="AC21" s="57"/>
      <c r="AD21" s="61"/>
      <c r="AE21" s="61"/>
      <c r="AF21" s="61"/>
      <c r="AG21" s="61"/>
      <c r="AH21" s="61"/>
      <c r="AI21" s="61"/>
      <c r="AJ21" s="61"/>
      <c r="AK21" s="61"/>
      <c r="AL21" s="61"/>
      <c r="AM21" s="61"/>
      <c r="AN21" s="61"/>
      <c r="AO21" s="61"/>
      <c r="AP21" s="61"/>
      <c r="AQ21" s="61"/>
      <c r="AR21" s="61"/>
      <c r="AS21" s="57"/>
      <c r="AT21" s="57"/>
      <c r="AU21" s="57"/>
      <c r="AV21" s="722" t="s">
        <v>297</v>
      </c>
      <c r="AW21" s="713"/>
      <c r="AX21" s="713"/>
      <c r="AY21" s="713"/>
      <c r="AZ21" s="713"/>
      <c r="BA21" s="713"/>
      <c r="BB21" s="713"/>
      <c r="BC21" s="713"/>
      <c r="BD21" s="713"/>
      <c r="BE21" s="723"/>
      <c r="BF21" s="724"/>
      <c r="BG21" s="724"/>
      <c r="BH21" s="724"/>
      <c r="BI21" s="724"/>
      <c r="BJ21" s="724"/>
      <c r="BK21" s="725"/>
      <c r="BL21" s="722" t="s">
        <v>297</v>
      </c>
      <c r="BM21" s="713"/>
      <c r="BN21" s="713"/>
      <c r="BO21" s="713"/>
      <c r="BP21" s="713"/>
      <c r="BQ21" s="713"/>
      <c r="BR21" s="713"/>
      <c r="BS21" s="713"/>
      <c r="BT21" s="713"/>
      <c r="BU21" s="723"/>
      <c r="BV21" s="724"/>
      <c r="BW21" s="724"/>
      <c r="BX21" s="724"/>
      <c r="BY21" s="724"/>
      <c r="BZ21" s="724"/>
      <c r="CA21" s="725"/>
    </row>
    <row r="22" spans="2:79" ht="14.25" x14ac:dyDescent="0.15">
      <c r="B22" s="57"/>
      <c r="C22" s="57"/>
      <c r="D22" s="57"/>
      <c r="E22" s="57"/>
      <c r="F22" s="57"/>
      <c r="G22" s="57"/>
      <c r="H22" s="57"/>
      <c r="I22" s="57"/>
      <c r="J22" s="57"/>
      <c r="K22" s="57"/>
      <c r="L22" s="57"/>
      <c r="M22" s="57"/>
      <c r="N22" s="61"/>
      <c r="O22" s="61"/>
      <c r="P22" s="61"/>
      <c r="Q22" s="61"/>
      <c r="R22" s="61"/>
      <c r="S22" s="61"/>
      <c r="T22" s="61"/>
      <c r="U22" s="61"/>
      <c r="V22" s="61"/>
      <c r="W22" s="61"/>
      <c r="X22" s="61"/>
      <c r="Y22" s="61"/>
      <c r="Z22" s="61"/>
      <c r="AA22" s="61"/>
      <c r="AB22" s="61"/>
      <c r="AC22" s="57"/>
      <c r="AD22" s="61"/>
      <c r="AE22" s="61"/>
      <c r="AF22" s="61"/>
      <c r="AG22" s="61"/>
      <c r="AH22" s="61"/>
      <c r="AI22" s="61"/>
      <c r="AJ22" s="61"/>
      <c r="AK22" s="61"/>
      <c r="AL22" s="61"/>
      <c r="AM22" s="61"/>
      <c r="AN22" s="61"/>
      <c r="AO22" s="61"/>
      <c r="AP22" s="61"/>
      <c r="AQ22" s="61"/>
      <c r="AR22" s="61"/>
      <c r="AS22" s="57"/>
      <c r="AT22" s="57"/>
      <c r="AU22" s="57"/>
      <c r="AV22" s="712" t="s">
        <v>84</v>
      </c>
      <c r="AW22" s="726"/>
      <c r="AX22" s="726"/>
      <c r="AY22" s="726"/>
      <c r="AZ22" s="726"/>
      <c r="BA22" s="726"/>
      <c r="BB22" s="726"/>
      <c r="BC22" s="726"/>
      <c r="BD22" s="726"/>
      <c r="BE22" s="1258" t="s">
        <v>14</v>
      </c>
      <c r="BF22" s="728" t="s">
        <v>86</v>
      </c>
      <c r="BG22" s="728"/>
      <c r="BH22" s="728"/>
      <c r="BI22" s="713" t="s">
        <v>14</v>
      </c>
      <c r="BJ22" s="728" t="s">
        <v>87</v>
      </c>
      <c r="BK22" s="730"/>
      <c r="BL22" s="712" t="s">
        <v>84</v>
      </c>
      <c r="BM22" s="726"/>
      <c r="BN22" s="726"/>
      <c r="BO22" s="726"/>
      <c r="BP22" s="726"/>
      <c r="BQ22" s="726"/>
      <c r="BR22" s="726"/>
      <c r="BS22" s="726"/>
      <c r="BT22" s="726"/>
      <c r="BU22" s="1258" t="s">
        <v>14</v>
      </c>
      <c r="BV22" s="728" t="s">
        <v>86</v>
      </c>
      <c r="BW22" s="728"/>
      <c r="BX22" s="728"/>
      <c r="BY22" s="713" t="s">
        <v>14</v>
      </c>
      <c r="BZ22" s="728" t="s">
        <v>87</v>
      </c>
      <c r="CA22" s="730"/>
    </row>
    <row r="23" spans="2:79" ht="14.25" x14ac:dyDescent="0.15">
      <c r="B23" s="57"/>
      <c r="C23" s="57"/>
      <c r="D23" s="57"/>
      <c r="E23" s="57"/>
      <c r="F23" s="57"/>
      <c r="G23" s="57"/>
      <c r="H23" s="57"/>
      <c r="I23" s="57"/>
      <c r="J23" s="57"/>
      <c r="K23" s="57"/>
      <c r="L23" s="57"/>
      <c r="M23" s="57"/>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57"/>
      <c r="AU23" s="57"/>
      <c r="AV23" s="712"/>
      <c r="AW23" s="726"/>
      <c r="AX23" s="726"/>
      <c r="AY23" s="726"/>
      <c r="AZ23" s="726"/>
      <c r="BA23" s="726"/>
      <c r="BB23" s="726"/>
      <c r="BC23" s="726"/>
      <c r="BD23" s="726"/>
      <c r="BE23" s="1258"/>
      <c r="BF23" s="728"/>
      <c r="BG23" s="728"/>
      <c r="BH23" s="728"/>
      <c r="BI23" s="713"/>
      <c r="BJ23" s="728"/>
      <c r="BK23" s="730"/>
      <c r="BL23" s="712"/>
      <c r="BM23" s="726"/>
      <c r="BN23" s="726"/>
      <c r="BO23" s="726"/>
      <c r="BP23" s="726"/>
      <c r="BQ23" s="726"/>
      <c r="BR23" s="726"/>
      <c r="BS23" s="726"/>
      <c r="BT23" s="726"/>
      <c r="BU23" s="1258"/>
      <c r="BV23" s="728"/>
      <c r="BW23" s="728"/>
      <c r="BX23" s="728"/>
      <c r="BY23" s="713"/>
      <c r="BZ23" s="728"/>
      <c r="CA23" s="730"/>
    </row>
    <row r="24" spans="2:79" ht="14.25" x14ac:dyDescent="0.15">
      <c r="B24" s="57"/>
      <c r="C24" s="57"/>
      <c r="D24" s="57"/>
      <c r="E24" s="57"/>
      <c r="F24" s="57"/>
      <c r="G24" s="57"/>
      <c r="H24" s="57"/>
      <c r="I24" s="57"/>
      <c r="J24" s="57"/>
      <c r="K24" s="57"/>
      <c r="L24" s="57"/>
      <c r="M24" s="57"/>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57"/>
      <c r="AU24" s="57"/>
      <c r="AV24" s="712" t="s">
        <v>85</v>
      </c>
      <c r="AW24" s="713"/>
      <c r="AX24" s="713"/>
      <c r="AY24" s="713"/>
      <c r="AZ24" s="713"/>
      <c r="BA24" s="713"/>
      <c r="BB24" s="713"/>
      <c r="BC24" s="713"/>
      <c r="BD24" s="713"/>
      <c r="BE24" s="716"/>
      <c r="BF24" s="717"/>
      <c r="BG24" s="717"/>
      <c r="BH24" s="717"/>
      <c r="BI24" s="717"/>
      <c r="BJ24" s="717"/>
      <c r="BK24" s="718"/>
      <c r="BL24" s="712" t="s">
        <v>85</v>
      </c>
      <c r="BM24" s="713"/>
      <c r="BN24" s="713"/>
      <c r="BO24" s="713"/>
      <c r="BP24" s="713"/>
      <c r="BQ24" s="713"/>
      <c r="BR24" s="713"/>
      <c r="BS24" s="713"/>
      <c r="BT24" s="713"/>
      <c r="BU24" s="716"/>
      <c r="BV24" s="717"/>
      <c r="BW24" s="717"/>
      <c r="BX24" s="717"/>
      <c r="BY24" s="717"/>
      <c r="BZ24" s="717"/>
      <c r="CA24" s="718"/>
    </row>
    <row r="25" spans="2:79" ht="14.25" x14ac:dyDescent="0.15">
      <c r="B25" s="57"/>
      <c r="C25" s="57"/>
      <c r="D25" s="57"/>
      <c r="E25" s="57"/>
      <c r="F25" s="57"/>
      <c r="G25" s="57"/>
      <c r="H25" s="57"/>
      <c r="I25" s="57"/>
      <c r="J25" s="57"/>
      <c r="K25" s="57"/>
      <c r="L25" s="57"/>
      <c r="M25" s="57"/>
      <c r="N25" s="57"/>
      <c r="O25" s="57"/>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714"/>
      <c r="AW25" s="715"/>
      <c r="AX25" s="715"/>
      <c r="AY25" s="715"/>
      <c r="AZ25" s="715"/>
      <c r="BA25" s="715"/>
      <c r="BB25" s="715"/>
      <c r="BC25" s="715"/>
      <c r="BD25" s="715"/>
      <c r="BE25" s="719"/>
      <c r="BF25" s="720"/>
      <c r="BG25" s="720"/>
      <c r="BH25" s="720"/>
      <c r="BI25" s="720"/>
      <c r="BJ25" s="720"/>
      <c r="BK25" s="721"/>
      <c r="BL25" s="714"/>
      <c r="BM25" s="715"/>
      <c r="BN25" s="715"/>
      <c r="BO25" s="715"/>
      <c r="BP25" s="715"/>
      <c r="BQ25" s="715"/>
      <c r="BR25" s="715"/>
      <c r="BS25" s="715"/>
      <c r="BT25" s="715"/>
      <c r="BU25" s="719"/>
      <c r="BV25" s="720"/>
      <c r="BW25" s="720"/>
      <c r="BX25" s="720"/>
      <c r="BY25" s="720"/>
      <c r="BZ25" s="720"/>
      <c r="CA25" s="721"/>
    </row>
    <row r="26" spans="2:79" ht="14.25"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57"/>
      <c r="AA26" s="57"/>
      <c r="AB26" s="57"/>
      <c r="AC26" s="57"/>
      <c r="AD26" s="57"/>
      <c r="AE26" s="57"/>
      <c r="AF26" s="57"/>
      <c r="AG26" s="57"/>
      <c r="AH26" s="57"/>
      <c r="AI26" s="57"/>
      <c r="AJ26" s="57"/>
      <c r="AK26" s="57"/>
      <c r="AL26" s="57"/>
      <c r="AM26" s="57"/>
      <c r="AN26" s="57"/>
      <c r="AO26" s="57"/>
      <c r="AP26" s="57"/>
      <c r="AQ26" s="57"/>
      <c r="AR26" s="57"/>
      <c r="AS26" s="57"/>
      <c r="AT26" s="57"/>
      <c r="AU26" s="57"/>
      <c r="AV26" s="62"/>
      <c r="AW26" s="62"/>
      <c r="AX26" s="62"/>
      <c r="AY26" s="62"/>
      <c r="AZ26" s="62"/>
      <c r="BA26" s="62"/>
      <c r="BB26" s="62"/>
      <c r="BC26" s="62"/>
      <c r="BD26" s="62"/>
      <c r="BE26" s="148"/>
      <c r="BF26" s="148"/>
      <c r="BG26" s="148"/>
      <c r="BH26" s="148"/>
      <c r="BI26" s="148"/>
      <c r="BJ26" s="148"/>
      <c r="BK26" s="148"/>
      <c r="BL26" s="62"/>
      <c r="BM26" s="62"/>
      <c r="BN26" s="62"/>
      <c r="BO26" s="62"/>
      <c r="BP26" s="62"/>
      <c r="BQ26" s="62"/>
      <c r="BR26" s="62"/>
      <c r="BS26" s="62"/>
      <c r="BT26" s="62"/>
      <c r="BU26" s="148"/>
      <c r="BV26" s="148"/>
      <c r="BW26" s="148"/>
      <c r="BX26" s="148"/>
      <c r="BY26" s="148"/>
      <c r="BZ26" s="148"/>
      <c r="CA26" s="148"/>
    </row>
    <row r="27" spans="2:79" ht="14.25" x14ac:dyDescent="0.15">
      <c r="B27" s="57"/>
      <c r="C27" s="57"/>
      <c r="D27" s="57"/>
      <c r="E27" s="57"/>
      <c r="F27" s="57"/>
      <c r="G27" s="57"/>
      <c r="H27" s="57"/>
      <c r="I27" s="57"/>
      <c r="J27" s="57"/>
      <c r="K27" s="57"/>
      <c r="L27" s="57"/>
      <c r="M27" s="57"/>
      <c r="N27" s="1255" t="s">
        <v>388</v>
      </c>
      <c r="O27" s="1256"/>
      <c r="P27" s="1256"/>
      <c r="Q27" s="1256"/>
      <c r="R27" s="1256"/>
      <c r="S27" s="1256"/>
      <c r="T27" s="1256"/>
      <c r="U27" s="1256"/>
      <c r="V27" s="1256"/>
      <c r="W27" s="1256"/>
      <c r="X27" s="1256"/>
      <c r="Y27" s="1256"/>
      <c r="Z27" s="1256"/>
      <c r="AA27" s="1256"/>
      <c r="AB27" s="1256"/>
      <c r="AC27" s="1257"/>
      <c r="AD27" s="1255" t="s">
        <v>389</v>
      </c>
      <c r="AE27" s="1256"/>
      <c r="AF27" s="1256"/>
      <c r="AG27" s="1256"/>
      <c r="AH27" s="1256"/>
      <c r="AI27" s="1256"/>
      <c r="AJ27" s="1256"/>
      <c r="AK27" s="1256"/>
      <c r="AL27" s="1256"/>
      <c r="AM27" s="1256"/>
      <c r="AN27" s="1256"/>
      <c r="AO27" s="1256"/>
      <c r="AP27" s="1256"/>
      <c r="AQ27" s="1256"/>
      <c r="AR27" s="1256"/>
      <c r="AS27" s="1257"/>
      <c r="AT27" s="57"/>
      <c r="AU27" s="57"/>
      <c r="AV27" s="1255" t="s">
        <v>388</v>
      </c>
      <c r="AW27" s="1256"/>
      <c r="AX27" s="1256"/>
      <c r="AY27" s="1256"/>
      <c r="AZ27" s="1256"/>
      <c r="BA27" s="1256"/>
      <c r="BB27" s="1256"/>
      <c r="BC27" s="1256"/>
      <c r="BD27" s="1256"/>
      <c r="BE27" s="1256"/>
      <c r="BF27" s="1256"/>
      <c r="BG27" s="1256"/>
      <c r="BH27" s="1256"/>
      <c r="BI27" s="1256"/>
      <c r="BJ27" s="1256"/>
      <c r="BK27" s="1257"/>
      <c r="BL27" s="1255" t="s">
        <v>389</v>
      </c>
      <c r="BM27" s="1256"/>
      <c r="BN27" s="1256"/>
      <c r="BO27" s="1256"/>
      <c r="BP27" s="1256"/>
      <c r="BQ27" s="1256"/>
      <c r="BR27" s="1256"/>
      <c r="BS27" s="1256"/>
      <c r="BT27" s="1256"/>
      <c r="BU27" s="1256"/>
      <c r="BV27" s="1256"/>
      <c r="BW27" s="1256"/>
      <c r="BX27" s="1256"/>
      <c r="BY27" s="1256"/>
      <c r="BZ27" s="1256"/>
      <c r="CA27" s="1257"/>
    </row>
    <row r="28" spans="2:79" ht="14.25" x14ac:dyDescent="0.15">
      <c r="B28" s="57"/>
      <c r="C28" s="57"/>
      <c r="D28" s="57"/>
      <c r="E28" s="57"/>
      <c r="F28" s="57"/>
      <c r="G28" s="57"/>
      <c r="H28" s="57"/>
      <c r="I28" s="57"/>
      <c r="J28" s="57"/>
      <c r="K28" s="57"/>
      <c r="L28" s="57"/>
      <c r="M28" s="57"/>
      <c r="N28" s="741" t="s">
        <v>79</v>
      </c>
      <c r="O28" s="742"/>
      <c r="P28" s="742"/>
      <c r="Q28" s="742"/>
      <c r="R28" s="742"/>
      <c r="S28" s="742"/>
      <c r="T28" s="742"/>
      <c r="U28" s="742"/>
      <c r="V28" s="742"/>
      <c r="W28" s="753"/>
      <c r="X28" s="754"/>
      <c r="Y28" s="754"/>
      <c r="Z28" s="754"/>
      <c r="AA28" s="754"/>
      <c r="AB28" s="754"/>
      <c r="AC28" s="755"/>
      <c r="AD28" s="741" t="s">
        <v>79</v>
      </c>
      <c r="AE28" s="742"/>
      <c r="AF28" s="742"/>
      <c r="AG28" s="742"/>
      <c r="AH28" s="742"/>
      <c r="AI28" s="742"/>
      <c r="AJ28" s="742"/>
      <c r="AK28" s="742"/>
      <c r="AL28" s="742"/>
      <c r="AM28" s="753"/>
      <c r="AN28" s="754"/>
      <c r="AO28" s="754"/>
      <c r="AP28" s="754"/>
      <c r="AQ28" s="754"/>
      <c r="AR28" s="754"/>
      <c r="AS28" s="755"/>
      <c r="AT28" s="57"/>
      <c r="AU28" s="57"/>
      <c r="AV28" s="731" t="s">
        <v>88</v>
      </c>
      <c r="AW28" s="732"/>
      <c r="AX28" s="732"/>
      <c r="AY28" s="732"/>
      <c r="AZ28" s="732"/>
      <c r="BA28" s="732"/>
      <c r="BB28" s="732"/>
      <c r="BC28" s="732"/>
      <c r="BD28" s="732"/>
      <c r="BE28" s="735"/>
      <c r="BF28" s="736"/>
      <c r="BG28" s="736"/>
      <c r="BH28" s="736"/>
      <c r="BI28" s="736"/>
      <c r="BJ28" s="736"/>
      <c r="BK28" s="737"/>
      <c r="BL28" s="731" t="s">
        <v>88</v>
      </c>
      <c r="BM28" s="732"/>
      <c r="BN28" s="732"/>
      <c r="BO28" s="732"/>
      <c r="BP28" s="732"/>
      <c r="BQ28" s="732"/>
      <c r="BR28" s="732"/>
      <c r="BS28" s="732"/>
      <c r="BT28" s="732"/>
      <c r="BU28" s="735"/>
      <c r="BV28" s="736"/>
      <c r="BW28" s="736"/>
      <c r="BX28" s="736"/>
      <c r="BY28" s="736"/>
      <c r="BZ28" s="736"/>
      <c r="CA28" s="737"/>
    </row>
    <row r="29" spans="2:79" ht="14.25" x14ac:dyDescent="0.15">
      <c r="B29" s="57"/>
      <c r="C29" s="57"/>
      <c r="D29" s="57"/>
      <c r="E29" s="57"/>
      <c r="F29" s="57"/>
      <c r="G29" s="57"/>
      <c r="H29" s="57"/>
      <c r="I29" s="57"/>
      <c r="J29" s="57"/>
      <c r="K29" s="57"/>
      <c r="L29" s="57"/>
      <c r="M29" s="57"/>
      <c r="N29" s="722" t="s">
        <v>80</v>
      </c>
      <c r="O29" s="713"/>
      <c r="P29" s="713"/>
      <c r="Q29" s="713"/>
      <c r="R29" s="713"/>
      <c r="S29" s="713"/>
      <c r="T29" s="713"/>
      <c r="U29" s="713"/>
      <c r="V29" s="713"/>
      <c r="W29" s="723"/>
      <c r="X29" s="724"/>
      <c r="Y29" s="724"/>
      <c r="Z29" s="724"/>
      <c r="AA29" s="724"/>
      <c r="AB29" s="724"/>
      <c r="AC29" s="725"/>
      <c r="AD29" s="722" t="s">
        <v>80</v>
      </c>
      <c r="AE29" s="713"/>
      <c r="AF29" s="713"/>
      <c r="AG29" s="713"/>
      <c r="AH29" s="713"/>
      <c r="AI29" s="713"/>
      <c r="AJ29" s="713"/>
      <c r="AK29" s="713"/>
      <c r="AL29" s="713"/>
      <c r="AM29" s="723"/>
      <c r="AN29" s="724"/>
      <c r="AO29" s="724"/>
      <c r="AP29" s="724"/>
      <c r="AQ29" s="724"/>
      <c r="AR29" s="724"/>
      <c r="AS29" s="725"/>
      <c r="AT29" s="57"/>
      <c r="AU29" s="57"/>
      <c r="AV29" s="733"/>
      <c r="AW29" s="734"/>
      <c r="AX29" s="734"/>
      <c r="AY29" s="734"/>
      <c r="AZ29" s="734"/>
      <c r="BA29" s="734"/>
      <c r="BB29" s="734"/>
      <c r="BC29" s="734"/>
      <c r="BD29" s="734"/>
      <c r="BE29" s="738"/>
      <c r="BF29" s="739"/>
      <c r="BG29" s="739"/>
      <c r="BH29" s="739"/>
      <c r="BI29" s="739"/>
      <c r="BJ29" s="739"/>
      <c r="BK29" s="740"/>
      <c r="BL29" s="733"/>
      <c r="BM29" s="734"/>
      <c r="BN29" s="734"/>
      <c r="BO29" s="734"/>
      <c r="BP29" s="734"/>
      <c r="BQ29" s="734"/>
      <c r="BR29" s="734"/>
      <c r="BS29" s="734"/>
      <c r="BT29" s="734"/>
      <c r="BU29" s="738"/>
      <c r="BV29" s="739"/>
      <c r="BW29" s="739"/>
      <c r="BX29" s="739"/>
      <c r="BY29" s="739"/>
      <c r="BZ29" s="739"/>
      <c r="CA29" s="740"/>
    </row>
    <row r="30" spans="2:79" ht="14.25" x14ac:dyDescent="0.15">
      <c r="B30" s="57"/>
      <c r="C30" s="57"/>
      <c r="D30" s="57"/>
      <c r="E30" s="57"/>
      <c r="F30" s="57"/>
      <c r="G30" s="57"/>
      <c r="H30" s="57"/>
      <c r="I30" s="57"/>
      <c r="J30" s="57"/>
      <c r="K30" s="57"/>
      <c r="L30" s="57"/>
      <c r="M30" s="57"/>
      <c r="N30" s="722" t="s">
        <v>81</v>
      </c>
      <c r="O30" s="713"/>
      <c r="P30" s="713"/>
      <c r="Q30" s="713"/>
      <c r="R30" s="713"/>
      <c r="S30" s="713"/>
      <c r="T30" s="713"/>
      <c r="U30" s="713"/>
      <c r="V30" s="713"/>
      <c r="W30" s="723"/>
      <c r="X30" s="724"/>
      <c r="Y30" s="724"/>
      <c r="Z30" s="724"/>
      <c r="AA30" s="724"/>
      <c r="AB30" s="724"/>
      <c r="AC30" s="725"/>
      <c r="AD30" s="722" t="s">
        <v>81</v>
      </c>
      <c r="AE30" s="713"/>
      <c r="AF30" s="713"/>
      <c r="AG30" s="713"/>
      <c r="AH30" s="713"/>
      <c r="AI30" s="713"/>
      <c r="AJ30" s="713"/>
      <c r="AK30" s="713"/>
      <c r="AL30" s="713"/>
      <c r="AM30" s="723"/>
      <c r="AN30" s="724"/>
      <c r="AO30" s="724"/>
      <c r="AP30" s="724"/>
      <c r="AQ30" s="724"/>
      <c r="AR30" s="724"/>
      <c r="AS30" s="725"/>
      <c r="AT30" s="57"/>
      <c r="AU30" s="57"/>
      <c r="AV30" s="722" t="s">
        <v>80</v>
      </c>
      <c r="AW30" s="713"/>
      <c r="AX30" s="713"/>
      <c r="AY30" s="713"/>
      <c r="AZ30" s="713"/>
      <c r="BA30" s="713"/>
      <c r="BB30" s="713"/>
      <c r="BC30" s="713"/>
      <c r="BD30" s="713"/>
      <c r="BE30" s="723"/>
      <c r="BF30" s="724"/>
      <c r="BG30" s="724"/>
      <c r="BH30" s="724"/>
      <c r="BI30" s="724"/>
      <c r="BJ30" s="724"/>
      <c r="BK30" s="725"/>
      <c r="BL30" s="722" t="s">
        <v>80</v>
      </c>
      <c r="BM30" s="713"/>
      <c r="BN30" s="713"/>
      <c r="BO30" s="713"/>
      <c r="BP30" s="713"/>
      <c r="BQ30" s="713"/>
      <c r="BR30" s="713"/>
      <c r="BS30" s="713"/>
      <c r="BT30" s="713"/>
      <c r="BU30" s="723"/>
      <c r="BV30" s="724"/>
      <c r="BW30" s="724"/>
      <c r="BX30" s="724"/>
      <c r="BY30" s="724"/>
      <c r="BZ30" s="724"/>
      <c r="CA30" s="725"/>
    </row>
    <row r="31" spans="2:79" ht="14.25" x14ac:dyDescent="0.15">
      <c r="B31" s="57"/>
      <c r="C31" s="57"/>
      <c r="D31" s="57"/>
      <c r="E31" s="57"/>
      <c r="F31" s="57"/>
      <c r="G31" s="57"/>
      <c r="H31" s="57"/>
      <c r="I31" s="57"/>
      <c r="J31" s="57"/>
      <c r="K31" s="57"/>
      <c r="L31" s="57"/>
      <c r="M31" s="57"/>
      <c r="N31" s="722" t="s">
        <v>82</v>
      </c>
      <c r="O31" s="713"/>
      <c r="P31" s="713"/>
      <c r="Q31" s="713"/>
      <c r="R31" s="713"/>
      <c r="S31" s="713"/>
      <c r="T31" s="713"/>
      <c r="U31" s="713"/>
      <c r="V31" s="713"/>
      <c r="W31" s="723"/>
      <c r="X31" s="724"/>
      <c r="Y31" s="724"/>
      <c r="Z31" s="724"/>
      <c r="AA31" s="724"/>
      <c r="AB31" s="724"/>
      <c r="AC31" s="725"/>
      <c r="AD31" s="722" t="s">
        <v>82</v>
      </c>
      <c r="AE31" s="713"/>
      <c r="AF31" s="713"/>
      <c r="AG31" s="713"/>
      <c r="AH31" s="713"/>
      <c r="AI31" s="713"/>
      <c r="AJ31" s="713"/>
      <c r="AK31" s="713"/>
      <c r="AL31" s="713"/>
      <c r="AM31" s="723"/>
      <c r="AN31" s="724"/>
      <c r="AO31" s="724"/>
      <c r="AP31" s="724"/>
      <c r="AQ31" s="724"/>
      <c r="AR31" s="724"/>
      <c r="AS31" s="725"/>
      <c r="AT31" s="57"/>
      <c r="AU31" s="57"/>
      <c r="AV31" s="722" t="s">
        <v>81</v>
      </c>
      <c r="AW31" s="713"/>
      <c r="AX31" s="713"/>
      <c r="AY31" s="713"/>
      <c r="AZ31" s="713"/>
      <c r="BA31" s="713"/>
      <c r="BB31" s="713"/>
      <c r="BC31" s="713"/>
      <c r="BD31" s="713"/>
      <c r="BE31" s="723"/>
      <c r="BF31" s="724"/>
      <c r="BG31" s="724"/>
      <c r="BH31" s="724"/>
      <c r="BI31" s="724"/>
      <c r="BJ31" s="724"/>
      <c r="BK31" s="725"/>
      <c r="BL31" s="722" t="s">
        <v>81</v>
      </c>
      <c r="BM31" s="713"/>
      <c r="BN31" s="713"/>
      <c r="BO31" s="713"/>
      <c r="BP31" s="713"/>
      <c r="BQ31" s="713"/>
      <c r="BR31" s="713"/>
      <c r="BS31" s="713"/>
      <c r="BT31" s="713"/>
      <c r="BU31" s="723"/>
      <c r="BV31" s="724"/>
      <c r="BW31" s="724"/>
      <c r="BX31" s="724"/>
      <c r="BY31" s="724"/>
      <c r="BZ31" s="724"/>
      <c r="CA31" s="725"/>
    </row>
    <row r="32" spans="2:79" ht="14.25" x14ac:dyDescent="0.15">
      <c r="B32" s="57"/>
      <c r="C32" s="57"/>
      <c r="D32" s="57"/>
      <c r="E32" s="57"/>
      <c r="F32" s="57"/>
      <c r="G32" s="57"/>
      <c r="H32" s="57"/>
      <c r="I32" s="57"/>
      <c r="J32" s="57"/>
      <c r="K32" s="57"/>
      <c r="L32" s="57"/>
      <c r="M32" s="57"/>
      <c r="N32" s="722" t="s">
        <v>298</v>
      </c>
      <c r="O32" s="713"/>
      <c r="P32" s="713"/>
      <c r="Q32" s="713"/>
      <c r="R32" s="713"/>
      <c r="S32" s="713"/>
      <c r="T32" s="713"/>
      <c r="U32" s="713"/>
      <c r="V32" s="713"/>
      <c r="W32" s="723"/>
      <c r="X32" s="724"/>
      <c r="Y32" s="724"/>
      <c r="Z32" s="724"/>
      <c r="AA32" s="724"/>
      <c r="AB32" s="724"/>
      <c r="AC32" s="725"/>
      <c r="AD32" s="722" t="s">
        <v>298</v>
      </c>
      <c r="AE32" s="713"/>
      <c r="AF32" s="713"/>
      <c r="AG32" s="713"/>
      <c r="AH32" s="713"/>
      <c r="AI32" s="713"/>
      <c r="AJ32" s="713"/>
      <c r="AK32" s="713"/>
      <c r="AL32" s="713"/>
      <c r="AM32" s="723"/>
      <c r="AN32" s="724"/>
      <c r="AO32" s="724"/>
      <c r="AP32" s="724"/>
      <c r="AQ32" s="724"/>
      <c r="AR32" s="724"/>
      <c r="AS32" s="725"/>
      <c r="AT32" s="60"/>
      <c r="AU32" s="60"/>
      <c r="AV32" s="722" t="s">
        <v>297</v>
      </c>
      <c r="AW32" s="713"/>
      <c r="AX32" s="713"/>
      <c r="AY32" s="713"/>
      <c r="AZ32" s="713"/>
      <c r="BA32" s="713"/>
      <c r="BB32" s="713"/>
      <c r="BC32" s="713"/>
      <c r="BD32" s="713"/>
      <c r="BE32" s="723"/>
      <c r="BF32" s="724"/>
      <c r="BG32" s="724"/>
      <c r="BH32" s="724"/>
      <c r="BI32" s="724"/>
      <c r="BJ32" s="724"/>
      <c r="BK32" s="725"/>
      <c r="BL32" s="722" t="s">
        <v>297</v>
      </c>
      <c r="BM32" s="713"/>
      <c r="BN32" s="713"/>
      <c r="BO32" s="713"/>
      <c r="BP32" s="713"/>
      <c r="BQ32" s="713"/>
      <c r="BR32" s="713"/>
      <c r="BS32" s="713"/>
      <c r="BT32" s="713"/>
      <c r="BU32" s="723"/>
      <c r="BV32" s="724"/>
      <c r="BW32" s="724"/>
      <c r="BX32" s="724"/>
      <c r="BY32" s="724"/>
      <c r="BZ32" s="724"/>
      <c r="CA32" s="725"/>
    </row>
    <row r="33" spans="2:79" ht="14.25" x14ac:dyDescent="0.15">
      <c r="B33" s="57"/>
      <c r="C33" s="57"/>
      <c r="D33" s="57"/>
      <c r="E33" s="57"/>
      <c r="F33" s="57"/>
      <c r="G33" s="57"/>
      <c r="H33" s="57"/>
      <c r="I33" s="57"/>
      <c r="J33" s="57"/>
      <c r="K33" s="57"/>
      <c r="L33" s="57"/>
      <c r="M33" s="57"/>
      <c r="N33" s="712" t="s">
        <v>84</v>
      </c>
      <c r="O33" s="726"/>
      <c r="P33" s="726"/>
      <c r="Q33" s="726"/>
      <c r="R33" s="726"/>
      <c r="S33" s="726"/>
      <c r="T33" s="726"/>
      <c r="U33" s="726"/>
      <c r="V33" s="726"/>
      <c r="W33" s="1258" t="s">
        <v>14</v>
      </c>
      <c r="X33" s="728" t="s">
        <v>86</v>
      </c>
      <c r="Y33" s="728"/>
      <c r="Z33" s="728"/>
      <c r="AA33" s="713" t="s">
        <v>14</v>
      </c>
      <c r="AB33" s="728" t="s">
        <v>87</v>
      </c>
      <c r="AC33" s="730"/>
      <c r="AD33" s="712" t="s">
        <v>84</v>
      </c>
      <c r="AE33" s="726"/>
      <c r="AF33" s="726"/>
      <c r="AG33" s="726"/>
      <c r="AH33" s="726"/>
      <c r="AI33" s="726"/>
      <c r="AJ33" s="726"/>
      <c r="AK33" s="726"/>
      <c r="AL33" s="726"/>
      <c r="AM33" s="1258" t="s">
        <v>14</v>
      </c>
      <c r="AN33" s="728" t="s">
        <v>86</v>
      </c>
      <c r="AO33" s="728"/>
      <c r="AP33" s="728"/>
      <c r="AQ33" s="713" t="s">
        <v>14</v>
      </c>
      <c r="AR33" s="728" t="s">
        <v>87</v>
      </c>
      <c r="AS33" s="730"/>
      <c r="AT33" s="57"/>
      <c r="AU33" s="57"/>
      <c r="AV33" s="712" t="s">
        <v>84</v>
      </c>
      <c r="AW33" s="726"/>
      <c r="AX33" s="726"/>
      <c r="AY33" s="726"/>
      <c r="AZ33" s="726"/>
      <c r="BA33" s="726"/>
      <c r="BB33" s="726"/>
      <c r="BC33" s="726"/>
      <c r="BD33" s="726"/>
      <c r="BE33" s="1258" t="s">
        <v>14</v>
      </c>
      <c r="BF33" s="728" t="s">
        <v>86</v>
      </c>
      <c r="BG33" s="728"/>
      <c r="BH33" s="728"/>
      <c r="BI33" s="713" t="s">
        <v>14</v>
      </c>
      <c r="BJ33" s="728" t="s">
        <v>87</v>
      </c>
      <c r="BK33" s="730"/>
      <c r="BL33" s="712" t="s">
        <v>84</v>
      </c>
      <c r="BM33" s="726"/>
      <c r="BN33" s="726"/>
      <c r="BO33" s="726"/>
      <c r="BP33" s="726"/>
      <c r="BQ33" s="726"/>
      <c r="BR33" s="726"/>
      <c r="BS33" s="726"/>
      <c r="BT33" s="726"/>
      <c r="BU33" s="1258" t="s">
        <v>14</v>
      </c>
      <c r="BV33" s="728" t="s">
        <v>86</v>
      </c>
      <c r="BW33" s="728"/>
      <c r="BX33" s="728"/>
      <c r="BY33" s="713" t="s">
        <v>14</v>
      </c>
      <c r="BZ33" s="728" t="s">
        <v>87</v>
      </c>
      <c r="CA33" s="730"/>
    </row>
    <row r="34" spans="2:79" ht="14.25" x14ac:dyDescent="0.15">
      <c r="B34" s="57"/>
      <c r="C34" s="57"/>
      <c r="D34" s="57"/>
      <c r="E34" s="57"/>
      <c r="F34" s="57"/>
      <c r="G34" s="57"/>
      <c r="H34" s="57"/>
      <c r="I34" s="57"/>
      <c r="J34" s="57"/>
      <c r="K34" s="57"/>
      <c r="L34" s="57"/>
      <c r="M34" s="57"/>
      <c r="N34" s="712"/>
      <c r="O34" s="726"/>
      <c r="P34" s="726"/>
      <c r="Q34" s="726"/>
      <c r="R34" s="726"/>
      <c r="S34" s="726"/>
      <c r="T34" s="726"/>
      <c r="U34" s="726"/>
      <c r="V34" s="726"/>
      <c r="W34" s="1258"/>
      <c r="X34" s="728"/>
      <c r="Y34" s="728"/>
      <c r="Z34" s="728"/>
      <c r="AA34" s="713"/>
      <c r="AB34" s="728"/>
      <c r="AC34" s="730"/>
      <c r="AD34" s="712"/>
      <c r="AE34" s="726"/>
      <c r="AF34" s="726"/>
      <c r="AG34" s="726"/>
      <c r="AH34" s="726"/>
      <c r="AI34" s="726"/>
      <c r="AJ34" s="726"/>
      <c r="AK34" s="726"/>
      <c r="AL34" s="726"/>
      <c r="AM34" s="1258"/>
      <c r="AN34" s="728"/>
      <c r="AO34" s="728"/>
      <c r="AP34" s="728"/>
      <c r="AQ34" s="713"/>
      <c r="AR34" s="728"/>
      <c r="AS34" s="730"/>
      <c r="AT34" s="57"/>
      <c r="AU34" s="57"/>
      <c r="AV34" s="712"/>
      <c r="AW34" s="726"/>
      <c r="AX34" s="726"/>
      <c r="AY34" s="726"/>
      <c r="AZ34" s="726"/>
      <c r="BA34" s="726"/>
      <c r="BB34" s="726"/>
      <c r="BC34" s="726"/>
      <c r="BD34" s="726"/>
      <c r="BE34" s="1258"/>
      <c r="BF34" s="728"/>
      <c r="BG34" s="728"/>
      <c r="BH34" s="728"/>
      <c r="BI34" s="713"/>
      <c r="BJ34" s="728"/>
      <c r="BK34" s="730"/>
      <c r="BL34" s="712"/>
      <c r="BM34" s="726"/>
      <c r="BN34" s="726"/>
      <c r="BO34" s="726"/>
      <c r="BP34" s="726"/>
      <c r="BQ34" s="726"/>
      <c r="BR34" s="726"/>
      <c r="BS34" s="726"/>
      <c r="BT34" s="726"/>
      <c r="BU34" s="1258"/>
      <c r="BV34" s="728"/>
      <c r="BW34" s="728"/>
      <c r="BX34" s="728"/>
      <c r="BY34" s="713"/>
      <c r="BZ34" s="728"/>
      <c r="CA34" s="730"/>
    </row>
    <row r="35" spans="2:79" ht="14.25" x14ac:dyDescent="0.15">
      <c r="B35" s="57"/>
      <c r="C35" s="57"/>
      <c r="D35" s="57"/>
      <c r="E35" s="57"/>
      <c r="F35" s="57"/>
      <c r="G35" s="57"/>
      <c r="H35" s="57"/>
      <c r="I35" s="57"/>
      <c r="J35" s="57"/>
      <c r="K35" s="57"/>
      <c r="L35" s="57"/>
      <c r="M35" s="57"/>
      <c r="N35" s="712" t="s">
        <v>85</v>
      </c>
      <c r="O35" s="713"/>
      <c r="P35" s="713"/>
      <c r="Q35" s="713"/>
      <c r="R35" s="713"/>
      <c r="S35" s="713"/>
      <c r="T35" s="713"/>
      <c r="U35" s="713"/>
      <c r="V35" s="713"/>
      <c r="W35" s="716"/>
      <c r="X35" s="717"/>
      <c r="Y35" s="717"/>
      <c r="Z35" s="717"/>
      <c r="AA35" s="717"/>
      <c r="AB35" s="717"/>
      <c r="AC35" s="718"/>
      <c r="AD35" s="712" t="s">
        <v>85</v>
      </c>
      <c r="AE35" s="713"/>
      <c r="AF35" s="713"/>
      <c r="AG35" s="713"/>
      <c r="AH35" s="713"/>
      <c r="AI35" s="713"/>
      <c r="AJ35" s="713"/>
      <c r="AK35" s="713"/>
      <c r="AL35" s="713"/>
      <c r="AM35" s="716"/>
      <c r="AN35" s="717"/>
      <c r="AO35" s="717"/>
      <c r="AP35" s="717"/>
      <c r="AQ35" s="717"/>
      <c r="AR35" s="717"/>
      <c r="AS35" s="718"/>
      <c r="AT35" s="57"/>
      <c r="AU35" s="57"/>
      <c r="AV35" s="712" t="s">
        <v>85</v>
      </c>
      <c r="AW35" s="713"/>
      <c r="AX35" s="713"/>
      <c r="AY35" s="713"/>
      <c r="AZ35" s="713"/>
      <c r="BA35" s="713"/>
      <c r="BB35" s="713"/>
      <c r="BC35" s="713"/>
      <c r="BD35" s="713"/>
      <c r="BE35" s="716"/>
      <c r="BF35" s="717"/>
      <c r="BG35" s="717"/>
      <c r="BH35" s="717"/>
      <c r="BI35" s="717"/>
      <c r="BJ35" s="717"/>
      <c r="BK35" s="718"/>
      <c r="BL35" s="712" t="s">
        <v>85</v>
      </c>
      <c r="BM35" s="713"/>
      <c r="BN35" s="713"/>
      <c r="BO35" s="713"/>
      <c r="BP35" s="713"/>
      <c r="BQ35" s="713"/>
      <c r="BR35" s="713"/>
      <c r="BS35" s="713"/>
      <c r="BT35" s="713"/>
      <c r="BU35" s="716"/>
      <c r="BV35" s="717"/>
      <c r="BW35" s="717"/>
      <c r="BX35" s="717"/>
      <c r="BY35" s="717"/>
      <c r="BZ35" s="717"/>
      <c r="CA35" s="718"/>
    </row>
    <row r="36" spans="2:79" ht="14.25" x14ac:dyDescent="0.15">
      <c r="B36" s="57"/>
      <c r="C36" s="57"/>
      <c r="D36" s="57"/>
      <c r="E36" s="57"/>
      <c r="F36" s="57"/>
      <c r="G36" s="57"/>
      <c r="H36" s="57"/>
      <c r="I36" s="57"/>
      <c r="J36" s="57"/>
      <c r="K36" s="57"/>
      <c r="L36" s="57"/>
      <c r="M36" s="57"/>
      <c r="N36" s="714"/>
      <c r="O36" s="715"/>
      <c r="P36" s="715"/>
      <c r="Q36" s="715"/>
      <c r="R36" s="715"/>
      <c r="S36" s="715"/>
      <c r="T36" s="715"/>
      <c r="U36" s="715"/>
      <c r="V36" s="715"/>
      <c r="W36" s="719"/>
      <c r="X36" s="720"/>
      <c r="Y36" s="720"/>
      <c r="Z36" s="720"/>
      <c r="AA36" s="720"/>
      <c r="AB36" s="720"/>
      <c r="AC36" s="721"/>
      <c r="AD36" s="714"/>
      <c r="AE36" s="715"/>
      <c r="AF36" s="715"/>
      <c r="AG36" s="715"/>
      <c r="AH36" s="715"/>
      <c r="AI36" s="715"/>
      <c r="AJ36" s="715"/>
      <c r="AK36" s="715"/>
      <c r="AL36" s="715"/>
      <c r="AM36" s="719"/>
      <c r="AN36" s="720"/>
      <c r="AO36" s="720"/>
      <c r="AP36" s="720"/>
      <c r="AQ36" s="720"/>
      <c r="AR36" s="720"/>
      <c r="AS36" s="721"/>
      <c r="AT36" s="57"/>
      <c r="AU36" s="57"/>
      <c r="AV36" s="714"/>
      <c r="AW36" s="715"/>
      <c r="AX36" s="715"/>
      <c r="AY36" s="715"/>
      <c r="AZ36" s="715"/>
      <c r="BA36" s="715"/>
      <c r="BB36" s="715"/>
      <c r="BC36" s="715"/>
      <c r="BD36" s="715"/>
      <c r="BE36" s="719"/>
      <c r="BF36" s="720"/>
      <c r="BG36" s="720"/>
      <c r="BH36" s="720"/>
      <c r="BI36" s="720"/>
      <c r="BJ36" s="720"/>
      <c r="BK36" s="721"/>
      <c r="BL36" s="714"/>
      <c r="BM36" s="715"/>
      <c r="BN36" s="715"/>
      <c r="BO36" s="715"/>
      <c r="BP36" s="715"/>
      <c r="BQ36" s="715"/>
      <c r="BR36" s="715"/>
      <c r="BS36" s="715"/>
      <c r="BT36" s="715"/>
      <c r="BU36" s="719"/>
      <c r="BV36" s="720"/>
      <c r="BW36" s="720"/>
      <c r="BX36" s="720"/>
      <c r="BY36" s="720"/>
      <c r="BZ36" s="720"/>
      <c r="CA36" s="721"/>
    </row>
    <row r="37" spans="2:79" ht="14.25" x14ac:dyDescent="0.15">
      <c r="B37" s="57"/>
      <c r="C37" s="57"/>
      <c r="D37" s="57"/>
      <c r="E37" s="57"/>
      <c r="F37" s="57"/>
      <c r="G37" s="57"/>
      <c r="H37" s="57"/>
      <c r="I37" s="57"/>
      <c r="J37" s="57"/>
      <c r="K37" s="57"/>
      <c r="L37" s="57"/>
      <c r="M37" s="57"/>
      <c r="N37" s="62"/>
      <c r="O37" s="62"/>
      <c r="P37" s="62"/>
      <c r="Q37" s="62"/>
      <c r="R37" s="62"/>
      <c r="S37" s="62"/>
      <c r="T37" s="62"/>
      <c r="U37" s="62"/>
      <c r="V37" s="62"/>
      <c r="W37" s="148"/>
      <c r="X37" s="148"/>
      <c r="Y37" s="148"/>
      <c r="Z37" s="148"/>
      <c r="AA37" s="148"/>
      <c r="AB37" s="148"/>
      <c r="AC37" s="148"/>
      <c r="AD37" s="62"/>
      <c r="AE37" s="62"/>
      <c r="AF37" s="62"/>
      <c r="AG37" s="62"/>
      <c r="AH37" s="62"/>
      <c r="AI37" s="62"/>
      <c r="AJ37" s="62"/>
      <c r="AK37" s="62"/>
      <c r="AL37" s="62"/>
      <c r="AM37" s="148"/>
      <c r="AN37" s="148"/>
      <c r="AO37" s="148"/>
      <c r="AP37" s="148"/>
      <c r="AQ37" s="148"/>
      <c r="AR37" s="148"/>
      <c r="AS37" s="148"/>
      <c r="AT37" s="57"/>
      <c r="AU37" s="57"/>
      <c r="AV37" s="62"/>
      <c r="AW37" s="62"/>
      <c r="AX37" s="62"/>
      <c r="AY37" s="62"/>
      <c r="AZ37" s="62"/>
      <c r="BA37" s="62"/>
      <c r="BB37" s="62"/>
      <c r="BC37" s="62"/>
      <c r="BD37" s="62"/>
      <c r="BE37" s="148"/>
      <c r="BF37" s="148"/>
      <c r="BG37" s="148"/>
      <c r="BH37" s="148"/>
      <c r="BI37" s="148"/>
      <c r="BJ37" s="148"/>
      <c r="BK37" s="148"/>
      <c r="BL37" s="62"/>
      <c r="BM37" s="62"/>
      <c r="BN37" s="62"/>
      <c r="BO37" s="62"/>
      <c r="BP37" s="62"/>
      <c r="BQ37" s="62"/>
      <c r="BR37" s="62"/>
      <c r="BS37" s="62"/>
      <c r="BT37" s="62"/>
      <c r="BU37" s="148"/>
      <c r="BV37" s="148"/>
      <c r="BW37" s="148"/>
      <c r="BX37" s="148"/>
      <c r="BY37" s="148"/>
      <c r="BZ37" s="148"/>
      <c r="CA37" s="148"/>
    </row>
    <row r="38" spans="2:79" ht="14.25" x14ac:dyDescent="0.15">
      <c r="B38" s="57"/>
      <c r="C38" s="57"/>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G38" s="57"/>
      <c r="AH38" s="57"/>
      <c r="AI38" s="57"/>
      <c r="AJ38" s="57"/>
      <c r="AK38" s="57"/>
      <c r="AL38" s="57"/>
      <c r="AM38" s="57"/>
      <c r="AN38" s="57"/>
      <c r="AO38" s="57"/>
      <c r="AP38" s="57"/>
      <c r="AQ38" s="57"/>
      <c r="AR38" s="57"/>
      <c r="AS38" s="57"/>
      <c r="AT38" s="57"/>
      <c r="AU38" s="57"/>
      <c r="AV38" s="1255" t="s">
        <v>388</v>
      </c>
      <c r="AW38" s="1256"/>
      <c r="AX38" s="1256"/>
      <c r="AY38" s="1256"/>
      <c r="AZ38" s="1256"/>
      <c r="BA38" s="1256"/>
      <c r="BB38" s="1256"/>
      <c r="BC38" s="1256"/>
      <c r="BD38" s="1256"/>
      <c r="BE38" s="1256"/>
      <c r="BF38" s="1256"/>
      <c r="BG38" s="1256"/>
      <c r="BH38" s="1256"/>
      <c r="BI38" s="1256"/>
      <c r="BJ38" s="1256"/>
      <c r="BK38" s="1257"/>
      <c r="BL38" s="1255" t="s">
        <v>389</v>
      </c>
      <c r="BM38" s="1256"/>
      <c r="BN38" s="1256"/>
      <c r="BO38" s="1256"/>
      <c r="BP38" s="1256"/>
      <c r="BQ38" s="1256"/>
      <c r="BR38" s="1256"/>
      <c r="BS38" s="1256"/>
      <c r="BT38" s="1256"/>
      <c r="BU38" s="1256"/>
      <c r="BV38" s="1256"/>
      <c r="BW38" s="1256"/>
      <c r="BX38" s="1256"/>
      <c r="BY38" s="1256"/>
      <c r="BZ38" s="1256"/>
      <c r="CA38" s="1257"/>
    </row>
    <row r="39" spans="2:79" ht="14.25" x14ac:dyDescent="0.15">
      <c r="B39" s="57"/>
      <c r="C39" s="57"/>
      <c r="D39" s="57"/>
      <c r="E39" s="57"/>
      <c r="F39" s="57"/>
      <c r="G39" s="57"/>
      <c r="H39" s="57"/>
      <c r="I39" s="57"/>
      <c r="J39" s="57"/>
      <c r="K39" s="57"/>
      <c r="L39" s="57"/>
      <c r="M39" s="57"/>
      <c r="N39" s="61"/>
      <c r="O39" s="61"/>
      <c r="P39" s="61"/>
      <c r="Q39" s="61"/>
      <c r="R39" s="61"/>
      <c r="S39" s="61"/>
      <c r="T39" s="61"/>
      <c r="U39" s="61"/>
      <c r="V39" s="61"/>
      <c r="W39" s="61"/>
      <c r="X39" s="61"/>
      <c r="Y39" s="61"/>
      <c r="Z39" s="61"/>
      <c r="AA39" s="61"/>
      <c r="AB39" s="61"/>
      <c r="AC39" s="61"/>
      <c r="AD39" s="61"/>
      <c r="AE39" s="61"/>
      <c r="AF39" s="61"/>
      <c r="AG39" s="61"/>
      <c r="AH39" s="61"/>
      <c r="AI39" s="61"/>
      <c r="AJ39" s="61"/>
      <c r="AK39" s="61"/>
      <c r="AL39" s="61"/>
      <c r="AM39" s="61"/>
      <c r="AN39" s="61"/>
      <c r="AO39" s="61"/>
      <c r="AP39" s="61"/>
      <c r="AQ39" s="61"/>
      <c r="AR39" s="61"/>
      <c r="AS39" s="61"/>
      <c r="AT39" s="57"/>
      <c r="AU39" s="57"/>
      <c r="AV39" s="731" t="s">
        <v>88</v>
      </c>
      <c r="AW39" s="732"/>
      <c r="AX39" s="732"/>
      <c r="AY39" s="732"/>
      <c r="AZ39" s="732"/>
      <c r="BA39" s="732"/>
      <c r="BB39" s="732"/>
      <c r="BC39" s="732"/>
      <c r="BD39" s="732"/>
      <c r="BE39" s="735"/>
      <c r="BF39" s="736"/>
      <c r="BG39" s="736"/>
      <c r="BH39" s="736"/>
      <c r="BI39" s="736"/>
      <c r="BJ39" s="736"/>
      <c r="BK39" s="737"/>
      <c r="BL39" s="731" t="s">
        <v>88</v>
      </c>
      <c r="BM39" s="732"/>
      <c r="BN39" s="732"/>
      <c r="BO39" s="732"/>
      <c r="BP39" s="732"/>
      <c r="BQ39" s="732"/>
      <c r="BR39" s="732"/>
      <c r="BS39" s="732"/>
      <c r="BT39" s="732"/>
      <c r="BU39" s="735"/>
      <c r="BV39" s="736"/>
      <c r="BW39" s="736"/>
      <c r="BX39" s="736"/>
      <c r="BY39" s="736"/>
      <c r="BZ39" s="736"/>
      <c r="CA39" s="737"/>
    </row>
    <row r="40" spans="2:79" ht="14.25" x14ac:dyDescent="0.15">
      <c r="B40" s="57"/>
      <c r="C40" s="57"/>
      <c r="D40" s="57"/>
      <c r="E40" s="57"/>
      <c r="F40" s="57"/>
      <c r="G40" s="57"/>
      <c r="H40" s="57"/>
      <c r="I40" s="57"/>
      <c r="J40" s="57"/>
      <c r="K40" s="57"/>
      <c r="L40" s="57"/>
      <c r="M40" s="57"/>
      <c r="N40" s="61"/>
      <c r="O40" s="61"/>
      <c r="P40" s="61"/>
      <c r="Q40" s="61"/>
      <c r="R40" s="61"/>
      <c r="S40" s="61"/>
      <c r="T40" s="61"/>
      <c r="U40" s="61"/>
      <c r="V40" s="61"/>
      <c r="W40" s="61"/>
      <c r="X40" s="61"/>
      <c r="Y40" s="61"/>
      <c r="Z40" s="61"/>
      <c r="AA40" s="61"/>
      <c r="AB40" s="61"/>
      <c r="AC40" s="57"/>
      <c r="AD40" s="57"/>
      <c r="AE40" s="57"/>
      <c r="AF40" s="57"/>
      <c r="AG40" s="57"/>
      <c r="AH40" s="57"/>
      <c r="AI40" s="57"/>
      <c r="AJ40" s="57"/>
      <c r="AK40" s="57"/>
      <c r="AL40" s="57"/>
      <c r="AM40" s="57"/>
      <c r="AN40" s="57"/>
      <c r="AO40" s="57"/>
      <c r="AP40" s="57"/>
      <c r="AQ40" s="57"/>
      <c r="AR40" s="57"/>
      <c r="AS40" s="57"/>
      <c r="AT40" s="57"/>
      <c r="AU40" s="57"/>
      <c r="AV40" s="733"/>
      <c r="AW40" s="734"/>
      <c r="AX40" s="734"/>
      <c r="AY40" s="734"/>
      <c r="AZ40" s="734"/>
      <c r="BA40" s="734"/>
      <c r="BB40" s="734"/>
      <c r="BC40" s="734"/>
      <c r="BD40" s="734"/>
      <c r="BE40" s="738"/>
      <c r="BF40" s="739"/>
      <c r="BG40" s="739"/>
      <c r="BH40" s="739"/>
      <c r="BI40" s="739"/>
      <c r="BJ40" s="739"/>
      <c r="BK40" s="740"/>
      <c r="BL40" s="733"/>
      <c r="BM40" s="734"/>
      <c r="BN40" s="734"/>
      <c r="BO40" s="734"/>
      <c r="BP40" s="734"/>
      <c r="BQ40" s="734"/>
      <c r="BR40" s="734"/>
      <c r="BS40" s="734"/>
      <c r="BT40" s="734"/>
      <c r="BU40" s="738"/>
      <c r="BV40" s="739"/>
      <c r="BW40" s="739"/>
      <c r="BX40" s="739"/>
      <c r="BY40" s="739"/>
      <c r="BZ40" s="739"/>
      <c r="CA40" s="740"/>
    </row>
    <row r="41" spans="2:79" ht="14.25" x14ac:dyDescent="0.15">
      <c r="B41" s="57"/>
      <c r="C41" s="57"/>
      <c r="D41" s="57"/>
      <c r="E41" s="57"/>
      <c r="F41" s="57"/>
      <c r="G41" s="57"/>
      <c r="H41" s="57"/>
      <c r="I41" s="57"/>
      <c r="J41" s="57"/>
      <c r="K41" s="57"/>
      <c r="L41" s="57"/>
      <c r="M41" s="57"/>
      <c r="N41" s="61"/>
      <c r="O41" s="61"/>
      <c r="P41" s="61"/>
      <c r="Q41" s="61"/>
      <c r="R41" s="61"/>
      <c r="S41" s="61"/>
      <c r="T41" s="61"/>
      <c r="U41" s="61"/>
      <c r="V41" s="61"/>
      <c r="W41" s="61"/>
      <c r="X41" s="61"/>
      <c r="Y41" s="61"/>
      <c r="Z41" s="61"/>
      <c r="AA41" s="61"/>
      <c r="AB41" s="61"/>
      <c r="AC41" s="57"/>
      <c r="AD41" s="57"/>
      <c r="AE41" s="57"/>
      <c r="AF41" s="57"/>
      <c r="AG41" s="57"/>
      <c r="AH41" s="57"/>
      <c r="AI41" s="57"/>
      <c r="AJ41" s="57"/>
      <c r="AK41" s="57"/>
      <c r="AL41" s="57"/>
      <c r="AM41" s="57"/>
      <c r="AN41" s="57"/>
      <c r="AO41" s="57"/>
      <c r="AP41" s="57"/>
      <c r="AQ41" s="57"/>
      <c r="AR41" s="57"/>
      <c r="AS41" s="57"/>
      <c r="AT41" s="57"/>
      <c r="AU41" s="57"/>
      <c r="AV41" s="722" t="s">
        <v>80</v>
      </c>
      <c r="AW41" s="713"/>
      <c r="AX41" s="713"/>
      <c r="AY41" s="713"/>
      <c r="AZ41" s="713"/>
      <c r="BA41" s="713"/>
      <c r="BB41" s="713"/>
      <c r="BC41" s="713"/>
      <c r="BD41" s="713"/>
      <c r="BE41" s="723"/>
      <c r="BF41" s="724"/>
      <c r="BG41" s="724"/>
      <c r="BH41" s="724"/>
      <c r="BI41" s="724"/>
      <c r="BJ41" s="724"/>
      <c r="BK41" s="725"/>
      <c r="BL41" s="722" t="s">
        <v>80</v>
      </c>
      <c r="BM41" s="713"/>
      <c r="BN41" s="713"/>
      <c r="BO41" s="713"/>
      <c r="BP41" s="713"/>
      <c r="BQ41" s="713"/>
      <c r="BR41" s="713"/>
      <c r="BS41" s="713"/>
      <c r="BT41" s="713"/>
      <c r="BU41" s="723"/>
      <c r="BV41" s="724"/>
      <c r="BW41" s="724"/>
      <c r="BX41" s="724"/>
      <c r="BY41" s="724"/>
      <c r="BZ41" s="724"/>
      <c r="CA41" s="725"/>
    </row>
    <row r="42" spans="2:79" ht="14.25" x14ac:dyDescent="0.15">
      <c r="B42" s="57"/>
      <c r="C42" s="57"/>
      <c r="D42" s="57"/>
      <c r="E42" s="57"/>
      <c r="F42" s="57"/>
      <c r="G42" s="57"/>
      <c r="H42" s="57"/>
      <c r="I42" s="57"/>
      <c r="J42" s="57"/>
      <c r="K42" s="57"/>
      <c r="L42" s="57"/>
      <c r="M42" s="57"/>
      <c r="N42" s="61"/>
      <c r="O42" s="61"/>
      <c r="P42" s="61"/>
      <c r="Q42" s="61"/>
      <c r="R42" s="61"/>
      <c r="S42" s="61"/>
      <c r="T42" s="61"/>
      <c r="U42" s="61"/>
      <c r="V42" s="61"/>
      <c r="W42" s="61"/>
      <c r="X42" s="61"/>
      <c r="Y42" s="61"/>
      <c r="Z42" s="61"/>
      <c r="AA42" s="61"/>
      <c r="AB42" s="61"/>
      <c r="AC42" s="57"/>
      <c r="AD42" s="57"/>
      <c r="AE42" s="57"/>
      <c r="AF42" s="57"/>
      <c r="AG42" s="57"/>
      <c r="AH42" s="57"/>
      <c r="AI42" s="57"/>
      <c r="AJ42" s="57"/>
      <c r="AK42" s="57"/>
      <c r="AL42" s="57"/>
      <c r="AM42" s="57"/>
      <c r="AN42" s="57"/>
      <c r="AO42" s="57"/>
      <c r="AP42" s="57"/>
      <c r="AQ42" s="57"/>
      <c r="AR42" s="57"/>
      <c r="AS42" s="57"/>
      <c r="AT42" s="57"/>
      <c r="AU42" s="57"/>
      <c r="AV42" s="722" t="s">
        <v>81</v>
      </c>
      <c r="AW42" s="713"/>
      <c r="AX42" s="713"/>
      <c r="AY42" s="713"/>
      <c r="AZ42" s="713"/>
      <c r="BA42" s="713"/>
      <c r="BB42" s="713"/>
      <c r="BC42" s="713"/>
      <c r="BD42" s="713"/>
      <c r="BE42" s="723"/>
      <c r="BF42" s="724"/>
      <c r="BG42" s="724"/>
      <c r="BH42" s="724"/>
      <c r="BI42" s="724"/>
      <c r="BJ42" s="724"/>
      <c r="BK42" s="725"/>
      <c r="BL42" s="722" t="s">
        <v>81</v>
      </c>
      <c r="BM42" s="713"/>
      <c r="BN42" s="713"/>
      <c r="BO42" s="713"/>
      <c r="BP42" s="713"/>
      <c r="BQ42" s="713"/>
      <c r="BR42" s="713"/>
      <c r="BS42" s="713"/>
      <c r="BT42" s="713"/>
      <c r="BU42" s="723"/>
      <c r="BV42" s="724"/>
      <c r="BW42" s="724"/>
      <c r="BX42" s="724"/>
      <c r="BY42" s="724"/>
      <c r="BZ42" s="724"/>
      <c r="CA42" s="725"/>
    </row>
    <row r="43" spans="2:79" ht="14.25" x14ac:dyDescent="0.15">
      <c r="B43" s="58"/>
      <c r="C43" s="58"/>
      <c r="D43" s="58"/>
      <c r="E43" s="59"/>
      <c r="F43" s="59"/>
      <c r="G43" s="59"/>
      <c r="H43" s="59"/>
      <c r="I43" s="59"/>
      <c r="J43" s="59"/>
      <c r="K43" s="59"/>
      <c r="L43" s="59"/>
      <c r="M43" s="59"/>
      <c r="N43" s="61"/>
      <c r="O43" s="61"/>
      <c r="P43" s="61"/>
      <c r="Q43" s="61"/>
      <c r="R43" s="61"/>
      <c r="S43" s="61"/>
      <c r="T43" s="61"/>
      <c r="U43" s="61"/>
      <c r="V43" s="61"/>
      <c r="W43" s="61"/>
      <c r="X43" s="61"/>
      <c r="Y43" s="61"/>
      <c r="Z43" s="61"/>
      <c r="AA43" s="61"/>
      <c r="AB43" s="61"/>
      <c r="AC43" s="57"/>
      <c r="AD43" s="57"/>
      <c r="AE43" s="57"/>
      <c r="AF43" s="57"/>
      <c r="AG43" s="57"/>
      <c r="AH43" s="57"/>
      <c r="AI43" s="57"/>
      <c r="AJ43" s="57"/>
      <c r="AK43" s="57"/>
      <c r="AL43" s="57"/>
      <c r="AM43" s="57"/>
      <c r="AN43" s="57"/>
      <c r="AO43" s="57"/>
      <c r="AP43" s="57"/>
      <c r="AQ43" s="57"/>
      <c r="AR43" s="57"/>
      <c r="AS43" s="57"/>
      <c r="AT43" s="57"/>
      <c r="AU43" s="57"/>
      <c r="AV43" s="722" t="s">
        <v>297</v>
      </c>
      <c r="AW43" s="713"/>
      <c r="AX43" s="713"/>
      <c r="AY43" s="713"/>
      <c r="AZ43" s="713"/>
      <c r="BA43" s="713"/>
      <c r="BB43" s="713"/>
      <c r="BC43" s="713"/>
      <c r="BD43" s="713"/>
      <c r="BE43" s="723"/>
      <c r="BF43" s="724"/>
      <c r="BG43" s="724"/>
      <c r="BH43" s="724"/>
      <c r="BI43" s="724"/>
      <c r="BJ43" s="724"/>
      <c r="BK43" s="725"/>
      <c r="BL43" s="722" t="s">
        <v>297</v>
      </c>
      <c r="BM43" s="713"/>
      <c r="BN43" s="713"/>
      <c r="BO43" s="713"/>
      <c r="BP43" s="713"/>
      <c r="BQ43" s="713"/>
      <c r="BR43" s="713"/>
      <c r="BS43" s="713"/>
      <c r="BT43" s="713"/>
      <c r="BU43" s="723"/>
      <c r="BV43" s="724"/>
      <c r="BW43" s="724"/>
      <c r="BX43" s="724"/>
      <c r="BY43" s="724"/>
      <c r="BZ43" s="724"/>
      <c r="CA43" s="725"/>
    </row>
    <row r="44" spans="2:79" ht="14.25" x14ac:dyDescent="0.15">
      <c r="B44" s="58"/>
      <c r="C44" s="58"/>
      <c r="D44" s="58"/>
      <c r="E44" s="59"/>
      <c r="F44" s="59"/>
      <c r="G44" s="59"/>
      <c r="H44" s="59"/>
      <c r="I44" s="59"/>
      <c r="J44" s="59"/>
      <c r="K44" s="59"/>
      <c r="L44" s="59"/>
      <c r="M44" s="59"/>
      <c r="N44" s="61"/>
      <c r="O44" s="61"/>
      <c r="P44" s="61"/>
      <c r="Q44" s="61"/>
      <c r="R44" s="61"/>
      <c r="S44" s="61"/>
      <c r="T44" s="61"/>
      <c r="U44" s="61"/>
      <c r="V44" s="61"/>
      <c r="W44" s="61"/>
      <c r="X44" s="61"/>
      <c r="Y44" s="61"/>
      <c r="Z44" s="61"/>
      <c r="AA44" s="61"/>
      <c r="AB44" s="61"/>
      <c r="AC44" s="61"/>
      <c r="AD44" s="61"/>
      <c r="AE44" s="61"/>
      <c r="AF44" s="61"/>
      <c r="AG44" s="61"/>
      <c r="AH44" s="61"/>
      <c r="AI44" s="61"/>
      <c r="AJ44" s="61"/>
      <c r="AK44" s="61"/>
      <c r="AL44" s="61"/>
      <c r="AM44" s="61"/>
      <c r="AN44" s="61"/>
      <c r="AO44" s="61"/>
      <c r="AP44" s="61"/>
      <c r="AQ44" s="61"/>
      <c r="AR44" s="61"/>
      <c r="AS44" s="61"/>
      <c r="AT44" s="57"/>
      <c r="AU44" s="57"/>
      <c r="AV44" s="712" t="s">
        <v>84</v>
      </c>
      <c r="AW44" s="726"/>
      <c r="AX44" s="726"/>
      <c r="AY44" s="726"/>
      <c r="AZ44" s="726"/>
      <c r="BA44" s="726"/>
      <c r="BB44" s="726"/>
      <c r="BC44" s="726"/>
      <c r="BD44" s="726"/>
      <c r="BE44" s="1258" t="s">
        <v>14</v>
      </c>
      <c r="BF44" s="728" t="s">
        <v>86</v>
      </c>
      <c r="BG44" s="728"/>
      <c r="BH44" s="728"/>
      <c r="BI44" s="713" t="s">
        <v>14</v>
      </c>
      <c r="BJ44" s="728" t="s">
        <v>87</v>
      </c>
      <c r="BK44" s="730"/>
      <c r="BL44" s="712" t="s">
        <v>84</v>
      </c>
      <c r="BM44" s="726"/>
      <c r="BN44" s="726"/>
      <c r="BO44" s="726"/>
      <c r="BP44" s="726"/>
      <c r="BQ44" s="726"/>
      <c r="BR44" s="726"/>
      <c r="BS44" s="726"/>
      <c r="BT44" s="726"/>
      <c r="BU44" s="1258" t="s">
        <v>14</v>
      </c>
      <c r="BV44" s="728" t="s">
        <v>86</v>
      </c>
      <c r="BW44" s="728"/>
      <c r="BX44" s="728"/>
      <c r="BY44" s="713" t="s">
        <v>14</v>
      </c>
      <c r="BZ44" s="728" t="s">
        <v>87</v>
      </c>
      <c r="CA44" s="730"/>
    </row>
    <row r="45" spans="2:79" ht="14.25" x14ac:dyDescent="0.15">
      <c r="B45" s="58"/>
      <c r="C45" s="58"/>
      <c r="D45" s="58"/>
      <c r="E45" s="59"/>
      <c r="F45" s="59"/>
      <c r="G45" s="59"/>
      <c r="H45" s="59"/>
      <c r="I45" s="59"/>
      <c r="J45" s="59"/>
      <c r="K45" s="59"/>
      <c r="L45" s="59"/>
      <c r="M45" s="59"/>
      <c r="N45" s="61"/>
      <c r="O45" s="61"/>
      <c r="P45" s="61"/>
      <c r="Q45" s="61"/>
      <c r="R45" s="61"/>
      <c r="S45" s="61"/>
      <c r="T45" s="61"/>
      <c r="U45" s="61"/>
      <c r="V45" s="61"/>
      <c r="W45" s="61"/>
      <c r="X45" s="61"/>
      <c r="Y45" s="61"/>
      <c r="Z45" s="61"/>
      <c r="AA45" s="61"/>
      <c r="AB45" s="61"/>
      <c r="AC45" s="61"/>
      <c r="AD45" s="61"/>
      <c r="AE45" s="61"/>
      <c r="AF45" s="61"/>
      <c r="AG45" s="61"/>
      <c r="AH45" s="61"/>
      <c r="AI45" s="61"/>
      <c r="AJ45" s="61"/>
      <c r="AK45" s="61"/>
      <c r="AL45" s="61"/>
      <c r="AM45" s="61"/>
      <c r="AN45" s="61"/>
      <c r="AO45" s="61"/>
      <c r="AP45" s="61"/>
      <c r="AQ45" s="61"/>
      <c r="AR45" s="61"/>
      <c r="AS45" s="61"/>
      <c r="AT45" s="57"/>
      <c r="AU45" s="57"/>
      <c r="AV45" s="712"/>
      <c r="AW45" s="726"/>
      <c r="AX45" s="726"/>
      <c r="AY45" s="726"/>
      <c r="AZ45" s="726"/>
      <c r="BA45" s="726"/>
      <c r="BB45" s="726"/>
      <c r="BC45" s="726"/>
      <c r="BD45" s="726"/>
      <c r="BE45" s="1258"/>
      <c r="BF45" s="728"/>
      <c r="BG45" s="728"/>
      <c r="BH45" s="728"/>
      <c r="BI45" s="713"/>
      <c r="BJ45" s="728"/>
      <c r="BK45" s="730"/>
      <c r="BL45" s="712"/>
      <c r="BM45" s="726"/>
      <c r="BN45" s="726"/>
      <c r="BO45" s="726"/>
      <c r="BP45" s="726"/>
      <c r="BQ45" s="726"/>
      <c r="BR45" s="726"/>
      <c r="BS45" s="726"/>
      <c r="BT45" s="726"/>
      <c r="BU45" s="1258"/>
      <c r="BV45" s="728"/>
      <c r="BW45" s="728"/>
      <c r="BX45" s="728"/>
      <c r="BY45" s="713"/>
      <c r="BZ45" s="728"/>
      <c r="CA45" s="730"/>
    </row>
    <row r="46" spans="2:79" ht="14.25" x14ac:dyDescent="0.15">
      <c r="B46" s="63"/>
      <c r="C46" s="63"/>
      <c r="D46" s="63"/>
      <c r="E46" s="64"/>
      <c r="F46" s="64"/>
      <c r="G46" s="64"/>
      <c r="H46" s="64"/>
      <c r="I46" s="64"/>
      <c r="J46" s="64"/>
      <c r="K46" s="64"/>
      <c r="L46" s="64"/>
      <c r="M46" s="64"/>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c r="AR46" s="61"/>
      <c r="AS46" s="61"/>
      <c r="AT46" s="57"/>
      <c r="AU46" s="57"/>
      <c r="AV46" s="712" t="s">
        <v>85</v>
      </c>
      <c r="AW46" s="713"/>
      <c r="AX46" s="713"/>
      <c r="AY46" s="713"/>
      <c r="AZ46" s="713"/>
      <c r="BA46" s="713"/>
      <c r="BB46" s="713"/>
      <c r="BC46" s="713"/>
      <c r="BD46" s="713"/>
      <c r="BE46" s="716"/>
      <c r="BF46" s="717"/>
      <c r="BG46" s="717"/>
      <c r="BH46" s="717"/>
      <c r="BI46" s="717"/>
      <c r="BJ46" s="717"/>
      <c r="BK46" s="718"/>
      <c r="BL46" s="712" t="s">
        <v>85</v>
      </c>
      <c r="BM46" s="713"/>
      <c r="BN46" s="713"/>
      <c r="BO46" s="713"/>
      <c r="BP46" s="713"/>
      <c r="BQ46" s="713"/>
      <c r="BR46" s="713"/>
      <c r="BS46" s="713"/>
      <c r="BT46" s="713"/>
      <c r="BU46" s="716"/>
      <c r="BV46" s="717"/>
      <c r="BW46" s="717"/>
      <c r="BX46" s="717"/>
      <c r="BY46" s="717"/>
      <c r="BZ46" s="717"/>
      <c r="CA46" s="718"/>
    </row>
    <row r="47" spans="2:79" ht="14.25" x14ac:dyDescent="0.15">
      <c r="B47" s="57"/>
      <c r="C47" s="57"/>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G47" s="57"/>
      <c r="AH47" s="57"/>
      <c r="AI47" s="57"/>
      <c r="AJ47" s="57"/>
      <c r="AK47" s="57"/>
      <c r="AL47" s="57"/>
      <c r="AM47" s="57"/>
      <c r="AN47" s="57"/>
      <c r="AO47" s="57"/>
      <c r="AP47" s="57"/>
      <c r="AQ47" s="57"/>
      <c r="AR47" s="57"/>
      <c r="AS47" s="57"/>
      <c r="AT47" s="57"/>
      <c r="AU47" s="57"/>
      <c r="AV47" s="714"/>
      <c r="AW47" s="715"/>
      <c r="AX47" s="715"/>
      <c r="AY47" s="715"/>
      <c r="AZ47" s="715"/>
      <c r="BA47" s="715"/>
      <c r="BB47" s="715"/>
      <c r="BC47" s="715"/>
      <c r="BD47" s="715"/>
      <c r="BE47" s="719"/>
      <c r="BF47" s="720"/>
      <c r="BG47" s="720"/>
      <c r="BH47" s="720"/>
      <c r="BI47" s="720"/>
      <c r="BJ47" s="720"/>
      <c r="BK47" s="721"/>
      <c r="BL47" s="714"/>
      <c r="BM47" s="715"/>
      <c r="BN47" s="715"/>
      <c r="BO47" s="715"/>
      <c r="BP47" s="715"/>
      <c r="BQ47" s="715"/>
      <c r="BR47" s="715"/>
      <c r="BS47" s="715"/>
      <c r="BT47" s="715"/>
      <c r="BU47" s="719"/>
      <c r="BV47" s="720"/>
      <c r="BW47" s="720"/>
      <c r="BX47" s="720"/>
      <c r="BY47" s="720"/>
      <c r="BZ47" s="720"/>
      <c r="CA47" s="721"/>
    </row>
    <row r="48" spans="2:79" ht="14.25"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62"/>
      <c r="AW48" s="62"/>
      <c r="AX48" s="62"/>
      <c r="AY48" s="62"/>
      <c r="AZ48" s="62"/>
      <c r="BA48" s="62"/>
      <c r="BB48" s="62"/>
      <c r="BC48" s="62"/>
      <c r="BD48" s="57"/>
      <c r="BE48" s="57"/>
      <c r="BF48" s="57"/>
      <c r="BG48" s="57"/>
      <c r="BH48" s="57"/>
      <c r="BI48" s="57"/>
      <c r="BJ48" s="57"/>
      <c r="BK48" s="57"/>
      <c r="BL48" s="57"/>
      <c r="BM48" s="57"/>
      <c r="BN48" s="57"/>
      <c r="BO48" s="57"/>
      <c r="BP48" s="57"/>
      <c r="BQ48" s="57"/>
      <c r="BR48" s="57"/>
      <c r="BS48" s="57"/>
      <c r="BT48" s="57"/>
      <c r="BU48" s="57"/>
      <c r="BV48" s="57"/>
      <c r="BW48" s="57"/>
      <c r="BX48" s="57"/>
      <c r="BY48" s="57"/>
      <c r="BZ48" s="57"/>
      <c r="CA48" s="57"/>
    </row>
    <row r="49" spans="2:79" ht="14.25" x14ac:dyDescent="0.15">
      <c r="B49" s="57"/>
      <c r="C49" s="57"/>
      <c r="D49" s="57"/>
      <c r="E49" s="57"/>
      <c r="F49" s="57"/>
      <c r="G49" s="57"/>
      <c r="H49" s="57"/>
      <c r="I49" s="57"/>
      <c r="J49" s="743" t="s">
        <v>25</v>
      </c>
      <c r="K49" s="744"/>
      <c r="L49" s="744"/>
      <c r="M49" s="744"/>
      <c r="N49" s="744"/>
      <c r="O49" s="744"/>
      <c r="P49" s="744"/>
      <c r="Q49" s="744"/>
      <c r="R49" s="744"/>
      <c r="S49" s="744"/>
      <c r="T49" s="744"/>
      <c r="U49" s="744"/>
      <c r="V49" s="744"/>
      <c r="W49" s="744"/>
      <c r="X49" s="744"/>
      <c r="Y49" s="744"/>
      <c r="Z49" s="744"/>
      <c r="AA49" s="744"/>
      <c r="AB49" s="744"/>
      <c r="AC49" s="744"/>
      <c r="AD49" s="744"/>
      <c r="AE49" s="744"/>
      <c r="AF49" s="744"/>
      <c r="AG49" s="744"/>
      <c r="AH49" s="744"/>
      <c r="AI49" s="744"/>
      <c r="AJ49" s="744"/>
      <c r="AK49" s="744"/>
      <c r="AL49" s="744"/>
      <c r="AM49" s="744"/>
      <c r="AN49" s="744"/>
      <c r="AO49" s="744"/>
      <c r="AP49" s="744"/>
      <c r="AQ49" s="744"/>
      <c r="AR49" s="744"/>
      <c r="AS49" s="744"/>
      <c r="AT49" s="744"/>
      <c r="AU49" s="744"/>
      <c r="AV49" s="744"/>
      <c r="AW49" s="744"/>
      <c r="AX49" s="744"/>
      <c r="AY49" s="744"/>
      <c r="AZ49" s="744"/>
      <c r="BA49" s="744"/>
      <c r="BB49" s="744"/>
      <c r="BC49" s="744"/>
      <c r="BD49" s="744"/>
      <c r="BE49" s="744"/>
      <c r="BF49" s="744"/>
      <c r="BG49" s="744"/>
      <c r="BH49" s="744"/>
      <c r="BI49" s="744"/>
      <c r="BJ49" s="744"/>
      <c r="BK49" s="744"/>
      <c r="BL49" s="744"/>
      <c r="BM49" s="744"/>
      <c r="BN49" s="744"/>
      <c r="BO49" s="744"/>
      <c r="BP49" s="744"/>
      <c r="BQ49" s="744"/>
      <c r="BR49" s="744"/>
      <c r="BS49" s="744"/>
      <c r="BT49" s="745"/>
      <c r="BU49" s="149"/>
      <c r="BV49" s="149"/>
      <c r="BW49" s="149"/>
      <c r="BX49" s="149"/>
      <c r="BY49" s="149"/>
      <c r="BZ49" s="149"/>
      <c r="CA49" s="149"/>
    </row>
    <row r="50" spans="2:79" ht="14.25" x14ac:dyDescent="0.15">
      <c r="B50" s="57"/>
      <c r="C50" s="57"/>
      <c r="D50" s="57"/>
      <c r="E50" s="57"/>
      <c r="F50" s="57"/>
      <c r="G50" s="57"/>
      <c r="H50" s="57"/>
      <c r="I50" s="57"/>
      <c r="J50" s="746" t="s">
        <v>392</v>
      </c>
      <c r="K50" s="747"/>
      <c r="L50" s="747"/>
      <c r="M50" s="747"/>
      <c r="N50" s="747"/>
      <c r="O50" s="747"/>
      <c r="P50" s="747"/>
      <c r="Q50" s="747"/>
      <c r="R50" s="747"/>
      <c r="S50" s="747"/>
      <c r="T50" s="747"/>
      <c r="U50" s="747"/>
      <c r="V50" s="747"/>
      <c r="W50" s="747"/>
      <c r="X50" s="747"/>
      <c r="Y50" s="747"/>
      <c r="Z50" s="747"/>
      <c r="AA50" s="747"/>
      <c r="AB50" s="747"/>
      <c r="AC50" s="747"/>
      <c r="AD50" s="747"/>
      <c r="AE50" s="747"/>
      <c r="AF50" s="747"/>
      <c r="AG50" s="747"/>
      <c r="AH50" s="747"/>
      <c r="AI50" s="747"/>
      <c r="AJ50" s="747"/>
      <c r="AK50" s="747"/>
      <c r="AL50" s="747"/>
      <c r="AM50" s="747"/>
      <c r="AN50" s="747"/>
      <c r="AO50" s="747"/>
      <c r="AP50" s="747"/>
      <c r="AQ50" s="747"/>
      <c r="AR50" s="747"/>
      <c r="AS50" s="747"/>
      <c r="AT50" s="747"/>
      <c r="AU50" s="747"/>
      <c r="AV50" s="747"/>
      <c r="AW50" s="747"/>
      <c r="AX50" s="747"/>
      <c r="AY50" s="747"/>
      <c r="AZ50" s="747"/>
      <c r="BA50" s="747"/>
      <c r="BB50" s="747"/>
      <c r="BC50" s="747"/>
      <c r="BD50" s="747"/>
      <c r="BE50" s="747"/>
      <c r="BF50" s="747"/>
      <c r="BG50" s="747"/>
      <c r="BH50" s="747"/>
      <c r="BI50" s="747"/>
      <c r="BJ50" s="747"/>
      <c r="BK50" s="747"/>
      <c r="BL50" s="747"/>
      <c r="BM50" s="747"/>
      <c r="BN50" s="747"/>
      <c r="BO50" s="747"/>
      <c r="BP50" s="747"/>
      <c r="BQ50" s="747"/>
      <c r="BR50" s="747"/>
      <c r="BS50" s="747"/>
      <c r="BT50" s="748"/>
      <c r="BU50" s="101"/>
      <c r="BV50" s="101"/>
      <c r="BW50" s="101"/>
      <c r="BX50" s="101"/>
      <c r="BY50" s="101"/>
      <c r="BZ50" s="101"/>
      <c r="CA50" s="101"/>
    </row>
    <row r="51" spans="2:79" ht="14.25" x14ac:dyDescent="0.15">
      <c r="B51" s="57"/>
      <c r="C51" s="57"/>
      <c r="D51" s="57"/>
      <c r="E51" s="57"/>
      <c r="F51" s="57"/>
      <c r="G51" s="57"/>
      <c r="H51" s="57"/>
      <c r="I51" s="57"/>
      <c r="J51" s="746"/>
      <c r="K51" s="747"/>
      <c r="L51" s="747"/>
      <c r="M51" s="747"/>
      <c r="N51" s="747"/>
      <c r="O51" s="747"/>
      <c r="P51" s="747"/>
      <c r="Q51" s="747"/>
      <c r="R51" s="747"/>
      <c r="S51" s="747"/>
      <c r="T51" s="747"/>
      <c r="U51" s="747"/>
      <c r="V51" s="747"/>
      <c r="W51" s="747"/>
      <c r="X51" s="747"/>
      <c r="Y51" s="747"/>
      <c r="Z51" s="747"/>
      <c r="AA51" s="747"/>
      <c r="AB51" s="747"/>
      <c r="AC51" s="747"/>
      <c r="AD51" s="747"/>
      <c r="AE51" s="747"/>
      <c r="AF51" s="747"/>
      <c r="AG51" s="747"/>
      <c r="AH51" s="747"/>
      <c r="AI51" s="747"/>
      <c r="AJ51" s="747"/>
      <c r="AK51" s="747"/>
      <c r="AL51" s="747"/>
      <c r="AM51" s="747"/>
      <c r="AN51" s="747"/>
      <c r="AO51" s="747"/>
      <c r="AP51" s="747"/>
      <c r="AQ51" s="747"/>
      <c r="AR51" s="747"/>
      <c r="AS51" s="747"/>
      <c r="AT51" s="747"/>
      <c r="AU51" s="747"/>
      <c r="AV51" s="747"/>
      <c r="AW51" s="747"/>
      <c r="AX51" s="747"/>
      <c r="AY51" s="747"/>
      <c r="AZ51" s="747"/>
      <c r="BA51" s="747"/>
      <c r="BB51" s="747"/>
      <c r="BC51" s="747"/>
      <c r="BD51" s="747"/>
      <c r="BE51" s="747"/>
      <c r="BF51" s="747"/>
      <c r="BG51" s="747"/>
      <c r="BH51" s="747"/>
      <c r="BI51" s="747"/>
      <c r="BJ51" s="747"/>
      <c r="BK51" s="747"/>
      <c r="BL51" s="747"/>
      <c r="BM51" s="747"/>
      <c r="BN51" s="747"/>
      <c r="BO51" s="747"/>
      <c r="BP51" s="747"/>
      <c r="BQ51" s="747"/>
      <c r="BR51" s="747"/>
      <c r="BS51" s="747"/>
      <c r="BT51" s="748"/>
      <c r="BU51" s="101"/>
      <c r="BV51" s="101"/>
      <c r="BW51" s="101"/>
      <c r="BX51" s="101"/>
      <c r="BY51" s="101"/>
      <c r="BZ51" s="101"/>
      <c r="CA51" s="101"/>
    </row>
    <row r="52" spans="2:79" ht="14.25" x14ac:dyDescent="0.15">
      <c r="B52" s="150"/>
      <c r="C52" s="150"/>
      <c r="D52" s="150"/>
      <c r="E52" s="150"/>
      <c r="F52" s="150"/>
      <c r="G52" s="150"/>
      <c r="H52" s="150"/>
      <c r="I52" s="150"/>
      <c r="J52" s="749"/>
      <c r="K52" s="750"/>
      <c r="L52" s="750"/>
      <c r="M52" s="750"/>
      <c r="N52" s="750"/>
      <c r="O52" s="750"/>
      <c r="P52" s="750"/>
      <c r="Q52" s="750"/>
      <c r="R52" s="750"/>
      <c r="S52" s="750"/>
      <c r="T52" s="750"/>
      <c r="U52" s="750"/>
      <c r="V52" s="750"/>
      <c r="W52" s="750"/>
      <c r="X52" s="750"/>
      <c r="Y52" s="750"/>
      <c r="Z52" s="750"/>
      <c r="AA52" s="750"/>
      <c r="AB52" s="750"/>
      <c r="AC52" s="750"/>
      <c r="AD52" s="750"/>
      <c r="AE52" s="750"/>
      <c r="AF52" s="750"/>
      <c r="AG52" s="750"/>
      <c r="AH52" s="750"/>
      <c r="AI52" s="750"/>
      <c r="AJ52" s="750"/>
      <c r="AK52" s="750"/>
      <c r="AL52" s="750"/>
      <c r="AM52" s="750"/>
      <c r="AN52" s="750"/>
      <c r="AO52" s="750"/>
      <c r="AP52" s="750"/>
      <c r="AQ52" s="750"/>
      <c r="AR52" s="750"/>
      <c r="AS52" s="750"/>
      <c r="AT52" s="750"/>
      <c r="AU52" s="750"/>
      <c r="AV52" s="750"/>
      <c r="AW52" s="750"/>
      <c r="AX52" s="750"/>
      <c r="AY52" s="750"/>
      <c r="AZ52" s="750"/>
      <c r="BA52" s="750"/>
      <c r="BB52" s="750"/>
      <c r="BC52" s="750"/>
      <c r="BD52" s="750"/>
      <c r="BE52" s="750"/>
      <c r="BF52" s="750"/>
      <c r="BG52" s="750"/>
      <c r="BH52" s="750"/>
      <c r="BI52" s="750"/>
      <c r="BJ52" s="750"/>
      <c r="BK52" s="750"/>
      <c r="BL52" s="750"/>
      <c r="BM52" s="750"/>
      <c r="BN52" s="750"/>
      <c r="BO52" s="750"/>
      <c r="BP52" s="750"/>
      <c r="BQ52" s="750"/>
      <c r="BR52" s="750"/>
      <c r="BS52" s="750"/>
      <c r="BT52" s="751"/>
      <c r="BU52" s="101"/>
      <c r="BV52" s="101"/>
      <c r="BW52" s="101"/>
      <c r="BX52" s="101"/>
      <c r="BY52" s="101"/>
      <c r="BZ52" s="101"/>
      <c r="CA52" s="101"/>
    </row>
  </sheetData>
  <sheetProtection sheet="1" formatCells="0" formatColumns="0" formatRows="0"/>
  <mergeCells count="212">
    <mergeCell ref="J49:BT49"/>
    <mergeCell ref="J50:BT52"/>
    <mergeCell ref="BU44:BU45"/>
    <mergeCell ref="BV44:BX45"/>
    <mergeCell ref="BY44:BY45"/>
    <mergeCell ref="BZ44:CA45"/>
    <mergeCell ref="AV46:BD47"/>
    <mergeCell ref="BE46:BK47"/>
    <mergeCell ref="BL46:BT47"/>
    <mergeCell ref="BU46:CA47"/>
    <mergeCell ref="AV43:BD43"/>
    <mergeCell ref="BE43:BK43"/>
    <mergeCell ref="BL43:BT43"/>
    <mergeCell ref="BU43:CA43"/>
    <mergeCell ref="AV44:BD45"/>
    <mergeCell ref="BE44:BE45"/>
    <mergeCell ref="BF44:BH45"/>
    <mergeCell ref="BI44:BI45"/>
    <mergeCell ref="BJ44:BK45"/>
    <mergeCell ref="BL44:BT45"/>
    <mergeCell ref="AV41:BD41"/>
    <mergeCell ref="BE41:BK41"/>
    <mergeCell ref="BL41:BT41"/>
    <mergeCell ref="BU41:CA41"/>
    <mergeCell ref="AV42:BD42"/>
    <mergeCell ref="BE42:BK42"/>
    <mergeCell ref="BL42:BT42"/>
    <mergeCell ref="BU42:CA42"/>
    <mergeCell ref="BL35:BT36"/>
    <mergeCell ref="BU35:CA36"/>
    <mergeCell ref="AV38:BK38"/>
    <mergeCell ref="BL38:CA38"/>
    <mergeCell ref="AV39:BD40"/>
    <mergeCell ref="BE39:BK40"/>
    <mergeCell ref="BL39:BT40"/>
    <mergeCell ref="BU39:CA40"/>
    <mergeCell ref="N35:V36"/>
    <mergeCell ref="W35:AC36"/>
    <mergeCell ref="AD35:AL36"/>
    <mergeCell ref="AM35:AS36"/>
    <mergeCell ref="AV35:BD36"/>
    <mergeCell ref="BE35:BK36"/>
    <mergeCell ref="BJ33:BK34"/>
    <mergeCell ref="BL33:BT34"/>
    <mergeCell ref="BL32:BT32"/>
    <mergeCell ref="BI33:BI34"/>
    <mergeCell ref="BU32:CA32"/>
    <mergeCell ref="N33:V34"/>
    <mergeCell ref="W33:W34"/>
    <mergeCell ref="X33:Z34"/>
    <mergeCell ref="AA33:AA34"/>
    <mergeCell ref="AB33:AC34"/>
    <mergeCell ref="AD33:AL34"/>
    <mergeCell ref="AM33:AM34"/>
    <mergeCell ref="AN33:AP34"/>
    <mergeCell ref="N32:V32"/>
    <mergeCell ref="W32:AC32"/>
    <mergeCell ref="AD32:AL32"/>
    <mergeCell ref="AM32:AS32"/>
    <mergeCell ref="AV32:BD32"/>
    <mergeCell ref="BE32:BK32"/>
    <mergeCell ref="BV33:BX34"/>
    <mergeCell ref="BY33:BY34"/>
    <mergeCell ref="BZ33:CA34"/>
    <mergeCell ref="AQ33:AQ34"/>
    <mergeCell ref="AR33:AS34"/>
    <mergeCell ref="AV33:BD34"/>
    <mergeCell ref="BE33:BE34"/>
    <mergeCell ref="BF33:BH34"/>
    <mergeCell ref="BU33:BU34"/>
    <mergeCell ref="BL30:BT30"/>
    <mergeCell ref="BU30:CA30"/>
    <mergeCell ref="N31:V31"/>
    <mergeCell ref="W31:AC31"/>
    <mergeCell ref="AD31:AL31"/>
    <mergeCell ref="AM31:AS31"/>
    <mergeCell ref="AV31:BD31"/>
    <mergeCell ref="BE31:BK31"/>
    <mergeCell ref="BL31:BT31"/>
    <mergeCell ref="BU31:CA31"/>
    <mergeCell ref="N30:V30"/>
    <mergeCell ref="W30:AC30"/>
    <mergeCell ref="AD30:AL30"/>
    <mergeCell ref="AM30:AS30"/>
    <mergeCell ref="AV30:BD30"/>
    <mergeCell ref="BE30:BK30"/>
    <mergeCell ref="BL28:BT29"/>
    <mergeCell ref="BU28:CA29"/>
    <mergeCell ref="N29:V29"/>
    <mergeCell ref="W29:AC29"/>
    <mergeCell ref="AD29:AL29"/>
    <mergeCell ref="AM29:AS29"/>
    <mergeCell ref="N27:AC27"/>
    <mergeCell ref="AD27:AS27"/>
    <mergeCell ref="AV27:BK27"/>
    <mergeCell ref="BL27:CA27"/>
    <mergeCell ref="N28:V28"/>
    <mergeCell ref="W28:AC28"/>
    <mergeCell ref="AD28:AL28"/>
    <mergeCell ref="AM28:AS28"/>
    <mergeCell ref="AV28:BD29"/>
    <mergeCell ref="BE28:BK29"/>
    <mergeCell ref="BU22:BU23"/>
    <mergeCell ref="BV22:BX23"/>
    <mergeCell ref="BY22:BY23"/>
    <mergeCell ref="BZ22:CA23"/>
    <mergeCell ref="AV24:BD25"/>
    <mergeCell ref="BE24:BK25"/>
    <mergeCell ref="BL24:BT25"/>
    <mergeCell ref="BU24:CA25"/>
    <mergeCell ref="AV21:BD21"/>
    <mergeCell ref="BE21:BK21"/>
    <mergeCell ref="BL21:BT21"/>
    <mergeCell ref="BU21:CA21"/>
    <mergeCell ref="AV22:BD23"/>
    <mergeCell ref="BE22:BE23"/>
    <mergeCell ref="BF22:BH23"/>
    <mergeCell ref="BI22:BI23"/>
    <mergeCell ref="BJ22:BK23"/>
    <mergeCell ref="BL22:BT23"/>
    <mergeCell ref="AV19:BD19"/>
    <mergeCell ref="BE19:BK19"/>
    <mergeCell ref="BL19:BT19"/>
    <mergeCell ref="BU19:CA19"/>
    <mergeCell ref="AV20:BD20"/>
    <mergeCell ref="BE20:BK20"/>
    <mergeCell ref="BL20:BT20"/>
    <mergeCell ref="BU20:CA20"/>
    <mergeCell ref="BE13:BK14"/>
    <mergeCell ref="BL13:BT14"/>
    <mergeCell ref="BU13:CA14"/>
    <mergeCell ref="AV16:BK16"/>
    <mergeCell ref="BL16:CA16"/>
    <mergeCell ref="AV17:BD18"/>
    <mergeCell ref="BE17:BK18"/>
    <mergeCell ref="BL17:BT18"/>
    <mergeCell ref="BU17:CA18"/>
    <mergeCell ref="B12:F13"/>
    <mergeCell ref="G12:J13"/>
    <mergeCell ref="K12:K13"/>
    <mergeCell ref="N13:V14"/>
    <mergeCell ref="W13:AC14"/>
    <mergeCell ref="AD13:AL14"/>
    <mergeCell ref="AM13:AS14"/>
    <mergeCell ref="AV13:BD14"/>
    <mergeCell ref="BF11:BH12"/>
    <mergeCell ref="AM11:AM12"/>
    <mergeCell ref="AN11:AP12"/>
    <mergeCell ref="AQ11:AQ12"/>
    <mergeCell ref="AR11:AS12"/>
    <mergeCell ref="AV11:BD12"/>
    <mergeCell ref="BE11:BE12"/>
    <mergeCell ref="B10:F11"/>
    <mergeCell ref="G10:J11"/>
    <mergeCell ref="K10:K11"/>
    <mergeCell ref="BL10:BT10"/>
    <mergeCell ref="BU10:CA10"/>
    <mergeCell ref="N11:V12"/>
    <mergeCell ref="W11:W12"/>
    <mergeCell ref="X11:Z12"/>
    <mergeCell ref="AA11:AA12"/>
    <mergeCell ref="AB11:AC12"/>
    <mergeCell ref="BY11:BY12"/>
    <mergeCell ref="BZ11:CA12"/>
    <mergeCell ref="BI11:BI12"/>
    <mergeCell ref="BJ11:BK12"/>
    <mergeCell ref="BL11:BT12"/>
    <mergeCell ref="BU11:BU12"/>
    <mergeCell ref="BV11:BX12"/>
    <mergeCell ref="N10:V10"/>
    <mergeCell ref="W10:AC10"/>
    <mergeCell ref="AD10:AL10"/>
    <mergeCell ref="AD11:AL12"/>
    <mergeCell ref="AM10:AS10"/>
    <mergeCell ref="AV10:BD10"/>
    <mergeCell ref="BE10:BK10"/>
    <mergeCell ref="BL8:BT8"/>
    <mergeCell ref="BU8:CA8"/>
    <mergeCell ref="N9:V9"/>
    <mergeCell ref="W9:AC9"/>
    <mergeCell ref="AD9:AL9"/>
    <mergeCell ref="AM9:AS9"/>
    <mergeCell ref="AV9:BD9"/>
    <mergeCell ref="BE9:BK9"/>
    <mergeCell ref="BL9:BT9"/>
    <mergeCell ref="BU9:CA9"/>
    <mergeCell ref="N8:V8"/>
    <mergeCell ref="W8:AC8"/>
    <mergeCell ref="AD8:AL8"/>
    <mergeCell ref="AM8:AS8"/>
    <mergeCell ref="AV8:BD8"/>
    <mergeCell ref="BE8:BK8"/>
    <mergeCell ref="BL5:CA5"/>
    <mergeCell ref="N6:V6"/>
    <mergeCell ref="W6:AC6"/>
    <mergeCell ref="AD6:AL6"/>
    <mergeCell ref="AM6:AS6"/>
    <mergeCell ref="AV6:BD7"/>
    <mergeCell ref="BE6:BK7"/>
    <mergeCell ref="BL6:BT7"/>
    <mergeCell ref="BU6:CA7"/>
    <mergeCell ref="N7:V7"/>
    <mergeCell ref="B2:BK2"/>
    <mergeCell ref="B3:C3"/>
    <mergeCell ref="D3:BK3"/>
    <mergeCell ref="B5:K9"/>
    <mergeCell ref="N5:AC5"/>
    <mergeCell ref="AD5:AS5"/>
    <mergeCell ref="AV5:BK5"/>
    <mergeCell ref="W7:AC7"/>
    <mergeCell ref="AD7:AL7"/>
    <mergeCell ref="AM7:AS7"/>
  </mergeCells>
  <phoneticPr fontId="3"/>
  <dataValidations count="1">
    <dataValidation type="list" allowBlank="1" showInputMessage="1" showErrorMessage="1" sqref="W11 AA11 BE22 BI22 BE11 BI11 W33 AA33 BE44 BI44 BE33 BI33 AM11 AQ11 AM33 AQ33 BU22 BY22 BU11 BY11 BU44 BY44 BU33 BY33" xr:uid="{D9A57562-073B-404B-800C-BEDE2D8816DA}">
      <formula1>"□,■"</formula1>
    </dataValidation>
  </dataValidations>
  <printOptions horizontalCentered="1"/>
  <pageMargins left="0.39370078740157483" right="0.39370078740157483" top="0.19685039370078741" bottom="0.19685039370078741" header="0.31496062992125984" footer="0.31496062992125984"/>
  <pageSetup paperSize="9" scale="8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EFC3E-BA14-4587-B8D6-BC362DAA94A4}">
  <sheetPr codeName="Sheet19">
    <tabColor rgb="FFFF0000"/>
  </sheetPr>
  <dimension ref="B2:O54"/>
  <sheetViews>
    <sheetView zoomScale="85" zoomScaleNormal="85" zoomScaleSheetLayoutView="100" workbookViewId="0">
      <pane ySplit="4" topLeftCell="A5" activePane="bottomLeft" state="frozen"/>
      <selection pane="bottomLeft" activeCell="AE12" sqref="AE12"/>
    </sheetView>
  </sheetViews>
  <sheetFormatPr defaultColWidth="2.25" defaultRowHeight="15" customHeight="1" x14ac:dyDescent="0.15"/>
  <cols>
    <col min="1" max="1" width="2.5" style="1" customWidth="1"/>
    <col min="2" max="2" width="6.875" style="1" bestFit="1" customWidth="1"/>
    <col min="3" max="8" width="10.125" style="1" customWidth="1"/>
    <col min="9" max="9" width="28.375" style="1" customWidth="1"/>
    <col min="10" max="10" width="19.625" style="1" customWidth="1"/>
    <col min="11" max="14" width="19.625" style="1" hidden="1" customWidth="1"/>
    <col min="15" max="16384" width="2.25" style="1"/>
  </cols>
  <sheetData>
    <row r="2" spans="2:15" ht="15" customHeight="1" x14ac:dyDescent="0.15">
      <c r="B2" s="2"/>
      <c r="C2" s="2"/>
      <c r="D2" s="2"/>
      <c r="E2" s="2"/>
      <c r="F2" s="2"/>
      <c r="G2" s="2"/>
      <c r="H2" s="2"/>
      <c r="I2" s="2"/>
      <c r="J2" s="2"/>
      <c r="K2" s="2"/>
      <c r="L2" s="2"/>
      <c r="M2" s="2"/>
      <c r="N2" s="2"/>
    </row>
    <row r="3" spans="2:15" ht="15" customHeight="1" x14ac:dyDescent="0.15">
      <c r="B3" s="1264" t="s">
        <v>207</v>
      </c>
      <c r="C3" s="1261" t="s">
        <v>206</v>
      </c>
      <c r="D3" s="1262"/>
      <c r="E3" s="1263"/>
      <c r="F3" s="1261" t="s">
        <v>44</v>
      </c>
      <c r="G3" s="1262"/>
      <c r="H3" s="1263"/>
      <c r="I3" s="1261" t="s">
        <v>217</v>
      </c>
      <c r="J3" s="1262"/>
      <c r="K3" s="1262"/>
      <c r="L3" s="1262"/>
      <c r="M3" s="1262"/>
      <c r="N3" s="1263"/>
      <c r="O3" s="94"/>
    </row>
    <row r="4" spans="2:15" ht="15" customHeight="1" x14ac:dyDescent="0.15">
      <c r="B4" s="1265"/>
      <c r="C4" s="3" t="s">
        <v>214</v>
      </c>
      <c r="D4" s="4" t="s">
        <v>215</v>
      </c>
      <c r="E4" s="5" t="s">
        <v>216</v>
      </c>
      <c r="F4" s="3" t="s">
        <v>214</v>
      </c>
      <c r="G4" s="4" t="s">
        <v>215</v>
      </c>
      <c r="H4" s="5" t="s">
        <v>216</v>
      </c>
      <c r="I4" s="1266" t="s">
        <v>214</v>
      </c>
      <c r="J4" s="1267"/>
      <c r="K4" s="1266" t="s">
        <v>205</v>
      </c>
      <c r="L4" s="1267"/>
      <c r="M4" s="1266" t="s">
        <v>204</v>
      </c>
      <c r="N4" s="1267"/>
    </row>
    <row r="5" spans="2:15" ht="29.25" customHeight="1" x14ac:dyDescent="0.15">
      <c r="B5" s="6" t="s">
        <v>214</v>
      </c>
      <c r="C5" s="10"/>
      <c r="D5" s="11"/>
      <c r="E5" s="92"/>
      <c r="F5" s="13"/>
      <c r="G5" s="14"/>
      <c r="H5" s="15"/>
      <c r="I5" s="16"/>
      <c r="J5" s="12"/>
      <c r="K5" s="8"/>
      <c r="L5" s="7"/>
      <c r="M5" s="8"/>
      <c r="N5" s="7"/>
    </row>
    <row r="6" spans="2:15" ht="29.25" customHeight="1" x14ac:dyDescent="0.15">
      <c r="B6" s="9" t="s">
        <v>205</v>
      </c>
      <c r="C6" s="10"/>
      <c r="D6" s="11"/>
      <c r="E6" s="92"/>
      <c r="F6" s="13"/>
      <c r="G6" s="14"/>
      <c r="H6" s="15"/>
      <c r="I6" s="16"/>
      <c r="J6" s="12"/>
      <c r="K6" s="16"/>
      <c r="L6" s="12"/>
      <c r="M6" s="16"/>
      <c r="N6" s="12"/>
    </row>
    <row r="7" spans="2:15" ht="29.25" customHeight="1" x14ac:dyDescent="0.15">
      <c r="B7" s="9" t="s">
        <v>204</v>
      </c>
      <c r="C7" s="10"/>
      <c r="D7" s="11"/>
      <c r="E7" s="92"/>
      <c r="F7" s="13"/>
      <c r="G7" s="14"/>
      <c r="H7" s="15"/>
      <c r="I7" s="16"/>
      <c r="J7" s="12"/>
      <c r="K7" s="16"/>
      <c r="L7" s="12"/>
      <c r="M7" s="16"/>
      <c r="N7" s="12"/>
    </row>
    <row r="8" spans="2:15" ht="29.25" customHeight="1" x14ac:dyDescent="0.15">
      <c r="B8" s="9" t="s">
        <v>203</v>
      </c>
      <c r="C8" s="10"/>
      <c r="D8" s="11"/>
      <c r="E8" s="92"/>
      <c r="F8" s="13"/>
      <c r="G8" s="14"/>
      <c r="H8" s="15"/>
      <c r="I8" s="16"/>
      <c r="J8" s="12"/>
      <c r="K8" s="16"/>
      <c r="L8" s="12"/>
      <c r="M8" s="16"/>
      <c r="N8" s="12"/>
    </row>
    <row r="9" spans="2:15" ht="29.25" customHeight="1" x14ac:dyDescent="0.15">
      <c r="B9" s="9" t="s">
        <v>202</v>
      </c>
      <c r="C9" s="10"/>
      <c r="D9" s="11"/>
      <c r="E9" s="92"/>
      <c r="F9" s="13"/>
      <c r="G9" s="14"/>
      <c r="H9" s="15"/>
      <c r="I9" s="16"/>
      <c r="J9" s="12"/>
      <c r="K9" s="16"/>
      <c r="L9" s="12"/>
      <c r="M9" s="16"/>
      <c r="N9" s="12"/>
    </row>
    <row r="10" spans="2:15" ht="29.25" customHeight="1" x14ac:dyDescent="0.15">
      <c r="B10" s="9" t="s">
        <v>201</v>
      </c>
      <c r="C10" s="10"/>
      <c r="D10" s="11"/>
      <c r="E10" s="92"/>
      <c r="F10" s="13"/>
      <c r="G10" s="14"/>
      <c r="H10" s="15"/>
      <c r="I10" s="16"/>
      <c r="J10" s="12"/>
      <c r="K10" s="16"/>
      <c r="L10" s="12"/>
      <c r="M10" s="16"/>
      <c r="N10" s="12"/>
    </row>
    <row r="11" spans="2:15" ht="29.25" customHeight="1" x14ac:dyDescent="0.15">
      <c r="B11" s="9" t="s">
        <v>148</v>
      </c>
      <c r="C11" s="10"/>
      <c r="D11" s="11"/>
      <c r="E11" s="92"/>
      <c r="F11" s="13"/>
      <c r="G11" s="14"/>
      <c r="H11" s="15"/>
      <c r="I11" s="16"/>
      <c r="J11" s="12"/>
      <c r="K11" s="16"/>
      <c r="L11" s="12"/>
      <c r="M11" s="16"/>
      <c r="N11" s="12"/>
    </row>
    <row r="12" spans="2:15" ht="29.25" customHeight="1" x14ac:dyDescent="0.15">
      <c r="B12" s="9" t="s">
        <v>200</v>
      </c>
      <c r="C12" s="10"/>
      <c r="D12" s="11"/>
      <c r="E12" s="92"/>
      <c r="F12" s="13"/>
      <c r="G12" s="14"/>
      <c r="H12" s="15"/>
      <c r="I12" s="16"/>
      <c r="J12" s="12"/>
      <c r="K12" s="16"/>
      <c r="L12" s="12"/>
      <c r="M12" s="16"/>
      <c r="N12" s="12"/>
    </row>
    <row r="13" spans="2:15" ht="29.25" customHeight="1" x14ac:dyDescent="0.15">
      <c r="B13" s="9" t="s">
        <v>199</v>
      </c>
      <c r="C13" s="10"/>
      <c r="D13" s="11"/>
      <c r="E13" s="92"/>
      <c r="F13" s="13"/>
      <c r="G13" s="14"/>
      <c r="H13" s="15"/>
      <c r="I13" s="16"/>
      <c r="J13" s="12"/>
      <c r="K13" s="16"/>
      <c r="L13" s="12"/>
      <c r="M13" s="16"/>
      <c r="N13" s="12"/>
    </row>
    <row r="14" spans="2:15" ht="29.25" customHeight="1" x14ac:dyDescent="0.15">
      <c r="B14" s="9">
        <v>10</v>
      </c>
      <c r="C14" s="159"/>
      <c r="D14" s="160"/>
      <c r="E14" s="161"/>
      <c r="F14" s="162"/>
      <c r="G14" s="163"/>
      <c r="H14" s="164"/>
      <c r="I14" s="165"/>
      <c r="J14" s="166"/>
      <c r="K14" s="16"/>
      <c r="L14" s="12"/>
      <c r="M14" s="16"/>
      <c r="N14" s="12"/>
    </row>
    <row r="15" spans="2:15" ht="29.25" customHeight="1" x14ac:dyDescent="0.15">
      <c r="B15" s="9">
        <v>11</v>
      </c>
      <c r="C15" s="10" t="s">
        <v>254</v>
      </c>
      <c r="D15" s="11" t="s">
        <v>253</v>
      </c>
      <c r="E15" s="92" t="s">
        <v>218</v>
      </c>
      <c r="F15" s="13">
        <v>4000</v>
      </c>
      <c r="G15" s="14">
        <v>2800</v>
      </c>
      <c r="H15" s="15">
        <v>2600</v>
      </c>
      <c r="I15" s="16" t="s">
        <v>393</v>
      </c>
      <c r="J15" s="12" t="s">
        <v>394</v>
      </c>
      <c r="K15" s="16"/>
      <c r="L15" s="12"/>
      <c r="M15" s="16"/>
      <c r="N15" s="12"/>
    </row>
    <row r="16" spans="2:15" ht="29.25" customHeight="1" x14ac:dyDescent="0.15">
      <c r="B16" s="9">
        <v>12</v>
      </c>
      <c r="C16" s="10" t="s">
        <v>254</v>
      </c>
      <c r="D16" s="11" t="s">
        <v>253</v>
      </c>
      <c r="E16" s="92" t="s">
        <v>218</v>
      </c>
      <c r="F16" s="13">
        <v>700</v>
      </c>
      <c r="G16" s="14">
        <v>1800</v>
      </c>
      <c r="H16" s="15">
        <v>2400</v>
      </c>
      <c r="I16" s="16" t="s">
        <v>395</v>
      </c>
      <c r="J16" s="12" t="s">
        <v>396</v>
      </c>
      <c r="K16" s="16"/>
      <c r="L16" s="12"/>
      <c r="M16" s="16"/>
      <c r="N16" s="12"/>
    </row>
    <row r="17" spans="2:14" ht="29.25" customHeight="1" x14ac:dyDescent="0.15">
      <c r="B17" s="9">
        <v>13</v>
      </c>
      <c r="C17" s="10" t="s">
        <v>254</v>
      </c>
      <c r="D17" s="11" t="s">
        <v>253</v>
      </c>
      <c r="E17" s="92" t="s">
        <v>218</v>
      </c>
      <c r="F17" s="13">
        <v>1200</v>
      </c>
      <c r="G17" s="14">
        <v>2200</v>
      </c>
      <c r="H17" s="15">
        <v>1200</v>
      </c>
      <c r="I17" s="16" t="s">
        <v>397</v>
      </c>
      <c r="J17" s="12" t="s">
        <v>398</v>
      </c>
      <c r="K17" s="16"/>
      <c r="L17" s="12"/>
      <c r="M17" s="16"/>
      <c r="N17" s="12"/>
    </row>
    <row r="18" spans="2:14" ht="29.25" customHeight="1" x14ac:dyDescent="0.15">
      <c r="B18" s="9">
        <v>14</v>
      </c>
      <c r="C18" s="10" t="s">
        <v>254</v>
      </c>
      <c r="D18" s="11" t="s">
        <v>253</v>
      </c>
      <c r="E18" s="92" t="s">
        <v>218</v>
      </c>
      <c r="F18" s="13">
        <v>3500</v>
      </c>
      <c r="G18" s="14">
        <v>1900</v>
      </c>
      <c r="H18" s="15">
        <v>2500</v>
      </c>
      <c r="I18" s="16" t="s">
        <v>399</v>
      </c>
      <c r="J18" s="12" t="s">
        <v>400</v>
      </c>
      <c r="K18" s="16"/>
      <c r="L18" s="12"/>
      <c r="M18" s="16"/>
      <c r="N18" s="12"/>
    </row>
    <row r="19" spans="2:14" ht="29.25" customHeight="1" x14ac:dyDescent="0.15">
      <c r="B19" s="9">
        <v>15</v>
      </c>
      <c r="C19" s="10" t="s">
        <v>254</v>
      </c>
      <c r="D19" s="151" t="s">
        <v>253</v>
      </c>
      <c r="E19" s="92" t="s">
        <v>218</v>
      </c>
      <c r="F19" s="13">
        <v>7100</v>
      </c>
      <c r="G19" s="152"/>
      <c r="H19" s="15">
        <v>5100</v>
      </c>
      <c r="I19" s="16" t="s">
        <v>401</v>
      </c>
      <c r="J19" s="12" t="s">
        <v>402</v>
      </c>
      <c r="K19" s="16"/>
      <c r="L19" s="12"/>
      <c r="M19" s="16"/>
      <c r="N19" s="12"/>
    </row>
    <row r="20" spans="2:14" ht="29.25" customHeight="1" x14ac:dyDescent="0.15">
      <c r="B20" s="9">
        <v>16</v>
      </c>
      <c r="C20" s="10" t="s">
        <v>254</v>
      </c>
      <c r="D20" s="151" t="s">
        <v>253</v>
      </c>
      <c r="E20" s="92" t="s">
        <v>218</v>
      </c>
      <c r="F20" s="13">
        <v>4400</v>
      </c>
      <c r="G20" s="152"/>
      <c r="H20" s="15">
        <v>4200</v>
      </c>
      <c r="I20" s="16" t="s">
        <v>419</v>
      </c>
      <c r="J20" s="12" t="s">
        <v>403</v>
      </c>
      <c r="K20" s="16"/>
      <c r="L20" s="12"/>
      <c r="M20" s="16"/>
      <c r="N20" s="12"/>
    </row>
    <row r="21" spans="2:14" ht="29.25" customHeight="1" x14ac:dyDescent="0.15">
      <c r="B21" s="9">
        <v>17</v>
      </c>
      <c r="C21" s="10"/>
      <c r="D21" s="11"/>
      <c r="E21" s="12"/>
      <c r="F21" s="13"/>
      <c r="G21" s="14"/>
      <c r="H21" s="15"/>
      <c r="I21" s="16"/>
      <c r="J21" s="12"/>
      <c r="K21" s="16"/>
      <c r="L21" s="12"/>
      <c r="M21" s="16"/>
      <c r="N21" s="12"/>
    </row>
    <row r="22" spans="2:14" ht="29.25" customHeight="1" x14ac:dyDescent="0.15">
      <c r="B22" s="9">
        <v>18</v>
      </c>
      <c r="C22" s="167"/>
      <c r="D22" s="168"/>
      <c r="E22" s="169"/>
      <c r="F22" s="170"/>
      <c r="G22" s="171"/>
      <c r="H22" s="172"/>
      <c r="I22" s="173"/>
      <c r="J22" s="174"/>
      <c r="K22" s="16"/>
      <c r="L22" s="12"/>
      <c r="M22" s="16"/>
      <c r="N22" s="12"/>
    </row>
    <row r="23" spans="2:14" ht="29.25" customHeight="1" x14ac:dyDescent="0.15">
      <c r="B23" s="9">
        <v>19</v>
      </c>
      <c r="C23" s="10"/>
      <c r="D23" s="11"/>
      <c r="E23" s="92"/>
      <c r="F23" s="13"/>
      <c r="G23" s="14"/>
      <c r="H23" s="15"/>
      <c r="I23" s="16"/>
      <c r="J23" s="12"/>
      <c r="K23" s="16"/>
      <c r="L23" s="12"/>
      <c r="M23" s="16"/>
      <c r="N23" s="12"/>
    </row>
    <row r="24" spans="2:14" ht="29.25" customHeight="1" x14ac:dyDescent="0.15">
      <c r="B24" s="9">
        <v>20</v>
      </c>
      <c r="C24" s="10"/>
      <c r="D24" s="11"/>
      <c r="E24" s="92"/>
      <c r="F24" s="13"/>
      <c r="G24" s="14"/>
      <c r="H24" s="15"/>
      <c r="I24" s="16"/>
      <c r="J24" s="12"/>
      <c r="K24" s="16"/>
      <c r="L24" s="12"/>
      <c r="M24" s="16"/>
      <c r="N24" s="12"/>
    </row>
    <row r="25" spans="2:14" ht="29.25" customHeight="1" x14ac:dyDescent="0.15">
      <c r="B25" s="9">
        <v>21</v>
      </c>
      <c r="C25" s="10"/>
      <c r="D25" s="11"/>
      <c r="E25" s="92"/>
      <c r="F25" s="13"/>
      <c r="G25" s="14"/>
      <c r="H25" s="15"/>
      <c r="I25" s="16"/>
      <c r="J25" s="12"/>
      <c r="K25" s="16"/>
      <c r="L25" s="12"/>
      <c r="M25" s="16"/>
      <c r="N25" s="12"/>
    </row>
    <row r="26" spans="2:14" ht="29.25" customHeight="1" x14ac:dyDescent="0.15">
      <c r="B26" s="9">
        <v>22</v>
      </c>
      <c r="C26" s="10"/>
      <c r="D26" s="157"/>
      <c r="E26" s="154"/>
      <c r="F26" s="156"/>
      <c r="G26" s="155"/>
      <c r="H26" s="153"/>
      <c r="I26" s="16"/>
      <c r="J26" s="12"/>
      <c r="K26" s="16"/>
      <c r="L26" s="12"/>
      <c r="M26" s="16"/>
      <c r="N26" s="12"/>
    </row>
    <row r="27" spans="2:14" ht="29.25" customHeight="1" x14ac:dyDescent="0.15">
      <c r="B27" s="9">
        <v>23</v>
      </c>
      <c r="C27" s="10"/>
      <c r="D27" s="158"/>
      <c r="E27" s="154"/>
      <c r="F27" s="156"/>
      <c r="G27" s="155"/>
      <c r="H27" s="153"/>
      <c r="I27" s="16"/>
      <c r="J27" s="12"/>
      <c r="K27" s="16"/>
      <c r="L27" s="12"/>
      <c r="M27" s="16"/>
      <c r="N27" s="12"/>
    </row>
    <row r="28" spans="2:14" ht="29.25" customHeight="1" x14ac:dyDescent="0.15">
      <c r="B28" s="9">
        <v>24</v>
      </c>
      <c r="C28" s="10"/>
      <c r="D28" s="17"/>
      <c r="E28" s="12"/>
      <c r="F28" s="13"/>
      <c r="G28" s="14"/>
      <c r="H28" s="15"/>
      <c r="I28" s="16"/>
      <c r="J28" s="12"/>
      <c r="K28" s="16"/>
      <c r="L28" s="12"/>
      <c r="M28" s="16"/>
      <c r="N28" s="12"/>
    </row>
    <row r="29" spans="2:14" ht="29.25" customHeight="1" x14ac:dyDescent="0.15">
      <c r="B29" s="9">
        <v>25</v>
      </c>
      <c r="C29" s="10"/>
      <c r="D29" s="17"/>
      <c r="E29" s="12"/>
      <c r="F29" s="13"/>
      <c r="G29" s="14"/>
      <c r="H29" s="15"/>
      <c r="I29" s="16"/>
      <c r="J29" s="12"/>
      <c r="K29" s="16"/>
      <c r="L29" s="12"/>
      <c r="M29" s="16"/>
      <c r="N29" s="12"/>
    </row>
    <row r="30" spans="2:14" ht="29.25" customHeight="1" x14ac:dyDescent="0.15">
      <c r="B30" s="9">
        <v>26</v>
      </c>
      <c r="C30" s="10"/>
      <c r="D30" s="17"/>
      <c r="E30" s="12"/>
      <c r="F30" s="13"/>
      <c r="G30" s="14"/>
      <c r="H30" s="15"/>
      <c r="I30" s="16"/>
      <c r="J30" s="12"/>
      <c r="K30" s="16"/>
      <c r="L30" s="12"/>
      <c r="M30" s="16"/>
      <c r="N30" s="12"/>
    </row>
    <row r="31" spans="2:14" ht="29.25" customHeight="1" x14ac:dyDescent="0.15">
      <c r="B31" s="9">
        <v>27</v>
      </c>
      <c r="C31" s="10"/>
      <c r="D31" s="17"/>
      <c r="E31" s="12"/>
      <c r="F31" s="13"/>
      <c r="G31" s="14"/>
      <c r="H31" s="15"/>
      <c r="I31" s="16"/>
      <c r="J31" s="12"/>
      <c r="K31" s="16"/>
      <c r="L31" s="12"/>
      <c r="M31" s="16"/>
      <c r="N31" s="12"/>
    </row>
    <row r="32" spans="2:14" ht="29.25" customHeight="1" x14ac:dyDescent="0.15">
      <c r="B32" s="9">
        <v>28</v>
      </c>
      <c r="C32" s="10"/>
      <c r="D32" s="17"/>
      <c r="E32" s="12"/>
      <c r="F32" s="13"/>
      <c r="G32" s="14"/>
      <c r="H32" s="15"/>
      <c r="I32" s="16"/>
      <c r="J32" s="12"/>
      <c r="K32" s="16"/>
      <c r="L32" s="12"/>
      <c r="M32" s="16"/>
      <c r="N32" s="12"/>
    </row>
    <row r="33" spans="2:14" ht="29.25" customHeight="1" x14ac:dyDescent="0.15">
      <c r="B33" s="9">
        <v>29</v>
      </c>
      <c r="C33" s="10"/>
      <c r="D33" s="17"/>
      <c r="E33" s="12"/>
      <c r="F33" s="13"/>
      <c r="G33" s="14"/>
      <c r="H33" s="15"/>
      <c r="I33" s="16"/>
      <c r="J33" s="12"/>
      <c r="K33" s="16"/>
      <c r="L33" s="12"/>
      <c r="M33" s="16"/>
      <c r="N33" s="12"/>
    </row>
    <row r="34" spans="2:14" ht="29.25" customHeight="1" x14ac:dyDescent="0.15">
      <c r="B34" s="9">
        <v>30</v>
      </c>
      <c r="C34" s="10"/>
      <c r="D34" s="17"/>
      <c r="E34" s="12"/>
      <c r="F34" s="13"/>
      <c r="G34" s="14"/>
      <c r="H34" s="15"/>
      <c r="I34" s="16"/>
      <c r="J34" s="12"/>
      <c r="K34" s="16"/>
      <c r="L34" s="12"/>
      <c r="M34" s="16"/>
      <c r="N34" s="12"/>
    </row>
    <row r="35" spans="2:14" ht="29.25" customHeight="1" x14ac:dyDescent="0.15">
      <c r="B35" s="9">
        <v>31</v>
      </c>
      <c r="C35" s="10"/>
      <c r="D35" s="17"/>
      <c r="E35" s="12"/>
      <c r="F35" s="13"/>
      <c r="G35" s="14"/>
      <c r="H35" s="15"/>
      <c r="I35" s="16"/>
      <c r="J35" s="12"/>
      <c r="K35" s="16"/>
      <c r="L35" s="12"/>
      <c r="M35" s="16"/>
      <c r="N35" s="12"/>
    </row>
    <row r="36" spans="2:14" ht="29.25" customHeight="1" x14ac:dyDescent="0.15">
      <c r="B36" s="9">
        <v>32</v>
      </c>
      <c r="C36" s="10"/>
      <c r="D36" s="17"/>
      <c r="E36" s="12"/>
      <c r="F36" s="13"/>
      <c r="G36" s="14"/>
      <c r="H36" s="15"/>
      <c r="I36" s="16"/>
      <c r="J36" s="12"/>
      <c r="K36" s="16"/>
      <c r="L36" s="12"/>
      <c r="M36" s="16"/>
      <c r="N36" s="12"/>
    </row>
    <row r="37" spans="2:14" ht="29.25" customHeight="1" x14ac:dyDescent="0.15">
      <c r="B37" s="9">
        <v>33</v>
      </c>
      <c r="C37" s="10"/>
      <c r="D37" s="17"/>
      <c r="E37" s="12"/>
      <c r="F37" s="13"/>
      <c r="G37" s="14"/>
      <c r="H37" s="15"/>
      <c r="I37" s="16"/>
      <c r="J37" s="12"/>
      <c r="K37" s="16"/>
      <c r="L37" s="12"/>
      <c r="M37" s="16"/>
      <c r="N37" s="12"/>
    </row>
    <row r="38" spans="2:14" ht="29.25" customHeight="1" x14ac:dyDescent="0.15">
      <c r="B38" s="9">
        <v>34</v>
      </c>
      <c r="C38" s="10"/>
      <c r="D38" s="17"/>
      <c r="E38" s="12"/>
      <c r="F38" s="13"/>
      <c r="G38" s="14"/>
      <c r="H38" s="15"/>
      <c r="I38" s="16"/>
      <c r="J38" s="12"/>
      <c r="K38" s="16"/>
      <c r="L38" s="12"/>
      <c r="M38" s="16"/>
      <c r="N38" s="12"/>
    </row>
    <row r="39" spans="2:14" ht="29.25" customHeight="1" x14ac:dyDescent="0.15">
      <c r="B39" s="9">
        <v>35</v>
      </c>
      <c r="C39" s="10"/>
      <c r="D39" s="17"/>
      <c r="E39" s="12"/>
      <c r="F39" s="13"/>
      <c r="G39" s="14"/>
      <c r="H39" s="15"/>
      <c r="I39" s="16"/>
      <c r="J39" s="12"/>
      <c r="K39" s="16"/>
      <c r="L39" s="12"/>
      <c r="M39" s="16"/>
      <c r="N39" s="12"/>
    </row>
    <row r="40" spans="2:14" ht="29.25" customHeight="1" x14ac:dyDescent="0.15">
      <c r="B40" s="9">
        <v>36</v>
      </c>
      <c r="C40" s="10"/>
      <c r="D40" s="17"/>
      <c r="E40" s="12"/>
      <c r="F40" s="13"/>
      <c r="G40" s="14"/>
      <c r="H40" s="15"/>
      <c r="I40" s="16"/>
      <c r="J40" s="12"/>
      <c r="K40" s="16"/>
      <c r="L40" s="12"/>
      <c r="M40" s="16"/>
      <c r="N40" s="12"/>
    </row>
    <row r="41" spans="2:14" ht="29.25" customHeight="1" x14ac:dyDescent="0.15">
      <c r="B41" s="9">
        <v>37</v>
      </c>
      <c r="C41" s="10"/>
      <c r="D41" s="17"/>
      <c r="E41" s="12"/>
      <c r="F41" s="13"/>
      <c r="G41" s="14"/>
      <c r="H41" s="15"/>
      <c r="I41" s="16"/>
      <c r="J41" s="12"/>
      <c r="K41" s="16"/>
      <c r="L41" s="12"/>
      <c r="M41" s="16"/>
      <c r="N41" s="12"/>
    </row>
    <row r="42" spans="2:14" ht="29.25" customHeight="1" x14ac:dyDescent="0.15">
      <c r="B42" s="9">
        <v>38</v>
      </c>
      <c r="C42" s="10"/>
      <c r="D42" s="17"/>
      <c r="E42" s="12"/>
      <c r="F42" s="13"/>
      <c r="G42" s="14"/>
      <c r="H42" s="15"/>
      <c r="I42" s="16"/>
      <c r="J42" s="12"/>
      <c r="K42" s="16"/>
      <c r="L42" s="12"/>
      <c r="M42" s="16"/>
      <c r="N42" s="12"/>
    </row>
    <row r="43" spans="2:14" ht="29.25" customHeight="1" x14ac:dyDescent="0.15">
      <c r="B43" s="9">
        <v>39</v>
      </c>
      <c r="C43" s="10"/>
      <c r="D43" s="17"/>
      <c r="E43" s="12"/>
      <c r="F43" s="13"/>
      <c r="G43" s="14"/>
      <c r="H43" s="15"/>
      <c r="I43" s="16"/>
      <c r="J43" s="12"/>
      <c r="K43" s="16"/>
      <c r="L43" s="12"/>
      <c r="M43" s="16"/>
      <c r="N43" s="12"/>
    </row>
    <row r="44" spans="2:14" ht="29.25" customHeight="1" x14ac:dyDescent="0.15">
      <c r="B44" s="9">
        <v>40</v>
      </c>
      <c r="C44" s="10"/>
      <c r="D44" s="17"/>
      <c r="E44" s="12"/>
      <c r="F44" s="13"/>
      <c r="G44" s="14"/>
      <c r="H44" s="15"/>
      <c r="I44" s="16"/>
      <c r="J44" s="12"/>
      <c r="K44" s="16"/>
      <c r="L44" s="12"/>
      <c r="M44" s="16"/>
      <c r="N44" s="12"/>
    </row>
    <row r="45" spans="2:14" ht="29.25" customHeight="1" x14ac:dyDescent="0.15">
      <c r="B45" s="9">
        <v>41</v>
      </c>
      <c r="C45" s="10"/>
      <c r="D45" s="17"/>
      <c r="E45" s="12"/>
      <c r="F45" s="13"/>
      <c r="G45" s="14"/>
      <c r="H45" s="15"/>
      <c r="I45" s="16"/>
      <c r="J45" s="12"/>
      <c r="K45" s="16"/>
      <c r="L45" s="12"/>
      <c r="M45" s="16"/>
      <c r="N45" s="12"/>
    </row>
    <row r="46" spans="2:14" ht="29.25" customHeight="1" x14ac:dyDescent="0.15">
      <c r="B46" s="9">
        <v>42</v>
      </c>
      <c r="C46" s="10"/>
      <c r="D46" s="17"/>
      <c r="E46" s="12"/>
      <c r="F46" s="13"/>
      <c r="G46" s="14"/>
      <c r="H46" s="15"/>
      <c r="I46" s="16"/>
      <c r="J46" s="12"/>
      <c r="K46" s="16"/>
      <c r="L46" s="12"/>
      <c r="M46" s="16"/>
      <c r="N46" s="12"/>
    </row>
    <row r="47" spans="2:14" ht="29.25" customHeight="1" x14ac:dyDescent="0.15">
      <c r="B47" s="9">
        <v>43</v>
      </c>
      <c r="C47" s="10"/>
      <c r="D47" s="17"/>
      <c r="E47" s="12"/>
      <c r="F47" s="13"/>
      <c r="G47" s="14"/>
      <c r="H47" s="15"/>
      <c r="I47" s="16"/>
      <c r="J47" s="12"/>
      <c r="K47" s="16"/>
      <c r="L47" s="12"/>
      <c r="M47" s="16"/>
      <c r="N47" s="12"/>
    </row>
    <row r="48" spans="2:14" ht="29.25" customHeight="1" x14ac:dyDescent="0.15">
      <c r="B48" s="9">
        <v>44</v>
      </c>
      <c r="C48" s="10"/>
      <c r="D48" s="17"/>
      <c r="E48" s="12"/>
      <c r="F48" s="13"/>
      <c r="G48" s="14"/>
      <c r="H48" s="15"/>
      <c r="I48" s="16"/>
      <c r="J48" s="12"/>
      <c r="K48" s="16"/>
      <c r="L48" s="12"/>
      <c r="M48" s="16"/>
      <c r="N48" s="12"/>
    </row>
    <row r="49" spans="2:14" ht="29.25" customHeight="1" x14ac:dyDescent="0.15">
      <c r="B49" s="9">
        <v>45</v>
      </c>
      <c r="C49" s="10"/>
      <c r="D49" s="17"/>
      <c r="E49" s="12"/>
      <c r="F49" s="13"/>
      <c r="G49" s="14"/>
      <c r="H49" s="15"/>
      <c r="I49" s="16"/>
      <c r="J49" s="12"/>
      <c r="K49" s="16"/>
      <c r="L49" s="12"/>
      <c r="M49" s="16"/>
      <c r="N49" s="12"/>
    </row>
    <row r="50" spans="2:14" ht="29.25" customHeight="1" x14ac:dyDescent="0.15">
      <c r="B50" s="9">
        <v>46</v>
      </c>
      <c r="C50" s="10"/>
      <c r="D50" s="17"/>
      <c r="E50" s="12"/>
      <c r="F50" s="13"/>
      <c r="G50" s="14"/>
      <c r="H50" s="15"/>
      <c r="I50" s="16"/>
      <c r="J50" s="12"/>
      <c r="K50" s="16"/>
      <c r="L50" s="12"/>
      <c r="M50" s="16"/>
      <c r="N50" s="12"/>
    </row>
    <row r="51" spans="2:14" ht="29.25" customHeight="1" x14ac:dyDescent="0.15">
      <c r="B51" s="9">
        <v>47</v>
      </c>
      <c r="C51" s="10"/>
      <c r="D51" s="17"/>
      <c r="E51" s="12"/>
      <c r="F51" s="13"/>
      <c r="G51" s="14"/>
      <c r="H51" s="15"/>
      <c r="I51" s="16"/>
      <c r="J51" s="12"/>
      <c r="K51" s="16"/>
      <c r="L51" s="12"/>
      <c r="M51" s="16"/>
      <c r="N51" s="12"/>
    </row>
    <row r="52" spans="2:14" ht="29.25" customHeight="1" x14ac:dyDescent="0.15">
      <c r="B52" s="9">
        <v>48</v>
      </c>
      <c r="C52" s="10"/>
      <c r="D52" s="17"/>
      <c r="E52" s="12"/>
      <c r="F52" s="13"/>
      <c r="G52" s="14"/>
      <c r="H52" s="15"/>
      <c r="I52" s="16"/>
      <c r="J52" s="12"/>
      <c r="K52" s="16"/>
      <c r="L52" s="12"/>
      <c r="M52" s="16"/>
      <c r="N52" s="12"/>
    </row>
    <row r="53" spans="2:14" ht="29.25" customHeight="1" x14ac:dyDescent="0.15">
      <c r="B53" s="9">
        <v>49</v>
      </c>
      <c r="C53" s="10"/>
      <c r="D53" s="17"/>
      <c r="E53" s="12"/>
      <c r="F53" s="13"/>
      <c r="G53" s="14"/>
      <c r="H53" s="15"/>
      <c r="I53" s="16"/>
      <c r="J53" s="12"/>
      <c r="K53" s="16"/>
      <c r="L53" s="12"/>
      <c r="M53" s="16"/>
      <c r="N53" s="12"/>
    </row>
    <row r="54" spans="2:14" ht="29.25" customHeight="1" x14ac:dyDescent="0.15">
      <c r="B54" s="18">
        <v>50</v>
      </c>
      <c r="C54" s="19"/>
      <c r="D54" s="20"/>
      <c r="E54" s="21"/>
      <c r="F54" s="22"/>
      <c r="G54" s="23"/>
      <c r="H54" s="24"/>
      <c r="I54" s="25"/>
      <c r="J54" s="21"/>
      <c r="K54" s="25"/>
      <c r="L54" s="21"/>
      <c r="M54" s="25"/>
      <c r="N54" s="21"/>
    </row>
  </sheetData>
  <mergeCells count="7">
    <mergeCell ref="F3:H3"/>
    <mergeCell ref="I3:N3"/>
    <mergeCell ref="B3:B4"/>
    <mergeCell ref="C3:E3"/>
    <mergeCell ref="I4:J4"/>
    <mergeCell ref="K4:L4"/>
    <mergeCell ref="M4:N4"/>
  </mergeCells>
  <phoneticPr fontId="3"/>
  <pageMargins left="0.98425196850393704" right="0.39370078740157483" top="0.59055118110236227" bottom="0.39370078740157483" header="0.31496062992125984" footer="0.31496062992125984"/>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40C38-6E05-4B2C-A864-DAFB8E8AA8F7}">
  <sheetPr codeName="Sheet9">
    <tabColor rgb="FFFF0000"/>
  </sheetPr>
  <dimension ref="C3:EG52"/>
  <sheetViews>
    <sheetView zoomScale="85" zoomScaleNormal="85" zoomScaleSheetLayoutView="85" workbookViewId="0">
      <selection activeCell="DW51" sqref="DW51"/>
    </sheetView>
  </sheetViews>
  <sheetFormatPr defaultColWidth="2.25" defaultRowHeight="15" customHeight="1" x14ac:dyDescent="0.15"/>
  <cols>
    <col min="1" max="1" width="2.5" style="27" customWidth="1"/>
    <col min="2" max="5" width="2.25" style="27"/>
    <col min="6" max="8" width="0" style="27" hidden="1" customWidth="1"/>
    <col min="9" max="11" width="2.25" style="27"/>
    <col min="12" max="16" width="0" style="27" hidden="1" customWidth="1"/>
    <col min="17" max="33" width="2.25" style="27"/>
    <col min="34" max="45" width="0" style="27" hidden="1" customWidth="1"/>
    <col min="46" max="53" width="2.25" style="27"/>
    <col min="54" max="56" width="0" style="27" hidden="1" customWidth="1"/>
    <col min="57" max="59" width="2.25" style="27"/>
    <col min="60" max="64" width="0" style="27" hidden="1" customWidth="1"/>
    <col min="65" max="81" width="2.25" style="27"/>
    <col min="82" max="93" width="0" style="27" hidden="1" customWidth="1"/>
    <col min="94" max="101" width="2.25" style="27"/>
    <col min="102" max="104" width="0" style="27" hidden="1" customWidth="1"/>
    <col min="105" max="107" width="2.25" style="27"/>
    <col min="108" max="110" width="0" style="27" hidden="1" customWidth="1"/>
    <col min="111" max="112" width="2.25" style="27" hidden="1" customWidth="1"/>
    <col min="113" max="129" width="2.25" style="27"/>
    <col min="130" max="133" width="0" style="27" hidden="1" customWidth="1"/>
    <col min="134" max="16384" width="2.25" style="27"/>
  </cols>
  <sheetData>
    <row r="3" spans="3:137" ht="15" customHeight="1" x14ac:dyDescent="0.15">
      <c r="C3" s="1379" t="s">
        <v>58</v>
      </c>
      <c r="D3" s="1379"/>
      <c r="E3" s="1379"/>
      <c r="F3" s="1379"/>
      <c r="G3" s="1379"/>
      <c r="H3" s="1379"/>
      <c r="I3" s="1379"/>
      <c r="J3" s="1379"/>
      <c r="K3" s="1379"/>
      <c r="L3" s="1379"/>
      <c r="M3" s="1379"/>
      <c r="N3" s="1379"/>
      <c r="O3" s="1379"/>
      <c r="P3" s="1379"/>
      <c r="Q3" s="1379"/>
      <c r="R3" s="1379"/>
      <c r="S3" s="1379"/>
      <c r="T3" s="1379"/>
      <c r="U3" s="1379"/>
      <c r="V3" s="1379"/>
      <c r="W3" s="1379"/>
      <c r="X3" s="1379"/>
      <c r="Y3" s="1379"/>
      <c r="Z3" s="1379"/>
      <c r="AA3" s="1379"/>
      <c r="AB3" s="1379"/>
      <c r="AC3" s="1379"/>
      <c r="AD3" s="1379"/>
      <c r="AE3" s="1379"/>
      <c r="AF3" s="1379"/>
      <c r="AG3" s="1379"/>
      <c r="AH3" s="28"/>
      <c r="AI3" s="28"/>
      <c r="AJ3" s="28"/>
      <c r="AK3" s="28"/>
      <c r="AL3" s="28"/>
      <c r="AM3" s="28"/>
      <c r="AN3" s="28"/>
      <c r="AO3" s="28"/>
      <c r="AP3" s="28"/>
      <c r="AQ3" s="28"/>
      <c r="AR3" s="28"/>
      <c r="AS3" s="28"/>
      <c r="AT3" s="28"/>
      <c r="AU3" s="28"/>
      <c r="AV3" s="28"/>
      <c r="AW3" s="28"/>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row>
    <row r="4" spans="3:137" ht="15" customHeight="1" x14ac:dyDescent="0.15">
      <c r="C4" s="1379" t="s">
        <v>57</v>
      </c>
      <c r="D4" s="1379"/>
      <c r="E4" s="1379"/>
      <c r="F4" s="1379"/>
      <c r="G4" s="1379"/>
      <c r="H4" s="1379"/>
      <c r="I4" s="1379"/>
      <c r="J4" s="1379"/>
      <c r="K4" s="1379"/>
      <c r="L4" s="1379"/>
      <c r="M4" s="1379"/>
      <c r="N4" s="1379"/>
      <c r="O4" s="1379"/>
      <c r="P4" s="1379"/>
      <c r="Q4" s="1379"/>
      <c r="R4" s="1379"/>
      <c r="S4" s="1379"/>
      <c r="T4" s="1379"/>
      <c r="U4" s="1379"/>
      <c r="V4" s="1379"/>
      <c r="W4" s="1379"/>
      <c r="X4" s="1379"/>
      <c r="Y4" s="1379"/>
      <c r="Z4" s="1379"/>
      <c r="AA4" s="1379"/>
      <c r="AB4" s="1379"/>
      <c r="AC4" s="1379"/>
      <c r="AD4" s="1379"/>
      <c r="AE4" s="1379"/>
      <c r="AF4" s="1379"/>
      <c r="AG4" s="1379"/>
      <c r="AH4" s="28"/>
      <c r="AI4" s="28"/>
      <c r="AJ4" s="28"/>
      <c r="AK4" s="28"/>
      <c r="AL4" s="28"/>
      <c r="AM4" s="28"/>
      <c r="AN4" s="28"/>
      <c r="AO4" s="28"/>
      <c r="AP4" s="28"/>
      <c r="AQ4" s="28"/>
      <c r="AR4" s="28"/>
      <c r="AS4" s="28"/>
      <c r="AT4" s="28"/>
      <c r="AU4" s="28"/>
      <c r="AV4" s="28"/>
      <c r="AW4" s="28"/>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c r="CN4" s="26"/>
      <c r="CO4" s="26"/>
      <c r="CP4" s="26"/>
      <c r="CQ4" s="26"/>
      <c r="CR4" s="26"/>
      <c r="CS4" s="26"/>
      <c r="CT4" s="26"/>
      <c r="CU4" s="26"/>
      <c r="CV4" s="26"/>
      <c r="CW4" s="26"/>
      <c r="CX4" s="26"/>
      <c r="CY4" s="26"/>
      <c r="CZ4" s="26"/>
      <c r="DA4" s="26"/>
      <c r="DB4" s="26"/>
      <c r="DC4" s="26"/>
      <c r="DD4" s="26"/>
      <c r="DE4" s="26"/>
      <c r="DF4" s="26"/>
      <c r="DG4" s="26"/>
      <c r="DH4" s="26"/>
      <c r="DI4" s="26"/>
      <c r="DJ4" s="26"/>
      <c r="DK4" s="26"/>
      <c r="DL4" s="26"/>
      <c r="DM4" s="26"/>
      <c r="DN4" s="26"/>
      <c r="DO4" s="26"/>
      <c r="DP4" s="26"/>
      <c r="DQ4" s="26"/>
      <c r="DR4" s="26"/>
      <c r="DS4" s="26"/>
      <c r="DT4" s="26"/>
      <c r="DU4" s="26"/>
      <c r="DV4" s="26"/>
      <c r="DW4" s="26"/>
      <c r="DX4" s="26"/>
      <c r="DY4" s="26"/>
      <c r="DZ4" s="26"/>
      <c r="EA4" s="26"/>
      <c r="EB4" s="26"/>
      <c r="EC4" s="26"/>
      <c r="ED4" s="26"/>
      <c r="EE4" s="26"/>
      <c r="EF4" s="26"/>
      <c r="EG4" s="26"/>
    </row>
    <row r="5" spans="3:137" ht="15" customHeight="1" x14ac:dyDescent="0.15">
      <c r="C5" s="1414" t="s">
        <v>56</v>
      </c>
      <c r="D5" s="1414"/>
      <c r="E5" s="1414"/>
      <c r="F5" s="1414"/>
      <c r="G5" s="1414"/>
      <c r="H5" s="1414"/>
      <c r="I5" s="1414"/>
      <c r="J5" s="1414"/>
      <c r="K5" s="1414"/>
      <c r="L5" s="1414"/>
      <c r="M5" s="1414"/>
      <c r="N5" s="1414"/>
      <c r="O5" s="1414"/>
      <c r="P5" s="1414"/>
      <c r="Q5" s="1414"/>
      <c r="R5" s="1414"/>
      <c r="S5" s="1414"/>
      <c r="T5" s="1414"/>
      <c r="U5" s="1414"/>
      <c r="V5" s="1414"/>
      <c r="W5" s="1414"/>
      <c r="X5" s="1414"/>
      <c r="Y5" s="1414"/>
      <c r="Z5" s="1413">
        <f>IF('１'!$W$12="","",IF(VLOOKUP('１'!$W$12,整理ＤＢ!$B$5:$N$54,2,FALSE)="ス　　ギ",VLOOKUP('１'!$W$12,整理ＤＢ!$B$5:$N$54,5,FALSE),""))</f>
        <v>4000</v>
      </c>
      <c r="AA5" s="1413"/>
      <c r="AB5" s="1413"/>
      <c r="AC5" s="1413"/>
      <c r="AD5" s="1413" t="str">
        <f>IF('１'!$W$12="","",IF(VLOOKUP('１'!$W$12,整理ＤＢ!$B$5:$N$54,3,FALSE)="ス　　ギ",VLOOKUP('１'!$W$12,整理ＤＢ!$B$5:$N$54,6,FALSE),""))</f>
        <v/>
      </c>
      <c r="AE5" s="1413"/>
      <c r="AF5" s="1413"/>
      <c r="AG5" s="1413"/>
      <c r="AH5" s="1413"/>
      <c r="AI5" s="1413"/>
      <c r="AJ5" s="1413"/>
      <c r="AK5" s="1413"/>
      <c r="AL5" s="1413"/>
      <c r="AM5" s="1413"/>
      <c r="AN5" s="1413"/>
      <c r="AO5" s="1413"/>
      <c r="AP5" s="1413"/>
      <c r="AQ5" s="1413"/>
      <c r="AR5" s="1413"/>
      <c r="AS5" s="1413"/>
      <c r="AT5" s="1413" t="str">
        <f>IF('１'!$W$12="","",IF(VLOOKUP('１'!$W$12,整理ＤＢ!$B$5:$N$54,4,FALSE)="ス　　ギ",VLOOKUP('１'!$W$12,整理ＤＢ!$B$5:$N$54,7,FALSE),""))</f>
        <v/>
      </c>
      <c r="AU5" s="1413"/>
      <c r="AV5" s="1413"/>
      <c r="AW5" s="1413"/>
      <c r="AX5" s="29"/>
      <c r="AY5" s="1414" t="s">
        <v>55</v>
      </c>
      <c r="AZ5" s="1414"/>
      <c r="BA5" s="1414"/>
      <c r="BB5" s="1414"/>
      <c r="BC5" s="1414"/>
      <c r="BD5" s="1414"/>
      <c r="BE5" s="1414"/>
      <c r="BF5" s="1414"/>
      <c r="BG5" s="1414"/>
      <c r="BH5" s="1414"/>
      <c r="BI5" s="1414"/>
      <c r="BJ5" s="1414"/>
      <c r="BK5" s="1414"/>
      <c r="BL5" s="1414"/>
      <c r="BM5" s="1414"/>
      <c r="BN5" s="1414"/>
      <c r="BO5" s="1414"/>
      <c r="BP5" s="1414"/>
      <c r="BQ5" s="1414"/>
      <c r="BR5" s="1414"/>
      <c r="BS5" s="1414"/>
      <c r="BT5" s="1414"/>
      <c r="BU5" s="1414"/>
      <c r="BV5" s="1413" t="str">
        <f>IF('１'!$W$12="","",IF(VLOOKUP('１'!$W$12,整理ＤＢ!$B$5:$N$54,2,FALSE)="ヒ ノ キ",VLOOKUP('１'!$W$12,整理ＤＢ!$B$5:$N$54,5,FALSE),""))</f>
        <v/>
      </c>
      <c r="BW5" s="1413"/>
      <c r="BX5" s="1413"/>
      <c r="BY5" s="1413"/>
      <c r="BZ5" s="1413">
        <f>IF('１'!$W$12="","",IF(VLOOKUP('１'!$W$12,整理ＤＢ!$B$5:$N$54,3,FALSE)="ヒ ノ キ",VLOOKUP('１'!$W$12,整理ＤＢ!$B$5:$N$54,6,FALSE),""))</f>
        <v>2800</v>
      </c>
      <c r="CA5" s="1413"/>
      <c r="CB5" s="1413"/>
      <c r="CC5" s="1413"/>
      <c r="CD5" s="1413"/>
      <c r="CE5" s="1413"/>
      <c r="CF5" s="1413"/>
      <c r="CG5" s="1413"/>
      <c r="CH5" s="1413"/>
      <c r="CI5" s="1413"/>
      <c r="CJ5" s="1413"/>
      <c r="CK5" s="1413"/>
      <c r="CL5" s="1413"/>
      <c r="CM5" s="1413"/>
      <c r="CN5" s="1413"/>
      <c r="CO5" s="1413"/>
      <c r="CP5" s="1413" t="str">
        <f>IF('１'!$W$12="","",IF(VLOOKUP('１'!$W$12,整理ＤＢ!$B$5:$N$54,4,FALSE)="ヒ ノ キ",VLOOKUP('１'!$W$12,整理ＤＢ!$B$5:$N$54,7,FALSE),""))</f>
        <v/>
      </c>
      <c r="CQ5" s="1413"/>
      <c r="CR5" s="1413"/>
      <c r="CS5" s="1413"/>
      <c r="CT5" s="29"/>
      <c r="CU5" s="1414" t="s">
        <v>54</v>
      </c>
      <c r="CV5" s="1414"/>
      <c r="CW5" s="1414"/>
      <c r="CX5" s="1414"/>
      <c r="CY5" s="1414"/>
      <c r="CZ5" s="1414"/>
      <c r="DA5" s="1414"/>
      <c r="DB5" s="1414"/>
      <c r="DC5" s="1414"/>
      <c r="DD5" s="1414"/>
      <c r="DE5" s="1414"/>
      <c r="DF5" s="1414"/>
      <c r="DG5" s="1414"/>
      <c r="DH5" s="1414"/>
      <c r="DI5" s="1414"/>
      <c r="DJ5" s="1414"/>
      <c r="DK5" s="1414"/>
      <c r="DL5" s="1414"/>
      <c r="DM5" s="1414"/>
      <c r="DN5" s="1414"/>
      <c r="DO5" s="1414"/>
      <c r="DP5" s="1414"/>
      <c r="DQ5" s="1414"/>
      <c r="DR5" s="1413" t="str">
        <f>IF('１'!$W$12="","",IF(VLOOKUP('１'!$W$12,整理ＤＢ!$B$5:$N$54,2,FALSE)="低質材Ｎ",VLOOKUP('１'!$W$12,整理ＤＢ!$B$5:$N$54,5,FALSE),""))</f>
        <v/>
      </c>
      <c r="DS5" s="1413"/>
      <c r="DT5" s="1413"/>
      <c r="DU5" s="1413"/>
      <c r="DV5" s="1413" t="str">
        <f>IF('１'!$W$12="","",IF(VLOOKUP('１'!$W$12,整理ＤＢ!$B$5:$N$54,3,FALSE)="低質材Ｎ",VLOOKUP('１'!$W$12,整理ＤＢ!$B$5:$N$54,6,FALSE),""))</f>
        <v/>
      </c>
      <c r="DW5" s="1413"/>
      <c r="DX5" s="1413"/>
      <c r="DY5" s="1413"/>
      <c r="DZ5" s="1413"/>
      <c r="EA5" s="1413"/>
      <c r="EB5" s="1413"/>
      <c r="EC5" s="1413"/>
      <c r="ED5" s="1413">
        <f>IF('１'!$W$12="","",IF(VLOOKUP('１'!$W$12,整理ＤＢ!$B$5:$N$54,4,FALSE)="低質材Ｎ",VLOOKUP('１'!$W$12,整理ＤＢ!$B$5:$N$54,7,FALSE),""))</f>
        <v>2600</v>
      </c>
      <c r="EE5" s="1413"/>
      <c r="EF5" s="1413"/>
      <c r="EG5" s="1413"/>
    </row>
    <row r="6" spans="3:137" ht="15" customHeight="1" x14ac:dyDescent="0.15">
      <c r="C6" s="1274" t="s">
        <v>43</v>
      </c>
      <c r="D6" s="1275"/>
      <c r="E6" s="1276"/>
      <c r="F6" s="1274" t="s">
        <v>27</v>
      </c>
      <c r="G6" s="1275"/>
      <c r="H6" s="1276"/>
      <c r="I6" s="1274" t="s">
        <v>42</v>
      </c>
      <c r="J6" s="1275"/>
      <c r="K6" s="1276"/>
      <c r="L6" s="1273" t="s">
        <v>53</v>
      </c>
      <c r="M6" s="1269"/>
      <c r="N6" s="1269"/>
      <c r="O6" s="1269"/>
      <c r="P6" s="1270"/>
      <c r="Q6" s="1274" t="s">
        <v>28</v>
      </c>
      <c r="R6" s="1275"/>
      <c r="S6" s="1276"/>
      <c r="T6" s="1367" t="s">
        <v>52</v>
      </c>
      <c r="U6" s="1368"/>
      <c r="V6" s="1368"/>
      <c r="W6" s="1368"/>
      <c r="X6" s="1368"/>
      <c r="Y6" s="1369"/>
      <c r="Z6" s="1274" t="s">
        <v>220</v>
      </c>
      <c r="AA6" s="1275"/>
      <c r="AB6" s="1275"/>
      <c r="AC6" s="1276"/>
      <c r="AD6" s="1376" t="s">
        <v>219</v>
      </c>
      <c r="AE6" s="1377"/>
      <c r="AF6" s="1377"/>
      <c r="AG6" s="1377"/>
      <c r="AH6" s="1377"/>
      <c r="AI6" s="1377"/>
      <c r="AJ6" s="1377"/>
      <c r="AK6" s="1377"/>
      <c r="AL6" s="1377"/>
      <c r="AM6" s="1377"/>
      <c r="AN6" s="1377"/>
      <c r="AO6" s="1377"/>
      <c r="AP6" s="1377"/>
      <c r="AQ6" s="1377"/>
      <c r="AR6" s="1377"/>
      <c r="AS6" s="1377"/>
      <c r="AT6" s="1377"/>
      <c r="AU6" s="1377"/>
      <c r="AV6" s="1377"/>
      <c r="AW6" s="1378"/>
      <c r="AX6" s="33"/>
      <c r="AY6" s="1274" t="s">
        <v>43</v>
      </c>
      <c r="AZ6" s="1275"/>
      <c r="BA6" s="1276"/>
      <c r="BB6" s="1274" t="s">
        <v>27</v>
      </c>
      <c r="BC6" s="1275"/>
      <c r="BD6" s="1276"/>
      <c r="BE6" s="1274" t="s">
        <v>42</v>
      </c>
      <c r="BF6" s="1275"/>
      <c r="BG6" s="1276"/>
      <c r="BH6" s="1273" t="s">
        <v>53</v>
      </c>
      <c r="BI6" s="1269"/>
      <c r="BJ6" s="1269"/>
      <c r="BK6" s="1269"/>
      <c r="BL6" s="1270"/>
      <c r="BM6" s="1274" t="s">
        <v>28</v>
      </c>
      <c r="BN6" s="1275"/>
      <c r="BO6" s="1276"/>
      <c r="BP6" s="1367" t="s">
        <v>52</v>
      </c>
      <c r="BQ6" s="1368"/>
      <c r="BR6" s="1368"/>
      <c r="BS6" s="1368"/>
      <c r="BT6" s="1368"/>
      <c r="BU6" s="1369"/>
      <c r="BV6" s="1274" t="s">
        <v>220</v>
      </c>
      <c r="BW6" s="1275"/>
      <c r="BX6" s="1275"/>
      <c r="BY6" s="1276"/>
      <c r="BZ6" s="1376" t="s">
        <v>219</v>
      </c>
      <c r="CA6" s="1377"/>
      <c r="CB6" s="1377"/>
      <c r="CC6" s="1377"/>
      <c r="CD6" s="1377"/>
      <c r="CE6" s="1377"/>
      <c r="CF6" s="1377"/>
      <c r="CG6" s="1377"/>
      <c r="CH6" s="1377"/>
      <c r="CI6" s="1377"/>
      <c r="CJ6" s="1377"/>
      <c r="CK6" s="1377"/>
      <c r="CL6" s="1377"/>
      <c r="CM6" s="1377"/>
      <c r="CN6" s="1377"/>
      <c r="CO6" s="1377"/>
      <c r="CP6" s="1377"/>
      <c r="CQ6" s="1377"/>
      <c r="CR6" s="1377"/>
      <c r="CS6" s="1378"/>
      <c r="CT6" s="33"/>
      <c r="CU6" s="1274" t="s">
        <v>43</v>
      </c>
      <c r="CV6" s="1275"/>
      <c r="CW6" s="1276"/>
      <c r="CX6" s="1274" t="s">
        <v>27</v>
      </c>
      <c r="CY6" s="1275"/>
      <c r="CZ6" s="1276"/>
      <c r="DA6" s="1274" t="s">
        <v>42</v>
      </c>
      <c r="DB6" s="1275"/>
      <c r="DC6" s="1276"/>
      <c r="DD6" s="1273" t="s">
        <v>53</v>
      </c>
      <c r="DE6" s="1269"/>
      <c r="DF6" s="1269"/>
      <c r="DG6" s="1269"/>
      <c r="DH6" s="1270"/>
      <c r="DI6" s="1274" t="s">
        <v>28</v>
      </c>
      <c r="DJ6" s="1275"/>
      <c r="DK6" s="1276"/>
      <c r="DL6" s="1367" t="s">
        <v>52</v>
      </c>
      <c r="DM6" s="1368"/>
      <c r="DN6" s="1368"/>
      <c r="DO6" s="1368"/>
      <c r="DP6" s="1368"/>
      <c r="DQ6" s="1369"/>
      <c r="DR6" s="1274" t="s">
        <v>220</v>
      </c>
      <c r="DS6" s="1275"/>
      <c r="DT6" s="1275"/>
      <c r="DU6" s="1276"/>
      <c r="DV6" s="1376" t="s">
        <v>219</v>
      </c>
      <c r="DW6" s="1377"/>
      <c r="DX6" s="1377"/>
      <c r="DY6" s="1377"/>
      <c r="DZ6" s="1377"/>
      <c r="EA6" s="1377"/>
      <c r="EB6" s="1377"/>
      <c r="EC6" s="1377"/>
      <c r="ED6" s="1377"/>
      <c r="EE6" s="1377"/>
      <c r="EF6" s="1377"/>
      <c r="EG6" s="1378"/>
    </row>
    <row r="7" spans="3:137" ht="15" customHeight="1" x14ac:dyDescent="0.15">
      <c r="C7" s="1285"/>
      <c r="D7" s="1286"/>
      <c r="E7" s="1287"/>
      <c r="F7" s="30"/>
      <c r="G7" s="31"/>
      <c r="H7" s="32"/>
      <c r="I7" s="1285"/>
      <c r="J7" s="1286"/>
      <c r="K7" s="1287"/>
      <c r="L7" s="30"/>
      <c r="M7" s="31"/>
      <c r="N7" s="31"/>
      <c r="O7" s="31"/>
      <c r="P7" s="32"/>
      <c r="Q7" s="1285"/>
      <c r="R7" s="1286"/>
      <c r="S7" s="1287"/>
      <c r="T7" s="1370"/>
      <c r="U7" s="1371"/>
      <c r="V7" s="1371"/>
      <c r="W7" s="1371"/>
      <c r="X7" s="1371"/>
      <c r="Y7" s="1372"/>
      <c r="Z7" s="1285"/>
      <c r="AA7" s="1286"/>
      <c r="AB7" s="1286"/>
      <c r="AC7" s="1287"/>
      <c r="AD7" s="1373">
        <f>IF(AND(Z5="",AD5="",AT5=""),"",SUM(Z5:AW5))</f>
        <v>4000</v>
      </c>
      <c r="AE7" s="1374"/>
      <c r="AF7" s="1374"/>
      <c r="AG7" s="1374"/>
      <c r="AH7" s="1374"/>
      <c r="AI7" s="1374"/>
      <c r="AJ7" s="1374"/>
      <c r="AK7" s="1374"/>
      <c r="AL7" s="1374"/>
      <c r="AM7" s="1374"/>
      <c r="AN7" s="1374"/>
      <c r="AO7" s="1374"/>
      <c r="AP7" s="1374"/>
      <c r="AQ7" s="1374"/>
      <c r="AR7" s="1374"/>
      <c r="AS7" s="1374"/>
      <c r="AT7" s="1374"/>
      <c r="AU7" s="1374"/>
      <c r="AV7" s="1374"/>
      <c r="AW7" s="1375"/>
      <c r="AX7" s="33"/>
      <c r="AY7" s="1285"/>
      <c r="AZ7" s="1286"/>
      <c r="BA7" s="1287"/>
      <c r="BB7" s="30"/>
      <c r="BC7" s="31"/>
      <c r="BD7" s="32"/>
      <c r="BE7" s="1285"/>
      <c r="BF7" s="1286"/>
      <c r="BG7" s="1287"/>
      <c r="BH7" s="30"/>
      <c r="BI7" s="31"/>
      <c r="BJ7" s="31"/>
      <c r="BK7" s="31"/>
      <c r="BL7" s="32"/>
      <c r="BM7" s="1285"/>
      <c r="BN7" s="1286"/>
      <c r="BO7" s="1287"/>
      <c r="BP7" s="1370"/>
      <c r="BQ7" s="1371"/>
      <c r="BR7" s="1371"/>
      <c r="BS7" s="1371"/>
      <c r="BT7" s="1371"/>
      <c r="BU7" s="1372"/>
      <c r="BV7" s="1285"/>
      <c r="BW7" s="1286"/>
      <c r="BX7" s="1286"/>
      <c r="BY7" s="1287"/>
      <c r="BZ7" s="1373">
        <f>IF(AND(BV5="",BZ5="",CP5=""),"",SUM(BV5:CS5))</f>
        <v>2800</v>
      </c>
      <c r="CA7" s="1374"/>
      <c r="CB7" s="1374"/>
      <c r="CC7" s="1374"/>
      <c r="CD7" s="1374"/>
      <c r="CE7" s="1374"/>
      <c r="CF7" s="1374"/>
      <c r="CG7" s="1374"/>
      <c r="CH7" s="1374"/>
      <c r="CI7" s="1374"/>
      <c r="CJ7" s="1374"/>
      <c r="CK7" s="1374"/>
      <c r="CL7" s="1374"/>
      <c r="CM7" s="1374"/>
      <c r="CN7" s="1374"/>
      <c r="CO7" s="1374"/>
      <c r="CP7" s="1374"/>
      <c r="CQ7" s="1374"/>
      <c r="CR7" s="1374"/>
      <c r="CS7" s="1375"/>
      <c r="CT7" s="33"/>
      <c r="CU7" s="1285"/>
      <c r="CV7" s="1286"/>
      <c r="CW7" s="1287"/>
      <c r="CX7" s="30"/>
      <c r="CY7" s="31"/>
      <c r="CZ7" s="32"/>
      <c r="DA7" s="1285"/>
      <c r="DB7" s="1286"/>
      <c r="DC7" s="1287"/>
      <c r="DD7" s="30"/>
      <c r="DE7" s="31"/>
      <c r="DF7" s="31"/>
      <c r="DG7" s="31"/>
      <c r="DH7" s="32"/>
      <c r="DI7" s="1285"/>
      <c r="DJ7" s="1286"/>
      <c r="DK7" s="1287"/>
      <c r="DL7" s="1370"/>
      <c r="DM7" s="1371"/>
      <c r="DN7" s="1371"/>
      <c r="DO7" s="1371"/>
      <c r="DP7" s="1371"/>
      <c r="DQ7" s="1372"/>
      <c r="DR7" s="1285"/>
      <c r="DS7" s="1286"/>
      <c r="DT7" s="1286"/>
      <c r="DU7" s="1287"/>
      <c r="DV7" s="1373">
        <f>IF(AND(DR5="",DV5="",ED5=""),"",SUM(DR5:EG5))</f>
        <v>2600</v>
      </c>
      <c r="DW7" s="1374"/>
      <c r="DX7" s="1374"/>
      <c r="DY7" s="1374"/>
      <c r="DZ7" s="1374"/>
      <c r="EA7" s="1374"/>
      <c r="EB7" s="1374"/>
      <c r="EC7" s="1374"/>
      <c r="ED7" s="1374"/>
      <c r="EE7" s="1374"/>
      <c r="EF7" s="1374"/>
      <c r="EG7" s="1375"/>
    </row>
    <row r="8" spans="3:137" s="38" customFormat="1" ht="15" customHeight="1" x14ac:dyDescent="0.15">
      <c r="C8" s="1297" t="s">
        <v>224</v>
      </c>
      <c r="D8" s="1298"/>
      <c r="E8" s="1299"/>
      <c r="F8" s="1363">
        <v>2.8</v>
      </c>
      <c r="G8" s="1364"/>
      <c r="H8" s="1365"/>
      <c r="I8" s="1268" t="s">
        <v>227</v>
      </c>
      <c r="J8" s="1269"/>
      <c r="K8" s="1270"/>
      <c r="L8" s="1271">
        <v>2</v>
      </c>
      <c r="M8" s="1272"/>
      <c r="N8" s="34" t="s">
        <v>48</v>
      </c>
      <c r="O8" s="1272">
        <v>12</v>
      </c>
      <c r="P8" s="1293"/>
      <c r="Q8" s="1271" t="s">
        <v>29</v>
      </c>
      <c r="R8" s="1272"/>
      <c r="S8" s="1272"/>
      <c r="T8" s="1357">
        <v>5237.7230000000018</v>
      </c>
      <c r="U8" s="1358"/>
      <c r="V8" s="1358"/>
      <c r="W8" s="1358"/>
      <c r="X8" s="1358"/>
      <c r="Y8" s="1366"/>
      <c r="Z8" s="1322">
        <v>2.0810800000000001E-2</v>
      </c>
      <c r="AA8" s="1323"/>
      <c r="AB8" s="1324"/>
      <c r="AC8" s="1325"/>
      <c r="AD8" s="1341">
        <f t="shared" ref="AD8:AD51" si="0">IF($AD$7="","",ROUND($AD$7*$Z8,0))</f>
        <v>83</v>
      </c>
      <c r="AE8" s="1342"/>
      <c r="AF8" s="1342"/>
      <c r="AG8" s="1343"/>
      <c r="AH8" s="1341">
        <f t="shared" ref="AH8:AH51" si="1">IF($AD$7="","",IF($AD8=0,1,$AD8))</f>
        <v>83</v>
      </c>
      <c r="AI8" s="1342"/>
      <c r="AJ8" s="1342"/>
      <c r="AK8" s="1343"/>
      <c r="AL8" s="1341">
        <f t="shared" ref="AL8:AL51" si="2">IF($AD$7="","",IF($AD8=0,1,IF($AD$7=$AH$52,ROUND($AD$7/$AH$52*$AH8,0),IF(MAX($AD$8:$AG$51)&lt;&gt;IF($AD8=0,1,$AD8),ROUND($AD$7/$AH$52*$AH8,0),ROUND($AD$7/$AH$52*$AH8,0)))))</f>
        <v>83</v>
      </c>
      <c r="AM8" s="1342"/>
      <c r="AN8" s="1342"/>
      <c r="AO8" s="1343"/>
      <c r="AP8" s="1341">
        <f t="shared" ref="AP8:AP51" si="3">IF($AD$7="","",RANK($Z8,$Z$8:$AC$51))</f>
        <v>15</v>
      </c>
      <c r="AQ8" s="1342"/>
      <c r="AR8" s="1342"/>
      <c r="AS8" s="1343"/>
      <c r="AT8" s="1341">
        <f>IF($AD$7="","",IF(AND(($AD$7-$AL$52)&lt;0,$AP8&lt;=$AP$52),$AL8-1,IF(AND(($AD$7-$AL$52)&gt;=0,$AP8&lt;=$AP$52),$AL8+1,$AL8)))</f>
        <v>83</v>
      </c>
      <c r="AU8" s="1342"/>
      <c r="AV8" s="1342"/>
      <c r="AW8" s="1343"/>
      <c r="AX8" s="33"/>
      <c r="AY8" s="1297" t="s">
        <v>224</v>
      </c>
      <c r="AZ8" s="1298"/>
      <c r="BA8" s="1299"/>
      <c r="BB8" s="1363">
        <v>2.8</v>
      </c>
      <c r="BC8" s="1364"/>
      <c r="BD8" s="1365"/>
      <c r="BE8" s="1268" t="s">
        <v>227</v>
      </c>
      <c r="BF8" s="1269"/>
      <c r="BG8" s="1270"/>
      <c r="BH8" s="1271">
        <v>2</v>
      </c>
      <c r="BI8" s="1272"/>
      <c r="BJ8" s="34" t="s">
        <v>48</v>
      </c>
      <c r="BK8" s="1272">
        <v>12</v>
      </c>
      <c r="BL8" s="1293"/>
      <c r="BM8" s="1271" t="s">
        <v>29</v>
      </c>
      <c r="BN8" s="1272"/>
      <c r="BO8" s="1272"/>
      <c r="BP8" s="1357">
        <v>8135.0809999999856</v>
      </c>
      <c r="BQ8" s="1358"/>
      <c r="BR8" s="1358"/>
      <c r="BS8" s="1358"/>
      <c r="BT8" s="1317"/>
      <c r="BU8" s="1318"/>
      <c r="BV8" s="1322">
        <v>6.6473400000000002E-2</v>
      </c>
      <c r="BW8" s="1323"/>
      <c r="BX8" s="1323"/>
      <c r="BY8" s="1359"/>
      <c r="BZ8" s="1341">
        <f>IF($BZ$7="","",ROUND($BZ$7*$BV8,0))</f>
        <v>186</v>
      </c>
      <c r="CA8" s="1342"/>
      <c r="CB8" s="1342"/>
      <c r="CC8" s="1343"/>
      <c r="CD8" s="1341">
        <f t="shared" ref="CD8:CD51" si="4">IF($BZ$7="","",IF($BZ8=0,1,$BZ8))</f>
        <v>186</v>
      </c>
      <c r="CE8" s="1342"/>
      <c r="CF8" s="1342"/>
      <c r="CG8" s="1343"/>
      <c r="CH8" s="1341">
        <f t="shared" ref="CH8:CH51" si="5">IF($BZ$7="","",IF($BZ8=0,1,IF($BZ$7=$CD$52,ROUND($BZ$7/$CD$52*$CD8,0),IF(MAX($BZ$8:$CC$51)&lt;&gt;IF($BZ8=0,1,$BZ8),ROUND($BZ$7/$CD$52*$CD8,0),ROUND($BZ$7/$CD$52*$CD8,0)))))</f>
        <v>186</v>
      </c>
      <c r="CI8" s="1342"/>
      <c r="CJ8" s="1342"/>
      <c r="CK8" s="1343"/>
      <c r="CL8" s="1341">
        <f t="shared" ref="CL8:CL51" si="6">IF($BZ$7="","",RANK($BV8,$BV$8:$BY$51))</f>
        <v>4</v>
      </c>
      <c r="CM8" s="1342"/>
      <c r="CN8" s="1342"/>
      <c r="CO8" s="1343"/>
      <c r="CP8" s="1341">
        <f t="shared" ref="CP8:CP50" si="7">IF($BZ$7="","",IF(AND(($BZ$7-$CH$52)&lt;0,$CL8&lt;=$CL$52),$CH8-1,IF(AND(($BZ$7-$CH$52)&gt;=0,$CL8&lt;=$CL$52),$CH8+1,$CH8)))</f>
        <v>185</v>
      </c>
      <c r="CQ8" s="1342"/>
      <c r="CR8" s="1342"/>
      <c r="CS8" s="1343"/>
      <c r="CT8" s="35"/>
      <c r="CU8" s="1277" t="s">
        <v>51</v>
      </c>
      <c r="CV8" s="1278"/>
      <c r="CW8" s="1279"/>
      <c r="CX8" s="1363" t="s">
        <v>49</v>
      </c>
      <c r="CY8" s="1364"/>
      <c r="CZ8" s="1365"/>
      <c r="DA8" s="1277" t="s">
        <v>51</v>
      </c>
      <c r="DB8" s="1278"/>
      <c r="DC8" s="1279"/>
      <c r="DD8" s="1277" t="s">
        <v>49</v>
      </c>
      <c r="DE8" s="1278"/>
      <c r="DF8" s="36" t="s">
        <v>48</v>
      </c>
      <c r="DG8" s="1278" t="s">
        <v>49</v>
      </c>
      <c r="DH8" s="1279"/>
      <c r="DI8" s="1424" t="s">
        <v>50</v>
      </c>
      <c r="DJ8" s="1305"/>
      <c r="DK8" s="1306"/>
      <c r="DL8" s="1389">
        <v>248403.81299999999</v>
      </c>
      <c r="DM8" s="1390"/>
      <c r="DN8" s="1390"/>
      <c r="DO8" s="1390"/>
      <c r="DP8" s="1390"/>
      <c r="DQ8" s="1391"/>
      <c r="DR8" s="1398">
        <v>1</v>
      </c>
      <c r="DS8" s="1399"/>
      <c r="DT8" s="1399"/>
      <c r="DU8" s="1400"/>
      <c r="DV8" s="1415">
        <f>IF($DV$7="","",ROUND($DV$7*$DR8,0))</f>
        <v>2600</v>
      </c>
      <c r="DW8" s="1416"/>
      <c r="DX8" s="1416"/>
      <c r="DY8" s="1417"/>
      <c r="DZ8" s="37"/>
      <c r="EA8" s="37"/>
      <c r="EB8" s="37"/>
      <c r="EC8" s="37"/>
      <c r="ED8" s="1415">
        <f>IF($DV$7="","",ROUND($DV$7*$DR8,0))</f>
        <v>2600</v>
      </c>
      <c r="EE8" s="1416"/>
      <c r="EF8" s="1416"/>
      <c r="EG8" s="1417"/>
    </row>
    <row r="9" spans="3:137" s="38" customFormat="1" ht="15" customHeight="1" x14ac:dyDescent="0.15">
      <c r="C9" s="1300"/>
      <c r="D9" s="1298"/>
      <c r="E9" s="1299"/>
      <c r="F9" s="1353">
        <v>2.8</v>
      </c>
      <c r="G9" s="1354"/>
      <c r="H9" s="1355"/>
      <c r="I9" s="1273">
        <v>13</v>
      </c>
      <c r="J9" s="1269"/>
      <c r="K9" s="1270"/>
      <c r="L9" s="1271">
        <v>13</v>
      </c>
      <c r="M9" s="1272"/>
      <c r="N9" s="34" t="s">
        <v>48</v>
      </c>
      <c r="O9" s="1272">
        <v>13</v>
      </c>
      <c r="P9" s="1293"/>
      <c r="Q9" s="1271" t="s">
        <v>29</v>
      </c>
      <c r="R9" s="1272"/>
      <c r="S9" s="1272"/>
      <c r="T9" s="1316">
        <v>3963.6179999999918</v>
      </c>
      <c r="U9" s="1317"/>
      <c r="V9" s="1317"/>
      <c r="W9" s="1317"/>
      <c r="X9" s="1317"/>
      <c r="Y9" s="1318"/>
      <c r="Z9" s="1326">
        <v>1.5748499999999999E-2</v>
      </c>
      <c r="AA9" s="1324"/>
      <c r="AB9" s="1324"/>
      <c r="AC9" s="1325"/>
      <c r="AD9" s="1360">
        <f>IF($AD$7="","",ROUND($AD$7*$Z9,0))</f>
        <v>63</v>
      </c>
      <c r="AE9" s="1361"/>
      <c r="AF9" s="1361"/>
      <c r="AG9" s="1362"/>
      <c r="AH9" s="1360">
        <f t="shared" si="1"/>
        <v>63</v>
      </c>
      <c r="AI9" s="1361"/>
      <c r="AJ9" s="1361"/>
      <c r="AK9" s="1362"/>
      <c r="AL9" s="1360">
        <f t="shared" si="2"/>
        <v>63</v>
      </c>
      <c r="AM9" s="1361"/>
      <c r="AN9" s="1361"/>
      <c r="AO9" s="1362"/>
      <c r="AP9" s="1360">
        <f t="shared" si="3"/>
        <v>19</v>
      </c>
      <c r="AQ9" s="1361"/>
      <c r="AR9" s="1361"/>
      <c r="AS9" s="1362"/>
      <c r="AT9" s="1360">
        <f t="shared" ref="AT9:AT51" si="8">IF($AD$7="","",IF(AND(($AD$7-$AL$52)&lt;0,$AP9&lt;=$AP$52),$AL9-1,IF(AND(($AD$7-$AL$52)&gt;=0,$AP9&lt;=$AP$52),$AL9+1,$AL9)))</f>
        <v>63</v>
      </c>
      <c r="AU9" s="1361"/>
      <c r="AV9" s="1361"/>
      <c r="AW9" s="1362"/>
      <c r="AX9" s="33"/>
      <c r="AY9" s="1300"/>
      <c r="AZ9" s="1298"/>
      <c r="BA9" s="1299"/>
      <c r="BB9" s="1353">
        <v>2.8</v>
      </c>
      <c r="BC9" s="1354"/>
      <c r="BD9" s="1355"/>
      <c r="BE9" s="1273">
        <v>13</v>
      </c>
      <c r="BF9" s="1269"/>
      <c r="BG9" s="1270"/>
      <c r="BH9" s="1271">
        <v>13</v>
      </c>
      <c r="BI9" s="1272"/>
      <c r="BJ9" s="34" t="s">
        <v>48</v>
      </c>
      <c r="BK9" s="1272">
        <v>13</v>
      </c>
      <c r="BL9" s="1293"/>
      <c r="BM9" s="1271" t="s">
        <v>29</v>
      </c>
      <c r="BN9" s="1272"/>
      <c r="BO9" s="1272"/>
      <c r="BP9" s="1316">
        <v>4537.2659999999869</v>
      </c>
      <c r="BQ9" s="1317"/>
      <c r="BR9" s="1317"/>
      <c r="BS9" s="1317"/>
      <c r="BT9" s="1317"/>
      <c r="BU9" s="1318"/>
      <c r="BV9" s="1326">
        <v>3.7074900000000001E-2</v>
      </c>
      <c r="BW9" s="1324"/>
      <c r="BX9" s="1324"/>
      <c r="BY9" s="1325"/>
      <c r="BZ9" s="1360">
        <f t="shared" ref="BZ9:BZ34" si="9">IF($BZ$7="","",ROUND($BZ$7*$BV9,0))</f>
        <v>104</v>
      </c>
      <c r="CA9" s="1361"/>
      <c r="CB9" s="1361"/>
      <c r="CC9" s="1362"/>
      <c r="CD9" s="1360">
        <f t="shared" si="4"/>
        <v>104</v>
      </c>
      <c r="CE9" s="1361"/>
      <c r="CF9" s="1361"/>
      <c r="CG9" s="1362"/>
      <c r="CH9" s="1360">
        <f t="shared" si="5"/>
        <v>104</v>
      </c>
      <c r="CI9" s="1361"/>
      <c r="CJ9" s="1361"/>
      <c r="CK9" s="1362"/>
      <c r="CL9" s="1360">
        <f t="shared" si="6"/>
        <v>12</v>
      </c>
      <c r="CM9" s="1361"/>
      <c r="CN9" s="1361"/>
      <c r="CO9" s="1362"/>
      <c r="CP9" s="1360">
        <f t="shared" si="7"/>
        <v>104</v>
      </c>
      <c r="CQ9" s="1361"/>
      <c r="CR9" s="1361"/>
      <c r="CS9" s="1362"/>
      <c r="CT9" s="35"/>
      <c r="CU9" s="1284"/>
      <c r="CV9" s="1282"/>
      <c r="CW9" s="1283"/>
      <c r="CX9" s="1353" t="s">
        <v>49</v>
      </c>
      <c r="CY9" s="1354"/>
      <c r="CZ9" s="1355"/>
      <c r="DA9" s="1284"/>
      <c r="DB9" s="1282"/>
      <c r="DC9" s="1283"/>
      <c r="DD9" s="1407" t="s">
        <v>49</v>
      </c>
      <c r="DE9" s="1408"/>
      <c r="DF9" s="41" t="s">
        <v>48</v>
      </c>
      <c r="DG9" s="1408" t="s">
        <v>49</v>
      </c>
      <c r="DH9" s="1409"/>
      <c r="DI9" s="1300"/>
      <c r="DJ9" s="1298"/>
      <c r="DK9" s="1299"/>
      <c r="DL9" s="1392"/>
      <c r="DM9" s="1393"/>
      <c r="DN9" s="1393"/>
      <c r="DO9" s="1393"/>
      <c r="DP9" s="1393"/>
      <c r="DQ9" s="1394"/>
      <c r="DR9" s="1401"/>
      <c r="DS9" s="1402"/>
      <c r="DT9" s="1402"/>
      <c r="DU9" s="1403"/>
      <c r="DV9" s="1418"/>
      <c r="DW9" s="1419"/>
      <c r="DX9" s="1419"/>
      <c r="DY9" s="1420"/>
      <c r="DZ9" s="42"/>
      <c r="EA9" s="42"/>
      <c r="EB9" s="42"/>
      <c r="EC9" s="42"/>
      <c r="ED9" s="1418"/>
      <c r="EE9" s="1419"/>
      <c r="EF9" s="1419"/>
      <c r="EG9" s="1420"/>
    </row>
    <row r="10" spans="3:137" s="38" customFormat="1" ht="15" customHeight="1" x14ac:dyDescent="0.15">
      <c r="C10" s="1300"/>
      <c r="D10" s="1298"/>
      <c r="E10" s="1299"/>
      <c r="F10" s="1353">
        <v>2.8</v>
      </c>
      <c r="G10" s="1354"/>
      <c r="H10" s="1355"/>
      <c r="I10" s="1274" t="s">
        <v>228</v>
      </c>
      <c r="J10" s="1275"/>
      <c r="K10" s="1276"/>
      <c r="L10" s="1277">
        <v>14</v>
      </c>
      <c r="M10" s="1278"/>
      <c r="N10" s="36" t="s">
        <v>48</v>
      </c>
      <c r="O10" s="1278">
        <v>16</v>
      </c>
      <c r="P10" s="1279"/>
      <c r="Q10" s="1277" t="s">
        <v>33</v>
      </c>
      <c r="R10" s="1278"/>
      <c r="S10" s="1278"/>
      <c r="T10" s="1319">
        <v>716.7989999999993</v>
      </c>
      <c r="U10" s="1320"/>
      <c r="V10" s="1320"/>
      <c r="W10" s="1320"/>
      <c r="X10" s="1320"/>
      <c r="Y10" s="1321"/>
      <c r="Z10" s="1327">
        <v>2.8479999999999998E-3</v>
      </c>
      <c r="AA10" s="1328"/>
      <c r="AB10" s="1328"/>
      <c r="AC10" s="1329"/>
      <c r="AD10" s="1350">
        <f t="shared" si="0"/>
        <v>11</v>
      </c>
      <c r="AE10" s="1351"/>
      <c r="AF10" s="1351"/>
      <c r="AG10" s="1352"/>
      <c r="AH10" s="1350">
        <f t="shared" si="1"/>
        <v>11</v>
      </c>
      <c r="AI10" s="1351"/>
      <c r="AJ10" s="1351"/>
      <c r="AK10" s="1352"/>
      <c r="AL10" s="1350">
        <f t="shared" si="2"/>
        <v>11</v>
      </c>
      <c r="AM10" s="1351"/>
      <c r="AN10" s="1351"/>
      <c r="AO10" s="1352"/>
      <c r="AP10" s="1350">
        <f t="shared" si="3"/>
        <v>35</v>
      </c>
      <c r="AQ10" s="1351"/>
      <c r="AR10" s="1351"/>
      <c r="AS10" s="1352"/>
      <c r="AT10" s="1350">
        <f t="shared" si="8"/>
        <v>11</v>
      </c>
      <c r="AU10" s="1351"/>
      <c r="AV10" s="1351"/>
      <c r="AW10" s="1352"/>
      <c r="AX10" s="33"/>
      <c r="AY10" s="1300"/>
      <c r="AZ10" s="1298"/>
      <c r="BA10" s="1299"/>
      <c r="BB10" s="1353">
        <v>2.8</v>
      </c>
      <c r="BC10" s="1354"/>
      <c r="BD10" s="1355"/>
      <c r="BE10" s="1274" t="s">
        <v>228</v>
      </c>
      <c r="BF10" s="1275"/>
      <c r="BG10" s="1276"/>
      <c r="BH10" s="1277">
        <v>14</v>
      </c>
      <c r="BI10" s="1278"/>
      <c r="BJ10" s="36" t="s">
        <v>48</v>
      </c>
      <c r="BK10" s="1278">
        <v>16</v>
      </c>
      <c r="BL10" s="1279"/>
      <c r="BM10" s="1277" t="s">
        <v>33</v>
      </c>
      <c r="BN10" s="1278"/>
      <c r="BO10" s="1278"/>
      <c r="BP10" s="1319">
        <v>2639.2750000000028</v>
      </c>
      <c r="BQ10" s="1320"/>
      <c r="BR10" s="1320"/>
      <c r="BS10" s="1320"/>
      <c r="BT10" s="1320"/>
      <c r="BU10" s="1321"/>
      <c r="BV10" s="1327">
        <v>2.1566100000000001E-2</v>
      </c>
      <c r="BW10" s="1328"/>
      <c r="BX10" s="1328"/>
      <c r="BY10" s="1329"/>
      <c r="BZ10" s="1350">
        <f t="shared" si="9"/>
        <v>60</v>
      </c>
      <c r="CA10" s="1351"/>
      <c r="CB10" s="1351"/>
      <c r="CC10" s="1352"/>
      <c r="CD10" s="1350">
        <f t="shared" si="4"/>
        <v>60</v>
      </c>
      <c r="CE10" s="1351"/>
      <c r="CF10" s="1351"/>
      <c r="CG10" s="1352"/>
      <c r="CH10" s="1350">
        <f t="shared" si="5"/>
        <v>60</v>
      </c>
      <c r="CI10" s="1351"/>
      <c r="CJ10" s="1351"/>
      <c r="CK10" s="1352"/>
      <c r="CL10" s="1350">
        <f t="shared" si="6"/>
        <v>20</v>
      </c>
      <c r="CM10" s="1351"/>
      <c r="CN10" s="1351"/>
      <c r="CO10" s="1352"/>
      <c r="CP10" s="1350">
        <f t="shared" si="7"/>
        <v>60</v>
      </c>
      <c r="CQ10" s="1351"/>
      <c r="CR10" s="1351"/>
      <c r="CS10" s="1352"/>
      <c r="CT10" s="35"/>
      <c r="CU10" s="1284"/>
      <c r="CV10" s="1282"/>
      <c r="CW10" s="1283"/>
      <c r="CX10" s="1353" t="s">
        <v>49</v>
      </c>
      <c r="CY10" s="1354"/>
      <c r="CZ10" s="1355"/>
      <c r="DA10" s="1284"/>
      <c r="DB10" s="1282"/>
      <c r="DC10" s="1283"/>
      <c r="DD10" s="1284" t="s">
        <v>49</v>
      </c>
      <c r="DE10" s="1282"/>
      <c r="DF10" s="40" t="s">
        <v>48</v>
      </c>
      <c r="DG10" s="1282" t="s">
        <v>49</v>
      </c>
      <c r="DH10" s="1283"/>
      <c r="DI10" s="1300"/>
      <c r="DJ10" s="1298"/>
      <c r="DK10" s="1299"/>
      <c r="DL10" s="1392"/>
      <c r="DM10" s="1393"/>
      <c r="DN10" s="1393"/>
      <c r="DO10" s="1393"/>
      <c r="DP10" s="1393"/>
      <c r="DQ10" s="1394"/>
      <c r="DR10" s="1401"/>
      <c r="DS10" s="1402"/>
      <c r="DT10" s="1402"/>
      <c r="DU10" s="1403"/>
      <c r="DV10" s="1418"/>
      <c r="DW10" s="1419"/>
      <c r="DX10" s="1419"/>
      <c r="DY10" s="1420"/>
      <c r="DZ10" s="42"/>
      <c r="EA10" s="42"/>
      <c r="EB10" s="42"/>
      <c r="EC10" s="42"/>
      <c r="ED10" s="1418"/>
      <c r="EE10" s="1419"/>
      <c r="EF10" s="1419"/>
      <c r="EG10" s="1420"/>
    </row>
    <row r="11" spans="3:137" s="38" customFormat="1" ht="15" customHeight="1" x14ac:dyDescent="0.15">
      <c r="C11" s="1300"/>
      <c r="D11" s="1298"/>
      <c r="E11" s="1299"/>
      <c r="F11" s="1353">
        <v>2.8</v>
      </c>
      <c r="G11" s="1354"/>
      <c r="H11" s="1355"/>
      <c r="I11" s="1289"/>
      <c r="J11" s="1290"/>
      <c r="K11" s="1291"/>
      <c r="L11" s="1284">
        <v>14</v>
      </c>
      <c r="M11" s="1282"/>
      <c r="N11" s="40" t="s">
        <v>48</v>
      </c>
      <c r="O11" s="1282">
        <v>16</v>
      </c>
      <c r="P11" s="1283"/>
      <c r="Q11" s="1284" t="s">
        <v>34</v>
      </c>
      <c r="R11" s="1282"/>
      <c r="S11" s="1282"/>
      <c r="T11" s="1307">
        <v>2713.5330000000072</v>
      </c>
      <c r="U11" s="1308"/>
      <c r="V11" s="1308"/>
      <c r="W11" s="1308"/>
      <c r="X11" s="1308"/>
      <c r="Y11" s="1309"/>
      <c r="Z11" s="1330">
        <v>1.0781600000000001E-2</v>
      </c>
      <c r="AA11" s="1331"/>
      <c r="AB11" s="1331"/>
      <c r="AC11" s="1332"/>
      <c r="AD11" s="1344">
        <f t="shared" si="0"/>
        <v>43</v>
      </c>
      <c r="AE11" s="1345"/>
      <c r="AF11" s="1345"/>
      <c r="AG11" s="1346"/>
      <c r="AH11" s="1344">
        <f t="shared" si="1"/>
        <v>43</v>
      </c>
      <c r="AI11" s="1345"/>
      <c r="AJ11" s="1345"/>
      <c r="AK11" s="1346"/>
      <c r="AL11" s="1344">
        <f t="shared" si="2"/>
        <v>43</v>
      </c>
      <c r="AM11" s="1345"/>
      <c r="AN11" s="1345"/>
      <c r="AO11" s="1346"/>
      <c r="AP11" s="1344">
        <f t="shared" si="3"/>
        <v>24</v>
      </c>
      <c r="AQ11" s="1345"/>
      <c r="AR11" s="1345"/>
      <c r="AS11" s="1346"/>
      <c r="AT11" s="1344">
        <f t="shared" si="8"/>
        <v>43</v>
      </c>
      <c r="AU11" s="1345"/>
      <c r="AV11" s="1345"/>
      <c r="AW11" s="1346"/>
      <c r="AX11" s="33"/>
      <c r="AY11" s="1300"/>
      <c r="AZ11" s="1298"/>
      <c r="BA11" s="1299"/>
      <c r="BB11" s="1353">
        <v>2.8</v>
      </c>
      <c r="BC11" s="1354"/>
      <c r="BD11" s="1355"/>
      <c r="BE11" s="1289"/>
      <c r="BF11" s="1290"/>
      <c r="BG11" s="1291"/>
      <c r="BH11" s="1284">
        <v>14</v>
      </c>
      <c r="BI11" s="1282"/>
      <c r="BJ11" s="40" t="s">
        <v>48</v>
      </c>
      <c r="BK11" s="1282">
        <v>16</v>
      </c>
      <c r="BL11" s="1283"/>
      <c r="BM11" s="1284" t="s">
        <v>34</v>
      </c>
      <c r="BN11" s="1282"/>
      <c r="BO11" s="1282"/>
      <c r="BP11" s="1307">
        <v>4239.0360000000073</v>
      </c>
      <c r="BQ11" s="1308"/>
      <c r="BR11" s="1308"/>
      <c r="BS11" s="1308"/>
      <c r="BT11" s="1308"/>
      <c r="BU11" s="1309"/>
      <c r="BV11" s="1330">
        <v>3.4638000000000002E-2</v>
      </c>
      <c r="BW11" s="1331"/>
      <c r="BX11" s="1331"/>
      <c r="BY11" s="1332"/>
      <c r="BZ11" s="1344">
        <f t="shared" si="9"/>
        <v>97</v>
      </c>
      <c r="CA11" s="1345"/>
      <c r="CB11" s="1345"/>
      <c r="CC11" s="1346"/>
      <c r="CD11" s="1344">
        <f t="shared" si="4"/>
        <v>97</v>
      </c>
      <c r="CE11" s="1345"/>
      <c r="CF11" s="1345"/>
      <c r="CG11" s="1346"/>
      <c r="CH11" s="1344">
        <f t="shared" si="5"/>
        <v>97</v>
      </c>
      <c r="CI11" s="1345"/>
      <c r="CJ11" s="1345"/>
      <c r="CK11" s="1346"/>
      <c r="CL11" s="1344">
        <f t="shared" si="6"/>
        <v>14</v>
      </c>
      <c r="CM11" s="1345"/>
      <c r="CN11" s="1345"/>
      <c r="CO11" s="1346"/>
      <c r="CP11" s="1344">
        <f t="shared" si="7"/>
        <v>97</v>
      </c>
      <c r="CQ11" s="1345"/>
      <c r="CR11" s="1345"/>
      <c r="CS11" s="1346"/>
      <c r="CT11" s="35"/>
      <c r="CU11" s="1284"/>
      <c r="CV11" s="1282"/>
      <c r="CW11" s="1283"/>
      <c r="CX11" s="1353" t="s">
        <v>49</v>
      </c>
      <c r="CY11" s="1354"/>
      <c r="CZ11" s="1355"/>
      <c r="DA11" s="1284"/>
      <c r="DB11" s="1282"/>
      <c r="DC11" s="1283"/>
      <c r="DD11" s="1284" t="s">
        <v>49</v>
      </c>
      <c r="DE11" s="1282"/>
      <c r="DF11" s="40" t="s">
        <v>48</v>
      </c>
      <c r="DG11" s="1282" t="s">
        <v>49</v>
      </c>
      <c r="DH11" s="1283"/>
      <c r="DI11" s="1300"/>
      <c r="DJ11" s="1298"/>
      <c r="DK11" s="1299"/>
      <c r="DL11" s="1392"/>
      <c r="DM11" s="1393"/>
      <c r="DN11" s="1393"/>
      <c r="DO11" s="1393"/>
      <c r="DP11" s="1393"/>
      <c r="DQ11" s="1394"/>
      <c r="DR11" s="1401"/>
      <c r="DS11" s="1402"/>
      <c r="DT11" s="1402"/>
      <c r="DU11" s="1403"/>
      <c r="DV11" s="1418"/>
      <c r="DW11" s="1419"/>
      <c r="DX11" s="1419"/>
      <c r="DY11" s="1420"/>
      <c r="DZ11" s="42"/>
      <c r="EA11" s="42"/>
      <c r="EB11" s="42"/>
      <c r="EC11" s="42"/>
      <c r="ED11" s="1418"/>
      <c r="EE11" s="1419"/>
      <c r="EF11" s="1419"/>
      <c r="EG11" s="1420"/>
    </row>
    <row r="12" spans="3:137" s="38" customFormat="1" ht="15" customHeight="1" x14ac:dyDescent="0.15">
      <c r="C12" s="1300"/>
      <c r="D12" s="1298"/>
      <c r="E12" s="1299"/>
      <c r="F12" s="1353">
        <v>2.8</v>
      </c>
      <c r="G12" s="1354"/>
      <c r="H12" s="1355"/>
      <c r="I12" s="1289"/>
      <c r="J12" s="1290"/>
      <c r="K12" s="1291"/>
      <c r="L12" s="1284">
        <v>14</v>
      </c>
      <c r="M12" s="1282"/>
      <c r="N12" s="40" t="s">
        <v>48</v>
      </c>
      <c r="O12" s="1282">
        <v>16</v>
      </c>
      <c r="P12" s="1283"/>
      <c r="Q12" s="1284" t="s">
        <v>35</v>
      </c>
      <c r="R12" s="1282"/>
      <c r="S12" s="1282"/>
      <c r="T12" s="1307">
        <v>4255.2440000000206</v>
      </c>
      <c r="U12" s="1308"/>
      <c r="V12" s="1308"/>
      <c r="W12" s="1308"/>
      <c r="X12" s="1308"/>
      <c r="Y12" s="1309"/>
      <c r="Z12" s="1330">
        <v>1.6907200000000001E-2</v>
      </c>
      <c r="AA12" s="1331"/>
      <c r="AB12" s="1331"/>
      <c r="AC12" s="1332"/>
      <c r="AD12" s="1344">
        <f t="shared" si="0"/>
        <v>68</v>
      </c>
      <c r="AE12" s="1345"/>
      <c r="AF12" s="1345"/>
      <c r="AG12" s="1346"/>
      <c r="AH12" s="1344">
        <f t="shared" si="1"/>
        <v>68</v>
      </c>
      <c r="AI12" s="1345"/>
      <c r="AJ12" s="1345"/>
      <c r="AK12" s="1346"/>
      <c r="AL12" s="1344">
        <f t="shared" si="2"/>
        <v>68</v>
      </c>
      <c r="AM12" s="1345"/>
      <c r="AN12" s="1345"/>
      <c r="AO12" s="1346"/>
      <c r="AP12" s="1344">
        <f t="shared" si="3"/>
        <v>18</v>
      </c>
      <c r="AQ12" s="1345"/>
      <c r="AR12" s="1345"/>
      <c r="AS12" s="1346"/>
      <c r="AT12" s="1344">
        <f t="shared" si="8"/>
        <v>68</v>
      </c>
      <c r="AU12" s="1345"/>
      <c r="AV12" s="1345"/>
      <c r="AW12" s="1346"/>
      <c r="AX12" s="33"/>
      <c r="AY12" s="1300"/>
      <c r="AZ12" s="1298"/>
      <c r="BA12" s="1299"/>
      <c r="BB12" s="1353">
        <v>2.8</v>
      </c>
      <c r="BC12" s="1354"/>
      <c r="BD12" s="1355"/>
      <c r="BE12" s="1289"/>
      <c r="BF12" s="1290"/>
      <c r="BG12" s="1291"/>
      <c r="BH12" s="1284">
        <v>14</v>
      </c>
      <c r="BI12" s="1282"/>
      <c r="BJ12" s="40" t="s">
        <v>48</v>
      </c>
      <c r="BK12" s="1282">
        <v>16</v>
      </c>
      <c r="BL12" s="1283"/>
      <c r="BM12" s="1284" t="s">
        <v>35</v>
      </c>
      <c r="BN12" s="1282"/>
      <c r="BO12" s="1282"/>
      <c r="BP12" s="1307">
        <v>6987.2060000000001</v>
      </c>
      <c r="BQ12" s="1308"/>
      <c r="BR12" s="1308"/>
      <c r="BS12" s="1308"/>
      <c r="BT12" s="1308"/>
      <c r="BU12" s="1309"/>
      <c r="BV12" s="1330">
        <v>5.7093900000000003E-2</v>
      </c>
      <c r="BW12" s="1331"/>
      <c r="BX12" s="1331"/>
      <c r="BY12" s="1332"/>
      <c r="BZ12" s="1344">
        <f t="shared" si="9"/>
        <v>160</v>
      </c>
      <c r="CA12" s="1345"/>
      <c r="CB12" s="1345"/>
      <c r="CC12" s="1346"/>
      <c r="CD12" s="1344">
        <f t="shared" si="4"/>
        <v>160</v>
      </c>
      <c r="CE12" s="1345"/>
      <c r="CF12" s="1345"/>
      <c r="CG12" s="1346"/>
      <c r="CH12" s="1344">
        <f t="shared" si="5"/>
        <v>160</v>
      </c>
      <c r="CI12" s="1345"/>
      <c r="CJ12" s="1345"/>
      <c r="CK12" s="1346"/>
      <c r="CL12" s="1344">
        <f t="shared" si="6"/>
        <v>6</v>
      </c>
      <c r="CM12" s="1345"/>
      <c r="CN12" s="1345"/>
      <c r="CO12" s="1346"/>
      <c r="CP12" s="1344">
        <f t="shared" si="7"/>
        <v>160</v>
      </c>
      <c r="CQ12" s="1345"/>
      <c r="CR12" s="1345"/>
      <c r="CS12" s="1346"/>
      <c r="CT12" s="35"/>
      <c r="CU12" s="1288"/>
      <c r="CV12" s="1280"/>
      <c r="CW12" s="1281"/>
      <c r="CX12" s="1410" t="s">
        <v>49</v>
      </c>
      <c r="CY12" s="1411"/>
      <c r="CZ12" s="1412"/>
      <c r="DA12" s="1288"/>
      <c r="DB12" s="1280"/>
      <c r="DC12" s="1281"/>
      <c r="DD12" s="1288" t="s">
        <v>49</v>
      </c>
      <c r="DE12" s="1280"/>
      <c r="DF12" s="43" t="s">
        <v>48</v>
      </c>
      <c r="DG12" s="1280" t="s">
        <v>49</v>
      </c>
      <c r="DH12" s="1281"/>
      <c r="DI12" s="1301"/>
      <c r="DJ12" s="1302"/>
      <c r="DK12" s="1303"/>
      <c r="DL12" s="1395"/>
      <c r="DM12" s="1396"/>
      <c r="DN12" s="1396"/>
      <c r="DO12" s="1396"/>
      <c r="DP12" s="1396"/>
      <c r="DQ12" s="1397"/>
      <c r="DR12" s="1404"/>
      <c r="DS12" s="1405"/>
      <c r="DT12" s="1405"/>
      <c r="DU12" s="1406"/>
      <c r="DV12" s="1421"/>
      <c r="DW12" s="1422"/>
      <c r="DX12" s="1422"/>
      <c r="DY12" s="1423"/>
      <c r="DZ12" s="44"/>
      <c r="EA12" s="44"/>
      <c r="EB12" s="44"/>
      <c r="EC12" s="44"/>
      <c r="ED12" s="1421"/>
      <c r="EE12" s="1422"/>
      <c r="EF12" s="1422"/>
      <c r="EG12" s="1423"/>
    </row>
    <row r="13" spans="3:137" s="38" customFormat="1" ht="15" customHeight="1" x14ac:dyDescent="0.15">
      <c r="C13" s="1300"/>
      <c r="D13" s="1298"/>
      <c r="E13" s="1299"/>
      <c r="F13" s="1353">
        <v>2.8</v>
      </c>
      <c r="G13" s="1354"/>
      <c r="H13" s="1355"/>
      <c r="I13" s="1285"/>
      <c r="J13" s="1286"/>
      <c r="K13" s="1287"/>
      <c r="L13" s="1288">
        <v>14</v>
      </c>
      <c r="M13" s="1280"/>
      <c r="N13" s="43" t="s">
        <v>48</v>
      </c>
      <c r="O13" s="1280">
        <v>16</v>
      </c>
      <c r="P13" s="1281"/>
      <c r="Q13" s="1288" t="s">
        <v>36</v>
      </c>
      <c r="R13" s="1280"/>
      <c r="S13" s="1280"/>
      <c r="T13" s="1310">
        <v>16418.137000000024</v>
      </c>
      <c r="U13" s="1311"/>
      <c r="V13" s="1311"/>
      <c r="W13" s="1311"/>
      <c r="X13" s="1311"/>
      <c r="Y13" s="1312"/>
      <c r="Z13" s="1333">
        <v>6.52335E-2</v>
      </c>
      <c r="AA13" s="1334"/>
      <c r="AB13" s="1334"/>
      <c r="AC13" s="1335"/>
      <c r="AD13" s="1338">
        <f t="shared" si="0"/>
        <v>261</v>
      </c>
      <c r="AE13" s="1339"/>
      <c r="AF13" s="1339"/>
      <c r="AG13" s="1340"/>
      <c r="AH13" s="1338">
        <f t="shared" si="1"/>
        <v>261</v>
      </c>
      <c r="AI13" s="1339"/>
      <c r="AJ13" s="1339"/>
      <c r="AK13" s="1340"/>
      <c r="AL13" s="1338">
        <f t="shared" si="2"/>
        <v>261</v>
      </c>
      <c r="AM13" s="1339"/>
      <c r="AN13" s="1339"/>
      <c r="AO13" s="1340"/>
      <c r="AP13" s="1338">
        <f t="shared" si="3"/>
        <v>5</v>
      </c>
      <c r="AQ13" s="1339"/>
      <c r="AR13" s="1339"/>
      <c r="AS13" s="1340"/>
      <c r="AT13" s="1338">
        <f t="shared" si="8"/>
        <v>261</v>
      </c>
      <c r="AU13" s="1339"/>
      <c r="AV13" s="1339"/>
      <c r="AW13" s="1340"/>
      <c r="AX13" s="33"/>
      <c r="AY13" s="1300"/>
      <c r="AZ13" s="1298"/>
      <c r="BA13" s="1299"/>
      <c r="BB13" s="1353">
        <v>2.8</v>
      </c>
      <c r="BC13" s="1354"/>
      <c r="BD13" s="1355"/>
      <c r="BE13" s="1285"/>
      <c r="BF13" s="1286"/>
      <c r="BG13" s="1287"/>
      <c r="BH13" s="1288">
        <v>14</v>
      </c>
      <c r="BI13" s="1280"/>
      <c r="BJ13" s="43" t="s">
        <v>48</v>
      </c>
      <c r="BK13" s="1280">
        <v>16</v>
      </c>
      <c r="BL13" s="1281"/>
      <c r="BM13" s="1288" t="s">
        <v>36</v>
      </c>
      <c r="BN13" s="1280"/>
      <c r="BO13" s="1280"/>
      <c r="BP13" s="1310">
        <v>8267.8560000000161</v>
      </c>
      <c r="BQ13" s="1311"/>
      <c r="BR13" s="1311"/>
      <c r="BS13" s="1311"/>
      <c r="BT13" s="1311"/>
      <c r="BU13" s="1312"/>
      <c r="BV13" s="1333">
        <v>6.7558400000000005E-2</v>
      </c>
      <c r="BW13" s="1334"/>
      <c r="BX13" s="1334"/>
      <c r="BY13" s="1335"/>
      <c r="BZ13" s="1338">
        <f t="shared" si="9"/>
        <v>189</v>
      </c>
      <c r="CA13" s="1339"/>
      <c r="CB13" s="1339"/>
      <c r="CC13" s="1340"/>
      <c r="CD13" s="1338">
        <f t="shared" si="4"/>
        <v>189</v>
      </c>
      <c r="CE13" s="1339"/>
      <c r="CF13" s="1339"/>
      <c r="CG13" s="1340"/>
      <c r="CH13" s="1338">
        <f t="shared" si="5"/>
        <v>189</v>
      </c>
      <c r="CI13" s="1339"/>
      <c r="CJ13" s="1339"/>
      <c r="CK13" s="1340"/>
      <c r="CL13" s="1338">
        <f t="shared" si="6"/>
        <v>3</v>
      </c>
      <c r="CM13" s="1339"/>
      <c r="CN13" s="1339"/>
      <c r="CO13" s="1340"/>
      <c r="CP13" s="1338">
        <f t="shared" si="7"/>
        <v>188</v>
      </c>
      <c r="CQ13" s="1339"/>
      <c r="CR13" s="1339"/>
      <c r="CS13" s="1340"/>
      <c r="CT13" s="35"/>
      <c r="CU13" s="1294" t="s">
        <v>40</v>
      </c>
      <c r="CV13" s="1295"/>
      <c r="CW13" s="1295"/>
      <c r="CX13" s="1295"/>
      <c r="CY13" s="1295"/>
      <c r="CZ13" s="1295"/>
      <c r="DA13" s="1295"/>
      <c r="DB13" s="1295"/>
      <c r="DC13" s="1295"/>
      <c r="DD13" s="1295"/>
      <c r="DE13" s="1295"/>
      <c r="DF13" s="1295"/>
      <c r="DG13" s="1295"/>
      <c r="DH13" s="1295"/>
      <c r="DI13" s="1295"/>
      <c r="DJ13" s="1295"/>
      <c r="DK13" s="1296"/>
      <c r="DL13" s="1380">
        <f>SUM($DL$8)</f>
        <v>248403.81299999999</v>
      </c>
      <c r="DM13" s="1381"/>
      <c r="DN13" s="1381"/>
      <c r="DO13" s="1381"/>
      <c r="DP13" s="1381"/>
      <c r="DQ13" s="1382"/>
      <c r="DR13" s="1383">
        <f>SUM($DR$8)</f>
        <v>1</v>
      </c>
      <c r="DS13" s="1384"/>
      <c r="DT13" s="1384"/>
      <c r="DU13" s="1385"/>
      <c r="DV13" s="1360">
        <f>IF($DV$7="","",SUM($DV$8))</f>
        <v>2600</v>
      </c>
      <c r="DW13" s="1361"/>
      <c r="DX13" s="1361"/>
      <c r="DY13" s="1362"/>
      <c r="DZ13" s="39"/>
      <c r="EA13" s="39"/>
      <c r="EB13" s="39"/>
      <c r="EC13" s="39"/>
      <c r="ED13" s="1386">
        <f>IF($DV$7="","",SUM($DV$8))</f>
        <v>2600</v>
      </c>
      <c r="EE13" s="1387"/>
      <c r="EF13" s="1387"/>
      <c r="EG13" s="1388"/>
    </row>
    <row r="14" spans="3:137" s="38" customFormat="1" ht="15" customHeight="1" x14ac:dyDescent="0.15">
      <c r="C14" s="1300"/>
      <c r="D14" s="1298"/>
      <c r="E14" s="1299"/>
      <c r="F14" s="1353">
        <v>2.8</v>
      </c>
      <c r="G14" s="1354"/>
      <c r="H14" s="1355"/>
      <c r="I14" s="1292" t="s">
        <v>229</v>
      </c>
      <c r="J14" s="1275"/>
      <c r="K14" s="1276"/>
      <c r="L14" s="1277">
        <v>18</v>
      </c>
      <c r="M14" s="1278"/>
      <c r="N14" s="36" t="s">
        <v>48</v>
      </c>
      <c r="O14" s="1278">
        <v>22</v>
      </c>
      <c r="P14" s="1279"/>
      <c r="Q14" s="1277" t="s">
        <v>33</v>
      </c>
      <c r="R14" s="1278"/>
      <c r="S14" s="1278"/>
      <c r="T14" s="1313">
        <v>2092.5619999999999</v>
      </c>
      <c r="U14" s="1314"/>
      <c r="V14" s="1314"/>
      <c r="W14" s="1314"/>
      <c r="X14" s="1314"/>
      <c r="Y14" s="1315"/>
      <c r="Z14" s="1336">
        <v>8.3143000000000002E-3</v>
      </c>
      <c r="AA14" s="1337"/>
      <c r="AB14" s="1328"/>
      <c r="AC14" s="1329"/>
      <c r="AD14" s="1347">
        <f t="shared" si="0"/>
        <v>33</v>
      </c>
      <c r="AE14" s="1348"/>
      <c r="AF14" s="1348"/>
      <c r="AG14" s="1349"/>
      <c r="AH14" s="1347">
        <f t="shared" si="1"/>
        <v>33</v>
      </c>
      <c r="AI14" s="1348"/>
      <c r="AJ14" s="1348"/>
      <c r="AK14" s="1349"/>
      <c r="AL14" s="1347">
        <f t="shared" si="2"/>
        <v>33</v>
      </c>
      <c r="AM14" s="1348"/>
      <c r="AN14" s="1348"/>
      <c r="AO14" s="1349"/>
      <c r="AP14" s="1347">
        <f t="shared" si="3"/>
        <v>28</v>
      </c>
      <c r="AQ14" s="1348"/>
      <c r="AR14" s="1348"/>
      <c r="AS14" s="1349"/>
      <c r="AT14" s="1347">
        <f t="shared" si="8"/>
        <v>33</v>
      </c>
      <c r="AU14" s="1348"/>
      <c r="AV14" s="1348"/>
      <c r="AW14" s="1349"/>
      <c r="AX14" s="33"/>
      <c r="AY14" s="1300"/>
      <c r="AZ14" s="1298"/>
      <c r="BA14" s="1299"/>
      <c r="BB14" s="1353">
        <v>2.8</v>
      </c>
      <c r="BC14" s="1354"/>
      <c r="BD14" s="1355"/>
      <c r="BE14" s="1292" t="s">
        <v>229</v>
      </c>
      <c r="BF14" s="1275"/>
      <c r="BG14" s="1276"/>
      <c r="BH14" s="1277">
        <v>18</v>
      </c>
      <c r="BI14" s="1278"/>
      <c r="BJ14" s="36" t="s">
        <v>48</v>
      </c>
      <c r="BK14" s="1278">
        <v>22</v>
      </c>
      <c r="BL14" s="1279"/>
      <c r="BM14" s="1277" t="s">
        <v>33</v>
      </c>
      <c r="BN14" s="1278"/>
      <c r="BO14" s="1278"/>
      <c r="BP14" s="1313">
        <v>3393.646000000002</v>
      </c>
      <c r="BQ14" s="1314"/>
      <c r="BR14" s="1314"/>
      <c r="BS14" s="1314"/>
      <c r="BT14" s="1320"/>
      <c r="BU14" s="1321"/>
      <c r="BV14" s="1336">
        <v>2.77302E-2</v>
      </c>
      <c r="BW14" s="1337"/>
      <c r="BX14" s="1337"/>
      <c r="BY14" s="1356"/>
      <c r="BZ14" s="1347">
        <f t="shared" si="9"/>
        <v>78</v>
      </c>
      <c r="CA14" s="1348"/>
      <c r="CB14" s="1348"/>
      <c r="CC14" s="1349"/>
      <c r="CD14" s="1347">
        <f t="shared" si="4"/>
        <v>78</v>
      </c>
      <c r="CE14" s="1348"/>
      <c r="CF14" s="1348"/>
      <c r="CG14" s="1349"/>
      <c r="CH14" s="1347">
        <f t="shared" si="5"/>
        <v>78</v>
      </c>
      <c r="CI14" s="1348"/>
      <c r="CJ14" s="1348"/>
      <c r="CK14" s="1349"/>
      <c r="CL14" s="1347">
        <f t="shared" si="6"/>
        <v>17</v>
      </c>
      <c r="CM14" s="1348"/>
      <c r="CN14" s="1348"/>
      <c r="CO14" s="1349"/>
      <c r="CP14" s="1347">
        <f t="shared" si="7"/>
        <v>78</v>
      </c>
      <c r="CQ14" s="1348"/>
      <c r="CR14" s="1348"/>
      <c r="CS14" s="1349"/>
      <c r="CT14" s="35"/>
      <c r="CU14" s="35"/>
      <c r="CV14" s="35"/>
      <c r="CW14" s="35"/>
      <c r="CX14" s="35"/>
      <c r="CY14" s="35"/>
      <c r="CZ14" s="35"/>
      <c r="DA14" s="35"/>
      <c r="DB14" s="35"/>
      <c r="DC14" s="35"/>
      <c r="DD14" s="35"/>
      <c r="DE14" s="35"/>
      <c r="DF14" s="35"/>
      <c r="DG14" s="35"/>
      <c r="DH14" s="35"/>
      <c r="DI14" s="35"/>
      <c r="DJ14" s="35"/>
      <c r="DK14" s="35"/>
      <c r="DL14" s="35"/>
      <c r="DM14" s="35"/>
      <c r="DN14" s="35"/>
      <c r="DO14" s="35"/>
      <c r="DP14" s="35"/>
      <c r="DQ14" s="35"/>
      <c r="DR14" s="35"/>
      <c r="DS14" s="35"/>
      <c r="DT14" s="35"/>
      <c r="DU14" s="35"/>
      <c r="DV14" s="35"/>
      <c r="DW14" s="35"/>
      <c r="DX14" s="35"/>
      <c r="DY14" s="35"/>
      <c r="DZ14" s="35"/>
      <c r="EA14" s="35"/>
      <c r="EB14" s="35"/>
      <c r="EC14" s="35"/>
      <c r="ED14" s="35"/>
      <c r="EE14" s="35"/>
      <c r="EF14" s="35"/>
      <c r="EG14" s="35"/>
    </row>
    <row r="15" spans="3:137" s="38" customFormat="1" ht="15" customHeight="1" x14ac:dyDescent="0.15">
      <c r="C15" s="1300"/>
      <c r="D15" s="1298"/>
      <c r="E15" s="1299"/>
      <c r="F15" s="1353">
        <v>2.8</v>
      </c>
      <c r="G15" s="1354"/>
      <c r="H15" s="1355"/>
      <c r="I15" s="1289"/>
      <c r="J15" s="1290"/>
      <c r="K15" s="1291"/>
      <c r="L15" s="1284">
        <v>18</v>
      </c>
      <c r="M15" s="1282"/>
      <c r="N15" s="40" t="s">
        <v>48</v>
      </c>
      <c r="O15" s="1282">
        <v>22</v>
      </c>
      <c r="P15" s="1283"/>
      <c r="Q15" s="1284" t="s">
        <v>34</v>
      </c>
      <c r="R15" s="1282"/>
      <c r="S15" s="1282"/>
      <c r="T15" s="1307">
        <v>7590.9490000000005</v>
      </c>
      <c r="U15" s="1308"/>
      <c r="V15" s="1308"/>
      <c r="W15" s="1308"/>
      <c r="X15" s="1308"/>
      <c r="Y15" s="1309"/>
      <c r="Z15" s="1330">
        <v>3.0160800000000001E-2</v>
      </c>
      <c r="AA15" s="1331"/>
      <c r="AB15" s="1331"/>
      <c r="AC15" s="1332"/>
      <c r="AD15" s="1344">
        <f t="shared" si="0"/>
        <v>121</v>
      </c>
      <c r="AE15" s="1345"/>
      <c r="AF15" s="1345"/>
      <c r="AG15" s="1346"/>
      <c r="AH15" s="1344">
        <f t="shared" si="1"/>
        <v>121</v>
      </c>
      <c r="AI15" s="1345"/>
      <c r="AJ15" s="1345"/>
      <c r="AK15" s="1346"/>
      <c r="AL15" s="1344">
        <f t="shared" si="2"/>
        <v>121</v>
      </c>
      <c r="AM15" s="1345"/>
      <c r="AN15" s="1345"/>
      <c r="AO15" s="1346"/>
      <c r="AP15" s="1344">
        <f t="shared" si="3"/>
        <v>12</v>
      </c>
      <c r="AQ15" s="1345"/>
      <c r="AR15" s="1345"/>
      <c r="AS15" s="1346"/>
      <c r="AT15" s="1344">
        <f t="shared" si="8"/>
        <v>121</v>
      </c>
      <c r="AU15" s="1345"/>
      <c r="AV15" s="1345"/>
      <c r="AW15" s="1346"/>
      <c r="AX15" s="33"/>
      <c r="AY15" s="1300"/>
      <c r="AZ15" s="1298"/>
      <c r="BA15" s="1299"/>
      <c r="BB15" s="1353">
        <v>2.8</v>
      </c>
      <c r="BC15" s="1354"/>
      <c r="BD15" s="1355"/>
      <c r="BE15" s="1289"/>
      <c r="BF15" s="1290"/>
      <c r="BG15" s="1291"/>
      <c r="BH15" s="1284">
        <v>18</v>
      </c>
      <c r="BI15" s="1282"/>
      <c r="BJ15" s="40" t="s">
        <v>48</v>
      </c>
      <c r="BK15" s="1282">
        <v>22</v>
      </c>
      <c r="BL15" s="1283"/>
      <c r="BM15" s="1284" t="s">
        <v>34</v>
      </c>
      <c r="BN15" s="1282"/>
      <c r="BO15" s="1282"/>
      <c r="BP15" s="1307">
        <v>4465.400000000006</v>
      </c>
      <c r="BQ15" s="1308"/>
      <c r="BR15" s="1308"/>
      <c r="BS15" s="1308"/>
      <c r="BT15" s="1308"/>
      <c r="BU15" s="1309"/>
      <c r="BV15" s="1330">
        <v>3.6487699999999998E-2</v>
      </c>
      <c r="BW15" s="1331"/>
      <c r="BX15" s="1331"/>
      <c r="BY15" s="1332"/>
      <c r="BZ15" s="1344">
        <f t="shared" si="9"/>
        <v>102</v>
      </c>
      <c r="CA15" s="1345"/>
      <c r="CB15" s="1345"/>
      <c r="CC15" s="1346"/>
      <c r="CD15" s="1344">
        <f t="shared" si="4"/>
        <v>102</v>
      </c>
      <c r="CE15" s="1345"/>
      <c r="CF15" s="1345"/>
      <c r="CG15" s="1346"/>
      <c r="CH15" s="1344">
        <f t="shared" si="5"/>
        <v>102</v>
      </c>
      <c r="CI15" s="1345"/>
      <c r="CJ15" s="1345"/>
      <c r="CK15" s="1346"/>
      <c r="CL15" s="1344">
        <f t="shared" si="6"/>
        <v>13</v>
      </c>
      <c r="CM15" s="1345"/>
      <c r="CN15" s="1345"/>
      <c r="CO15" s="1346"/>
      <c r="CP15" s="1344">
        <f t="shared" si="7"/>
        <v>102</v>
      </c>
      <c r="CQ15" s="1345"/>
      <c r="CR15" s="1345"/>
      <c r="CS15" s="1346"/>
      <c r="CT15" s="35"/>
      <c r="CU15" s="35"/>
      <c r="CV15" s="35"/>
      <c r="CW15" s="35"/>
      <c r="CX15" s="35"/>
      <c r="CY15" s="35"/>
      <c r="CZ15" s="35"/>
      <c r="DA15" s="35"/>
      <c r="DB15" s="35"/>
      <c r="DC15" s="35"/>
      <c r="DD15" s="35"/>
      <c r="DE15" s="35"/>
      <c r="DF15" s="35"/>
      <c r="DG15" s="35"/>
      <c r="DH15" s="35"/>
      <c r="DI15" s="35"/>
      <c r="DJ15" s="35"/>
      <c r="DK15" s="35"/>
      <c r="DL15" s="35"/>
      <c r="DM15" s="35"/>
      <c r="DN15" s="35"/>
      <c r="DO15" s="35"/>
      <c r="DP15" s="35"/>
      <c r="DQ15" s="35"/>
      <c r="DR15" s="35"/>
      <c r="DS15" s="35"/>
      <c r="DT15" s="35"/>
      <c r="DU15" s="35"/>
      <c r="DV15" s="35"/>
      <c r="DW15" s="35"/>
      <c r="DX15" s="35"/>
      <c r="DY15" s="35"/>
      <c r="DZ15" s="35"/>
      <c r="EA15" s="35"/>
      <c r="EB15" s="35"/>
      <c r="EC15" s="35"/>
      <c r="ED15" s="35"/>
      <c r="EE15" s="35"/>
      <c r="EF15" s="35"/>
      <c r="EG15" s="35"/>
    </row>
    <row r="16" spans="3:137" s="38" customFormat="1" ht="15" customHeight="1" x14ac:dyDescent="0.15">
      <c r="C16" s="1300"/>
      <c r="D16" s="1298"/>
      <c r="E16" s="1299"/>
      <c r="F16" s="1353">
        <v>2.8</v>
      </c>
      <c r="G16" s="1354"/>
      <c r="H16" s="1355"/>
      <c r="I16" s="1289"/>
      <c r="J16" s="1290"/>
      <c r="K16" s="1291"/>
      <c r="L16" s="1284">
        <v>18</v>
      </c>
      <c r="M16" s="1282"/>
      <c r="N16" s="40" t="s">
        <v>48</v>
      </c>
      <c r="O16" s="1282">
        <v>22</v>
      </c>
      <c r="P16" s="1283"/>
      <c r="Q16" s="1284" t="s">
        <v>35</v>
      </c>
      <c r="R16" s="1282"/>
      <c r="S16" s="1282"/>
      <c r="T16" s="1307">
        <v>8292.3789999999935</v>
      </c>
      <c r="U16" s="1308"/>
      <c r="V16" s="1308"/>
      <c r="W16" s="1308"/>
      <c r="X16" s="1308"/>
      <c r="Y16" s="1309"/>
      <c r="Z16" s="1330">
        <v>3.2947799999999999E-2</v>
      </c>
      <c r="AA16" s="1331"/>
      <c r="AB16" s="1331"/>
      <c r="AC16" s="1332"/>
      <c r="AD16" s="1344">
        <f t="shared" si="0"/>
        <v>132</v>
      </c>
      <c r="AE16" s="1345"/>
      <c r="AF16" s="1345"/>
      <c r="AG16" s="1346"/>
      <c r="AH16" s="1344">
        <f t="shared" si="1"/>
        <v>132</v>
      </c>
      <c r="AI16" s="1345"/>
      <c r="AJ16" s="1345"/>
      <c r="AK16" s="1346"/>
      <c r="AL16" s="1344">
        <f t="shared" si="2"/>
        <v>132</v>
      </c>
      <c r="AM16" s="1345"/>
      <c r="AN16" s="1345"/>
      <c r="AO16" s="1346"/>
      <c r="AP16" s="1344">
        <f t="shared" si="3"/>
        <v>9</v>
      </c>
      <c r="AQ16" s="1345"/>
      <c r="AR16" s="1345"/>
      <c r="AS16" s="1346"/>
      <c r="AT16" s="1344">
        <f t="shared" si="8"/>
        <v>132</v>
      </c>
      <c r="AU16" s="1345"/>
      <c r="AV16" s="1345"/>
      <c r="AW16" s="1346"/>
      <c r="AX16" s="33"/>
      <c r="AY16" s="1300"/>
      <c r="AZ16" s="1298"/>
      <c r="BA16" s="1299"/>
      <c r="BB16" s="1353">
        <v>2.8</v>
      </c>
      <c r="BC16" s="1354"/>
      <c r="BD16" s="1355"/>
      <c r="BE16" s="1289"/>
      <c r="BF16" s="1290"/>
      <c r="BG16" s="1291"/>
      <c r="BH16" s="1284">
        <v>18</v>
      </c>
      <c r="BI16" s="1282"/>
      <c r="BJ16" s="40" t="s">
        <v>48</v>
      </c>
      <c r="BK16" s="1282">
        <v>22</v>
      </c>
      <c r="BL16" s="1283"/>
      <c r="BM16" s="1284" t="s">
        <v>35</v>
      </c>
      <c r="BN16" s="1282"/>
      <c r="BO16" s="1282"/>
      <c r="BP16" s="1307">
        <v>6330.994999999999</v>
      </c>
      <c r="BQ16" s="1308"/>
      <c r="BR16" s="1308"/>
      <c r="BS16" s="1308"/>
      <c r="BT16" s="1308"/>
      <c r="BU16" s="1309"/>
      <c r="BV16" s="1330">
        <v>5.1731899999999997E-2</v>
      </c>
      <c r="BW16" s="1331"/>
      <c r="BX16" s="1331"/>
      <c r="BY16" s="1332"/>
      <c r="BZ16" s="1344">
        <f t="shared" si="9"/>
        <v>145</v>
      </c>
      <c r="CA16" s="1345"/>
      <c r="CB16" s="1345"/>
      <c r="CC16" s="1346"/>
      <c r="CD16" s="1344">
        <f t="shared" si="4"/>
        <v>145</v>
      </c>
      <c r="CE16" s="1345"/>
      <c r="CF16" s="1345"/>
      <c r="CG16" s="1346"/>
      <c r="CH16" s="1344">
        <f t="shared" si="5"/>
        <v>145</v>
      </c>
      <c r="CI16" s="1345"/>
      <c r="CJ16" s="1345"/>
      <c r="CK16" s="1346"/>
      <c r="CL16" s="1344">
        <f t="shared" si="6"/>
        <v>7</v>
      </c>
      <c r="CM16" s="1345"/>
      <c r="CN16" s="1345"/>
      <c r="CO16" s="1346"/>
      <c r="CP16" s="1344">
        <f t="shared" si="7"/>
        <v>145</v>
      </c>
      <c r="CQ16" s="1345"/>
      <c r="CR16" s="1345"/>
      <c r="CS16" s="1346"/>
      <c r="CT16" s="35"/>
      <c r="CU16" s="35"/>
      <c r="CV16" s="35"/>
      <c r="CW16" s="35"/>
      <c r="CX16" s="35"/>
      <c r="CY16" s="35"/>
      <c r="CZ16" s="35"/>
      <c r="DA16" s="35"/>
      <c r="DB16" s="35"/>
      <c r="DC16" s="35"/>
      <c r="DD16" s="35"/>
      <c r="DE16" s="35"/>
      <c r="DF16" s="35"/>
      <c r="DG16" s="35"/>
      <c r="DH16" s="35"/>
      <c r="DI16" s="35"/>
      <c r="DJ16" s="35"/>
      <c r="DK16" s="35"/>
      <c r="DL16" s="35"/>
      <c r="DM16" s="35"/>
      <c r="DN16" s="35"/>
      <c r="DO16" s="35"/>
      <c r="DP16" s="35"/>
      <c r="DQ16" s="35"/>
      <c r="DR16" s="35"/>
      <c r="DS16" s="35"/>
      <c r="DT16" s="35"/>
      <c r="DU16" s="35"/>
      <c r="DV16" s="35"/>
      <c r="DW16" s="35"/>
      <c r="DX16" s="35"/>
      <c r="DY16" s="35"/>
      <c r="DZ16" s="35"/>
      <c r="EA16" s="35"/>
      <c r="EB16" s="35"/>
      <c r="EC16" s="35"/>
      <c r="ED16" s="35"/>
      <c r="EE16" s="35"/>
      <c r="EF16" s="35"/>
      <c r="EG16" s="35"/>
    </row>
    <row r="17" spans="3:97" s="38" customFormat="1" ht="15" customHeight="1" x14ac:dyDescent="0.15">
      <c r="C17" s="1300"/>
      <c r="D17" s="1298"/>
      <c r="E17" s="1299"/>
      <c r="F17" s="1353">
        <v>2.8</v>
      </c>
      <c r="G17" s="1354"/>
      <c r="H17" s="1355"/>
      <c r="I17" s="1285"/>
      <c r="J17" s="1286"/>
      <c r="K17" s="1287"/>
      <c r="L17" s="1288">
        <v>18</v>
      </c>
      <c r="M17" s="1280"/>
      <c r="N17" s="43" t="s">
        <v>48</v>
      </c>
      <c r="O17" s="1280">
        <v>22</v>
      </c>
      <c r="P17" s="1281"/>
      <c r="Q17" s="1288" t="s">
        <v>36</v>
      </c>
      <c r="R17" s="1280"/>
      <c r="S17" s="1280"/>
      <c r="T17" s="1310">
        <v>24114.205999999995</v>
      </c>
      <c r="U17" s="1311"/>
      <c r="V17" s="1311"/>
      <c r="W17" s="1311"/>
      <c r="X17" s="1311"/>
      <c r="Y17" s="1312"/>
      <c r="Z17" s="1333">
        <v>9.5811999999999994E-2</v>
      </c>
      <c r="AA17" s="1334"/>
      <c r="AB17" s="1334"/>
      <c r="AC17" s="1335"/>
      <c r="AD17" s="1338">
        <f t="shared" si="0"/>
        <v>383</v>
      </c>
      <c r="AE17" s="1339"/>
      <c r="AF17" s="1339"/>
      <c r="AG17" s="1340"/>
      <c r="AH17" s="1338">
        <f t="shared" si="1"/>
        <v>383</v>
      </c>
      <c r="AI17" s="1339"/>
      <c r="AJ17" s="1339"/>
      <c r="AK17" s="1340"/>
      <c r="AL17" s="1338">
        <f t="shared" si="2"/>
        <v>383</v>
      </c>
      <c r="AM17" s="1339"/>
      <c r="AN17" s="1339"/>
      <c r="AO17" s="1340"/>
      <c r="AP17" s="1338">
        <f t="shared" si="3"/>
        <v>3</v>
      </c>
      <c r="AQ17" s="1339"/>
      <c r="AR17" s="1339"/>
      <c r="AS17" s="1340"/>
      <c r="AT17" s="1338">
        <f t="shared" si="8"/>
        <v>382</v>
      </c>
      <c r="AU17" s="1339"/>
      <c r="AV17" s="1339"/>
      <c r="AW17" s="1340"/>
      <c r="AX17" s="33"/>
      <c r="AY17" s="1300"/>
      <c r="AZ17" s="1298"/>
      <c r="BA17" s="1299"/>
      <c r="BB17" s="1353">
        <v>2.8</v>
      </c>
      <c r="BC17" s="1354"/>
      <c r="BD17" s="1355"/>
      <c r="BE17" s="1285"/>
      <c r="BF17" s="1286"/>
      <c r="BG17" s="1287"/>
      <c r="BH17" s="1288">
        <v>18</v>
      </c>
      <c r="BI17" s="1280"/>
      <c r="BJ17" s="43" t="s">
        <v>48</v>
      </c>
      <c r="BK17" s="1280">
        <v>22</v>
      </c>
      <c r="BL17" s="1281"/>
      <c r="BM17" s="1288" t="s">
        <v>36</v>
      </c>
      <c r="BN17" s="1280"/>
      <c r="BO17" s="1280"/>
      <c r="BP17" s="1310">
        <v>7530.7760000000098</v>
      </c>
      <c r="BQ17" s="1311"/>
      <c r="BR17" s="1311"/>
      <c r="BS17" s="1311"/>
      <c r="BT17" s="1311"/>
      <c r="BU17" s="1312"/>
      <c r="BV17" s="1333">
        <v>6.15355E-2</v>
      </c>
      <c r="BW17" s="1334"/>
      <c r="BX17" s="1334"/>
      <c r="BY17" s="1335"/>
      <c r="BZ17" s="1338">
        <f t="shared" si="9"/>
        <v>172</v>
      </c>
      <c r="CA17" s="1339"/>
      <c r="CB17" s="1339"/>
      <c r="CC17" s="1340"/>
      <c r="CD17" s="1338">
        <f t="shared" si="4"/>
        <v>172</v>
      </c>
      <c r="CE17" s="1339"/>
      <c r="CF17" s="1339"/>
      <c r="CG17" s="1340"/>
      <c r="CH17" s="1338">
        <f t="shared" si="5"/>
        <v>172</v>
      </c>
      <c r="CI17" s="1339"/>
      <c r="CJ17" s="1339"/>
      <c r="CK17" s="1340"/>
      <c r="CL17" s="1338">
        <f t="shared" si="6"/>
        <v>5</v>
      </c>
      <c r="CM17" s="1339"/>
      <c r="CN17" s="1339"/>
      <c r="CO17" s="1340"/>
      <c r="CP17" s="1338">
        <f t="shared" si="7"/>
        <v>171</v>
      </c>
      <c r="CQ17" s="1339"/>
      <c r="CR17" s="1339"/>
      <c r="CS17" s="1340"/>
    </row>
    <row r="18" spans="3:97" s="38" customFormat="1" ht="15" customHeight="1" x14ac:dyDescent="0.15">
      <c r="C18" s="1300"/>
      <c r="D18" s="1298"/>
      <c r="E18" s="1299"/>
      <c r="F18" s="1353">
        <v>2.8</v>
      </c>
      <c r="G18" s="1354"/>
      <c r="H18" s="1355"/>
      <c r="I18" s="1292" t="s">
        <v>230</v>
      </c>
      <c r="J18" s="1275"/>
      <c r="K18" s="1276"/>
      <c r="L18" s="1277">
        <v>24</v>
      </c>
      <c r="M18" s="1278"/>
      <c r="N18" s="36" t="s">
        <v>48</v>
      </c>
      <c r="O18" s="1278">
        <v>28</v>
      </c>
      <c r="P18" s="1279"/>
      <c r="Q18" s="1277" t="s">
        <v>33</v>
      </c>
      <c r="R18" s="1278"/>
      <c r="S18" s="1278"/>
      <c r="T18" s="1313">
        <v>891.94699999999978</v>
      </c>
      <c r="U18" s="1314"/>
      <c r="V18" s="1314"/>
      <c r="W18" s="1314"/>
      <c r="X18" s="1314"/>
      <c r="Y18" s="1315"/>
      <c r="Z18" s="1336">
        <v>3.5439E-3</v>
      </c>
      <c r="AA18" s="1337"/>
      <c r="AB18" s="1328"/>
      <c r="AC18" s="1329"/>
      <c r="AD18" s="1347">
        <f t="shared" si="0"/>
        <v>14</v>
      </c>
      <c r="AE18" s="1348"/>
      <c r="AF18" s="1348"/>
      <c r="AG18" s="1349"/>
      <c r="AH18" s="1347">
        <f t="shared" si="1"/>
        <v>14</v>
      </c>
      <c r="AI18" s="1348"/>
      <c r="AJ18" s="1348"/>
      <c r="AK18" s="1349"/>
      <c r="AL18" s="1347">
        <f t="shared" si="2"/>
        <v>14</v>
      </c>
      <c r="AM18" s="1348"/>
      <c r="AN18" s="1348"/>
      <c r="AO18" s="1349"/>
      <c r="AP18" s="1347">
        <f t="shared" si="3"/>
        <v>34</v>
      </c>
      <c r="AQ18" s="1348"/>
      <c r="AR18" s="1348"/>
      <c r="AS18" s="1349"/>
      <c r="AT18" s="1347">
        <f t="shared" si="8"/>
        <v>14</v>
      </c>
      <c r="AU18" s="1348"/>
      <c r="AV18" s="1348"/>
      <c r="AW18" s="1349"/>
      <c r="AX18" s="33"/>
      <c r="AY18" s="1300"/>
      <c r="AZ18" s="1298"/>
      <c r="BA18" s="1299"/>
      <c r="BB18" s="1353">
        <v>2.8</v>
      </c>
      <c r="BC18" s="1354"/>
      <c r="BD18" s="1355"/>
      <c r="BE18" s="1292" t="s">
        <v>230</v>
      </c>
      <c r="BF18" s="1275"/>
      <c r="BG18" s="1276"/>
      <c r="BH18" s="1277">
        <v>24</v>
      </c>
      <c r="BI18" s="1278"/>
      <c r="BJ18" s="36" t="s">
        <v>48</v>
      </c>
      <c r="BK18" s="1278">
        <v>28</v>
      </c>
      <c r="BL18" s="1279"/>
      <c r="BM18" s="1277" t="s">
        <v>33</v>
      </c>
      <c r="BN18" s="1278"/>
      <c r="BO18" s="1278"/>
      <c r="BP18" s="1313">
        <v>311.83200000000016</v>
      </c>
      <c r="BQ18" s="1314"/>
      <c r="BR18" s="1314"/>
      <c r="BS18" s="1314"/>
      <c r="BT18" s="1320"/>
      <c r="BU18" s="1321"/>
      <c r="BV18" s="1336">
        <v>2.5479999999999999E-3</v>
      </c>
      <c r="BW18" s="1337"/>
      <c r="BX18" s="1337"/>
      <c r="BY18" s="1356"/>
      <c r="BZ18" s="1347">
        <f t="shared" si="9"/>
        <v>7</v>
      </c>
      <c r="CA18" s="1348"/>
      <c r="CB18" s="1348"/>
      <c r="CC18" s="1349"/>
      <c r="CD18" s="1347">
        <f t="shared" si="4"/>
        <v>7</v>
      </c>
      <c r="CE18" s="1348"/>
      <c r="CF18" s="1348"/>
      <c r="CG18" s="1349"/>
      <c r="CH18" s="1347">
        <f t="shared" si="5"/>
        <v>7</v>
      </c>
      <c r="CI18" s="1348"/>
      <c r="CJ18" s="1348"/>
      <c r="CK18" s="1349"/>
      <c r="CL18" s="1347">
        <f t="shared" si="6"/>
        <v>30</v>
      </c>
      <c r="CM18" s="1348"/>
      <c r="CN18" s="1348"/>
      <c r="CO18" s="1349"/>
      <c r="CP18" s="1347">
        <f t="shared" si="7"/>
        <v>7</v>
      </c>
      <c r="CQ18" s="1348"/>
      <c r="CR18" s="1348"/>
      <c r="CS18" s="1349"/>
    </row>
    <row r="19" spans="3:97" s="38" customFormat="1" ht="15" customHeight="1" x14ac:dyDescent="0.15">
      <c r="C19" s="1300"/>
      <c r="D19" s="1298"/>
      <c r="E19" s="1299"/>
      <c r="F19" s="1353">
        <v>2.8</v>
      </c>
      <c r="G19" s="1354"/>
      <c r="H19" s="1355"/>
      <c r="I19" s="1289"/>
      <c r="J19" s="1290"/>
      <c r="K19" s="1291"/>
      <c r="L19" s="1284">
        <v>24</v>
      </c>
      <c r="M19" s="1282"/>
      <c r="N19" s="40" t="s">
        <v>48</v>
      </c>
      <c r="O19" s="1282">
        <v>28</v>
      </c>
      <c r="P19" s="1283"/>
      <c r="Q19" s="1284" t="s">
        <v>34</v>
      </c>
      <c r="R19" s="1282"/>
      <c r="S19" s="1282"/>
      <c r="T19" s="1307">
        <v>2451.8710000000001</v>
      </c>
      <c r="U19" s="1308"/>
      <c r="V19" s="1308"/>
      <c r="W19" s="1308"/>
      <c r="X19" s="1308"/>
      <c r="Y19" s="1309"/>
      <c r="Z19" s="1330">
        <v>9.7418999999999995E-3</v>
      </c>
      <c r="AA19" s="1331"/>
      <c r="AB19" s="1331"/>
      <c r="AC19" s="1332"/>
      <c r="AD19" s="1344">
        <f t="shared" si="0"/>
        <v>39</v>
      </c>
      <c r="AE19" s="1345"/>
      <c r="AF19" s="1345"/>
      <c r="AG19" s="1346"/>
      <c r="AH19" s="1344">
        <f t="shared" si="1"/>
        <v>39</v>
      </c>
      <c r="AI19" s="1345"/>
      <c r="AJ19" s="1345"/>
      <c r="AK19" s="1346"/>
      <c r="AL19" s="1344">
        <f t="shared" si="2"/>
        <v>39</v>
      </c>
      <c r="AM19" s="1345"/>
      <c r="AN19" s="1345"/>
      <c r="AO19" s="1346"/>
      <c r="AP19" s="1344">
        <f t="shared" si="3"/>
        <v>26</v>
      </c>
      <c r="AQ19" s="1345"/>
      <c r="AR19" s="1345"/>
      <c r="AS19" s="1346"/>
      <c r="AT19" s="1344">
        <f t="shared" si="8"/>
        <v>39</v>
      </c>
      <c r="AU19" s="1345"/>
      <c r="AV19" s="1345"/>
      <c r="AW19" s="1346"/>
      <c r="AX19" s="33"/>
      <c r="AY19" s="1300"/>
      <c r="AZ19" s="1298"/>
      <c r="BA19" s="1299"/>
      <c r="BB19" s="1353">
        <v>2.8</v>
      </c>
      <c r="BC19" s="1354"/>
      <c r="BD19" s="1355"/>
      <c r="BE19" s="1289"/>
      <c r="BF19" s="1290"/>
      <c r="BG19" s="1291"/>
      <c r="BH19" s="1284">
        <v>24</v>
      </c>
      <c r="BI19" s="1282"/>
      <c r="BJ19" s="40" t="s">
        <v>48</v>
      </c>
      <c r="BK19" s="1282">
        <v>28</v>
      </c>
      <c r="BL19" s="1283"/>
      <c r="BM19" s="1284" t="s">
        <v>34</v>
      </c>
      <c r="BN19" s="1282"/>
      <c r="BO19" s="1282"/>
      <c r="BP19" s="1307">
        <v>542.90399999999977</v>
      </c>
      <c r="BQ19" s="1308"/>
      <c r="BR19" s="1308"/>
      <c r="BS19" s="1308"/>
      <c r="BT19" s="1308"/>
      <c r="BU19" s="1309"/>
      <c r="BV19" s="1330">
        <v>4.4362000000000004E-3</v>
      </c>
      <c r="BW19" s="1331"/>
      <c r="BX19" s="1331"/>
      <c r="BY19" s="1332"/>
      <c r="BZ19" s="1344">
        <f t="shared" si="9"/>
        <v>12</v>
      </c>
      <c r="CA19" s="1345"/>
      <c r="CB19" s="1345"/>
      <c r="CC19" s="1346"/>
      <c r="CD19" s="1344">
        <f t="shared" si="4"/>
        <v>12</v>
      </c>
      <c r="CE19" s="1345"/>
      <c r="CF19" s="1345"/>
      <c r="CG19" s="1346"/>
      <c r="CH19" s="1344">
        <f t="shared" si="5"/>
        <v>12</v>
      </c>
      <c r="CI19" s="1345"/>
      <c r="CJ19" s="1345"/>
      <c r="CK19" s="1346"/>
      <c r="CL19" s="1344">
        <f t="shared" si="6"/>
        <v>27</v>
      </c>
      <c r="CM19" s="1345"/>
      <c r="CN19" s="1345"/>
      <c r="CO19" s="1346"/>
      <c r="CP19" s="1344">
        <f t="shared" si="7"/>
        <v>12</v>
      </c>
      <c r="CQ19" s="1345"/>
      <c r="CR19" s="1345"/>
      <c r="CS19" s="1346"/>
    </row>
    <row r="20" spans="3:97" s="38" customFormat="1" ht="15" customHeight="1" x14ac:dyDescent="0.15">
      <c r="C20" s="1300"/>
      <c r="D20" s="1298"/>
      <c r="E20" s="1299"/>
      <c r="F20" s="1353">
        <v>2.8</v>
      </c>
      <c r="G20" s="1354"/>
      <c r="H20" s="1355"/>
      <c r="I20" s="1289"/>
      <c r="J20" s="1290"/>
      <c r="K20" s="1291"/>
      <c r="L20" s="1284">
        <v>24</v>
      </c>
      <c r="M20" s="1282"/>
      <c r="N20" s="40" t="s">
        <v>48</v>
      </c>
      <c r="O20" s="1282">
        <v>28</v>
      </c>
      <c r="P20" s="1283"/>
      <c r="Q20" s="1284" t="s">
        <v>35</v>
      </c>
      <c r="R20" s="1282"/>
      <c r="S20" s="1282"/>
      <c r="T20" s="1307">
        <v>3221.8779999999942</v>
      </c>
      <c r="U20" s="1308"/>
      <c r="V20" s="1308"/>
      <c r="W20" s="1308"/>
      <c r="X20" s="1308"/>
      <c r="Y20" s="1309"/>
      <c r="Z20" s="1330">
        <v>1.2801399999999999E-2</v>
      </c>
      <c r="AA20" s="1331"/>
      <c r="AB20" s="1331"/>
      <c r="AC20" s="1332"/>
      <c r="AD20" s="1344">
        <f t="shared" si="0"/>
        <v>51</v>
      </c>
      <c r="AE20" s="1345"/>
      <c r="AF20" s="1345"/>
      <c r="AG20" s="1346"/>
      <c r="AH20" s="1344">
        <f t="shared" si="1"/>
        <v>51</v>
      </c>
      <c r="AI20" s="1345"/>
      <c r="AJ20" s="1345"/>
      <c r="AK20" s="1346"/>
      <c r="AL20" s="1344">
        <f t="shared" si="2"/>
        <v>51</v>
      </c>
      <c r="AM20" s="1345"/>
      <c r="AN20" s="1345"/>
      <c r="AO20" s="1346"/>
      <c r="AP20" s="1344">
        <f t="shared" si="3"/>
        <v>21</v>
      </c>
      <c r="AQ20" s="1345"/>
      <c r="AR20" s="1345"/>
      <c r="AS20" s="1346"/>
      <c r="AT20" s="1344">
        <f t="shared" si="8"/>
        <v>51</v>
      </c>
      <c r="AU20" s="1345"/>
      <c r="AV20" s="1345"/>
      <c r="AW20" s="1346"/>
      <c r="AX20" s="33"/>
      <c r="AY20" s="1300"/>
      <c r="AZ20" s="1298"/>
      <c r="BA20" s="1299"/>
      <c r="BB20" s="1353">
        <v>2.8</v>
      </c>
      <c r="BC20" s="1354"/>
      <c r="BD20" s="1355"/>
      <c r="BE20" s="1289"/>
      <c r="BF20" s="1290"/>
      <c r="BG20" s="1291"/>
      <c r="BH20" s="1284">
        <v>24</v>
      </c>
      <c r="BI20" s="1282"/>
      <c r="BJ20" s="40" t="s">
        <v>48</v>
      </c>
      <c r="BK20" s="1282">
        <v>28</v>
      </c>
      <c r="BL20" s="1283"/>
      <c r="BM20" s="1284" t="s">
        <v>35</v>
      </c>
      <c r="BN20" s="1282"/>
      <c r="BO20" s="1282"/>
      <c r="BP20" s="1307">
        <v>765.88299999999913</v>
      </c>
      <c r="BQ20" s="1308"/>
      <c r="BR20" s="1308"/>
      <c r="BS20" s="1308"/>
      <c r="BT20" s="1308"/>
      <c r="BU20" s="1309"/>
      <c r="BV20" s="1330">
        <v>6.2582000000000002E-3</v>
      </c>
      <c r="BW20" s="1331"/>
      <c r="BX20" s="1331"/>
      <c r="BY20" s="1332"/>
      <c r="BZ20" s="1344">
        <f t="shared" si="9"/>
        <v>18</v>
      </c>
      <c r="CA20" s="1345"/>
      <c r="CB20" s="1345"/>
      <c r="CC20" s="1346"/>
      <c r="CD20" s="1344">
        <f t="shared" si="4"/>
        <v>18</v>
      </c>
      <c r="CE20" s="1345"/>
      <c r="CF20" s="1345"/>
      <c r="CG20" s="1346"/>
      <c r="CH20" s="1344">
        <f t="shared" si="5"/>
        <v>18</v>
      </c>
      <c r="CI20" s="1345"/>
      <c r="CJ20" s="1345"/>
      <c r="CK20" s="1346"/>
      <c r="CL20" s="1344">
        <f t="shared" si="6"/>
        <v>26</v>
      </c>
      <c r="CM20" s="1345"/>
      <c r="CN20" s="1345"/>
      <c r="CO20" s="1346"/>
      <c r="CP20" s="1344">
        <f t="shared" si="7"/>
        <v>18</v>
      </c>
      <c r="CQ20" s="1345"/>
      <c r="CR20" s="1345"/>
      <c r="CS20" s="1346"/>
    </row>
    <row r="21" spans="3:97" s="38" customFormat="1" ht="15" customHeight="1" x14ac:dyDescent="0.15">
      <c r="C21" s="1300"/>
      <c r="D21" s="1298"/>
      <c r="E21" s="1299"/>
      <c r="F21" s="1353">
        <v>2.8</v>
      </c>
      <c r="G21" s="1354"/>
      <c r="H21" s="1355"/>
      <c r="I21" s="1285"/>
      <c r="J21" s="1286"/>
      <c r="K21" s="1287"/>
      <c r="L21" s="1288">
        <v>24</v>
      </c>
      <c r="M21" s="1280"/>
      <c r="N21" s="43" t="s">
        <v>48</v>
      </c>
      <c r="O21" s="1280">
        <v>28</v>
      </c>
      <c r="P21" s="1281"/>
      <c r="Q21" s="1288" t="s">
        <v>36</v>
      </c>
      <c r="R21" s="1280"/>
      <c r="S21" s="1280"/>
      <c r="T21" s="1310">
        <v>7713.033999999996</v>
      </c>
      <c r="U21" s="1311"/>
      <c r="V21" s="1311"/>
      <c r="W21" s="1311"/>
      <c r="X21" s="1311"/>
      <c r="Y21" s="1312"/>
      <c r="Z21" s="1333">
        <v>3.06459E-2</v>
      </c>
      <c r="AA21" s="1334"/>
      <c r="AB21" s="1334"/>
      <c r="AC21" s="1335"/>
      <c r="AD21" s="1338">
        <f t="shared" si="0"/>
        <v>123</v>
      </c>
      <c r="AE21" s="1339"/>
      <c r="AF21" s="1339"/>
      <c r="AG21" s="1340"/>
      <c r="AH21" s="1338">
        <f t="shared" si="1"/>
        <v>123</v>
      </c>
      <c r="AI21" s="1339"/>
      <c r="AJ21" s="1339"/>
      <c r="AK21" s="1340"/>
      <c r="AL21" s="1338">
        <f t="shared" si="2"/>
        <v>123</v>
      </c>
      <c r="AM21" s="1339"/>
      <c r="AN21" s="1339"/>
      <c r="AO21" s="1340"/>
      <c r="AP21" s="1338">
        <f t="shared" si="3"/>
        <v>11</v>
      </c>
      <c r="AQ21" s="1339"/>
      <c r="AR21" s="1339"/>
      <c r="AS21" s="1340"/>
      <c r="AT21" s="1338">
        <f t="shared" si="8"/>
        <v>123</v>
      </c>
      <c r="AU21" s="1339"/>
      <c r="AV21" s="1339"/>
      <c r="AW21" s="1340"/>
      <c r="AX21" s="33"/>
      <c r="AY21" s="1300"/>
      <c r="AZ21" s="1298"/>
      <c r="BA21" s="1299"/>
      <c r="BB21" s="1353">
        <v>2.8</v>
      </c>
      <c r="BC21" s="1354"/>
      <c r="BD21" s="1355"/>
      <c r="BE21" s="1285"/>
      <c r="BF21" s="1286"/>
      <c r="BG21" s="1287"/>
      <c r="BH21" s="1288">
        <v>24</v>
      </c>
      <c r="BI21" s="1280"/>
      <c r="BJ21" s="43" t="s">
        <v>48</v>
      </c>
      <c r="BK21" s="1280">
        <v>28</v>
      </c>
      <c r="BL21" s="1281"/>
      <c r="BM21" s="1288" t="s">
        <v>36</v>
      </c>
      <c r="BN21" s="1280"/>
      <c r="BO21" s="1280"/>
      <c r="BP21" s="1310">
        <v>1227.5299999999984</v>
      </c>
      <c r="BQ21" s="1311"/>
      <c r="BR21" s="1311"/>
      <c r="BS21" s="1311"/>
      <c r="BT21" s="1311"/>
      <c r="BU21" s="1312"/>
      <c r="BV21" s="1333">
        <v>1.00304E-2</v>
      </c>
      <c r="BW21" s="1334"/>
      <c r="BX21" s="1334"/>
      <c r="BY21" s="1335"/>
      <c r="BZ21" s="1338">
        <f t="shared" si="9"/>
        <v>28</v>
      </c>
      <c r="CA21" s="1339"/>
      <c r="CB21" s="1339"/>
      <c r="CC21" s="1340"/>
      <c r="CD21" s="1338">
        <f t="shared" si="4"/>
        <v>28</v>
      </c>
      <c r="CE21" s="1339"/>
      <c r="CF21" s="1339"/>
      <c r="CG21" s="1340"/>
      <c r="CH21" s="1338">
        <f t="shared" si="5"/>
        <v>28</v>
      </c>
      <c r="CI21" s="1339"/>
      <c r="CJ21" s="1339"/>
      <c r="CK21" s="1340"/>
      <c r="CL21" s="1338">
        <f t="shared" si="6"/>
        <v>24</v>
      </c>
      <c r="CM21" s="1339"/>
      <c r="CN21" s="1339"/>
      <c r="CO21" s="1340"/>
      <c r="CP21" s="1338">
        <f t="shared" si="7"/>
        <v>28</v>
      </c>
      <c r="CQ21" s="1339"/>
      <c r="CR21" s="1339"/>
      <c r="CS21" s="1340"/>
    </row>
    <row r="22" spans="3:97" s="38" customFormat="1" ht="15" customHeight="1" x14ac:dyDescent="0.15">
      <c r="C22" s="1300"/>
      <c r="D22" s="1298"/>
      <c r="E22" s="1299"/>
      <c r="F22" s="1353">
        <v>2.8</v>
      </c>
      <c r="G22" s="1354"/>
      <c r="H22" s="1355"/>
      <c r="I22" s="1292" t="s">
        <v>231</v>
      </c>
      <c r="J22" s="1275"/>
      <c r="K22" s="1276"/>
      <c r="L22" s="1277">
        <v>30</v>
      </c>
      <c r="M22" s="1278"/>
      <c r="N22" s="36" t="s">
        <v>48</v>
      </c>
      <c r="O22" s="1278">
        <v>36</v>
      </c>
      <c r="P22" s="1279"/>
      <c r="Q22" s="1277" t="s">
        <v>33</v>
      </c>
      <c r="R22" s="1278"/>
      <c r="S22" s="1278"/>
      <c r="T22" s="1313">
        <v>289.30399999999997</v>
      </c>
      <c r="U22" s="1314"/>
      <c r="V22" s="1314"/>
      <c r="W22" s="1314"/>
      <c r="X22" s="1314"/>
      <c r="Y22" s="1315"/>
      <c r="Z22" s="1336">
        <v>1.1494999999999999E-3</v>
      </c>
      <c r="AA22" s="1337"/>
      <c r="AB22" s="1328"/>
      <c r="AC22" s="1329"/>
      <c r="AD22" s="1347">
        <f t="shared" si="0"/>
        <v>5</v>
      </c>
      <c r="AE22" s="1348"/>
      <c r="AF22" s="1348"/>
      <c r="AG22" s="1349"/>
      <c r="AH22" s="1347">
        <f t="shared" si="1"/>
        <v>5</v>
      </c>
      <c r="AI22" s="1348"/>
      <c r="AJ22" s="1348"/>
      <c r="AK22" s="1349"/>
      <c r="AL22" s="1347">
        <f t="shared" si="2"/>
        <v>5</v>
      </c>
      <c r="AM22" s="1348"/>
      <c r="AN22" s="1348"/>
      <c r="AO22" s="1349"/>
      <c r="AP22" s="1347">
        <f t="shared" si="3"/>
        <v>39</v>
      </c>
      <c r="AQ22" s="1348"/>
      <c r="AR22" s="1348"/>
      <c r="AS22" s="1349"/>
      <c r="AT22" s="1347">
        <f t="shared" si="8"/>
        <v>5</v>
      </c>
      <c r="AU22" s="1348"/>
      <c r="AV22" s="1348"/>
      <c r="AW22" s="1349"/>
      <c r="AX22" s="33"/>
      <c r="AY22" s="1300"/>
      <c r="AZ22" s="1298"/>
      <c r="BA22" s="1299"/>
      <c r="BB22" s="1353">
        <v>2.8</v>
      </c>
      <c r="BC22" s="1354"/>
      <c r="BD22" s="1355"/>
      <c r="BE22" s="1292" t="s">
        <v>231</v>
      </c>
      <c r="BF22" s="1275"/>
      <c r="BG22" s="1276"/>
      <c r="BH22" s="1277">
        <v>30</v>
      </c>
      <c r="BI22" s="1278"/>
      <c r="BJ22" s="36" t="s">
        <v>48</v>
      </c>
      <c r="BK22" s="1278">
        <v>36</v>
      </c>
      <c r="BL22" s="1279"/>
      <c r="BM22" s="1277" t="s">
        <v>33</v>
      </c>
      <c r="BN22" s="1278"/>
      <c r="BO22" s="1278"/>
      <c r="BP22" s="1313">
        <v>25.821000000000002</v>
      </c>
      <c r="BQ22" s="1314"/>
      <c r="BR22" s="1314"/>
      <c r="BS22" s="1314"/>
      <c r="BT22" s="1320"/>
      <c r="BU22" s="1321"/>
      <c r="BV22" s="1336">
        <v>2.1100000000000001E-4</v>
      </c>
      <c r="BW22" s="1337"/>
      <c r="BX22" s="1337"/>
      <c r="BY22" s="1356"/>
      <c r="BZ22" s="1347">
        <f t="shared" si="9"/>
        <v>1</v>
      </c>
      <c r="CA22" s="1348"/>
      <c r="CB22" s="1348"/>
      <c r="CC22" s="1349"/>
      <c r="CD22" s="1347">
        <f t="shared" si="4"/>
        <v>1</v>
      </c>
      <c r="CE22" s="1348"/>
      <c r="CF22" s="1348"/>
      <c r="CG22" s="1349"/>
      <c r="CH22" s="1347">
        <f t="shared" si="5"/>
        <v>1</v>
      </c>
      <c r="CI22" s="1348"/>
      <c r="CJ22" s="1348"/>
      <c r="CK22" s="1349"/>
      <c r="CL22" s="1347">
        <f t="shared" si="6"/>
        <v>36</v>
      </c>
      <c r="CM22" s="1348"/>
      <c r="CN22" s="1348"/>
      <c r="CO22" s="1349"/>
      <c r="CP22" s="1347">
        <f t="shared" si="7"/>
        <v>1</v>
      </c>
      <c r="CQ22" s="1348"/>
      <c r="CR22" s="1348"/>
      <c r="CS22" s="1349"/>
    </row>
    <row r="23" spans="3:97" s="38" customFormat="1" ht="15" customHeight="1" x14ac:dyDescent="0.15">
      <c r="C23" s="1300"/>
      <c r="D23" s="1298"/>
      <c r="E23" s="1299"/>
      <c r="F23" s="1353">
        <v>2.8</v>
      </c>
      <c r="G23" s="1354"/>
      <c r="H23" s="1355"/>
      <c r="I23" s="1289"/>
      <c r="J23" s="1290"/>
      <c r="K23" s="1291"/>
      <c r="L23" s="1284">
        <v>30</v>
      </c>
      <c r="M23" s="1282"/>
      <c r="N23" s="40" t="s">
        <v>48</v>
      </c>
      <c r="O23" s="1282">
        <v>36</v>
      </c>
      <c r="P23" s="1283"/>
      <c r="Q23" s="1284" t="s">
        <v>34</v>
      </c>
      <c r="R23" s="1282"/>
      <c r="S23" s="1282"/>
      <c r="T23" s="1307">
        <v>259.12800000000004</v>
      </c>
      <c r="U23" s="1308"/>
      <c r="V23" s="1308"/>
      <c r="W23" s="1308"/>
      <c r="X23" s="1308"/>
      <c r="Y23" s="1309"/>
      <c r="Z23" s="1330">
        <v>1.0296000000000001E-3</v>
      </c>
      <c r="AA23" s="1331"/>
      <c r="AB23" s="1331"/>
      <c r="AC23" s="1332"/>
      <c r="AD23" s="1344">
        <f t="shared" si="0"/>
        <v>4</v>
      </c>
      <c r="AE23" s="1345"/>
      <c r="AF23" s="1345"/>
      <c r="AG23" s="1346"/>
      <c r="AH23" s="1344">
        <f t="shared" si="1"/>
        <v>4</v>
      </c>
      <c r="AI23" s="1345"/>
      <c r="AJ23" s="1345"/>
      <c r="AK23" s="1346"/>
      <c r="AL23" s="1344">
        <f t="shared" si="2"/>
        <v>4</v>
      </c>
      <c r="AM23" s="1345"/>
      <c r="AN23" s="1345"/>
      <c r="AO23" s="1346"/>
      <c r="AP23" s="1344">
        <f t="shared" si="3"/>
        <v>40</v>
      </c>
      <c r="AQ23" s="1345"/>
      <c r="AR23" s="1345"/>
      <c r="AS23" s="1346"/>
      <c r="AT23" s="1344">
        <f t="shared" si="8"/>
        <v>4</v>
      </c>
      <c r="AU23" s="1345"/>
      <c r="AV23" s="1345"/>
      <c r="AW23" s="1346"/>
      <c r="AX23" s="33"/>
      <c r="AY23" s="1300"/>
      <c r="AZ23" s="1298"/>
      <c r="BA23" s="1299"/>
      <c r="BB23" s="1353">
        <v>2.8</v>
      </c>
      <c r="BC23" s="1354"/>
      <c r="BD23" s="1355"/>
      <c r="BE23" s="1289"/>
      <c r="BF23" s="1290"/>
      <c r="BG23" s="1291"/>
      <c r="BH23" s="1284">
        <v>30</v>
      </c>
      <c r="BI23" s="1282"/>
      <c r="BJ23" s="40" t="s">
        <v>48</v>
      </c>
      <c r="BK23" s="1282">
        <v>36</v>
      </c>
      <c r="BL23" s="1283"/>
      <c r="BM23" s="1284" t="s">
        <v>34</v>
      </c>
      <c r="BN23" s="1282"/>
      <c r="BO23" s="1282"/>
      <c r="BP23" s="1307">
        <v>23.846999999999998</v>
      </c>
      <c r="BQ23" s="1308"/>
      <c r="BR23" s="1308"/>
      <c r="BS23" s="1308"/>
      <c r="BT23" s="1308"/>
      <c r="BU23" s="1309"/>
      <c r="BV23" s="1330">
        <v>1.9489999999999999E-4</v>
      </c>
      <c r="BW23" s="1331"/>
      <c r="BX23" s="1331"/>
      <c r="BY23" s="1332"/>
      <c r="BZ23" s="1344">
        <f t="shared" si="9"/>
        <v>1</v>
      </c>
      <c r="CA23" s="1345"/>
      <c r="CB23" s="1345"/>
      <c r="CC23" s="1346"/>
      <c r="CD23" s="1344">
        <f t="shared" si="4"/>
        <v>1</v>
      </c>
      <c r="CE23" s="1345"/>
      <c r="CF23" s="1345"/>
      <c r="CG23" s="1346"/>
      <c r="CH23" s="1344">
        <f t="shared" si="5"/>
        <v>1</v>
      </c>
      <c r="CI23" s="1345"/>
      <c r="CJ23" s="1345"/>
      <c r="CK23" s="1346"/>
      <c r="CL23" s="1344">
        <f t="shared" si="6"/>
        <v>38</v>
      </c>
      <c r="CM23" s="1345"/>
      <c r="CN23" s="1345"/>
      <c r="CO23" s="1346"/>
      <c r="CP23" s="1344">
        <f t="shared" si="7"/>
        <v>1</v>
      </c>
      <c r="CQ23" s="1345"/>
      <c r="CR23" s="1345"/>
      <c r="CS23" s="1346"/>
    </row>
    <row r="24" spans="3:97" s="38" customFormat="1" ht="15" customHeight="1" x14ac:dyDescent="0.15">
      <c r="C24" s="1300"/>
      <c r="D24" s="1298"/>
      <c r="E24" s="1299"/>
      <c r="F24" s="1353">
        <v>2.8</v>
      </c>
      <c r="G24" s="1354"/>
      <c r="H24" s="1355"/>
      <c r="I24" s="1289"/>
      <c r="J24" s="1290"/>
      <c r="K24" s="1291"/>
      <c r="L24" s="1284">
        <v>30</v>
      </c>
      <c r="M24" s="1282"/>
      <c r="N24" s="40" t="s">
        <v>48</v>
      </c>
      <c r="O24" s="1282">
        <v>36</v>
      </c>
      <c r="P24" s="1283"/>
      <c r="Q24" s="1284" t="s">
        <v>35</v>
      </c>
      <c r="R24" s="1282"/>
      <c r="S24" s="1282"/>
      <c r="T24" s="1307">
        <v>429.71300000000008</v>
      </c>
      <c r="U24" s="1308"/>
      <c r="V24" s="1308"/>
      <c r="W24" s="1308"/>
      <c r="X24" s="1308"/>
      <c r="Y24" s="1309"/>
      <c r="Z24" s="1330">
        <v>1.7074E-3</v>
      </c>
      <c r="AA24" s="1331"/>
      <c r="AB24" s="1331"/>
      <c r="AC24" s="1332"/>
      <c r="AD24" s="1344">
        <f t="shared" si="0"/>
        <v>7</v>
      </c>
      <c r="AE24" s="1345"/>
      <c r="AF24" s="1345"/>
      <c r="AG24" s="1346"/>
      <c r="AH24" s="1344">
        <f t="shared" si="1"/>
        <v>7</v>
      </c>
      <c r="AI24" s="1345"/>
      <c r="AJ24" s="1345"/>
      <c r="AK24" s="1346"/>
      <c r="AL24" s="1344">
        <f t="shared" si="2"/>
        <v>7</v>
      </c>
      <c r="AM24" s="1345"/>
      <c r="AN24" s="1345"/>
      <c r="AO24" s="1346"/>
      <c r="AP24" s="1344">
        <f t="shared" si="3"/>
        <v>38</v>
      </c>
      <c r="AQ24" s="1345"/>
      <c r="AR24" s="1345"/>
      <c r="AS24" s="1346"/>
      <c r="AT24" s="1344">
        <f t="shared" si="8"/>
        <v>7</v>
      </c>
      <c r="AU24" s="1345"/>
      <c r="AV24" s="1345"/>
      <c r="AW24" s="1346"/>
      <c r="AX24" s="33"/>
      <c r="AY24" s="1300"/>
      <c r="AZ24" s="1298"/>
      <c r="BA24" s="1299"/>
      <c r="BB24" s="1353">
        <v>2.8</v>
      </c>
      <c r="BC24" s="1354"/>
      <c r="BD24" s="1355"/>
      <c r="BE24" s="1289"/>
      <c r="BF24" s="1290"/>
      <c r="BG24" s="1291"/>
      <c r="BH24" s="1284">
        <v>30</v>
      </c>
      <c r="BI24" s="1282"/>
      <c r="BJ24" s="40" t="s">
        <v>48</v>
      </c>
      <c r="BK24" s="1282">
        <v>36</v>
      </c>
      <c r="BL24" s="1283"/>
      <c r="BM24" s="1284" t="s">
        <v>35</v>
      </c>
      <c r="BN24" s="1282"/>
      <c r="BO24" s="1282"/>
      <c r="BP24" s="1307">
        <v>42.998000000000005</v>
      </c>
      <c r="BQ24" s="1308"/>
      <c r="BR24" s="1308"/>
      <c r="BS24" s="1308"/>
      <c r="BT24" s="1308"/>
      <c r="BU24" s="1309"/>
      <c r="BV24" s="1330">
        <v>3.5129999999999997E-4</v>
      </c>
      <c r="BW24" s="1331"/>
      <c r="BX24" s="1331"/>
      <c r="BY24" s="1332"/>
      <c r="BZ24" s="1344">
        <f t="shared" si="9"/>
        <v>1</v>
      </c>
      <c r="CA24" s="1345"/>
      <c r="CB24" s="1345"/>
      <c r="CC24" s="1346"/>
      <c r="CD24" s="1344">
        <f t="shared" si="4"/>
        <v>1</v>
      </c>
      <c r="CE24" s="1345"/>
      <c r="CF24" s="1345"/>
      <c r="CG24" s="1346"/>
      <c r="CH24" s="1344">
        <f t="shared" si="5"/>
        <v>1</v>
      </c>
      <c r="CI24" s="1345"/>
      <c r="CJ24" s="1345"/>
      <c r="CK24" s="1346"/>
      <c r="CL24" s="1344">
        <f t="shared" si="6"/>
        <v>34</v>
      </c>
      <c r="CM24" s="1345"/>
      <c r="CN24" s="1345"/>
      <c r="CO24" s="1346"/>
      <c r="CP24" s="1344">
        <f t="shared" si="7"/>
        <v>1</v>
      </c>
      <c r="CQ24" s="1345"/>
      <c r="CR24" s="1345"/>
      <c r="CS24" s="1346"/>
    </row>
    <row r="25" spans="3:97" s="38" customFormat="1" ht="15" customHeight="1" x14ac:dyDescent="0.15">
      <c r="C25" s="1300"/>
      <c r="D25" s="1298"/>
      <c r="E25" s="1299"/>
      <c r="F25" s="1353">
        <v>2.8</v>
      </c>
      <c r="G25" s="1354"/>
      <c r="H25" s="1355"/>
      <c r="I25" s="1285"/>
      <c r="J25" s="1286"/>
      <c r="K25" s="1287"/>
      <c r="L25" s="1288">
        <v>30</v>
      </c>
      <c r="M25" s="1280"/>
      <c r="N25" s="43" t="s">
        <v>48</v>
      </c>
      <c r="O25" s="1280">
        <v>36</v>
      </c>
      <c r="P25" s="1281"/>
      <c r="Q25" s="1288" t="s">
        <v>36</v>
      </c>
      <c r="R25" s="1280"/>
      <c r="S25" s="1280"/>
      <c r="T25" s="1310">
        <v>1403.4199999999953</v>
      </c>
      <c r="U25" s="1311"/>
      <c r="V25" s="1311"/>
      <c r="W25" s="1311"/>
      <c r="X25" s="1311"/>
      <c r="Y25" s="1312"/>
      <c r="Z25" s="1333">
        <v>5.5761999999999999E-3</v>
      </c>
      <c r="AA25" s="1334"/>
      <c r="AB25" s="1334"/>
      <c r="AC25" s="1335"/>
      <c r="AD25" s="1338">
        <f t="shared" si="0"/>
        <v>22</v>
      </c>
      <c r="AE25" s="1339"/>
      <c r="AF25" s="1339"/>
      <c r="AG25" s="1340"/>
      <c r="AH25" s="1338">
        <f t="shared" si="1"/>
        <v>22</v>
      </c>
      <c r="AI25" s="1339"/>
      <c r="AJ25" s="1339"/>
      <c r="AK25" s="1340"/>
      <c r="AL25" s="1338">
        <f t="shared" si="2"/>
        <v>22</v>
      </c>
      <c r="AM25" s="1339"/>
      <c r="AN25" s="1339"/>
      <c r="AO25" s="1340"/>
      <c r="AP25" s="1338">
        <f t="shared" si="3"/>
        <v>30</v>
      </c>
      <c r="AQ25" s="1339"/>
      <c r="AR25" s="1339"/>
      <c r="AS25" s="1340"/>
      <c r="AT25" s="1338">
        <f t="shared" si="8"/>
        <v>22</v>
      </c>
      <c r="AU25" s="1339"/>
      <c r="AV25" s="1339"/>
      <c r="AW25" s="1340"/>
      <c r="AX25" s="33"/>
      <c r="AY25" s="1300"/>
      <c r="AZ25" s="1298"/>
      <c r="BA25" s="1299"/>
      <c r="BB25" s="1353">
        <v>2.8</v>
      </c>
      <c r="BC25" s="1354"/>
      <c r="BD25" s="1355"/>
      <c r="BE25" s="1285"/>
      <c r="BF25" s="1286"/>
      <c r="BG25" s="1287"/>
      <c r="BH25" s="1288">
        <v>30</v>
      </c>
      <c r="BI25" s="1280"/>
      <c r="BJ25" s="43" t="s">
        <v>48</v>
      </c>
      <c r="BK25" s="1280">
        <v>36</v>
      </c>
      <c r="BL25" s="1281"/>
      <c r="BM25" s="1288" t="s">
        <v>36</v>
      </c>
      <c r="BN25" s="1280"/>
      <c r="BO25" s="1280"/>
      <c r="BP25" s="1310">
        <v>85.243000000000052</v>
      </c>
      <c r="BQ25" s="1311"/>
      <c r="BR25" s="1311"/>
      <c r="BS25" s="1311"/>
      <c r="BT25" s="1311"/>
      <c r="BU25" s="1312"/>
      <c r="BV25" s="1333">
        <v>6.9649999999999996E-4</v>
      </c>
      <c r="BW25" s="1334"/>
      <c r="BX25" s="1334"/>
      <c r="BY25" s="1335"/>
      <c r="BZ25" s="1338">
        <f t="shared" si="9"/>
        <v>2</v>
      </c>
      <c r="CA25" s="1339"/>
      <c r="CB25" s="1339"/>
      <c r="CC25" s="1340"/>
      <c r="CD25" s="1338">
        <f t="shared" si="4"/>
        <v>2</v>
      </c>
      <c r="CE25" s="1339"/>
      <c r="CF25" s="1339"/>
      <c r="CG25" s="1340"/>
      <c r="CH25" s="1338">
        <f t="shared" si="5"/>
        <v>2</v>
      </c>
      <c r="CI25" s="1339"/>
      <c r="CJ25" s="1339"/>
      <c r="CK25" s="1340"/>
      <c r="CL25" s="1338">
        <f t="shared" si="6"/>
        <v>33</v>
      </c>
      <c r="CM25" s="1339"/>
      <c r="CN25" s="1339"/>
      <c r="CO25" s="1340"/>
      <c r="CP25" s="1338">
        <f t="shared" si="7"/>
        <v>2</v>
      </c>
      <c r="CQ25" s="1339"/>
      <c r="CR25" s="1339"/>
      <c r="CS25" s="1340"/>
    </row>
    <row r="26" spans="3:97" s="38" customFormat="1" ht="15" customHeight="1" x14ac:dyDescent="0.15">
      <c r="C26" s="1300"/>
      <c r="D26" s="1298"/>
      <c r="E26" s="1299"/>
      <c r="F26" s="1353">
        <v>2.8</v>
      </c>
      <c r="G26" s="1354"/>
      <c r="H26" s="1355"/>
      <c r="I26" s="1292" t="s">
        <v>39</v>
      </c>
      <c r="J26" s="1275"/>
      <c r="K26" s="1276"/>
      <c r="L26" s="1277">
        <v>38</v>
      </c>
      <c r="M26" s="1278"/>
      <c r="N26" s="36" t="s">
        <v>48</v>
      </c>
      <c r="O26" s="1278">
        <v>99</v>
      </c>
      <c r="P26" s="1279"/>
      <c r="Q26" s="1277" t="s">
        <v>33</v>
      </c>
      <c r="R26" s="1278"/>
      <c r="S26" s="1278"/>
      <c r="T26" s="1313">
        <v>20.676000000000002</v>
      </c>
      <c r="U26" s="1314"/>
      <c r="V26" s="1314"/>
      <c r="W26" s="1314"/>
      <c r="X26" s="1314"/>
      <c r="Y26" s="1315"/>
      <c r="Z26" s="1336">
        <v>8.2200000000000006E-5</v>
      </c>
      <c r="AA26" s="1337"/>
      <c r="AB26" s="1328"/>
      <c r="AC26" s="1329"/>
      <c r="AD26" s="1347">
        <f t="shared" si="0"/>
        <v>0</v>
      </c>
      <c r="AE26" s="1348"/>
      <c r="AF26" s="1348"/>
      <c r="AG26" s="1349"/>
      <c r="AH26" s="1347">
        <f t="shared" si="1"/>
        <v>1</v>
      </c>
      <c r="AI26" s="1348"/>
      <c r="AJ26" s="1348"/>
      <c r="AK26" s="1349"/>
      <c r="AL26" s="1347">
        <f t="shared" si="2"/>
        <v>1</v>
      </c>
      <c r="AM26" s="1348"/>
      <c r="AN26" s="1348"/>
      <c r="AO26" s="1349"/>
      <c r="AP26" s="1347">
        <f t="shared" si="3"/>
        <v>44</v>
      </c>
      <c r="AQ26" s="1348"/>
      <c r="AR26" s="1348"/>
      <c r="AS26" s="1349"/>
      <c r="AT26" s="1347">
        <f t="shared" si="8"/>
        <v>1</v>
      </c>
      <c r="AU26" s="1348"/>
      <c r="AV26" s="1348"/>
      <c r="AW26" s="1349"/>
      <c r="AX26" s="33"/>
      <c r="AY26" s="1300"/>
      <c r="AZ26" s="1298"/>
      <c r="BA26" s="1299"/>
      <c r="BB26" s="1353">
        <v>2.8</v>
      </c>
      <c r="BC26" s="1354"/>
      <c r="BD26" s="1355"/>
      <c r="BE26" s="1292" t="s">
        <v>39</v>
      </c>
      <c r="BF26" s="1275"/>
      <c r="BG26" s="1276"/>
      <c r="BH26" s="1277">
        <v>38</v>
      </c>
      <c r="BI26" s="1278"/>
      <c r="BJ26" s="36" t="s">
        <v>48</v>
      </c>
      <c r="BK26" s="1278">
        <v>99</v>
      </c>
      <c r="BL26" s="1279"/>
      <c r="BM26" s="1277" t="s">
        <v>33</v>
      </c>
      <c r="BN26" s="1278"/>
      <c r="BO26" s="1278"/>
      <c r="BP26" s="1313">
        <v>1.595</v>
      </c>
      <c r="BQ26" s="1314"/>
      <c r="BR26" s="1314"/>
      <c r="BS26" s="1314"/>
      <c r="BT26" s="1320"/>
      <c r="BU26" s="1321"/>
      <c r="BV26" s="1336">
        <v>1.2999999999999999E-5</v>
      </c>
      <c r="BW26" s="1337"/>
      <c r="BX26" s="1337"/>
      <c r="BY26" s="1356"/>
      <c r="BZ26" s="1347">
        <f t="shared" si="9"/>
        <v>0</v>
      </c>
      <c r="CA26" s="1348"/>
      <c r="CB26" s="1348"/>
      <c r="CC26" s="1349"/>
      <c r="CD26" s="1347">
        <f t="shared" si="4"/>
        <v>1</v>
      </c>
      <c r="CE26" s="1348"/>
      <c r="CF26" s="1348"/>
      <c r="CG26" s="1349"/>
      <c r="CH26" s="1347">
        <f t="shared" si="5"/>
        <v>1</v>
      </c>
      <c r="CI26" s="1348"/>
      <c r="CJ26" s="1348"/>
      <c r="CK26" s="1349"/>
      <c r="CL26" s="1347">
        <f t="shared" si="6"/>
        <v>43</v>
      </c>
      <c r="CM26" s="1348"/>
      <c r="CN26" s="1348"/>
      <c r="CO26" s="1349"/>
      <c r="CP26" s="1347">
        <f t="shared" si="7"/>
        <v>1</v>
      </c>
      <c r="CQ26" s="1348"/>
      <c r="CR26" s="1348"/>
      <c r="CS26" s="1349"/>
    </row>
    <row r="27" spans="3:97" s="38" customFormat="1" ht="15" customHeight="1" x14ac:dyDescent="0.15">
      <c r="C27" s="1300"/>
      <c r="D27" s="1298"/>
      <c r="E27" s="1299"/>
      <c r="F27" s="1353">
        <v>2.8</v>
      </c>
      <c r="G27" s="1354"/>
      <c r="H27" s="1355"/>
      <c r="I27" s="1289"/>
      <c r="J27" s="1290"/>
      <c r="K27" s="1291"/>
      <c r="L27" s="1284">
        <v>38</v>
      </c>
      <c r="M27" s="1282"/>
      <c r="N27" s="40" t="s">
        <v>48</v>
      </c>
      <c r="O27" s="1282">
        <v>99</v>
      </c>
      <c r="P27" s="1283"/>
      <c r="Q27" s="1284" t="s">
        <v>34</v>
      </c>
      <c r="R27" s="1282"/>
      <c r="S27" s="1282"/>
      <c r="T27" s="1307">
        <v>20.841999999999999</v>
      </c>
      <c r="U27" s="1308"/>
      <c r="V27" s="1308"/>
      <c r="W27" s="1308"/>
      <c r="X27" s="1308"/>
      <c r="Y27" s="1309"/>
      <c r="Z27" s="1330">
        <v>8.2799999999999993E-5</v>
      </c>
      <c r="AA27" s="1331"/>
      <c r="AB27" s="1331"/>
      <c r="AC27" s="1332"/>
      <c r="AD27" s="1344">
        <f t="shared" si="0"/>
        <v>0</v>
      </c>
      <c r="AE27" s="1345"/>
      <c r="AF27" s="1345"/>
      <c r="AG27" s="1346"/>
      <c r="AH27" s="1344">
        <f t="shared" si="1"/>
        <v>1</v>
      </c>
      <c r="AI27" s="1345"/>
      <c r="AJ27" s="1345"/>
      <c r="AK27" s="1346"/>
      <c r="AL27" s="1344">
        <f t="shared" si="2"/>
        <v>1</v>
      </c>
      <c r="AM27" s="1345"/>
      <c r="AN27" s="1345"/>
      <c r="AO27" s="1346"/>
      <c r="AP27" s="1344">
        <f t="shared" si="3"/>
        <v>43</v>
      </c>
      <c r="AQ27" s="1345"/>
      <c r="AR27" s="1345"/>
      <c r="AS27" s="1346"/>
      <c r="AT27" s="1344">
        <f t="shared" si="8"/>
        <v>1</v>
      </c>
      <c r="AU27" s="1345"/>
      <c r="AV27" s="1345"/>
      <c r="AW27" s="1346"/>
      <c r="AX27" s="33"/>
      <c r="AY27" s="1300"/>
      <c r="AZ27" s="1298"/>
      <c r="BA27" s="1299"/>
      <c r="BB27" s="1353">
        <v>2.8</v>
      </c>
      <c r="BC27" s="1354"/>
      <c r="BD27" s="1355"/>
      <c r="BE27" s="1289"/>
      <c r="BF27" s="1290"/>
      <c r="BG27" s="1291"/>
      <c r="BH27" s="1284">
        <v>38</v>
      </c>
      <c r="BI27" s="1282"/>
      <c r="BJ27" s="40" t="s">
        <v>48</v>
      </c>
      <c r="BK27" s="1282">
        <v>99</v>
      </c>
      <c r="BL27" s="1283"/>
      <c r="BM27" s="1284" t="s">
        <v>34</v>
      </c>
      <c r="BN27" s="1282"/>
      <c r="BO27" s="1282"/>
      <c r="BP27" s="1307">
        <v>1.9239999999999999</v>
      </c>
      <c r="BQ27" s="1308"/>
      <c r="BR27" s="1308"/>
      <c r="BS27" s="1308"/>
      <c r="BT27" s="1308"/>
      <c r="BU27" s="1309"/>
      <c r="BV27" s="1330">
        <v>1.5699999999999999E-5</v>
      </c>
      <c r="BW27" s="1331"/>
      <c r="BX27" s="1331"/>
      <c r="BY27" s="1332"/>
      <c r="BZ27" s="1344">
        <f t="shared" si="9"/>
        <v>0</v>
      </c>
      <c r="CA27" s="1345"/>
      <c r="CB27" s="1345"/>
      <c r="CC27" s="1346"/>
      <c r="CD27" s="1344">
        <f t="shared" si="4"/>
        <v>1</v>
      </c>
      <c r="CE27" s="1345"/>
      <c r="CF27" s="1345"/>
      <c r="CG27" s="1346"/>
      <c r="CH27" s="1344">
        <f t="shared" si="5"/>
        <v>1</v>
      </c>
      <c r="CI27" s="1345"/>
      <c r="CJ27" s="1345"/>
      <c r="CK27" s="1346"/>
      <c r="CL27" s="1344">
        <f t="shared" si="6"/>
        <v>42</v>
      </c>
      <c r="CM27" s="1345"/>
      <c r="CN27" s="1345"/>
      <c r="CO27" s="1346"/>
      <c r="CP27" s="1344">
        <f t="shared" si="7"/>
        <v>1</v>
      </c>
      <c r="CQ27" s="1345"/>
      <c r="CR27" s="1345"/>
      <c r="CS27" s="1346"/>
    </row>
    <row r="28" spans="3:97" s="38" customFormat="1" ht="15" customHeight="1" x14ac:dyDescent="0.15">
      <c r="C28" s="1300"/>
      <c r="D28" s="1298"/>
      <c r="E28" s="1299"/>
      <c r="F28" s="1353">
        <v>2.8</v>
      </c>
      <c r="G28" s="1354"/>
      <c r="H28" s="1355"/>
      <c r="I28" s="1289"/>
      <c r="J28" s="1290"/>
      <c r="K28" s="1291"/>
      <c r="L28" s="1284">
        <v>38</v>
      </c>
      <c r="M28" s="1282"/>
      <c r="N28" s="40" t="s">
        <v>48</v>
      </c>
      <c r="O28" s="1282">
        <v>99</v>
      </c>
      <c r="P28" s="1283"/>
      <c r="Q28" s="1284" t="s">
        <v>35</v>
      </c>
      <c r="R28" s="1282"/>
      <c r="S28" s="1282"/>
      <c r="T28" s="1307">
        <v>34.679000000000002</v>
      </c>
      <c r="U28" s="1308"/>
      <c r="V28" s="1308"/>
      <c r="W28" s="1308"/>
      <c r="X28" s="1308"/>
      <c r="Y28" s="1309"/>
      <c r="Z28" s="1330">
        <v>1.3779999999999999E-4</v>
      </c>
      <c r="AA28" s="1331"/>
      <c r="AB28" s="1331"/>
      <c r="AC28" s="1332"/>
      <c r="AD28" s="1344">
        <f t="shared" si="0"/>
        <v>1</v>
      </c>
      <c r="AE28" s="1345"/>
      <c r="AF28" s="1345"/>
      <c r="AG28" s="1346"/>
      <c r="AH28" s="1344">
        <f t="shared" si="1"/>
        <v>1</v>
      </c>
      <c r="AI28" s="1345"/>
      <c r="AJ28" s="1345"/>
      <c r="AK28" s="1346"/>
      <c r="AL28" s="1344">
        <f t="shared" si="2"/>
        <v>1</v>
      </c>
      <c r="AM28" s="1345"/>
      <c r="AN28" s="1345"/>
      <c r="AO28" s="1346"/>
      <c r="AP28" s="1344">
        <f t="shared" si="3"/>
        <v>42</v>
      </c>
      <c r="AQ28" s="1345"/>
      <c r="AR28" s="1345"/>
      <c r="AS28" s="1346"/>
      <c r="AT28" s="1344">
        <f t="shared" si="8"/>
        <v>1</v>
      </c>
      <c r="AU28" s="1345"/>
      <c r="AV28" s="1345"/>
      <c r="AW28" s="1346"/>
      <c r="AX28" s="33"/>
      <c r="AY28" s="1300"/>
      <c r="AZ28" s="1298"/>
      <c r="BA28" s="1299"/>
      <c r="BB28" s="1353">
        <v>2.8</v>
      </c>
      <c r="BC28" s="1354"/>
      <c r="BD28" s="1355"/>
      <c r="BE28" s="1289"/>
      <c r="BF28" s="1290"/>
      <c r="BG28" s="1291"/>
      <c r="BH28" s="1284">
        <v>38</v>
      </c>
      <c r="BI28" s="1282"/>
      <c r="BJ28" s="40" t="s">
        <v>48</v>
      </c>
      <c r="BK28" s="1282">
        <v>99</v>
      </c>
      <c r="BL28" s="1283"/>
      <c r="BM28" s="1284" t="s">
        <v>35</v>
      </c>
      <c r="BN28" s="1282"/>
      <c r="BO28" s="1282"/>
      <c r="BP28" s="1307">
        <v>0.96</v>
      </c>
      <c r="BQ28" s="1308"/>
      <c r="BR28" s="1308"/>
      <c r="BS28" s="1308"/>
      <c r="BT28" s="1308"/>
      <c r="BU28" s="1309"/>
      <c r="BV28" s="1330">
        <v>7.7999999999999999E-6</v>
      </c>
      <c r="BW28" s="1331"/>
      <c r="BX28" s="1331"/>
      <c r="BY28" s="1332"/>
      <c r="BZ28" s="1344">
        <f t="shared" si="9"/>
        <v>0</v>
      </c>
      <c r="CA28" s="1345"/>
      <c r="CB28" s="1345"/>
      <c r="CC28" s="1346"/>
      <c r="CD28" s="1344">
        <f t="shared" si="4"/>
        <v>1</v>
      </c>
      <c r="CE28" s="1345"/>
      <c r="CF28" s="1345"/>
      <c r="CG28" s="1346"/>
      <c r="CH28" s="1344">
        <f t="shared" si="5"/>
        <v>1</v>
      </c>
      <c r="CI28" s="1345"/>
      <c r="CJ28" s="1345"/>
      <c r="CK28" s="1346"/>
      <c r="CL28" s="1344">
        <f t="shared" si="6"/>
        <v>44</v>
      </c>
      <c r="CM28" s="1345"/>
      <c r="CN28" s="1345"/>
      <c r="CO28" s="1346"/>
      <c r="CP28" s="1344">
        <f t="shared" si="7"/>
        <v>1</v>
      </c>
      <c r="CQ28" s="1345"/>
      <c r="CR28" s="1345"/>
      <c r="CS28" s="1346"/>
    </row>
    <row r="29" spans="3:97" s="38" customFormat="1" ht="15" customHeight="1" x14ac:dyDescent="0.15">
      <c r="C29" s="1301"/>
      <c r="D29" s="1302"/>
      <c r="E29" s="1303"/>
      <c r="F29" s="1353">
        <v>2.8</v>
      </c>
      <c r="G29" s="1354"/>
      <c r="H29" s="1355"/>
      <c r="I29" s="1285"/>
      <c r="J29" s="1286"/>
      <c r="K29" s="1287"/>
      <c r="L29" s="1288">
        <v>38</v>
      </c>
      <c r="M29" s="1280"/>
      <c r="N29" s="43" t="s">
        <v>48</v>
      </c>
      <c r="O29" s="1280">
        <v>99</v>
      </c>
      <c r="P29" s="1281"/>
      <c r="Q29" s="1288" t="s">
        <v>36</v>
      </c>
      <c r="R29" s="1280"/>
      <c r="S29" s="1280"/>
      <c r="T29" s="1310">
        <v>196.37400000000002</v>
      </c>
      <c r="U29" s="1311"/>
      <c r="V29" s="1311"/>
      <c r="W29" s="1311"/>
      <c r="X29" s="1311"/>
      <c r="Y29" s="1312"/>
      <c r="Z29" s="1333">
        <v>7.8019999999999999E-4</v>
      </c>
      <c r="AA29" s="1334"/>
      <c r="AB29" s="1334"/>
      <c r="AC29" s="1335"/>
      <c r="AD29" s="1338">
        <f t="shared" si="0"/>
        <v>3</v>
      </c>
      <c r="AE29" s="1339"/>
      <c r="AF29" s="1339"/>
      <c r="AG29" s="1340"/>
      <c r="AH29" s="1338">
        <f t="shared" si="1"/>
        <v>3</v>
      </c>
      <c r="AI29" s="1339"/>
      <c r="AJ29" s="1339"/>
      <c r="AK29" s="1340"/>
      <c r="AL29" s="1338">
        <f t="shared" si="2"/>
        <v>3</v>
      </c>
      <c r="AM29" s="1339"/>
      <c r="AN29" s="1339"/>
      <c r="AO29" s="1340"/>
      <c r="AP29" s="1338">
        <f t="shared" si="3"/>
        <v>41</v>
      </c>
      <c r="AQ29" s="1339"/>
      <c r="AR29" s="1339"/>
      <c r="AS29" s="1340"/>
      <c r="AT29" s="1338">
        <f t="shared" si="8"/>
        <v>3</v>
      </c>
      <c r="AU29" s="1339"/>
      <c r="AV29" s="1339"/>
      <c r="AW29" s="1340"/>
      <c r="AX29" s="33"/>
      <c r="AY29" s="1301"/>
      <c r="AZ29" s="1302"/>
      <c r="BA29" s="1303"/>
      <c r="BB29" s="1353">
        <v>2.8</v>
      </c>
      <c r="BC29" s="1354"/>
      <c r="BD29" s="1355"/>
      <c r="BE29" s="1285"/>
      <c r="BF29" s="1286"/>
      <c r="BG29" s="1287"/>
      <c r="BH29" s="1288">
        <v>38</v>
      </c>
      <c r="BI29" s="1280"/>
      <c r="BJ29" s="43" t="s">
        <v>48</v>
      </c>
      <c r="BK29" s="1280">
        <v>99</v>
      </c>
      <c r="BL29" s="1281"/>
      <c r="BM29" s="1288" t="s">
        <v>36</v>
      </c>
      <c r="BN29" s="1280"/>
      <c r="BO29" s="1280"/>
      <c r="BP29" s="1310">
        <v>5.0200000000000005</v>
      </c>
      <c r="BQ29" s="1311"/>
      <c r="BR29" s="1311"/>
      <c r="BS29" s="1311"/>
      <c r="BT29" s="1311"/>
      <c r="BU29" s="1312"/>
      <c r="BV29" s="1333">
        <v>4.1E-5</v>
      </c>
      <c r="BW29" s="1334"/>
      <c r="BX29" s="1334"/>
      <c r="BY29" s="1335"/>
      <c r="BZ29" s="1338">
        <f t="shared" si="9"/>
        <v>0</v>
      </c>
      <c r="CA29" s="1339"/>
      <c r="CB29" s="1339"/>
      <c r="CC29" s="1340"/>
      <c r="CD29" s="1338">
        <f t="shared" si="4"/>
        <v>1</v>
      </c>
      <c r="CE29" s="1339"/>
      <c r="CF29" s="1339"/>
      <c r="CG29" s="1340"/>
      <c r="CH29" s="1338">
        <f t="shared" si="5"/>
        <v>1</v>
      </c>
      <c r="CI29" s="1339"/>
      <c r="CJ29" s="1339"/>
      <c r="CK29" s="1340"/>
      <c r="CL29" s="1338">
        <f t="shared" si="6"/>
        <v>41</v>
      </c>
      <c r="CM29" s="1339"/>
      <c r="CN29" s="1339"/>
      <c r="CO29" s="1340"/>
      <c r="CP29" s="1338">
        <f t="shared" si="7"/>
        <v>1</v>
      </c>
      <c r="CQ29" s="1339"/>
      <c r="CR29" s="1339"/>
      <c r="CS29" s="1340"/>
    </row>
    <row r="30" spans="3:97" s="38" customFormat="1" ht="15" customHeight="1" x14ac:dyDescent="0.15">
      <c r="C30" s="1304" t="s">
        <v>225</v>
      </c>
      <c r="D30" s="1305"/>
      <c r="E30" s="1306"/>
      <c r="F30" s="1363">
        <v>3.8</v>
      </c>
      <c r="G30" s="1364"/>
      <c r="H30" s="1365"/>
      <c r="I30" s="1268" t="s">
        <v>227</v>
      </c>
      <c r="J30" s="1269"/>
      <c r="K30" s="1270"/>
      <c r="L30" s="1271">
        <v>2</v>
      </c>
      <c r="M30" s="1272"/>
      <c r="N30" s="34" t="s">
        <v>48</v>
      </c>
      <c r="O30" s="1272">
        <v>12</v>
      </c>
      <c r="P30" s="1293"/>
      <c r="Q30" s="1271" t="s">
        <v>29</v>
      </c>
      <c r="R30" s="1272"/>
      <c r="S30" s="1272"/>
      <c r="T30" s="1357">
        <v>2259.0119999999952</v>
      </c>
      <c r="U30" s="1358"/>
      <c r="V30" s="1358"/>
      <c r="W30" s="1358"/>
      <c r="X30" s="1358"/>
      <c r="Y30" s="1366"/>
      <c r="Z30" s="1322">
        <v>8.9756000000000002E-3</v>
      </c>
      <c r="AA30" s="1323"/>
      <c r="AB30" s="1324"/>
      <c r="AC30" s="1325"/>
      <c r="AD30" s="1341">
        <f t="shared" si="0"/>
        <v>36</v>
      </c>
      <c r="AE30" s="1342"/>
      <c r="AF30" s="1342"/>
      <c r="AG30" s="1343"/>
      <c r="AH30" s="1341">
        <f t="shared" si="1"/>
        <v>36</v>
      </c>
      <c r="AI30" s="1342"/>
      <c r="AJ30" s="1342"/>
      <c r="AK30" s="1343"/>
      <c r="AL30" s="1341">
        <f t="shared" si="2"/>
        <v>36</v>
      </c>
      <c r="AM30" s="1342"/>
      <c r="AN30" s="1342"/>
      <c r="AO30" s="1343"/>
      <c r="AP30" s="1341">
        <f t="shared" si="3"/>
        <v>27</v>
      </c>
      <c r="AQ30" s="1342"/>
      <c r="AR30" s="1342"/>
      <c r="AS30" s="1343"/>
      <c r="AT30" s="1341">
        <f t="shared" si="8"/>
        <v>36</v>
      </c>
      <c r="AU30" s="1342"/>
      <c r="AV30" s="1342"/>
      <c r="AW30" s="1343"/>
      <c r="AX30" s="33"/>
      <c r="AY30" s="1304" t="s">
        <v>225</v>
      </c>
      <c r="AZ30" s="1305"/>
      <c r="BA30" s="1306"/>
      <c r="BB30" s="1363">
        <v>3.8</v>
      </c>
      <c r="BC30" s="1364"/>
      <c r="BD30" s="1365"/>
      <c r="BE30" s="1268" t="s">
        <v>227</v>
      </c>
      <c r="BF30" s="1269"/>
      <c r="BG30" s="1270"/>
      <c r="BH30" s="1271">
        <v>2</v>
      </c>
      <c r="BI30" s="1272"/>
      <c r="BJ30" s="34" t="s">
        <v>48</v>
      </c>
      <c r="BK30" s="1272">
        <v>12</v>
      </c>
      <c r="BL30" s="1293"/>
      <c r="BM30" s="1271" t="s">
        <v>29</v>
      </c>
      <c r="BN30" s="1272"/>
      <c r="BO30" s="1272"/>
      <c r="BP30" s="1357">
        <v>5698.1519999999864</v>
      </c>
      <c r="BQ30" s="1358"/>
      <c r="BR30" s="1358"/>
      <c r="BS30" s="1358"/>
      <c r="BT30" s="1317"/>
      <c r="BU30" s="1318"/>
      <c r="BV30" s="1322">
        <v>4.6560799999999999E-2</v>
      </c>
      <c r="BW30" s="1323"/>
      <c r="BX30" s="1323"/>
      <c r="BY30" s="1359"/>
      <c r="BZ30" s="1341">
        <f t="shared" si="9"/>
        <v>130</v>
      </c>
      <c r="CA30" s="1342"/>
      <c r="CB30" s="1342"/>
      <c r="CC30" s="1343"/>
      <c r="CD30" s="1341">
        <f t="shared" si="4"/>
        <v>130</v>
      </c>
      <c r="CE30" s="1342"/>
      <c r="CF30" s="1342"/>
      <c r="CG30" s="1343"/>
      <c r="CH30" s="1341">
        <f t="shared" si="5"/>
        <v>130</v>
      </c>
      <c r="CI30" s="1342"/>
      <c r="CJ30" s="1342"/>
      <c r="CK30" s="1343"/>
      <c r="CL30" s="1341">
        <f t="shared" si="6"/>
        <v>9</v>
      </c>
      <c r="CM30" s="1342"/>
      <c r="CN30" s="1342"/>
      <c r="CO30" s="1343"/>
      <c r="CP30" s="1341">
        <f t="shared" si="7"/>
        <v>130</v>
      </c>
      <c r="CQ30" s="1342"/>
      <c r="CR30" s="1342"/>
      <c r="CS30" s="1343"/>
    </row>
    <row r="31" spans="3:97" s="38" customFormat="1" ht="15" customHeight="1" x14ac:dyDescent="0.15">
      <c r="C31" s="1300"/>
      <c r="D31" s="1298"/>
      <c r="E31" s="1299"/>
      <c r="F31" s="1353">
        <v>3.8</v>
      </c>
      <c r="G31" s="1354"/>
      <c r="H31" s="1355"/>
      <c r="I31" s="1273">
        <v>13</v>
      </c>
      <c r="J31" s="1269"/>
      <c r="K31" s="1270"/>
      <c r="L31" s="1271">
        <v>13</v>
      </c>
      <c r="M31" s="1272"/>
      <c r="N31" s="34" t="s">
        <v>48</v>
      </c>
      <c r="O31" s="1272">
        <v>13</v>
      </c>
      <c r="P31" s="1293"/>
      <c r="Q31" s="1271" t="s">
        <v>29</v>
      </c>
      <c r="R31" s="1272"/>
      <c r="S31" s="1272"/>
      <c r="T31" s="1316">
        <v>1481.3120000000001</v>
      </c>
      <c r="U31" s="1317"/>
      <c r="V31" s="1317"/>
      <c r="W31" s="1317"/>
      <c r="X31" s="1317"/>
      <c r="Y31" s="1318"/>
      <c r="Z31" s="1326">
        <v>5.8856000000000004E-3</v>
      </c>
      <c r="AA31" s="1324"/>
      <c r="AB31" s="1324"/>
      <c r="AC31" s="1325"/>
      <c r="AD31" s="1360">
        <f t="shared" si="0"/>
        <v>24</v>
      </c>
      <c r="AE31" s="1361"/>
      <c r="AF31" s="1361"/>
      <c r="AG31" s="1362"/>
      <c r="AH31" s="1360">
        <f t="shared" si="1"/>
        <v>24</v>
      </c>
      <c r="AI31" s="1361"/>
      <c r="AJ31" s="1361"/>
      <c r="AK31" s="1362"/>
      <c r="AL31" s="1360">
        <f t="shared" si="2"/>
        <v>24</v>
      </c>
      <c r="AM31" s="1361"/>
      <c r="AN31" s="1361"/>
      <c r="AO31" s="1362"/>
      <c r="AP31" s="1360">
        <f t="shared" si="3"/>
        <v>29</v>
      </c>
      <c r="AQ31" s="1361"/>
      <c r="AR31" s="1361"/>
      <c r="AS31" s="1362"/>
      <c r="AT31" s="1360">
        <f t="shared" si="8"/>
        <v>24</v>
      </c>
      <c r="AU31" s="1361"/>
      <c r="AV31" s="1361"/>
      <c r="AW31" s="1362"/>
      <c r="AX31" s="33"/>
      <c r="AY31" s="1300"/>
      <c r="AZ31" s="1298"/>
      <c r="BA31" s="1299"/>
      <c r="BB31" s="1353">
        <v>3.8</v>
      </c>
      <c r="BC31" s="1354"/>
      <c r="BD31" s="1355"/>
      <c r="BE31" s="1273">
        <v>13</v>
      </c>
      <c r="BF31" s="1269"/>
      <c r="BG31" s="1270"/>
      <c r="BH31" s="1271">
        <v>13</v>
      </c>
      <c r="BI31" s="1272"/>
      <c r="BJ31" s="34" t="s">
        <v>48</v>
      </c>
      <c r="BK31" s="1272">
        <v>13</v>
      </c>
      <c r="BL31" s="1293"/>
      <c r="BM31" s="1271" t="s">
        <v>29</v>
      </c>
      <c r="BN31" s="1272"/>
      <c r="BO31" s="1272"/>
      <c r="BP31" s="1316">
        <v>2528.1040000000044</v>
      </c>
      <c r="BQ31" s="1317"/>
      <c r="BR31" s="1317"/>
      <c r="BS31" s="1317"/>
      <c r="BT31" s="1317"/>
      <c r="BU31" s="1318"/>
      <c r="BV31" s="1326">
        <v>2.0657700000000001E-2</v>
      </c>
      <c r="BW31" s="1324"/>
      <c r="BX31" s="1324"/>
      <c r="BY31" s="1325"/>
      <c r="BZ31" s="1360">
        <f t="shared" si="9"/>
        <v>58</v>
      </c>
      <c r="CA31" s="1361"/>
      <c r="CB31" s="1361"/>
      <c r="CC31" s="1362"/>
      <c r="CD31" s="1360">
        <f t="shared" si="4"/>
        <v>58</v>
      </c>
      <c r="CE31" s="1361"/>
      <c r="CF31" s="1361"/>
      <c r="CG31" s="1362"/>
      <c r="CH31" s="1360">
        <f t="shared" si="5"/>
        <v>58</v>
      </c>
      <c r="CI31" s="1361"/>
      <c r="CJ31" s="1361"/>
      <c r="CK31" s="1362"/>
      <c r="CL31" s="1360">
        <f t="shared" si="6"/>
        <v>21</v>
      </c>
      <c r="CM31" s="1361"/>
      <c r="CN31" s="1361"/>
      <c r="CO31" s="1362"/>
      <c r="CP31" s="1360">
        <f t="shared" si="7"/>
        <v>58</v>
      </c>
      <c r="CQ31" s="1361"/>
      <c r="CR31" s="1361"/>
      <c r="CS31" s="1362"/>
    </row>
    <row r="32" spans="3:97" s="38" customFormat="1" ht="15" customHeight="1" x14ac:dyDescent="0.15">
      <c r="C32" s="1300"/>
      <c r="D32" s="1298"/>
      <c r="E32" s="1299"/>
      <c r="F32" s="1353">
        <v>3.8</v>
      </c>
      <c r="G32" s="1354"/>
      <c r="H32" s="1355"/>
      <c r="I32" s="1274" t="s">
        <v>228</v>
      </c>
      <c r="J32" s="1275"/>
      <c r="K32" s="1276"/>
      <c r="L32" s="1277">
        <v>14</v>
      </c>
      <c r="M32" s="1278"/>
      <c r="N32" s="36" t="s">
        <v>48</v>
      </c>
      <c r="O32" s="1278">
        <v>16</v>
      </c>
      <c r="P32" s="1279"/>
      <c r="Q32" s="1277" t="s">
        <v>33</v>
      </c>
      <c r="R32" s="1278"/>
      <c r="S32" s="1278"/>
      <c r="T32" s="1319">
        <v>659.90999999999872</v>
      </c>
      <c r="U32" s="1320"/>
      <c r="V32" s="1320"/>
      <c r="W32" s="1320"/>
      <c r="X32" s="1320"/>
      <c r="Y32" s="1321"/>
      <c r="Z32" s="1327">
        <v>2.6220000000000002E-3</v>
      </c>
      <c r="AA32" s="1328"/>
      <c r="AB32" s="1328"/>
      <c r="AC32" s="1329"/>
      <c r="AD32" s="1350">
        <f t="shared" si="0"/>
        <v>10</v>
      </c>
      <c r="AE32" s="1351"/>
      <c r="AF32" s="1351"/>
      <c r="AG32" s="1352"/>
      <c r="AH32" s="1350">
        <f t="shared" si="1"/>
        <v>10</v>
      </c>
      <c r="AI32" s="1351"/>
      <c r="AJ32" s="1351"/>
      <c r="AK32" s="1352"/>
      <c r="AL32" s="1350">
        <f t="shared" si="2"/>
        <v>10</v>
      </c>
      <c r="AM32" s="1351"/>
      <c r="AN32" s="1351"/>
      <c r="AO32" s="1352"/>
      <c r="AP32" s="1350">
        <f t="shared" si="3"/>
        <v>36</v>
      </c>
      <c r="AQ32" s="1351"/>
      <c r="AR32" s="1351"/>
      <c r="AS32" s="1352"/>
      <c r="AT32" s="1350">
        <f t="shared" si="8"/>
        <v>10</v>
      </c>
      <c r="AU32" s="1351"/>
      <c r="AV32" s="1351"/>
      <c r="AW32" s="1352"/>
      <c r="AX32" s="33"/>
      <c r="AY32" s="1300"/>
      <c r="AZ32" s="1298"/>
      <c r="BA32" s="1299"/>
      <c r="BB32" s="1353">
        <v>3.8</v>
      </c>
      <c r="BC32" s="1354"/>
      <c r="BD32" s="1355"/>
      <c r="BE32" s="1274" t="s">
        <v>228</v>
      </c>
      <c r="BF32" s="1275"/>
      <c r="BG32" s="1276"/>
      <c r="BH32" s="1277">
        <v>14</v>
      </c>
      <c r="BI32" s="1278"/>
      <c r="BJ32" s="36" t="s">
        <v>48</v>
      </c>
      <c r="BK32" s="1278">
        <v>16</v>
      </c>
      <c r="BL32" s="1279"/>
      <c r="BM32" s="1277" t="s">
        <v>33</v>
      </c>
      <c r="BN32" s="1278"/>
      <c r="BO32" s="1278"/>
      <c r="BP32" s="1319">
        <v>2007.6840000000025</v>
      </c>
      <c r="BQ32" s="1320"/>
      <c r="BR32" s="1320"/>
      <c r="BS32" s="1320"/>
      <c r="BT32" s="1320"/>
      <c r="BU32" s="1321"/>
      <c r="BV32" s="1327">
        <v>1.6405200000000002E-2</v>
      </c>
      <c r="BW32" s="1328"/>
      <c r="BX32" s="1328"/>
      <c r="BY32" s="1329"/>
      <c r="BZ32" s="1350">
        <f t="shared" si="9"/>
        <v>46</v>
      </c>
      <c r="CA32" s="1351"/>
      <c r="CB32" s="1351"/>
      <c r="CC32" s="1352"/>
      <c r="CD32" s="1350">
        <f t="shared" si="4"/>
        <v>46</v>
      </c>
      <c r="CE32" s="1351"/>
      <c r="CF32" s="1351"/>
      <c r="CG32" s="1352"/>
      <c r="CH32" s="1350">
        <f t="shared" si="5"/>
        <v>46</v>
      </c>
      <c r="CI32" s="1351"/>
      <c r="CJ32" s="1351"/>
      <c r="CK32" s="1352"/>
      <c r="CL32" s="1350">
        <f t="shared" si="6"/>
        <v>22</v>
      </c>
      <c r="CM32" s="1351"/>
      <c r="CN32" s="1351"/>
      <c r="CO32" s="1352"/>
      <c r="CP32" s="1350">
        <f t="shared" si="7"/>
        <v>46</v>
      </c>
      <c r="CQ32" s="1351"/>
      <c r="CR32" s="1351"/>
      <c r="CS32" s="1352"/>
    </row>
    <row r="33" spans="3:97" s="38" customFormat="1" ht="15" customHeight="1" x14ac:dyDescent="0.15">
      <c r="C33" s="1300"/>
      <c r="D33" s="1298"/>
      <c r="E33" s="1299"/>
      <c r="F33" s="1353">
        <v>3.8</v>
      </c>
      <c r="G33" s="1354"/>
      <c r="H33" s="1355"/>
      <c r="I33" s="1289"/>
      <c r="J33" s="1290"/>
      <c r="K33" s="1291"/>
      <c r="L33" s="1284">
        <v>14</v>
      </c>
      <c r="M33" s="1282"/>
      <c r="N33" s="40" t="s">
        <v>48</v>
      </c>
      <c r="O33" s="1282">
        <v>16</v>
      </c>
      <c r="P33" s="1283"/>
      <c r="Q33" s="1284" t="s">
        <v>34</v>
      </c>
      <c r="R33" s="1282"/>
      <c r="S33" s="1282"/>
      <c r="T33" s="1307">
        <v>1352.8439999999996</v>
      </c>
      <c r="U33" s="1308"/>
      <c r="V33" s="1308"/>
      <c r="W33" s="1308"/>
      <c r="X33" s="1308"/>
      <c r="Y33" s="1309"/>
      <c r="Z33" s="1330">
        <v>5.3752000000000001E-3</v>
      </c>
      <c r="AA33" s="1331"/>
      <c r="AB33" s="1331"/>
      <c r="AC33" s="1332"/>
      <c r="AD33" s="1344">
        <f t="shared" si="0"/>
        <v>22</v>
      </c>
      <c r="AE33" s="1345"/>
      <c r="AF33" s="1345"/>
      <c r="AG33" s="1346"/>
      <c r="AH33" s="1344">
        <f t="shared" si="1"/>
        <v>22</v>
      </c>
      <c r="AI33" s="1345"/>
      <c r="AJ33" s="1345"/>
      <c r="AK33" s="1346"/>
      <c r="AL33" s="1344">
        <f t="shared" si="2"/>
        <v>22</v>
      </c>
      <c r="AM33" s="1345"/>
      <c r="AN33" s="1345"/>
      <c r="AO33" s="1346"/>
      <c r="AP33" s="1344">
        <f t="shared" si="3"/>
        <v>31</v>
      </c>
      <c r="AQ33" s="1345"/>
      <c r="AR33" s="1345"/>
      <c r="AS33" s="1346"/>
      <c r="AT33" s="1344">
        <f t="shared" si="8"/>
        <v>22</v>
      </c>
      <c r="AU33" s="1345"/>
      <c r="AV33" s="1345"/>
      <c r="AW33" s="1346"/>
      <c r="AX33" s="33"/>
      <c r="AY33" s="1300"/>
      <c r="AZ33" s="1298"/>
      <c r="BA33" s="1299"/>
      <c r="BB33" s="1353">
        <v>3.8</v>
      </c>
      <c r="BC33" s="1354"/>
      <c r="BD33" s="1355"/>
      <c r="BE33" s="1289"/>
      <c r="BF33" s="1290"/>
      <c r="BG33" s="1291"/>
      <c r="BH33" s="1284">
        <v>14</v>
      </c>
      <c r="BI33" s="1282"/>
      <c r="BJ33" s="40" t="s">
        <v>48</v>
      </c>
      <c r="BK33" s="1282">
        <v>16</v>
      </c>
      <c r="BL33" s="1283"/>
      <c r="BM33" s="1284" t="s">
        <v>34</v>
      </c>
      <c r="BN33" s="1282"/>
      <c r="BO33" s="1282"/>
      <c r="BP33" s="1307">
        <v>3471.3479999999927</v>
      </c>
      <c r="BQ33" s="1308"/>
      <c r="BR33" s="1308"/>
      <c r="BS33" s="1308"/>
      <c r="BT33" s="1308"/>
      <c r="BU33" s="1309"/>
      <c r="BV33" s="1330">
        <v>2.8365100000000001E-2</v>
      </c>
      <c r="BW33" s="1331"/>
      <c r="BX33" s="1331"/>
      <c r="BY33" s="1332"/>
      <c r="BZ33" s="1344">
        <f t="shared" si="9"/>
        <v>79</v>
      </c>
      <c r="CA33" s="1345"/>
      <c r="CB33" s="1345"/>
      <c r="CC33" s="1346"/>
      <c r="CD33" s="1344">
        <f t="shared" si="4"/>
        <v>79</v>
      </c>
      <c r="CE33" s="1345"/>
      <c r="CF33" s="1345"/>
      <c r="CG33" s="1346"/>
      <c r="CH33" s="1344">
        <f t="shared" si="5"/>
        <v>79</v>
      </c>
      <c r="CI33" s="1345"/>
      <c r="CJ33" s="1345"/>
      <c r="CK33" s="1346"/>
      <c r="CL33" s="1344">
        <f t="shared" si="6"/>
        <v>16</v>
      </c>
      <c r="CM33" s="1345"/>
      <c r="CN33" s="1345"/>
      <c r="CO33" s="1346"/>
      <c r="CP33" s="1344">
        <f t="shared" si="7"/>
        <v>79</v>
      </c>
      <c r="CQ33" s="1345"/>
      <c r="CR33" s="1345"/>
      <c r="CS33" s="1346"/>
    </row>
    <row r="34" spans="3:97" s="38" customFormat="1" ht="15" customHeight="1" x14ac:dyDescent="0.15">
      <c r="C34" s="1300"/>
      <c r="D34" s="1298"/>
      <c r="E34" s="1299"/>
      <c r="F34" s="1353">
        <v>3.8</v>
      </c>
      <c r="G34" s="1354"/>
      <c r="H34" s="1355"/>
      <c r="I34" s="1289"/>
      <c r="J34" s="1290"/>
      <c r="K34" s="1291"/>
      <c r="L34" s="1284">
        <v>14</v>
      </c>
      <c r="M34" s="1282"/>
      <c r="N34" s="40" t="s">
        <v>48</v>
      </c>
      <c r="O34" s="1282">
        <v>16</v>
      </c>
      <c r="P34" s="1283"/>
      <c r="Q34" s="1284" t="s">
        <v>35</v>
      </c>
      <c r="R34" s="1282"/>
      <c r="S34" s="1282"/>
      <c r="T34" s="1307">
        <v>3073.8599999999956</v>
      </c>
      <c r="U34" s="1308"/>
      <c r="V34" s="1308"/>
      <c r="W34" s="1308"/>
      <c r="X34" s="1308"/>
      <c r="Y34" s="1309"/>
      <c r="Z34" s="1330">
        <v>1.22132E-2</v>
      </c>
      <c r="AA34" s="1331"/>
      <c r="AB34" s="1331"/>
      <c r="AC34" s="1332"/>
      <c r="AD34" s="1344">
        <f t="shared" si="0"/>
        <v>49</v>
      </c>
      <c r="AE34" s="1345"/>
      <c r="AF34" s="1345"/>
      <c r="AG34" s="1346"/>
      <c r="AH34" s="1344">
        <f t="shared" si="1"/>
        <v>49</v>
      </c>
      <c r="AI34" s="1345"/>
      <c r="AJ34" s="1345"/>
      <c r="AK34" s="1346"/>
      <c r="AL34" s="1344">
        <f t="shared" si="2"/>
        <v>49</v>
      </c>
      <c r="AM34" s="1345"/>
      <c r="AN34" s="1345"/>
      <c r="AO34" s="1346"/>
      <c r="AP34" s="1344">
        <f t="shared" si="3"/>
        <v>22</v>
      </c>
      <c r="AQ34" s="1345"/>
      <c r="AR34" s="1345"/>
      <c r="AS34" s="1346"/>
      <c r="AT34" s="1344">
        <f t="shared" si="8"/>
        <v>49</v>
      </c>
      <c r="AU34" s="1345"/>
      <c r="AV34" s="1345"/>
      <c r="AW34" s="1346"/>
      <c r="AX34" s="33"/>
      <c r="AY34" s="1300"/>
      <c r="AZ34" s="1298"/>
      <c r="BA34" s="1299"/>
      <c r="BB34" s="1353">
        <v>3.8</v>
      </c>
      <c r="BC34" s="1354"/>
      <c r="BD34" s="1355"/>
      <c r="BE34" s="1289"/>
      <c r="BF34" s="1290"/>
      <c r="BG34" s="1291"/>
      <c r="BH34" s="1284">
        <v>14</v>
      </c>
      <c r="BI34" s="1282"/>
      <c r="BJ34" s="40" t="s">
        <v>48</v>
      </c>
      <c r="BK34" s="1282">
        <v>16</v>
      </c>
      <c r="BL34" s="1283"/>
      <c r="BM34" s="1284" t="s">
        <v>35</v>
      </c>
      <c r="BN34" s="1282"/>
      <c r="BO34" s="1282"/>
      <c r="BP34" s="1307">
        <v>5131.1519999999964</v>
      </c>
      <c r="BQ34" s="1308"/>
      <c r="BR34" s="1308"/>
      <c r="BS34" s="1308"/>
      <c r="BT34" s="1308"/>
      <c r="BU34" s="1309"/>
      <c r="BV34" s="1330">
        <v>4.1927699999999998E-2</v>
      </c>
      <c r="BW34" s="1331"/>
      <c r="BX34" s="1331"/>
      <c r="BY34" s="1332"/>
      <c r="BZ34" s="1344">
        <f t="shared" si="9"/>
        <v>117</v>
      </c>
      <c r="CA34" s="1345"/>
      <c r="CB34" s="1345"/>
      <c r="CC34" s="1346"/>
      <c r="CD34" s="1344">
        <f t="shared" si="4"/>
        <v>117</v>
      </c>
      <c r="CE34" s="1345"/>
      <c r="CF34" s="1345"/>
      <c r="CG34" s="1346"/>
      <c r="CH34" s="1344">
        <f t="shared" si="5"/>
        <v>117</v>
      </c>
      <c r="CI34" s="1345"/>
      <c r="CJ34" s="1345"/>
      <c r="CK34" s="1346"/>
      <c r="CL34" s="1344">
        <f t="shared" si="6"/>
        <v>10</v>
      </c>
      <c r="CM34" s="1345"/>
      <c r="CN34" s="1345"/>
      <c r="CO34" s="1346"/>
      <c r="CP34" s="1344">
        <f t="shared" si="7"/>
        <v>117</v>
      </c>
      <c r="CQ34" s="1345"/>
      <c r="CR34" s="1345"/>
      <c r="CS34" s="1346"/>
    </row>
    <row r="35" spans="3:97" s="38" customFormat="1" ht="15" customHeight="1" x14ac:dyDescent="0.15">
      <c r="C35" s="1300"/>
      <c r="D35" s="1298"/>
      <c r="E35" s="1299"/>
      <c r="F35" s="1353">
        <v>3.8</v>
      </c>
      <c r="G35" s="1354"/>
      <c r="H35" s="1355"/>
      <c r="I35" s="1285"/>
      <c r="J35" s="1286"/>
      <c r="K35" s="1287"/>
      <c r="L35" s="1288">
        <v>14</v>
      </c>
      <c r="M35" s="1280"/>
      <c r="N35" s="43" t="s">
        <v>48</v>
      </c>
      <c r="O35" s="1280">
        <v>16</v>
      </c>
      <c r="P35" s="1281"/>
      <c r="Q35" s="1288" t="s">
        <v>36</v>
      </c>
      <c r="R35" s="1280"/>
      <c r="S35" s="1280"/>
      <c r="T35" s="1310">
        <v>7363.6139999999896</v>
      </c>
      <c r="U35" s="1311"/>
      <c r="V35" s="1311"/>
      <c r="W35" s="1311"/>
      <c r="X35" s="1311"/>
      <c r="Y35" s="1312"/>
      <c r="Z35" s="1333">
        <v>2.9257600000000002E-2</v>
      </c>
      <c r="AA35" s="1334"/>
      <c r="AB35" s="1334"/>
      <c r="AC35" s="1335"/>
      <c r="AD35" s="1338">
        <f t="shared" si="0"/>
        <v>117</v>
      </c>
      <c r="AE35" s="1339"/>
      <c r="AF35" s="1339"/>
      <c r="AG35" s="1340"/>
      <c r="AH35" s="1338">
        <f t="shared" si="1"/>
        <v>117</v>
      </c>
      <c r="AI35" s="1339"/>
      <c r="AJ35" s="1339"/>
      <c r="AK35" s="1340"/>
      <c r="AL35" s="1338">
        <f t="shared" si="2"/>
        <v>117</v>
      </c>
      <c r="AM35" s="1339"/>
      <c r="AN35" s="1339"/>
      <c r="AO35" s="1340"/>
      <c r="AP35" s="1338">
        <f t="shared" si="3"/>
        <v>13</v>
      </c>
      <c r="AQ35" s="1339"/>
      <c r="AR35" s="1339"/>
      <c r="AS35" s="1340"/>
      <c r="AT35" s="1338">
        <f t="shared" si="8"/>
        <v>117</v>
      </c>
      <c r="AU35" s="1339"/>
      <c r="AV35" s="1339"/>
      <c r="AW35" s="1340"/>
      <c r="AX35" s="33"/>
      <c r="AY35" s="1300"/>
      <c r="AZ35" s="1298"/>
      <c r="BA35" s="1299"/>
      <c r="BB35" s="1353">
        <v>3.8</v>
      </c>
      <c r="BC35" s="1354"/>
      <c r="BD35" s="1355"/>
      <c r="BE35" s="1285"/>
      <c r="BF35" s="1286"/>
      <c r="BG35" s="1287"/>
      <c r="BH35" s="1288">
        <v>14</v>
      </c>
      <c r="BI35" s="1280"/>
      <c r="BJ35" s="43" t="s">
        <v>48</v>
      </c>
      <c r="BK35" s="1280">
        <v>16</v>
      </c>
      <c r="BL35" s="1281"/>
      <c r="BM35" s="1288" t="s">
        <v>36</v>
      </c>
      <c r="BN35" s="1280"/>
      <c r="BO35" s="1280"/>
      <c r="BP35" s="1310">
        <v>6017.9100000000008</v>
      </c>
      <c r="BQ35" s="1311"/>
      <c r="BR35" s="1311"/>
      <c r="BS35" s="1311"/>
      <c r="BT35" s="1311"/>
      <c r="BU35" s="1312"/>
      <c r="BV35" s="1333">
        <v>4.9173599999999998E-2</v>
      </c>
      <c r="BW35" s="1334"/>
      <c r="BX35" s="1334"/>
      <c r="BY35" s="1335"/>
      <c r="BZ35" s="1338">
        <f t="shared" ref="BZ35:BZ51" si="10">IF($BZ$7="","",ROUND($BZ$7*$BV35,0))</f>
        <v>138</v>
      </c>
      <c r="CA35" s="1339"/>
      <c r="CB35" s="1339"/>
      <c r="CC35" s="1340"/>
      <c r="CD35" s="1338">
        <f t="shared" si="4"/>
        <v>138</v>
      </c>
      <c r="CE35" s="1339"/>
      <c r="CF35" s="1339"/>
      <c r="CG35" s="1340"/>
      <c r="CH35" s="1338">
        <f t="shared" si="5"/>
        <v>138</v>
      </c>
      <c r="CI35" s="1339"/>
      <c r="CJ35" s="1339"/>
      <c r="CK35" s="1340"/>
      <c r="CL35" s="1338">
        <f t="shared" si="6"/>
        <v>8</v>
      </c>
      <c r="CM35" s="1339"/>
      <c r="CN35" s="1339"/>
      <c r="CO35" s="1340"/>
      <c r="CP35" s="1338">
        <f t="shared" si="7"/>
        <v>138</v>
      </c>
      <c r="CQ35" s="1339"/>
      <c r="CR35" s="1339"/>
      <c r="CS35" s="1340"/>
    </row>
    <row r="36" spans="3:97" s="38" customFormat="1" ht="15" customHeight="1" x14ac:dyDescent="0.15">
      <c r="C36" s="1300"/>
      <c r="D36" s="1298"/>
      <c r="E36" s="1299"/>
      <c r="F36" s="1353">
        <v>3.8</v>
      </c>
      <c r="G36" s="1354"/>
      <c r="H36" s="1355"/>
      <c r="I36" s="1292" t="s">
        <v>229</v>
      </c>
      <c r="J36" s="1275"/>
      <c r="K36" s="1276"/>
      <c r="L36" s="1277">
        <v>18</v>
      </c>
      <c r="M36" s="1278"/>
      <c r="N36" s="36" t="s">
        <v>48</v>
      </c>
      <c r="O36" s="1278">
        <v>22</v>
      </c>
      <c r="P36" s="1279"/>
      <c r="Q36" s="1277" t="s">
        <v>33</v>
      </c>
      <c r="R36" s="1278"/>
      <c r="S36" s="1278"/>
      <c r="T36" s="1313">
        <v>2830.3799999999997</v>
      </c>
      <c r="U36" s="1314"/>
      <c r="V36" s="1314"/>
      <c r="W36" s="1314"/>
      <c r="X36" s="1314"/>
      <c r="Y36" s="1315"/>
      <c r="Z36" s="1336">
        <v>1.12458E-2</v>
      </c>
      <c r="AA36" s="1337"/>
      <c r="AB36" s="1328"/>
      <c r="AC36" s="1329"/>
      <c r="AD36" s="1347">
        <f t="shared" si="0"/>
        <v>45</v>
      </c>
      <c r="AE36" s="1348"/>
      <c r="AF36" s="1348"/>
      <c r="AG36" s="1349"/>
      <c r="AH36" s="1347">
        <f t="shared" si="1"/>
        <v>45</v>
      </c>
      <c r="AI36" s="1348"/>
      <c r="AJ36" s="1348"/>
      <c r="AK36" s="1349"/>
      <c r="AL36" s="1347">
        <f t="shared" si="2"/>
        <v>45</v>
      </c>
      <c r="AM36" s="1348"/>
      <c r="AN36" s="1348"/>
      <c r="AO36" s="1349"/>
      <c r="AP36" s="1347">
        <f t="shared" si="3"/>
        <v>23</v>
      </c>
      <c r="AQ36" s="1348"/>
      <c r="AR36" s="1348"/>
      <c r="AS36" s="1349"/>
      <c r="AT36" s="1347">
        <f t="shared" si="8"/>
        <v>45</v>
      </c>
      <c r="AU36" s="1348"/>
      <c r="AV36" s="1348"/>
      <c r="AW36" s="1349"/>
      <c r="AX36" s="33"/>
      <c r="AY36" s="1300"/>
      <c r="AZ36" s="1298"/>
      <c r="BA36" s="1299"/>
      <c r="BB36" s="1353">
        <v>3.8</v>
      </c>
      <c r="BC36" s="1354"/>
      <c r="BD36" s="1355"/>
      <c r="BE36" s="1292" t="s">
        <v>229</v>
      </c>
      <c r="BF36" s="1275"/>
      <c r="BG36" s="1276"/>
      <c r="BH36" s="1277">
        <v>18</v>
      </c>
      <c r="BI36" s="1278"/>
      <c r="BJ36" s="36" t="s">
        <v>48</v>
      </c>
      <c r="BK36" s="1278">
        <v>22</v>
      </c>
      <c r="BL36" s="1279"/>
      <c r="BM36" s="1277" t="s">
        <v>33</v>
      </c>
      <c r="BN36" s="1278"/>
      <c r="BO36" s="1278"/>
      <c r="BP36" s="1313">
        <v>3590.9260000000027</v>
      </c>
      <c r="BQ36" s="1314"/>
      <c r="BR36" s="1314"/>
      <c r="BS36" s="1314"/>
      <c r="BT36" s="1320"/>
      <c r="BU36" s="1321"/>
      <c r="BV36" s="1336">
        <v>2.9342199999999999E-2</v>
      </c>
      <c r="BW36" s="1337"/>
      <c r="BX36" s="1337"/>
      <c r="BY36" s="1356"/>
      <c r="BZ36" s="1347">
        <f t="shared" si="10"/>
        <v>82</v>
      </c>
      <c r="CA36" s="1348"/>
      <c r="CB36" s="1348"/>
      <c r="CC36" s="1349"/>
      <c r="CD36" s="1347">
        <f t="shared" si="4"/>
        <v>82</v>
      </c>
      <c r="CE36" s="1348"/>
      <c r="CF36" s="1348"/>
      <c r="CG36" s="1349"/>
      <c r="CH36" s="1347">
        <f t="shared" si="5"/>
        <v>82</v>
      </c>
      <c r="CI36" s="1348"/>
      <c r="CJ36" s="1348"/>
      <c r="CK36" s="1349"/>
      <c r="CL36" s="1347">
        <f t="shared" si="6"/>
        <v>15</v>
      </c>
      <c r="CM36" s="1348"/>
      <c r="CN36" s="1348"/>
      <c r="CO36" s="1349"/>
      <c r="CP36" s="1347">
        <f t="shared" si="7"/>
        <v>82</v>
      </c>
      <c r="CQ36" s="1348"/>
      <c r="CR36" s="1348"/>
      <c r="CS36" s="1349"/>
    </row>
    <row r="37" spans="3:97" s="38" customFormat="1" ht="15" customHeight="1" x14ac:dyDescent="0.15">
      <c r="C37" s="1300"/>
      <c r="D37" s="1298"/>
      <c r="E37" s="1299"/>
      <c r="F37" s="1353">
        <v>3.8</v>
      </c>
      <c r="G37" s="1354"/>
      <c r="H37" s="1355"/>
      <c r="I37" s="1289"/>
      <c r="J37" s="1290"/>
      <c r="K37" s="1291"/>
      <c r="L37" s="1284">
        <v>18</v>
      </c>
      <c r="M37" s="1282"/>
      <c r="N37" s="40" t="s">
        <v>48</v>
      </c>
      <c r="O37" s="1282">
        <v>22</v>
      </c>
      <c r="P37" s="1283"/>
      <c r="Q37" s="1284" t="s">
        <v>34</v>
      </c>
      <c r="R37" s="1282"/>
      <c r="S37" s="1282"/>
      <c r="T37" s="1307">
        <v>7258.9640000000009</v>
      </c>
      <c r="U37" s="1308"/>
      <c r="V37" s="1308"/>
      <c r="W37" s="1308"/>
      <c r="X37" s="1308"/>
      <c r="Y37" s="1309"/>
      <c r="Z37" s="1330">
        <v>2.8841800000000001E-2</v>
      </c>
      <c r="AA37" s="1331"/>
      <c r="AB37" s="1331"/>
      <c r="AC37" s="1332"/>
      <c r="AD37" s="1344">
        <f t="shared" si="0"/>
        <v>115</v>
      </c>
      <c r="AE37" s="1345"/>
      <c r="AF37" s="1345"/>
      <c r="AG37" s="1346"/>
      <c r="AH37" s="1344">
        <f t="shared" si="1"/>
        <v>115</v>
      </c>
      <c r="AI37" s="1345"/>
      <c r="AJ37" s="1345"/>
      <c r="AK37" s="1346"/>
      <c r="AL37" s="1344">
        <f t="shared" si="2"/>
        <v>115</v>
      </c>
      <c r="AM37" s="1345"/>
      <c r="AN37" s="1345"/>
      <c r="AO37" s="1346"/>
      <c r="AP37" s="1344">
        <f t="shared" si="3"/>
        <v>14</v>
      </c>
      <c r="AQ37" s="1345"/>
      <c r="AR37" s="1345"/>
      <c r="AS37" s="1346"/>
      <c r="AT37" s="1344">
        <f t="shared" si="8"/>
        <v>115</v>
      </c>
      <c r="AU37" s="1345"/>
      <c r="AV37" s="1345"/>
      <c r="AW37" s="1346"/>
      <c r="AX37" s="33"/>
      <c r="AY37" s="1300"/>
      <c r="AZ37" s="1298"/>
      <c r="BA37" s="1299"/>
      <c r="BB37" s="1353">
        <v>3.8</v>
      </c>
      <c r="BC37" s="1354"/>
      <c r="BD37" s="1355"/>
      <c r="BE37" s="1289"/>
      <c r="BF37" s="1290"/>
      <c r="BG37" s="1291"/>
      <c r="BH37" s="1284">
        <v>18</v>
      </c>
      <c r="BI37" s="1282"/>
      <c r="BJ37" s="40" t="s">
        <v>48</v>
      </c>
      <c r="BK37" s="1282">
        <v>22</v>
      </c>
      <c r="BL37" s="1283"/>
      <c r="BM37" s="1284" t="s">
        <v>34</v>
      </c>
      <c r="BN37" s="1282"/>
      <c r="BO37" s="1282"/>
      <c r="BP37" s="1307">
        <v>5069.4540000000025</v>
      </c>
      <c r="BQ37" s="1308"/>
      <c r="BR37" s="1308"/>
      <c r="BS37" s="1308"/>
      <c r="BT37" s="1308"/>
      <c r="BU37" s="1309"/>
      <c r="BV37" s="1330">
        <v>4.1423599999999998E-2</v>
      </c>
      <c r="BW37" s="1331"/>
      <c r="BX37" s="1331"/>
      <c r="BY37" s="1332"/>
      <c r="BZ37" s="1344">
        <f t="shared" si="10"/>
        <v>116</v>
      </c>
      <c r="CA37" s="1345"/>
      <c r="CB37" s="1345"/>
      <c r="CC37" s="1346"/>
      <c r="CD37" s="1344">
        <f t="shared" si="4"/>
        <v>116</v>
      </c>
      <c r="CE37" s="1345"/>
      <c r="CF37" s="1345"/>
      <c r="CG37" s="1346"/>
      <c r="CH37" s="1344">
        <f t="shared" si="5"/>
        <v>116</v>
      </c>
      <c r="CI37" s="1345"/>
      <c r="CJ37" s="1345"/>
      <c r="CK37" s="1346"/>
      <c r="CL37" s="1344">
        <f t="shared" si="6"/>
        <v>11</v>
      </c>
      <c r="CM37" s="1345"/>
      <c r="CN37" s="1345"/>
      <c r="CO37" s="1346"/>
      <c r="CP37" s="1344">
        <f t="shared" si="7"/>
        <v>116</v>
      </c>
      <c r="CQ37" s="1345"/>
      <c r="CR37" s="1345"/>
      <c r="CS37" s="1346"/>
    </row>
    <row r="38" spans="3:97" s="38" customFormat="1" ht="15" customHeight="1" x14ac:dyDescent="0.15">
      <c r="C38" s="1300"/>
      <c r="D38" s="1298"/>
      <c r="E38" s="1299"/>
      <c r="F38" s="1353">
        <v>3.8</v>
      </c>
      <c r="G38" s="1354"/>
      <c r="H38" s="1355"/>
      <c r="I38" s="1289"/>
      <c r="J38" s="1290"/>
      <c r="K38" s="1291"/>
      <c r="L38" s="1284">
        <v>18</v>
      </c>
      <c r="M38" s="1282"/>
      <c r="N38" s="40" t="s">
        <v>48</v>
      </c>
      <c r="O38" s="1282">
        <v>22</v>
      </c>
      <c r="P38" s="1283"/>
      <c r="Q38" s="1284" t="s">
        <v>35</v>
      </c>
      <c r="R38" s="1282"/>
      <c r="S38" s="1282"/>
      <c r="T38" s="1307">
        <v>12931.850000000002</v>
      </c>
      <c r="U38" s="1308"/>
      <c r="V38" s="1308"/>
      <c r="W38" s="1308"/>
      <c r="X38" s="1308"/>
      <c r="Y38" s="1309"/>
      <c r="Z38" s="1330">
        <v>5.1381599999999999E-2</v>
      </c>
      <c r="AA38" s="1331"/>
      <c r="AB38" s="1331"/>
      <c r="AC38" s="1332"/>
      <c r="AD38" s="1344">
        <f t="shared" si="0"/>
        <v>206</v>
      </c>
      <c r="AE38" s="1345"/>
      <c r="AF38" s="1345"/>
      <c r="AG38" s="1346"/>
      <c r="AH38" s="1344">
        <f t="shared" si="1"/>
        <v>206</v>
      </c>
      <c r="AI38" s="1345"/>
      <c r="AJ38" s="1345"/>
      <c r="AK38" s="1346"/>
      <c r="AL38" s="1344">
        <f t="shared" si="2"/>
        <v>206</v>
      </c>
      <c r="AM38" s="1345"/>
      <c r="AN38" s="1345"/>
      <c r="AO38" s="1346"/>
      <c r="AP38" s="1344">
        <f t="shared" si="3"/>
        <v>7</v>
      </c>
      <c r="AQ38" s="1345"/>
      <c r="AR38" s="1345"/>
      <c r="AS38" s="1346"/>
      <c r="AT38" s="1344">
        <f t="shared" si="8"/>
        <v>206</v>
      </c>
      <c r="AU38" s="1345"/>
      <c r="AV38" s="1345"/>
      <c r="AW38" s="1346"/>
      <c r="AX38" s="33"/>
      <c r="AY38" s="1300"/>
      <c r="AZ38" s="1298"/>
      <c r="BA38" s="1299"/>
      <c r="BB38" s="1353">
        <v>3.8</v>
      </c>
      <c r="BC38" s="1354"/>
      <c r="BD38" s="1355"/>
      <c r="BE38" s="1289"/>
      <c r="BF38" s="1290"/>
      <c r="BG38" s="1291"/>
      <c r="BH38" s="1284">
        <v>18</v>
      </c>
      <c r="BI38" s="1282"/>
      <c r="BJ38" s="40" t="s">
        <v>48</v>
      </c>
      <c r="BK38" s="1282">
        <v>22</v>
      </c>
      <c r="BL38" s="1283"/>
      <c r="BM38" s="1284" t="s">
        <v>35</v>
      </c>
      <c r="BN38" s="1282"/>
      <c r="BO38" s="1282"/>
      <c r="BP38" s="1307">
        <v>8963.405999999999</v>
      </c>
      <c r="BQ38" s="1308"/>
      <c r="BR38" s="1308"/>
      <c r="BS38" s="1308"/>
      <c r="BT38" s="1308"/>
      <c r="BU38" s="1309"/>
      <c r="BV38" s="1330">
        <v>7.3241799999999996E-2</v>
      </c>
      <c r="BW38" s="1331"/>
      <c r="BX38" s="1331"/>
      <c r="BY38" s="1332"/>
      <c r="BZ38" s="1344">
        <f t="shared" si="10"/>
        <v>205</v>
      </c>
      <c r="CA38" s="1345"/>
      <c r="CB38" s="1345"/>
      <c r="CC38" s="1346"/>
      <c r="CD38" s="1344">
        <f t="shared" si="4"/>
        <v>205</v>
      </c>
      <c r="CE38" s="1345"/>
      <c r="CF38" s="1345"/>
      <c r="CG38" s="1346"/>
      <c r="CH38" s="1344">
        <f t="shared" si="5"/>
        <v>205</v>
      </c>
      <c r="CI38" s="1345"/>
      <c r="CJ38" s="1345"/>
      <c r="CK38" s="1346"/>
      <c r="CL38" s="1344">
        <f t="shared" si="6"/>
        <v>2</v>
      </c>
      <c r="CM38" s="1345"/>
      <c r="CN38" s="1345"/>
      <c r="CO38" s="1346"/>
      <c r="CP38" s="1344">
        <f t="shared" si="7"/>
        <v>204</v>
      </c>
      <c r="CQ38" s="1345"/>
      <c r="CR38" s="1345"/>
      <c r="CS38" s="1346"/>
    </row>
    <row r="39" spans="3:97" s="38" customFormat="1" ht="15" customHeight="1" x14ac:dyDescent="0.15">
      <c r="C39" s="1300"/>
      <c r="D39" s="1298"/>
      <c r="E39" s="1299"/>
      <c r="F39" s="1353">
        <v>3.8</v>
      </c>
      <c r="G39" s="1354"/>
      <c r="H39" s="1355"/>
      <c r="I39" s="1285"/>
      <c r="J39" s="1286"/>
      <c r="K39" s="1287"/>
      <c r="L39" s="1288">
        <v>18</v>
      </c>
      <c r="M39" s="1280"/>
      <c r="N39" s="43" t="s">
        <v>48</v>
      </c>
      <c r="O39" s="1280">
        <v>22</v>
      </c>
      <c r="P39" s="1281"/>
      <c r="Q39" s="1288" t="s">
        <v>36</v>
      </c>
      <c r="R39" s="1280"/>
      <c r="S39" s="1280"/>
      <c r="T39" s="1310">
        <v>25288.615999999951</v>
      </c>
      <c r="U39" s="1311"/>
      <c r="V39" s="1311"/>
      <c r="W39" s="1311"/>
      <c r="X39" s="1311"/>
      <c r="Y39" s="1312"/>
      <c r="Z39" s="1333">
        <v>0.10047830000000001</v>
      </c>
      <c r="AA39" s="1334"/>
      <c r="AB39" s="1334"/>
      <c r="AC39" s="1335"/>
      <c r="AD39" s="1338">
        <f t="shared" si="0"/>
        <v>402</v>
      </c>
      <c r="AE39" s="1339"/>
      <c r="AF39" s="1339"/>
      <c r="AG39" s="1340"/>
      <c r="AH39" s="1338">
        <f t="shared" si="1"/>
        <v>402</v>
      </c>
      <c r="AI39" s="1339"/>
      <c r="AJ39" s="1339"/>
      <c r="AK39" s="1340"/>
      <c r="AL39" s="1338">
        <f t="shared" si="2"/>
        <v>402</v>
      </c>
      <c r="AM39" s="1339"/>
      <c r="AN39" s="1339"/>
      <c r="AO39" s="1340"/>
      <c r="AP39" s="1338">
        <f t="shared" si="3"/>
        <v>2</v>
      </c>
      <c r="AQ39" s="1339"/>
      <c r="AR39" s="1339"/>
      <c r="AS39" s="1340"/>
      <c r="AT39" s="1338">
        <f t="shared" si="8"/>
        <v>401</v>
      </c>
      <c r="AU39" s="1339"/>
      <c r="AV39" s="1339"/>
      <c r="AW39" s="1340"/>
      <c r="AX39" s="33"/>
      <c r="AY39" s="1300"/>
      <c r="AZ39" s="1298"/>
      <c r="BA39" s="1299"/>
      <c r="BB39" s="1353">
        <v>3.8</v>
      </c>
      <c r="BC39" s="1354"/>
      <c r="BD39" s="1355"/>
      <c r="BE39" s="1285"/>
      <c r="BF39" s="1286"/>
      <c r="BG39" s="1287"/>
      <c r="BH39" s="1288">
        <v>18</v>
      </c>
      <c r="BI39" s="1280"/>
      <c r="BJ39" s="43" t="s">
        <v>48</v>
      </c>
      <c r="BK39" s="1280">
        <v>22</v>
      </c>
      <c r="BL39" s="1281"/>
      <c r="BM39" s="1288" t="s">
        <v>36</v>
      </c>
      <c r="BN39" s="1280"/>
      <c r="BO39" s="1280"/>
      <c r="BP39" s="1310">
        <v>9713.1860000000142</v>
      </c>
      <c r="BQ39" s="1311"/>
      <c r="BR39" s="1311"/>
      <c r="BS39" s="1311"/>
      <c r="BT39" s="1311"/>
      <c r="BU39" s="1312"/>
      <c r="BV39" s="1333">
        <v>7.9368400000000006E-2</v>
      </c>
      <c r="BW39" s="1334"/>
      <c r="BX39" s="1334"/>
      <c r="BY39" s="1335"/>
      <c r="BZ39" s="1338">
        <f t="shared" si="10"/>
        <v>222</v>
      </c>
      <c r="CA39" s="1339"/>
      <c r="CB39" s="1339"/>
      <c r="CC39" s="1340"/>
      <c r="CD39" s="1338">
        <f t="shared" si="4"/>
        <v>222</v>
      </c>
      <c r="CE39" s="1339"/>
      <c r="CF39" s="1339"/>
      <c r="CG39" s="1340"/>
      <c r="CH39" s="1338">
        <f t="shared" si="5"/>
        <v>222</v>
      </c>
      <c r="CI39" s="1339"/>
      <c r="CJ39" s="1339"/>
      <c r="CK39" s="1340"/>
      <c r="CL39" s="1338">
        <f t="shared" si="6"/>
        <v>1</v>
      </c>
      <c r="CM39" s="1339"/>
      <c r="CN39" s="1339"/>
      <c r="CO39" s="1340"/>
      <c r="CP39" s="1338">
        <f t="shared" si="7"/>
        <v>221</v>
      </c>
      <c r="CQ39" s="1339"/>
      <c r="CR39" s="1339"/>
      <c r="CS39" s="1340"/>
    </row>
    <row r="40" spans="3:97" s="38" customFormat="1" ht="15" customHeight="1" x14ac:dyDescent="0.15">
      <c r="C40" s="1300"/>
      <c r="D40" s="1298"/>
      <c r="E40" s="1299"/>
      <c r="F40" s="1353">
        <v>3.8</v>
      </c>
      <c r="G40" s="1354"/>
      <c r="H40" s="1355"/>
      <c r="I40" s="1292" t="s">
        <v>230</v>
      </c>
      <c r="J40" s="1275"/>
      <c r="K40" s="1276"/>
      <c r="L40" s="1277">
        <v>24</v>
      </c>
      <c r="M40" s="1278"/>
      <c r="N40" s="36" t="s">
        <v>48</v>
      </c>
      <c r="O40" s="1278">
        <v>28</v>
      </c>
      <c r="P40" s="1279"/>
      <c r="Q40" s="1277" t="s">
        <v>33</v>
      </c>
      <c r="R40" s="1278"/>
      <c r="S40" s="1278"/>
      <c r="T40" s="1313">
        <v>3872.2859999999951</v>
      </c>
      <c r="U40" s="1314"/>
      <c r="V40" s="1314"/>
      <c r="W40" s="1314"/>
      <c r="X40" s="1314"/>
      <c r="Y40" s="1315"/>
      <c r="Z40" s="1336">
        <v>1.5385599999999999E-2</v>
      </c>
      <c r="AA40" s="1337"/>
      <c r="AB40" s="1328"/>
      <c r="AC40" s="1329"/>
      <c r="AD40" s="1347">
        <f t="shared" si="0"/>
        <v>62</v>
      </c>
      <c r="AE40" s="1348"/>
      <c r="AF40" s="1348"/>
      <c r="AG40" s="1349"/>
      <c r="AH40" s="1347">
        <f t="shared" si="1"/>
        <v>62</v>
      </c>
      <c r="AI40" s="1348"/>
      <c r="AJ40" s="1348"/>
      <c r="AK40" s="1349"/>
      <c r="AL40" s="1347">
        <f t="shared" si="2"/>
        <v>62</v>
      </c>
      <c r="AM40" s="1348"/>
      <c r="AN40" s="1348"/>
      <c r="AO40" s="1349"/>
      <c r="AP40" s="1347">
        <f t="shared" si="3"/>
        <v>20</v>
      </c>
      <c r="AQ40" s="1348"/>
      <c r="AR40" s="1348"/>
      <c r="AS40" s="1349"/>
      <c r="AT40" s="1347">
        <f t="shared" si="8"/>
        <v>62</v>
      </c>
      <c r="AU40" s="1348"/>
      <c r="AV40" s="1348"/>
      <c r="AW40" s="1349"/>
      <c r="AX40" s="33"/>
      <c r="AY40" s="1300"/>
      <c r="AZ40" s="1298"/>
      <c r="BA40" s="1299"/>
      <c r="BB40" s="1353">
        <v>3.8</v>
      </c>
      <c r="BC40" s="1354"/>
      <c r="BD40" s="1355"/>
      <c r="BE40" s="1292" t="s">
        <v>230</v>
      </c>
      <c r="BF40" s="1275"/>
      <c r="BG40" s="1276"/>
      <c r="BH40" s="1277">
        <v>24</v>
      </c>
      <c r="BI40" s="1278"/>
      <c r="BJ40" s="36" t="s">
        <v>48</v>
      </c>
      <c r="BK40" s="1278">
        <v>28</v>
      </c>
      <c r="BL40" s="1279"/>
      <c r="BM40" s="1277" t="s">
        <v>33</v>
      </c>
      <c r="BN40" s="1278"/>
      <c r="BO40" s="1278"/>
      <c r="BP40" s="1313">
        <v>1143.0760000000005</v>
      </c>
      <c r="BQ40" s="1314"/>
      <c r="BR40" s="1314"/>
      <c r="BS40" s="1314"/>
      <c r="BT40" s="1320"/>
      <c r="BU40" s="1321"/>
      <c r="BV40" s="1336">
        <v>9.3402999999999993E-3</v>
      </c>
      <c r="BW40" s="1337"/>
      <c r="BX40" s="1337"/>
      <c r="BY40" s="1356"/>
      <c r="BZ40" s="1347">
        <f t="shared" si="10"/>
        <v>26</v>
      </c>
      <c r="CA40" s="1348"/>
      <c r="CB40" s="1348"/>
      <c r="CC40" s="1349"/>
      <c r="CD40" s="1347">
        <f t="shared" si="4"/>
        <v>26</v>
      </c>
      <c r="CE40" s="1348"/>
      <c r="CF40" s="1348"/>
      <c r="CG40" s="1349"/>
      <c r="CH40" s="1347">
        <f t="shared" si="5"/>
        <v>26</v>
      </c>
      <c r="CI40" s="1348"/>
      <c r="CJ40" s="1348"/>
      <c r="CK40" s="1349"/>
      <c r="CL40" s="1347">
        <f t="shared" si="6"/>
        <v>25</v>
      </c>
      <c r="CM40" s="1348"/>
      <c r="CN40" s="1348"/>
      <c r="CO40" s="1349"/>
      <c r="CP40" s="1347">
        <f t="shared" si="7"/>
        <v>26</v>
      </c>
      <c r="CQ40" s="1348"/>
      <c r="CR40" s="1348"/>
      <c r="CS40" s="1349"/>
    </row>
    <row r="41" spans="3:97" s="38" customFormat="1" ht="15" customHeight="1" x14ac:dyDescent="0.15">
      <c r="C41" s="1300"/>
      <c r="D41" s="1298"/>
      <c r="E41" s="1299"/>
      <c r="F41" s="1353">
        <v>3.8</v>
      </c>
      <c r="G41" s="1354"/>
      <c r="H41" s="1355"/>
      <c r="I41" s="1289"/>
      <c r="J41" s="1290"/>
      <c r="K41" s="1291"/>
      <c r="L41" s="1284">
        <v>24</v>
      </c>
      <c r="M41" s="1282"/>
      <c r="N41" s="40" t="s">
        <v>48</v>
      </c>
      <c r="O41" s="1282">
        <v>28</v>
      </c>
      <c r="P41" s="1283"/>
      <c r="Q41" s="1284" t="s">
        <v>34</v>
      </c>
      <c r="R41" s="1282"/>
      <c r="S41" s="1282"/>
      <c r="T41" s="1307">
        <v>9797.4639999999981</v>
      </c>
      <c r="U41" s="1308"/>
      <c r="V41" s="1308"/>
      <c r="W41" s="1308"/>
      <c r="X41" s="1308"/>
      <c r="Y41" s="1309"/>
      <c r="Z41" s="1330">
        <v>3.8927900000000001E-2</v>
      </c>
      <c r="AA41" s="1331"/>
      <c r="AB41" s="1331"/>
      <c r="AC41" s="1332"/>
      <c r="AD41" s="1344">
        <f t="shared" si="0"/>
        <v>156</v>
      </c>
      <c r="AE41" s="1345"/>
      <c r="AF41" s="1345"/>
      <c r="AG41" s="1346"/>
      <c r="AH41" s="1344">
        <f t="shared" si="1"/>
        <v>156</v>
      </c>
      <c r="AI41" s="1345"/>
      <c r="AJ41" s="1345"/>
      <c r="AK41" s="1346"/>
      <c r="AL41" s="1344">
        <f t="shared" si="2"/>
        <v>156</v>
      </c>
      <c r="AM41" s="1345"/>
      <c r="AN41" s="1345"/>
      <c r="AO41" s="1346"/>
      <c r="AP41" s="1344">
        <f t="shared" si="3"/>
        <v>8</v>
      </c>
      <c r="AQ41" s="1345"/>
      <c r="AR41" s="1345"/>
      <c r="AS41" s="1346"/>
      <c r="AT41" s="1344">
        <f t="shared" si="8"/>
        <v>156</v>
      </c>
      <c r="AU41" s="1345"/>
      <c r="AV41" s="1345"/>
      <c r="AW41" s="1346"/>
      <c r="AX41" s="33"/>
      <c r="AY41" s="1300"/>
      <c r="AZ41" s="1298"/>
      <c r="BA41" s="1299"/>
      <c r="BB41" s="1353">
        <v>3.8</v>
      </c>
      <c r="BC41" s="1354"/>
      <c r="BD41" s="1355"/>
      <c r="BE41" s="1289"/>
      <c r="BF41" s="1290"/>
      <c r="BG41" s="1291"/>
      <c r="BH41" s="1284">
        <v>24</v>
      </c>
      <c r="BI41" s="1282"/>
      <c r="BJ41" s="40" t="s">
        <v>48</v>
      </c>
      <c r="BK41" s="1282">
        <v>28</v>
      </c>
      <c r="BL41" s="1283"/>
      <c r="BM41" s="1284" t="s">
        <v>34</v>
      </c>
      <c r="BN41" s="1282"/>
      <c r="BO41" s="1282"/>
      <c r="BP41" s="1307">
        <v>1624.2200000000014</v>
      </c>
      <c r="BQ41" s="1308"/>
      <c r="BR41" s="1308"/>
      <c r="BS41" s="1308"/>
      <c r="BT41" s="1308"/>
      <c r="BU41" s="1309"/>
      <c r="BV41" s="1330">
        <v>1.32718E-2</v>
      </c>
      <c r="BW41" s="1331"/>
      <c r="BX41" s="1331"/>
      <c r="BY41" s="1332"/>
      <c r="BZ41" s="1344">
        <f t="shared" si="10"/>
        <v>37</v>
      </c>
      <c r="CA41" s="1345"/>
      <c r="CB41" s="1345"/>
      <c r="CC41" s="1346"/>
      <c r="CD41" s="1344">
        <f t="shared" si="4"/>
        <v>37</v>
      </c>
      <c r="CE41" s="1345"/>
      <c r="CF41" s="1345"/>
      <c r="CG41" s="1346"/>
      <c r="CH41" s="1344">
        <f t="shared" si="5"/>
        <v>37</v>
      </c>
      <c r="CI41" s="1345"/>
      <c r="CJ41" s="1345"/>
      <c r="CK41" s="1346"/>
      <c r="CL41" s="1344">
        <f t="shared" si="6"/>
        <v>23</v>
      </c>
      <c r="CM41" s="1345"/>
      <c r="CN41" s="1345"/>
      <c r="CO41" s="1346"/>
      <c r="CP41" s="1344">
        <f t="shared" si="7"/>
        <v>37</v>
      </c>
      <c r="CQ41" s="1345"/>
      <c r="CR41" s="1345"/>
      <c r="CS41" s="1346"/>
    </row>
    <row r="42" spans="3:97" s="38" customFormat="1" ht="15" customHeight="1" x14ac:dyDescent="0.15">
      <c r="C42" s="1300"/>
      <c r="D42" s="1298"/>
      <c r="E42" s="1299"/>
      <c r="F42" s="1353">
        <v>3.8</v>
      </c>
      <c r="G42" s="1354"/>
      <c r="H42" s="1355"/>
      <c r="I42" s="1289"/>
      <c r="J42" s="1290"/>
      <c r="K42" s="1291"/>
      <c r="L42" s="1284">
        <v>24</v>
      </c>
      <c r="M42" s="1282"/>
      <c r="N42" s="40" t="s">
        <v>48</v>
      </c>
      <c r="O42" s="1282">
        <v>28</v>
      </c>
      <c r="P42" s="1283"/>
      <c r="Q42" s="1284" t="s">
        <v>35</v>
      </c>
      <c r="R42" s="1282"/>
      <c r="S42" s="1282"/>
      <c r="T42" s="1307">
        <v>14290.29799999999</v>
      </c>
      <c r="U42" s="1308"/>
      <c r="V42" s="1308"/>
      <c r="W42" s="1308"/>
      <c r="X42" s="1308"/>
      <c r="Y42" s="1309"/>
      <c r="Z42" s="1330">
        <v>5.6779099999999999E-2</v>
      </c>
      <c r="AA42" s="1331"/>
      <c r="AB42" s="1331"/>
      <c r="AC42" s="1332"/>
      <c r="AD42" s="1344">
        <f t="shared" si="0"/>
        <v>227</v>
      </c>
      <c r="AE42" s="1345"/>
      <c r="AF42" s="1345"/>
      <c r="AG42" s="1346"/>
      <c r="AH42" s="1344">
        <f t="shared" si="1"/>
        <v>227</v>
      </c>
      <c r="AI42" s="1345"/>
      <c r="AJ42" s="1345"/>
      <c r="AK42" s="1346"/>
      <c r="AL42" s="1344">
        <f t="shared" si="2"/>
        <v>227</v>
      </c>
      <c r="AM42" s="1345"/>
      <c r="AN42" s="1345"/>
      <c r="AO42" s="1346"/>
      <c r="AP42" s="1344">
        <f t="shared" si="3"/>
        <v>6</v>
      </c>
      <c r="AQ42" s="1345"/>
      <c r="AR42" s="1345"/>
      <c r="AS42" s="1346"/>
      <c r="AT42" s="1344">
        <f t="shared" si="8"/>
        <v>227</v>
      </c>
      <c r="AU42" s="1345"/>
      <c r="AV42" s="1345"/>
      <c r="AW42" s="1346"/>
      <c r="AX42" s="33"/>
      <c r="AY42" s="1300"/>
      <c r="AZ42" s="1298"/>
      <c r="BA42" s="1299"/>
      <c r="BB42" s="1353">
        <v>3.8</v>
      </c>
      <c r="BC42" s="1354"/>
      <c r="BD42" s="1355"/>
      <c r="BE42" s="1289"/>
      <c r="BF42" s="1290"/>
      <c r="BG42" s="1291"/>
      <c r="BH42" s="1284">
        <v>24</v>
      </c>
      <c r="BI42" s="1282"/>
      <c r="BJ42" s="40" t="s">
        <v>48</v>
      </c>
      <c r="BK42" s="1282">
        <v>28</v>
      </c>
      <c r="BL42" s="1283"/>
      <c r="BM42" s="1284" t="s">
        <v>35</v>
      </c>
      <c r="BN42" s="1282"/>
      <c r="BO42" s="1282"/>
      <c r="BP42" s="1307">
        <v>3099.8179999999979</v>
      </c>
      <c r="BQ42" s="1308"/>
      <c r="BR42" s="1308"/>
      <c r="BS42" s="1308"/>
      <c r="BT42" s="1308"/>
      <c r="BU42" s="1309"/>
      <c r="BV42" s="1330">
        <v>2.5329299999999999E-2</v>
      </c>
      <c r="BW42" s="1331"/>
      <c r="BX42" s="1331"/>
      <c r="BY42" s="1332"/>
      <c r="BZ42" s="1344">
        <f t="shared" si="10"/>
        <v>71</v>
      </c>
      <c r="CA42" s="1345"/>
      <c r="CB42" s="1345"/>
      <c r="CC42" s="1346"/>
      <c r="CD42" s="1344">
        <f t="shared" si="4"/>
        <v>71</v>
      </c>
      <c r="CE42" s="1345"/>
      <c r="CF42" s="1345"/>
      <c r="CG42" s="1346"/>
      <c r="CH42" s="1344">
        <f t="shared" si="5"/>
        <v>71</v>
      </c>
      <c r="CI42" s="1345"/>
      <c r="CJ42" s="1345"/>
      <c r="CK42" s="1346"/>
      <c r="CL42" s="1344">
        <f t="shared" si="6"/>
        <v>19</v>
      </c>
      <c r="CM42" s="1345"/>
      <c r="CN42" s="1345"/>
      <c r="CO42" s="1346"/>
      <c r="CP42" s="1344">
        <f t="shared" si="7"/>
        <v>71</v>
      </c>
      <c r="CQ42" s="1345"/>
      <c r="CR42" s="1345"/>
      <c r="CS42" s="1346"/>
    </row>
    <row r="43" spans="3:97" s="38" customFormat="1" ht="15" customHeight="1" x14ac:dyDescent="0.15">
      <c r="C43" s="1300"/>
      <c r="D43" s="1298"/>
      <c r="E43" s="1299"/>
      <c r="F43" s="1353">
        <v>3.8</v>
      </c>
      <c r="G43" s="1354"/>
      <c r="H43" s="1355"/>
      <c r="I43" s="1285"/>
      <c r="J43" s="1286"/>
      <c r="K43" s="1287"/>
      <c r="L43" s="1288">
        <v>24</v>
      </c>
      <c r="M43" s="1280"/>
      <c r="N43" s="43" t="s">
        <v>48</v>
      </c>
      <c r="O43" s="1280">
        <v>28</v>
      </c>
      <c r="P43" s="1281"/>
      <c r="Q43" s="1288" t="s">
        <v>36</v>
      </c>
      <c r="R43" s="1280"/>
      <c r="S43" s="1280"/>
      <c r="T43" s="1310">
        <v>27502.397999999997</v>
      </c>
      <c r="U43" s="1311"/>
      <c r="V43" s="1311"/>
      <c r="W43" s="1311"/>
      <c r="X43" s="1311"/>
      <c r="Y43" s="1312"/>
      <c r="Z43" s="1333">
        <v>0.1092742</v>
      </c>
      <c r="AA43" s="1334"/>
      <c r="AB43" s="1334"/>
      <c r="AC43" s="1335"/>
      <c r="AD43" s="1338">
        <f t="shared" si="0"/>
        <v>437</v>
      </c>
      <c r="AE43" s="1339"/>
      <c r="AF43" s="1339"/>
      <c r="AG43" s="1340"/>
      <c r="AH43" s="1338">
        <f t="shared" si="1"/>
        <v>437</v>
      </c>
      <c r="AI43" s="1339"/>
      <c r="AJ43" s="1339"/>
      <c r="AK43" s="1340"/>
      <c r="AL43" s="1338">
        <f t="shared" si="2"/>
        <v>437</v>
      </c>
      <c r="AM43" s="1339"/>
      <c r="AN43" s="1339"/>
      <c r="AO43" s="1340"/>
      <c r="AP43" s="1338">
        <f t="shared" si="3"/>
        <v>1</v>
      </c>
      <c r="AQ43" s="1339"/>
      <c r="AR43" s="1339"/>
      <c r="AS43" s="1340"/>
      <c r="AT43" s="1338">
        <f t="shared" si="8"/>
        <v>436</v>
      </c>
      <c r="AU43" s="1339"/>
      <c r="AV43" s="1339"/>
      <c r="AW43" s="1340"/>
      <c r="AX43" s="33"/>
      <c r="AY43" s="1300"/>
      <c r="AZ43" s="1298"/>
      <c r="BA43" s="1299"/>
      <c r="BB43" s="1353">
        <v>3.8</v>
      </c>
      <c r="BC43" s="1354"/>
      <c r="BD43" s="1355"/>
      <c r="BE43" s="1285"/>
      <c r="BF43" s="1286"/>
      <c r="BG43" s="1287"/>
      <c r="BH43" s="1288">
        <v>24</v>
      </c>
      <c r="BI43" s="1280"/>
      <c r="BJ43" s="43" t="s">
        <v>48</v>
      </c>
      <c r="BK43" s="1280">
        <v>28</v>
      </c>
      <c r="BL43" s="1281"/>
      <c r="BM43" s="1288" t="s">
        <v>36</v>
      </c>
      <c r="BN43" s="1280"/>
      <c r="BO43" s="1280"/>
      <c r="BP43" s="1310">
        <v>3191.380000000001</v>
      </c>
      <c r="BQ43" s="1311"/>
      <c r="BR43" s="1311"/>
      <c r="BS43" s="1311"/>
      <c r="BT43" s="1311"/>
      <c r="BU43" s="1312"/>
      <c r="BV43" s="1333">
        <v>2.6077400000000001E-2</v>
      </c>
      <c r="BW43" s="1334"/>
      <c r="BX43" s="1334"/>
      <c r="BY43" s="1335"/>
      <c r="BZ43" s="1338">
        <f t="shared" si="10"/>
        <v>73</v>
      </c>
      <c r="CA43" s="1339"/>
      <c r="CB43" s="1339"/>
      <c r="CC43" s="1340"/>
      <c r="CD43" s="1338">
        <f t="shared" si="4"/>
        <v>73</v>
      </c>
      <c r="CE43" s="1339"/>
      <c r="CF43" s="1339"/>
      <c r="CG43" s="1340"/>
      <c r="CH43" s="1338">
        <f t="shared" si="5"/>
        <v>73</v>
      </c>
      <c r="CI43" s="1339"/>
      <c r="CJ43" s="1339"/>
      <c r="CK43" s="1340"/>
      <c r="CL43" s="1338">
        <f t="shared" si="6"/>
        <v>18</v>
      </c>
      <c r="CM43" s="1339"/>
      <c r="CN43" s="1339"/>
      <c r="CO43" s="1340"/>
      <c r="CP43" s="1338">
        <f t="shared" si="7"/>
        <v>73</v>
      </c>
      <c r="CQ43" s="1339"/>
      <c r="CR43" s="1339"/>
      <c r="CS43" s="1340"/>
    </row>
    <row r="44" spans="3:97" s="38" customFormat="1" ht="15" customHeight="1" x14ac:dyDescent="0.15">
      <c r="C44" s="1300"/>
      <c r="D44" s="1298"/>
      <c r="E44" s="1299"/>
      <c r="F44" s="1353">
        <v>3.8</v>
      </c>
      <c r="G44" s="1354"/>
      <c r="H44" s="1355"/>
      <c r="I44" s="1292" t="s">
        <v>231</v>
      </c>
      <c r="J44" s="1275"/>
      <c r="K44" s="1276"/>
      <c r="L44" s="1277">
        <v>30</v>
      </c>
      <c r="M44" s="1278"/>
      <c r="N44" s="36" t="s">
        <v>48</v>
      </c>
      <c r="O44" s="1278">
        <v>36</v>
      </c>
      <c r="P44" s="1279"/>
      <c r="Q44" s="1277" t="s">
        <v>33</v>
      </c>
      <c r="R44" s="1278"/>
      <c r="S44" s="1278"/>
      <c r="T44" s="1313">
        <v>2583.5279999999984</v>
      </c>
      <c r="U44" s="1314"/>
      <c r="V44" s="1314"/>
      <c r="W44" s="1314"/>
      <c r="X44" s="1314"/>
      <c r="Y44" s="1315"/>
      <c r="Z44" s="1336">
        <v>1.0265E-2</v>
      </c>
      <c r="AA44" s="1337"/>
      <c r="AB44" s="1328"/>
      <c r="AC44" s="1329"/>
      <c r="AD44" s="1347">
        <f t="shared" si="0"/>
        <v>41</v>
      </c>
      <c r="AE44" s="1348"/>
      <c r="AF44" s="1348"/>
      <c r="AG44" s="1349"/>
      <c r="AH44" s="1347">
        <f t="shared" si="1"/>
        <v>41</v>
      </c>
      <c r="AI44" s="1348"/>
      <c r="AJ44" s="1348"/>
      <c r="AK44" s="1349"/>
      <c r="AL44" s="1347">
        <f t="shared" si="2"/>
        <v>41</v>
      </c>
      <c r="AM44" s="1348"/>
      <c r="AN44" s="1348"/>
      <c r="AO44" s="1349"/>
      <c r="AP44" s="1347">
        <f t="shared" si="3"/>
        <v>25</v>
      </c>
      <c r="AQ44" s="1348"/>
      <c r="AR44" s="1348"/>
      <c r="AS44" s="1349"/>
      <c r="AT44" s="1347">
        <f t="shared" si="8"/>
        <v>41</v>
      </c>
      <c r="AU44" s="1348"/>
      <c r="AV44" s="1348"/>
      <c r="AW44" s="1349"/>
      <c r="AX44" s="33"/>
      <c r="AY44" s="1300"/>
      <c r="AZ44" s="1298"/>
      <c r="BA44" s="1299"/>
      <c r="BB44" s="1353">
        <v>3.8</v>
      </c>
      <c r="BC44" s="1354"/>
      <c r="BD44" s="1355"/>
      <c r="BE44" s="1292" t="s">
        <v>231</v>
      </c>
      <c r="BF44" s="1275"/>
      <c r="BG44" s="1276"/>
      <c r="BH44" s="1277">
        <v>30</v>
      </c>
      <c r="BI44" s="1278"/>
      <c r="BJ44" s="36" t="s">
        <v>48</v>
      </c>
      <c r="BK44" s="1278">
        <v>36</v>
      </c>
      <c r="BL44" s="1279"/>
      <c r="BM44" s="1277" t="s">
        <v>33</v>
      </c>
      <c r="BN44" s="1278"/>
      <c r="BO44" s="1278"/>
      <c r="BP44" s="1313">
        <v>251.78400000000011</v>
      </c>
      <c r="BQ44" s="1314"/>
      <c r="BR44" s="1314"/>
      <c r="BS44" s="1314"/>
      <c r="BT44" s="1320"/>
      <c r="BU44" s="1321"/>
      <c r="BV44" s="1336">
        <v>2.0574E-3</v>
      </c>
      <c r="BW44" s="1337"/>
      <c r="BX44" s="1337"/>
      <c r="BY44" s="1356"/>
      <c r="BZ44" s="1347">
        <f t="shared" si="10"/>
        <v>6</v>
      </c>
      <c r="CA44" s="1348"/>
      <c r="CB44" s="1348"/>
      <c r="CC44" s="1349"/>
      <c r="CD44" s="1347">
        <f t="shared" si="4"/>
        <v>6</v>
      </c>
      <c r="CE44" s="1348"/>
      <c r="CF44" s="1348"/>
      <c r="CG44" s="1349"/>
      <c r="CH44" s="1347">
        <f t="shared" si="5"/>
        <v>6</v>
      </c>
      <c r="CI44" s="1348"/>
      <c r="CJ44" s="1348"/>
      <c r="CK44" s="1349"/>
      <c r="CL44" s="1347">
        <f t="shared" si="6"/>
        <v>31</v>
      </c>
      <c r="CM44" s="1348"/>
      <c r="CN44" s="1348"/>
      <c r="CO44" s="1349"/>
      <c r="CP44" s="1347">
        <f t="shared" si="7"/>
        <v>6</v>
      </c>
      <c r="CQ44" s="1348"/>
      <c r="CR44" s="1348"/>
      <c r="CS44" s="1349"/>
    </row>
    <row r="45" spans="3:97" s="38" customFormat="1" ht="15" customHeight="1" x14ac:dyDescent="0.15">
      <c r="C45" s="1300"/>
      <c r="D45" s="1298"/>
      <c r="E45" s="1299"/>
      <c r="F45" s="1353">
        <v>3.8</v>
      </c>
      <c r="G45" s="1354"/>
      <c r="H45" s="1355"/>
      <c r="I45" s="1289"/>
      <c r="J45" s="1290"/>
      <c r="K45" s="1291"/>
      <c r="L45" s="1284">
        <v>30</v>
      </c>
      <c r="M45" s="1282"/>
      <c r="N45" s="40" t="s">
        <v>48</v>
      </c>
      <c r="O45" s="1282">
        <v>36</v>
      </c>
      <c r="P45" s="1283"/>
      <c r="Q45" s="1284" t="s">
        <v>34</v>
      </c>
      <c r="R45" s="1282"/>
      <c r="S45" s="1282"/>
      <c r="T45" s="1307">
        <v>4832.9420000000036</v>
      </c>
      <c r="U45" s="1308"/>
      <c r="V45" s="1308"/>
      <c r="W45" s="1308"/>
      <c r="X45" s="1308"/>
      <c r="Y45" s="1309"/>
      <c r="Z45" s="1330">
        <v>1.9202500000000001E-2</v>
      </c>
      <c r="AA45" s="1331"/>
      <c r="AB45" s="1331"/>
      <c r="AC45" s="1332"/>
      <c r="AD45" s="1344">
        <f t="shared" si="0"/>
        <v>77</v>
      </c>
      <c r="AE45" s="1345"/>
      <c r="AF45" s="1345"/>
      <c r="AG45" s="1346"/>
      <c r="AH45" s="1344">
        <f t="shared" si="1"/>
        <v>77</v>
      </c>
      <c r="AI45" s="1345"/>
      <c r="AJ45" s="1345"/>
      <c r="AK45" s="1346"/>
      <c r="AL45" s="1344">
        <f t="shared" si="2"/>
        <v>77</v>
      </c>
      <c r="AM45" s="1345"/>
      <c r="AN45" s="1345"/>
      <c r="AO45" s="1346"/>
      <c r="AP45" s="1344">
        <f t="shared" si="3"/>
        <v>16</v>
      </c>
      <c r="AQ45" s="1345"/>
      <c r="AR45" s="1345"/>
      <c r="AS45" s="1346"/>
      <c r="AT45" s="1344">
        <f t="shared" si="8"/>
        <v>77</v>
      </c>
      <c r="AU45" s="1345"/>
      <c r="AV45" s="1345"/>
      <c r="AW45" s="1346"/>
      <c r="AX45" s="33"/>
      <c r="AY45" s="1300"/>
      <c r="AZ45" s="1298"/>
      <c r="BA45" s="1299"/>
      <c r="BB45" s="1353">
        <v>3.8</v>
      </c>
      <c r="BC45" s="1354"/>
      <c r="BD45" s="1355"/>
      <c r="BE45" s="1289"/>
      <c r="BF45" s="1290"/>
      <c r="BG45" s="1291"/>
      <c r="BH45" s="1284">
        <v>30</v>
      </c>
      <c r="BI45" s="1282"/>
      <c r="BJ45" s="40" t="s">
        <v>48</v>
      </c>
      <c r="BK45" s="1282">
        <v>36</v>
      </c>
      <c r="BL45" s="1283"/>
      <c r="BM45" s="1284" t="s">
        <v>34</v>
      </c>
      <c r="BN45" s="1282"/>
      <c r="BO45" s="1282"/>
      <c r="BP45" s="1307">
        <v>233.22000000000025</v>
      </c>
      <c r="BQ45" s="1308"/>
      <c r="BR45" s="1308"/>
      <c r="BS45" s="1308"/>
      <c r="BT45" s="1308"/>
      <c r="BU45" s="1309"/>
      <c r="BV45" s="1330">
        <v>1.9057E-3</v>
      </c>
      <c r="BW45" s="1331"/>
      <c r="BX45" s="1331"/>
      <c r="BY45" s="1332"/>
      <c r="BZ45" s="1344">
        <f t="shared" si="10"/>
        <v>5</v>
      </c>
      <c r="CA45" s="1345"/>
      <c r="CB45" s="1345"/>
      <c r="CC45" s="1346"/>
      <c r="CD45" s="1344">
        <f t="shared" si="4"/>
        <v>5</v>
      </c>
      <c r="CE45" s="1345"/>
      <c r="CF45" s="1345"/>
      <c r="CG45" s="1346"/>
      <c r="CH45" s="1344">
        <f t="shared" si="5"/>
        <v>5</v>
      </c>
      <c r="CI45" s="1345"/>
      <c r="CJ45" s="1345"/>
      <c r="CK45" s="1346"/>
      <c r="CL45" s="1344">
        <f t="shared" si="6"/>
        <v>32</v>
      </c>
      <c r="CM45" s="1345"/>
      <c r="CN45" s="1345"/>
      <c r="CO45" s="1346"/>
      <c r="CP45" s="1344">
        <f t="shared" si="7"/>
        <v>5</v>
      </c>
      <c r="CQ45" s="1345"/>
      <c r="CR45" s="1345"/>
      <c r="CS45" s="1346"/>
    </row>
    <row r="46" spans="3:97" s="38" customFormat="1" ht="15" customHeight="1" x14ac:dyDescent="0.15">
      <c r="C46" s="1300"/>
      <c r="D46" s="1298"/>
      <c r="E46" s="1299"/>
      <c r="F46" s="1353">
        <v>3.8</v>
      </c>
      <c r="G46" s="1354"/>
      <c r="H46" s="1355"/>
      <c r="I46" s="1289"/>
      <c r="J46" s="1290"/>
      <c r="K46" s="1291"/>
      <c r="L46" s="1284">
        <v>30</v>
      </c>
      <c r="M46" s="1282"/>
      <c r="N46" s="40" t="s">
        <v>48</v>
      </c>
      <c r="O46" s="1282">
        <v>36</v>
      </c>
      <c r="P46" s="1283"/>
      <c r="Q46" s="1284" t="s">
        <v>35</v>
      </c>
      <c r="R46" s="1282"/>
      <c r="S46" s="1282"/>
      <c r="T46" s="1307">
        <v>7748.3620000000028</v>
      </c>
      <c r="U46" s="1308"/>
      <c r="V46" s="1308"/>
      <c r="W46" s="1308"/>
      <c r="X46" s="1308"/>
      <c r="Y46" s="1309"/>
      <c r="Z46" s="1330">
        <v>3.0786299999999999E-2</v>
      </c>
      <c r="AA46" s="1331"/>
      <c r="AB46" s="1331"/>
      <c r="AC46" s="1332"/>
      <c r="AD46" s="1344">
        <f t="shared" si="0"/>
        <v>123</v>
      </c>
      <c r="AE46" s="1345"/>
      <c r="AF46" s="1345"/>
      <c r="AG46" s="1346"/>
      <c r="AH46" s="1344">
        <f t="shared" si="1"/>
        <v>123</v>
      </c>
      <c r="AI46" s="1345"/>
      <c r="AJ46" s="1345"/>
      <c r="AK46" s="1346"/>
      <c r="AL46" s="1344">
        <f t="shared" si="2"/>
        <v>123</v>
      </c>
      <c r="AM46" s="1345"/>
      <c r="AN46" s="1345"/>
      <c r="AO46" s="1346"/>
      <c r="AP46" s="1344">
        <f t="shared" si="3"/>
        <v>10</v>
      </c>
      <c r="AQ46" s="1345"/>
      <c r="AR46" s="1345"/>
      <c r="AS46" s="1346"/>
      <c r="AT46" s="1344">
        <f t="shared" si="8"/>
        <v>123</v>
      </c>
      <c r="AU46" s="1345"/>
      <c r="AV46" s="1345"/>
      <c r="AW46" s="1346"/>
      <c r="AX46" s="33"/>
      <c r="AY46" s="1300"/>
      <c r="AZ46" s="1298"/>
      <c r="BA46" s="1299"/>
      <c r="BB46" s="1353">
        <v>3.8</v>
      </c>
      <c r="BC46" s="1354"/>
      <c r="BD46" s="1355"/>
      <c r="BE46" s="1289"/>
      <c r="BF46" s="1290"/>
      <c r="BG46" s="1291"/>
      <c r="BH46" s="1284">
        <v>30</v>
      </c>
      <c r="BI46" s="1282"/>
      <c r="BJ46" s="40" t="s">
        <v>48</v>
      </c>
      <c r="BK46" s="1282">
        <v>36</v>
      </c>
      <c r="BL46" s="1283"/>
      <c r="BM46" s="1284" t="s">
        <v>35</v>
      </c>
      <c r="BN46" s="1282"/>
      <c r="BO46" s="1282"/>
      <c r="BP46" s="1307">
        <v>506.828000000001</v>
      </c>
      <c r="BQ46" s="1308"/>
      <c r="BR46" s="1308"/>
      <c r="BS46" s="1308"/>
      <c r="BT46" s="1308"/>
      <c r="BU46" s="1309"/>
      <c r="BV46" s="1330">
        <v>4.1413999999999999E-3</v>
      </c>
      <c r="BW46" s="1331"/>
      <c r="BX46" s="1331"/>
      <c r="BY46" s="1332"/>
      <c r="BZ46" s="1344">
        <f t="shared" si="10"/>
        <v>12</v>
      </c>
      <c r="CA46" s="1345"/>
      <c r="CB46" s="1345"/>
      <c r="CC46" s="1346"/>
      <c r="CD46" s="1344">
        <f t="shared" si="4"/>
        <v>12</v>
      </c>
      <c r="CE46" s="1345"/>
      <c r="CF46" s="1345"/>
      <c r="CG46" s="1346"/>
      <c r="CH46" s="1344">
        <f t="shared" si="5"/>
        <v>12</v>
      </c>
      <c r="CI46" s="1345"/>
      <c r="CJ46" s="1345"/>
      <c r="CK46" s="1346"/>
      <c r="CL46" s="1344">
        <f t="shared" si="6"/>
        <v>28</v>
      </c>
      <c r="CM46" s="1345"/>
      <c r="CN46" s="1345"/>
      <c r="CO46" s="1346"/>
      <c r="CP46" s="1344">
        <f t="shared" si="7"/>
        <v>12</v>
      </c>
      <c r="CQ46" s="1345"/>
      <c r="CR46" s="1345"/>
      <c r="CS46" s="1346"/>
    </row>
    <row r="47" spans="3:97" s="38" customFormat="1" ht="15" customHeight="1" x14ac:dyDescent="0.15">
      <c r="C47" s="1300"/>
      <c r="D47" s="1298"/>
      <c r="E47" s="1299"/>
      <c r="F47" s="1353">
        <v>3.8</v>
      </c>
      <c r="G47" s="1354"/>
      <c r="H47" s="1355"/>
      <c r="I47" s="1285"/>
      <c r="J47" s="1286"/>
      <c r="K47" s="1287"/>
      <c r="L47" s="1288">
        <v>30</v>
      </c>
      <c r="M47" s="1280"/>
      <c r="N47" s="43" t="s">
        <v>48</v>
      </c>
      <c r="O47" s="1280">
        <v>36</v>
      </c>
      <c r="P47" s="1281"/>
      <c r="Q47" s="1288" t="s">
        <v>36</v>
      </c>
      <c r="R47" s="1280"/>
      <c r="S47" s="1280"/>
      <c r="T47" s="1310">
        <v>16713.418000000016</v>
      </c>
      <c r="U47" s="1311"/>
      <c r="V47" s="1311"/>
      <c r="W47" s="1311"/>
      <c r="X47" s="1311"/>
      <c r="Y47" s="1312"/>
      <c r="Z47" s="1333">
        <v>6.6406800000000002E-2</v>
      </c>
      <c r="AA47" s="1334"/>
      <c r="AB47" s="1334"/>
      <c r="AC47" s="1335"/>
      <c r="AD47" s="1338">
        <f t="shared" si="0"/>
        <v>266</v>
      </c>
      <c r="AE47" s="1339"/>
      <c r="AF47" s="1339"/>
      <c r="AG47" s="1340"/>
      <c r="AH47" s="1338">
        <f t="shared" si="1"/>
        <v>266</v>
      </c>
      <c r="AI47" s="1339"/>
      <c r="AJ47" s="1339"/>
      <c r="AK47" s="1340"/>
      <c r="AL47" s="1338">
        <f t="shared" si="2"/>
        <v>266</v>
      </c>
      <c r="AM47" s="1339"/>
      <c r="AN47" s="1339"/>
      <c r="AO47" s="1340"/>
      <c r="AP47" s="1338">
        <f t="shared" si="3"/>
        <v>4</v>
      </c>
      <c r="AQ47" s="1339"/>
      <c r="AR47" s="1339"/>
      <c r="AS47" s="1340"/>
      <c r="AT47" s="1338">
        <f t="shared" si="8"/>
        <v>265</v>
      </c>
      <c r="AU47" s="1339"/>
      <c r="AV47" s="1339"/>
      <c r="AW47" s="1340"/>
      <c r="AX47" s="33"/>
      <c r="AY47" s="1300"/>
      <c r="AZ47" s="1298"/>
      <c r="BA47" s="1299"/>
      <c r="BB47" s="1353">
        <v>3.8</v>
      </c>
      <c r="BC47" s="1354"/>
      <c r="BD47" s="1355"/>
      <c r="BE47" s="1285"/>
      <c r="BF47" s="1286"/>
      <c r="BG47" s="1287"/>
      <c r="BH47" s="1288">
        <v>30</v>
      </c>
      <c r="BI47" s="1280"/>
      <c r="BJ47" s="43" t="s">
        <v>48</v>
      </c>
      <c r="BK47" s="1280">
        <v>36</v>
      </c>
      <c r="BL47" s="1281"/>
      <c r="BM47" s="1288" t="s">
        <v>36</v>
      </c>
      <c r="BN47" s="1280"/>
      <c r="BO47" s="1280"/>
      <c r="BP47" s="1310">
        <v>473.86000000000115</v>
      </c>
      <c r="BQ47" s="1311"/>
      <c r="BR47" s="1311"/>
      <c r="BS47" s="1311"/>
      <c r="BT47" s="1311"/>
      <c r="BU47" s="1312"/>
      <c r="BV47" s="1333">
        <v>3.872E-3</v>
      </c>
      <c r="BW47" s="1334"/>
      <c r="BX47" s="1334"/>
      <c r="BY47" s="1335"/>
      <c r="BZ47" s="1338">
        <f t="shared" si="10"/>
        <v>11</v>
      </c>
      <c r="CA47" s="1339"/>
      <c r="CB47" s="1339"/>
      <c r="CC47" s="1340"/>
      <c r="CD47" s="1338">
        <f t="shared" si="4"/>
        <v>11</v>
      </c>
      <c r="CE47" s="1339"/>
      <c r="CF47" s="1339"/>
      <c r="CG47" s="1340"/>
      <c r="CH47" s="1338">
        <f t="shared" si="5"/>
        <v>11</v>
      </c>
      <c r="CI47" s="1339"/>
      <c r="CJ47" s="1339"/>
      <c r="CK47" s="1340"/>
      <c r="CL47" s="1338">
        <f t="shared" si="6"/>
        <v>29</v>
      </c>
      <c r="CM47" s="1339"/>
      <c r="CN47" s="1339"/>
      <c r="CO47" s="1340"/>
      <c r="CP47" s="1338">
        <f t="shared" si="7"/>
        <v>11</v>
      </c>
      <c r="CQ47" s="1339"/>
      <c r="CR47" s="1339"/>
      <c r="CS47" s="1340"/>
    </row>
    <row r="48" spans="3:97" s="38" customFormat="1" ht="15" customHeight="1" x14ac:dyDescent="0.15">
      <c r="C48" s="1300"/>
      <c r="D48" s="1298"/>
      <c r="E48" s="1299"/>
      <c r="F48" s="1353">
        <v>3.8</v>
      </c>
      <c r="G48" s="1354"/>
      <c r="H48" s="1355"/>
      <c r="I48" s="1292" t="s">
        <v>39</v>
      </c>
      <c r="J48" s="1275"/>
      <c r="K48" s="1276"/>
      <c r="L48" s="1277">
        <v>38</v>
      </c>
      <c r="M48" s="1278"/>
      <c r="N48" s="36" t="s">
        <v>48</v>
      </c>
      <c r="O48" s="1278">
        <v>99</v>
      </c>
      <c r="P48" s="1279"/>
      <c r="Q48" s="1277" t="s">
        <v>33</v>
      </c>
      <c r="R48" s="1278"/>
      <c r="S48" s="1278"/>
      <c r="T48" s="1313">
        <v>638.62599999999929</v>
      </c>
      <c r="U48" s="1314"/>
      <c r="V48" s="1314"/>
      <c r="W48" s="1314"/>
      <c r="X48" s="1314"/>
      <c r="Y48" s="1315"/>
      <c r="Z48" s="1336">
        <v>2.5374E-3</v>
      </c>
      <c r="AA48" s="1337"/>
      <c r="AB48" s="1328"/>
      <c r="AC48" s="1329"/>
      <c r="AD48" s="1347">
        <f t="shared" si="0"/>
        <v>10</v>
      </c>
      <c r="AE48" s="1348"/>
      <c r="AF48" s="1348"/>
      <c r="AG48" s="1349"/>
      <c r="AH48" s="1347">
        <f t="shared" si="1"/>
        <v>10</v>
      </c>
      <c r="AI48" s="1348"/>
      <c r="AJ48" s="1348"/>
      <c r="AK48" s="1349"/>
      <c r="AL48" s="1347">
        <f t="shared" si="2"/>
        <v>10</v>
      </c>
      <c r="AM48" s="1348"/>
      <c r="AN48" s="1348"/>
      <c r="AO48" s="1349"/>
      <c r="AP48" s="1347">
        <f t="shared" si="3"/>
        <v>37</v>
      </c>
      <c r="AQ48" s="1348"/>
      <c r="AR48" s="1348"/>
      <c r="AS48" s="1349"/>
      <c r="AT48" s="1347">
        <f t="shared" si="8"/>
        <v>10</v>
      </c>
      <c r="AU48" s="1348"/>
      <c r="AV48" s="1348"/>
      <c r="AW48" s="1349"/>
      <c r="AX48" s="33"/>
      <c r="AY48" s="1300"/>
      <c r="AZ48" s="1298"/>
      <c r="BA48" s="1299"/>
      <c r="BB48" s="1353">
        <v>3.8</v>
      </c>
      <c r="BC48" s="1354"/>
      <c r="BD48" s="1355"/>
      <c r="BE48" s="1292" t="s">
        <v>39</v>
      </c>
      <c r="BF48" s="1275"/>
      <c r="BG48" s="1276"/>
      <c r="BH48" s="1277">
        <v>38</v>
      </c>
      <c r="BI48" s="1278"/>
      <c r="BJ48" s="36" t="s">
        <v>48</v>
      </c>
      <c r="BK48" s="1278">
        <v>99</v>
      </c>
      <c r="BL48" s="1279"/>
      <c r="BM48" s="1277" t="s">
        <v>33</v>
      </c>
      <c r="BN48" s="1278"/>
      <c r="BO48" s="1278"/>
      <c r="BP48" s="1313">
        <v>22.335999999999999</v>
      </c>
      <c r="BQ48" s="1314"/>
      <c r="BR48" s="1314"/>
      <c r="BS48" s="1314"/>
      <c r="BT48" s="1320"/>
      <c r="BU48" s="1321"/>
      <c r="BV48" s="1336">
        <v>1.8249999999999999E-4</v>
      </c>
      <c r="BW48" s="1337"/>
      <c r="BX48" s="1337"/>
      <c r="BY48" s="1356"/>
      <c r="BZ48" s="1347">
        <f t="shared" si="10"/>
        <v>1</v>
      </c>
      <c r="CA48" s="1348"/>
      <c r="CB48" s="1348"/>
      <c r="CC48" s="1349"/>
      <c r="CD48" s="1347">
        <f t="shared" si="4"/>
        <v>1</v>
      </c>
      <c r="CE48" s="1348"/>
      <c r="CF48" s="1348"/>
      <c r="CG48" s="1349"/>
      <c r="CH48" s="1347">
        <f t="shared" si="5"/>
        <v>1</v>
      </c>
      <c r="CI48" s="1348"/>
      <c r="CJ48" s="1348"/>
      <c r="CK48" s="1349"/>
      <c r="CL48" s="1347">
        <f t="shared" si="6"/>
        <v>39</v>
      </c>
      <c r="CM48" s="1348"/>
      <c r="CN48" s="1348"/>
      <c r="CO48" s="1349"/>
      <c r="CP48" s="1347">
        <f t="shared" si="7"/>
        <v>1</v>
      </c>
      <c r="CQ48" s="1348"/>
      <c r="CR48" s="1348"/>
      <c r="CS48" s="1349"/>
    </row>
    <row r="49" spans="3:97" s="38" customFormat="1" ht="15" customHeight="1" x14ac:dyDescent="0.15">
      <c r="C49" s="1300"/>
      <c r="D49" s="1298"/>
      <c r="E49" s="1299"/>
      <c r="F49" s="1353">
        <v>3.8</v>
      </c>
      <c r="G49" s="1354"/>
      <c r="H49" s="1355"/>
      <c r="I49" s="1289"/>
      <c r="J49" s="1290"/>
      <c r="K49" s="1291"/>
      <c r="L49" s="1284">
        <v>38</v>
      </c>
      <c r="M49" s="1282"/>
      <c r="N49" s="40" t="s">
        <v>48</v>
      </c>
      <c r="O49" s="1282">
        <v>99</v>
      </c>
      <c r="P49" s="1283"/>
      <c r="Q49" s="1284" t="s">
        <v>34</v>
      </c>
      <c r="R49" s="1282"/>
      <c r="S49" s="1282"/>
      <c r="T49" s="1307">
        <v>915.97999999999831</v>
      </c>
      <c r="U49" s="1308"/>
      <c r="V49" s="1308"/>
      <c r="W49" s="1308"/>
      <c r="X49" s="1308"/>
      <c r="Y49" s="1309"/>
      <c r="Z49" s="1330">
        <v>3.6394000000000001E-3</v>
      </c>
      <c r="AA49" s="1331"/>
      <c r="AB49" s="1331"/>
      <c r="AC49" s="1332"/>
      <c r="AD49" s="1344">
        <f t="shared" si="0"/>
        <v>15</v>
      </c>
      <c r="AE49" s="1345"/>
      <c r="AF49" s="1345"/>
      <c r="AG49" s="1346"/>
      <c r="AH49" s="1344">
        <f t="shared" si="1"/>
        <v>15</v>
      </c>
      <c r="AI49" s="1345"/>
      <c r="AJ49" s="1345"/>
      <c r="AK49" s="1346"/>
      <c r="AL49" s="1344">
        <f t="shared" si="2"/>
        <v>15</v>
      </c>
      <c r="AM49" s="1345"/>
      <c r="AN49" s="1345"/>
      <c r="AO49" s="1346"/>
      <c r="AP49" s="1344">
        <f t="shared" si="3"/>
        <v>33</v>
      </c>
      <c r="AQ49" s="1345"/>
      <c r="AR49" s="1345"/>
      <c r="AS49" s="1346"/>
      <c r="AT49" s="1344">
        <f t="shared" si="8"/>
        <v>15</v>
      </c>
      <c r="AU49" s="1345"/>
      <c r="AV49" s="1345"/>
      <c r="AW49" s="1346"/>
      <c r="AX49" s="33"/>
      <c r="AY49" s="1300"/>
      <c r="AZ49" s="1298"/>
      <c r="BA49" s="1299"/>
      <c r="BB49" s="1353">
        <v>3.8</v>
      </c>
      <c r="BC49" s="1354"/>
      <c r="BD49" s="1355"/>
      <c r="BE49" s="1289"/>
      <c r="BF49" s="1290"/>
      <c r="BG49" s="1291"/>
      <c r="BH49" s="1284">
        <v>38</v>
      </c>
      <c r="BI49" s="1282"/>
      <c r="BJ49" s="40" t="s">
        <v>48</v>
      </c>
      <c r="BK49" s="1282">
        <v>99</v>
      </c>
      <c r="BL49" s="1283"/>
      <c r="BM49" s="1284" t="s">
        <v>34</v>
      </c>
      <c r="BN49" s="1282"/>
      <c r="BO49" s="1282"/>
      <c r="BP49" s="1307">
        <v>15.977999999999994</v>
      </c>
      <c r="BQ49" s="1308"/>
      <c r="BR49" s="1308"/>
      <c r="BS49" s="1308"/>
      <c r="BT49" s="1308"/>
      <c r="BU49" s="1309"/>
      <c r="BV49" s="1330">
        <v>1.306E-4</v>
      </c>
      <c r="BW49" s="1331"/>
      <c r="BX49" s="1331"/>
      <c r="BY49" s="1332"/>
      <c r="BZ49" s="1344">
        <f t="shared" si="10"/>
        <v>0</v>
      </c>
      <c r="CA49" s="1345"/>
      <c r="CB49" s="1345"/>
      <c r="CC49" s="1346"/>
      <c r="CD49" s="1344">
        <f t="shared" si="4"/>
        <v>1</v>
      </c>
      <c r="CE49" s="1345"/>
      <c r="CF49" s="1345"/>
      <c r="CG49" s="1346"/>
      <c r="CH49" s="1344">
        <f t="shared" si="5"/>
        <v>1</v>
      </c>
      <c r="CI49" s="1345"/>
      <c r="CJ49" s="1345"/>
      <c r="CK49" s="1346"/>
      <c r="CL49" s="1344">
        <f t="shared" si="6"/>
        <v>40</v>
      </c>
      <c r="CM49" s="1345"/>
      <c r="CN49" s="1345"/>
      <c r="CO49" s="1346"/>
      <c r="CP49" s="1344">
        <f t="shared" si="7"/>
        <v>1</v>
      </c>
      <c r="CQ49" s="1345"/>
      <c r="CR49" s="1345"/>
      <c r="CS49" s="1346"/>
    </row>
    <row r="50" spans="3:97" s="38" customFormat="1" ht="15" customHeight="1" x14ac:dyDescent="0.15">
      <c r="C50" s="1300"/>
      <c r="D50" s="1298"/>
      <c r="E50" s="1299"/>
      <c r="F50" s="1353">
        <v>3.8</v>
      </c>
      <c r="G50" s="1354"/>
      <c r="H50" s="1355"/>
      <c r="I50" s="1289"/>
      <c r="J50" s="1290"/>
      <c r="K50" s="1291"/>
      <c r="L50" s="1284">
        <v>38</v>
      </c>
      <c r="M50" s="1282"/>
      <c r="N50" s="40" t="s">
        <v>48</v>
      </c>
      <c r="O50" s="1282">
        <v>99</v>
      </c>
      <c r="P50" s="1283"/>
      <c r="Q50" s="1284" t="s">
        <v>35</v>
      </c>
      <c r="R50" s="1282"/>
      <c r="S50" s="1282"/>
      <c r="T50" s="1307">
        <v>1259.8979999999983</v>
      </c>
      <c r="U50" s="1308"/>
      <c r="V50" s="1308"/>
      <c r="W50" s="1308"/>
      <c r="X50" s="1308"/>
      <c r="Y50" s="1309"/>
      <c r="Z50" s="1330">
        <v>5.0058999999999998E-3</v>
      </c>
      <c r="AA50" s="1331"/>
      <c r="AB50" s="1331"/>
      <c r="AC50" s="1332"/>
      <c r="AD50" s="1344">
        <f t="shared" si="0"/>
        <v>20</v>
      </c>
      <c r="AE50" s="1345"/>
      <c r="AF50" s="1345"/>
      <c r="AG50" s="1346"/>
      <c r="AH50" s="1344">
        <f t="shared" si="1"/>
        <v>20</v>
      </c>
      <c r="AI50" s="1345"/>
      <c r="AJ50" s="1345"/>
      <c r="AK50" s="1346"/>
      <c r="AL50" s="1344">
        <f t="shared" si="2"/>
        <v>20</v>
      </c>
      <c r="AM50" s="1345"/>
      <c r="AN50" s="1345"/>
      <c r="AO50" s="1346"/>
      <c r="AP50" s="1344">
        <f t="shared" si="3"/>
        <v>32</v>
      </c>
      <c r="AQ50" s="1345"/>
      <c r="AR50" s="1345"/>
      <c r="AS50" s="1346"/>
      <c r="AT50" s="1344">
        <f t="shared" si="8"/>
        <v>20</v>
      </c>
      <c r="AU50" s="1345"/>
      <c r="AV50" s="1345"/>
      <c r="AW50" s="1346"/>
      <c r="AX50" s="33"/>
      <c r="AY50" s="1300"/>
      <c r="AZ50" s="1298"/>
      <c r="BA50" s="1299"/>
      <c r="BB50" s="1353">
        <v>3.8</v>
      </c>
      <c r="BC50" s="1354"/>
      <c r="BD50" s="1355"/>
      <c r="BE50" s="1289"/>
      <c r="BF50" s="1290"/>
      <c r="BG50" s="1291"/>
      <c r="BH50" s="1284">
        <v>38</v>
      </c>
      <c r="BI50" s="1282"/>
      <c r="BJ50" s="40" t="s">
        <v>48</v>
      </c>
      <c r="BK50" s="1282">
        <v>99</v>
      </c>
      <c r="BL50" s="1283"/>
      <c r="BM50" s="1284" t="s">
        <v>35</v>
      </c>
      <c r="BN50" s="1282"/>
      <c r="BO50" s="1282"/>
      <c r="BP50" s="1307">
        <v>40.129999999999995</v>
      </c>
      <c r="BQ50" s="1308"/>
      <c r="BR50" s="1308"/>
      <c r="BS50" s="1308"/>
      <c r="BT50" s="1308"/>
      <c r="BU50" s="1309"/>
      <c r="BV50" s="1330">
        <v>3.279E-4</v>
      </c>
      <c r="BW50" s="1331"/>
      <c r="BX50" s="1331"/>
      <c r="BY50" s="1332"/>
      <c r="BZ50" s="1344">
        <f t="shared" si="10"/>
        <v>1</v>
      </c>
      <c r="CA50" s="1345"/>
      <c r="CB50" s="1345"/>
      <c r="CC50" s="1346"/>
      <c r="CD50" s="1344">
        <f t="shared" si="4"/>
        <v>1</v>
      </c>
      <c r="CE50" s="1345"/>
      <c r="CF50" s="1345"/>
      <c r="CG50" s="1346"/>
      <c r="CH50" s="1344">
        <f t="shared" si="5"/>
        <v>1</v>
      </c>
      <c r="CI50" s="1345"/>
      <c r="CJ50" s="1345"/>
      <c r="CK50" s="1346"/>
      <c r="CL50" s="1344">
        <f t="shared" si="6"/>
        <v>35</v>
      </c>
      <c r="CM50" s="1345"/>
      <c r="CN50" s="1345"/>
      <c r="CO50" s="1346"/>
      <c r="CP50" s="1344">
        <f t="shared" si="7"/>
        <v>1</v>
      </c>
      <c r="CQ50" s="1345"/>
      <c r="CR50" s="1345"/>
      <c r="CS50" s="1346"/>
    </row>
    <row r="51" spans="3:97" s="38" customFormat="1" ht="15" customHeight="1" x14ac:dyDescent="0.15">
      <c r="C51" s="1300"/>
      <c r="D51" s="1298"/>
      <c r="E51" s="1299"/>
      <c r="F51" s="1353">
        <v>3.8</v>
      </c>
      <c r="G51" s="1354"/>
      <c r="H51" s="1355"/>
      <c r="I51" s="1285"/>
      <c r="J51" s="1286"/>
      <c r="K51" s="1287"/>
      <c r="L51" s="1288">
        <v>38</v>
      </c>
      <c r="M51" s="1280"/>
      <c r="N51" s="43" t="s">
        <v>48</v>
      </c>
      <c r="O51" s="1280">
        <v>99</v>
      </c>
      <c r="P51" s="1281"/>
      <c r="Q51" s="1288" t="s">
        <v>36</v>
      </c>
      <c r="R51" s="1280"/>
      <c r="S51" s="1280"/>
      <c r="T51" s="1310">
        <v>4698.8780000000042</v>
      </c>
      <c r="U51" s="1311"/>
      <c r="V51" s="1311"/>
      <c r="W51" s="1311"/>
      <c r="X51" s="1311"/>
      <c r="Y51" s="1312"/>
      <c r="Z51" s="1333">
        <v>1.86699E-2</v>
      </c>
      <c r="AA51" s="1334"/>
      <c r="AB51" s="1334"/>
      <c r="AC51" s="1335"/>
      <c r="AD51" s="1338">
        <f t="shared" si="0"/>
        <v>75</v>
      </c>
      <c r="AE51" s="1339"/>
      <c r="AF51" s="1339"/>
      <c r="AG51" s="1340"/>
      <c r="AH51" s="1338">
        <f t="shared" si="1"/>
        <v>75</v>
      </c>
      <c r="AI51" s="1339"/>
      <c r="AJ51" s="1339"/>
      <c r="AK51" s="1340"/>
      <c r="AL51" s="1338">
        <f t="shared" si="2"/>
        <v>75</v>
      </c>
      <c r="AM51" s="1339"/>
      <c r="AN51" s="1339"/>
      <c r="AO51" s="1340"/>
      <c r="AP51" s="1338">
        <f t="shared" si="3"/>
        <v>17</v>
      </c>
      <c r="AQ51" s="1339"/>
      <c r="AR51" s="1339"/>
      <c r="AS51" s="1340"/>
      <c r="AT51" s="1338">
        <f t="shared" si="8"/>
        <v>75</v>
      </c>
      <c r="AU51" s="1339"/>
      <c r="AV51" s="1339"/>
      <c r="AW51" s="1340"/>
      <c r="AX51" s="33"/>
      <c r="AY51" s="1300"/>
      <c r="AZ51" s="1298"/>
      <c r="BA51" s="1299"/>
      <c r="BB51" s="1353">
        <v>3.8</v>
      </c>
      <c r="BC51" s="1354"/>
      <c r="BD51" s="1355"/>
      <c r="BE51" s="1285"/>
      <c r="BF51" s="1286"/>
      <c r="BG51" s="1287"/>
      <c r="BH51" s="1288">
        <v>38</v>
      </c>
      <c r="BI51" s="1280"/>
      <c r="BJ51" s="43" t="s">
        <v>48</v>
      </c>
      <c r="BK51" s="1280">
        <v>99</v>
      </c>
      <c r="BL51" s="1281"/>
      <c r="BM51" s="1288" t="s">
        <v>36</v>
      </c>
      <c r="BN51" s="1280"/>
      <c r="BO51" s="1280"/>
      <c r="BP51" s="1310">
        <v>24.901999999999997</v>
      </c>
      <c r="BQ51" s="1311"/>
      <c r="BR51" s="1311"/>
      <c r="BS51" s="1311"/>
      <c r="BT51" s="1311"/>
      <c r="BU51" s="1312"/>
      <c r="BV51" s="1333">
        <v>2.0350000000000001E-4</v>
      </c>
      <c r="BW51" s="1334"/>
      <c r="BX51" s="1334"/>
      <c r="BY51" s="1335"/>
      <c r="BZ51" s="1338">
        <f t="shared" si="10"/>
        <v>1</v>
      </c>
      <c r="CA51" s="1339"/>
      <c r="CB51" s="1339"/>
      <c r="CC51" s="1340"/>
      <c r="CD51" s="1338">
        <f t="shared" si="4"/>
        <v>1</v>
      </c>
      <c r="CE51" s="1339"/>
      <c r="CF51" s="1339"/>
      <c r="CG51" s="1340"/>
      <c r="CH51" s="1338">
        <f t="shared" si="5"/>
        <v>1</v>
      </c>
      <c r="CI51" s="1339"/>
      <c r="CJ51" s="1339"/>
      <c r="CK51" s="1340"/>
      <c r="CL51" s="1338">
        <f t="shared" si="6"/>
        <v>37</v>
      </c>
      <c r="CM51" s="1339"/>
      <c r="CN51" s="1339"/>
      <c r="CO51" s="1340"/>
      <c r="CP51" s="1338">
        <f>IF($BZ$7="","",IF(AND(($BZ$7-$CH$52)&lt;0,$CL51&lt;=$CL$52),$CH51-1,IF(AND(($BZ$7-$CH$52)&gt;=0,$CL51&lt;=$CL$52),$CH51+1,$CH51)))</f>
        <v>1</v>
      </c>
      <c r="CQ51" s="1339"/>
      <c r="CR51" s="1339"/>
      <c r="CS51" s="1340"/>
    </row>
    <row r="52" spans="3:97" s="38" customFormat="1" ht="15" customHeight="1" x14ac:dyDescent="0.15">
      <c r="C52" s="1294" t="s">
        <v>40</v>
      </c>
      <c r="D52" s="1295"/>
      <c r="E52" s="1295"/>
      <c r="F52" s="1295"/>
      <c r="G52" s="1295"/>
      <c r="H52" s="1295"/>
      <c r="I52" s="1295"/>
      <c r="J52" s="1295"/>
      <c r="K52" s="1295"/>
      <c r="L52" s="1295"/>
      <c r="M52" s="1295"/>
      <c r="N52" s="1295"/>
      <c r="O52" s="1295"/>
      <c r="P52" s="1295"/>
      <c r="Q52" s="1295"/>
      <c r="R52" s="1295"/>
      <c r="S52" s="1296"/>
      <c r="T52" s="1380">
        <f>SUM($T$8:$Y$51)</f>
        <v>251682.45599999995</v>
      </c>
      <c r="U52" s="1381"/>
      <c r="V52" s="1381"/>
      <c r="W52" s="1381"/>
      <c r="X52" s="1381"/>
      <c r="Y52" s="1382"/>
      <c r="Z52" s="1383">
        <f>SUM($Z$8:$AC$51)</f>
        <v>1</v>
      </c>
      <c r="AA52" s="1384"/>
      <c r="AB52" s="1384"/>
      <c r="AC52" s="1385"/>
      <c r="AD52" s="1360">
        <f>IF($AD$7="","",SUM($AD$8:$AG$51))</f>
        <v>4002</v>
      </c>
      <c r="AE52" s="1361"/>
      <c r="AF52" s="1361"/>
      <c r="AG52" s="1362"/>
      <c r="AH52" s="1360">
        <f>IF($AD$7="","",SUM($AH$8:$AK$51))</f>
        <v>4004</v>
      </c>
      <c r="AI52" s="1361"/>
      <c r="AJ52" s="1361"/>
      <c r="AK52" s="1362"/>
      <c r="AL52" s="1360">
        <f>IF($AD$7="","",SUM($AL$8:$AO$51))</f>
        <v>4004</v>
      </c>
      <c r="AM52" s="1361"/>
      <c r="AN52" s="1361"/>
      <c r="AO52" s="1362"/>
      <c r="AP52" s="1360">
        <f>IF($AD$7="","",IF((AD7-AL52)&lt;0,(AD7-AL52)*(-1),(AD7-AL52)))</f>
        <v>4</v>
      </c>
      <c r="AQ52" s="1361"/>
      <c r="AR52" s="1361"/>
      <c r="AS52" s="1362"/>
      <c r="AT52" s="1386">
        <f>IF($AD$7="","",SUM($AT$8:$AW$51))</f>
        <v>4000</v>
      </c>
      <c r="AU52" s="1387"/>
      <c r="AV52" s="1387"/>
      <c r="AW52" s="1388"/>
      <c r="AX52" s="33"/>
      <c r="AY52" s="1294" t="s">
        <v>40</v>
      </c>
      <c r="AZ52" s="1295"/>
      <c r="BA52" s="1295"/>
      <c r="BB52" s="1295"/>
      <c r="BC52" s="1295"/>
      <c r="BD52" s="1295"/>
      <c r="BE52" s="1295"/>
      <c r="BF52" s="1295"/>
      <c r="BG52" s="1295"/>
      <c r="BH52" s="1295"/>
      <c r="BI52" s="1295"/>
      <c r="BJ52" s="1295"/>
      <c r="BK52" s="1295"/>
      <c r="BL52" s="1295"/>
      <c r="BM52" s="1295"/>
      <c r="BN52" s="1295"/>
      <c r="BO52" s="1296"/>
      <c r="BP52" s="1380">
        <f>SUM($BP$8:$BU$51)</f>
        <v>122380.94800000005</v>
      </c>
      <c r="BQ52" s="1381"/>
      <c r="BR52" s="1381"/>
      <c r="BS52" s="1381"/>
      <c r="BT52" s="1381"/>
      <c r="BU52" s="1382"/>
      <c r="BV52" s="1383">
        <f>SUM($BV$8:$BY$51)</f>
        <v>0.99999990000000016</v>
      </c>
      <c r="BW52" s="1384"/>
      <c r="BX52" s="1384"/>
      <c r="BY52" s="1385"/>
      <c r="BZ52" s="1360">
        <f>IF($BZ$7="","",SUM($BZ$8:$CC$51))</f>
        <v>2800</v>
      </c>
      <c r="CA52" s="1361"/>
      <c r="CB52" s="1361"/>
      <c r="CC52" s="1362"/>
      <c r="CD52" s="1360">
        <f>IF($BZ$7="","",SUM($CD$8:$CG$51))</f>
        <v>2805</v>
      </c>
      <c r="CE52" s="1361"/>
      <c r="CF52" s="1361"/>
      <c r="CG52" s="1362"/>
      <c r="CH52" s="1360">
        <f>IF($BZ$7="","",SUM($CH$8:$CK$51))</f>
        <v>2805</v>
      </c>
      <c r="CI52" s="1361"/>
      <c r="CJ52" s="1361"/>
      <c r="CK52" s="1362"/>
      <c r="CL52" s="1360">
        <f>IF($BZ$7="","",IF((BZ7-CH52)&lt;0,(BZ7-CH52)*(-1),(BZ7-CH52)))</f>
        <v>5</v>
      </c>
      <c r="CM52" s="1361"/>
      <c r="CN52" s="1361"/>
      <c r="CO52" s="1362"/>
      <c r="CP52" s="1386">
        <f>IF($BZ$7="","",SUM($CP$8:$CS$51))</f>
        <v>2800</v>
      </c>
      <c r="CQ52" s="1387"/>
      <c r="CR52" s="1387"/>
      <c r="CS52" s="1388"/>
    </row>
  </sheetData>
  <mergeCells count="1151">
    <mergeCell ref="BV5:BY5"/>
    <mergeCell ref="CD5:CG5"/>
    <mergeCell ref="CH5:CK5"/>
    <mergeCell ref="CL5:CO5"/>
    <mergeCell ref="BZ5:CC5"/>
    <mergeCell ref="DR5:DU5"/>
    <mergeCell ref="DZ5:EC5"/>
    <mergeCell ref="DV5:DY5"/>
    <mergeCell ref="C5:Y5"/>
    <mergeCell ref="AY5:BU5"/>
    <mergeCell ref="CU5:DQ5"/>
    <mergeCell ref="AT5:AW5"/>
    <mergeCell ref="CP5:CS5"/>
    <mergeCell ref="ED5:EG5"/>
    <mergeCell ref="AH20:AK20"/>
    <mergeCell ref="AL20:AO20"/>
    <mergeCell ref="AP20:AS20"/>
    <mergeCell ref="BH12:BI12"/>
    <mergeCell ref="BK12:BL12"/>
    <mergeCell ref="DG10:DH10"/>
    <mergeCell ref="DV7:EG7"/>
    <mergeCell ref="ED8:EG12"/>
    <mergeCell ref="ED13:EG13"/>
    <mergeCell ref="CD8:CG8"/>
    <mergeCell ref="BZ7:CS7"/>
    <mergeCell ref="DV13:DY13"/>
    <mergeCell ref="DL13:DQ13"/>
    <mergeCell ref="DR13:DU13"/>
    <mergeCell ref="DV8:DY12"/>
    <mergeCell ref="DI8:DK12"/>
    <mergeCell ref="CL8:CO8"/>
    <mergeCell ref="DG11:DH11"/>
    <mergeCell ref="AH33:AK33"/>
    <mergeCell ref="AH21:AK21"/>
    <mergeCell ref="AL21:AO21"/>
    <mergeCell ref="AP21:AS21"/>
    <mergeCell ref="AH22:AK22"/>
    <mergeCell ref="AL22:AO22"/>
    <mergeCell ref="AP22:AS22"/>
    <mergeCell ref="AH23:AK23"/>
    <mergeCell ref="AL23:AO23"/>
    <mergeCell ref="AP23:AS23"/>
    <mergeCell ref="Z5:AC5"/>
    <mergeCell ref="AH5:AK5"/>
    <mergeCell ref="AL5:AO5"/>
    <mergeCell ref="AP5:AS5"/>
    <mergeCell ref="AD5:AG5"/>
    <mergeCell ref="AP38:AS38"/>
    <mergeCell ref="AH39:AK39"/>
    <mergeCell ref="AL39:AO39"/>
    <mergeCell ref="AP39:AS39"/>
    <mergeCell ref="AH35:AK35"/>
    <mergeCell ref="AL35:AO35"/>
    <mergeCell ref="AP35:AS35"/>
    <mergeCell ref="AH36:AK36"/>
    <mergeCell ref="AL36:AO36"/>
    <mergeCell ref="AP36:AS36"/>
    <mergeCell ref="AL13:AO13"/>
    <mergeCell ref="AP13:AS13"/>
    <mergeCell ref="AH14:AK14"/>
    <mergeCell ref="AL14:AO14"/>
    <mergeCell ref="AD9:AG9"/>
    <mergeCell ref="AD10:AG10"/>
    <mergeCell ref="AD11:AG11"/>
    <mergeCell ref="AH40:AK40"/>
    <mergeCell ref="AL40:AO40"/>
    <mergeCell ref="AP40:AS40"/>
    <mergeCell ref="AH37:AK37"/>
    <mergeCell ref="AH38:AK38"/>
    <mergeCell ref="AL38:AO38"/>
    <mergeCell ref="AL37:AO37"/>
    <mergeCell ref="AP37:AS37"/>
    <mergeCell ref="AP52:AS52"/>
    <mergeCell ref="AH45:AK45"/>
    <mergeCell ref="AL45:AO45"/>
    <mergeCell ref="AP45:AS45"/>
    <mergeCell ref="AH47:AK47"/>
    <mergeCell ref="AL47:AO47"/>
    <mergeCell ref="AP47:AS47"/>
    <mergeCell ref="AH48:AK48"/>
    <mergeCell ref="AL48:AO48"/>
    <mergeCell ref="AP48:AS48"/>
    <mergeCell ref="AH49:AK49"/>
    <mergeCell ref="AL49:AO49"/>
    <mergeCell ref="AP49:AS49"/>
    <mergeCell ref="AH50:AK50"/>
    <mergeCell ref="AH41:AK41"/>
    <mergeCell ref="AL41:AO41"/>
    <mergeCell ref="AP41:AS41"/>
    <mergeCell ref="AH42:AK42"/>
    <mergeCell ref="AL42:AO42"/>
    <mergeCell ref="AP42:AS42"/>
    <mergeCell ref="AH43:AK43"/>
    <mergeCell ref="AL43:AO43"/>
    <mergeCell ref="AP43:AS43"/>
    <mergeCell ref="AL44:AO44"/>
    <mergeCell ref="AL50:AO50"/>
    <mergeCell ref="AP50:AS50"/>
    <mergeCell ref="AH51:AK51"/>
    <mergeCell ref="AL51:AO51"/>
    <mergeCell ref="AP51:AS51"/>
    <mergeCell ref="AH46:AK46"/>
    <mergeCell ref="CL18:CO18"/>
    <mergeCell ref="CL19:CO19"/>
    <mergeCell ref="BH9:BI9"/>
    <mergeCell ref="CL20:CO20"/>
    <mergeCell ref="AH15:AK15"/>
    <mergeCell ref="AL15:AO15"/>
    <mergeCell ref="AP15:AS15"/>
    <mergeCell ref="AH16:AK16"/>
    <mergeCell ref="AL16:AO16"/>
    <mergeCell ref="AP16:AS16"/>
    <mergeCell ref="AH17:AK17"/>
    <mergeCell ref="AL17:AO17"/>
    <mergeCell ref="AP17:AS17"/>
    <mergeCell ref="AH18:AK18"/>
    <mergeCell ref="AL18:AO18"/>
    <mergeCell ref="AP18:AS18"/>
    <mergeCell ref="AH19:AK19"/>
    <mergeCell ref="AL19:AO19"/>
    <mergeCell ref="AP19:AS19"/>
    <mergeCell ref="AH11:AK11"/>
    <mergeCell ref="AL11:AO11"/>
    <mergeCell ref="AP11:AS11"/>
    <mergeCell ref="AH12:AK12"/>
    <mergeCell ref="AL12:AO12"/>
    <mergeCell ref="AP12:AS12"/>
    <mergeCell ref="AH13:AK13"/>
    <mergeCell ref="CL34:CO34"/>
    <mergeCell ref="CD40:CG40"/>
    <mergeCell ref="CD41:CG41"/>
    <mergeCell ref="CD42:CG42"/>
    <mergeCell ref="CD19:CG19"/>
    <mergeCell ref="CD20:CG20"/>
    <mergeCell ref="CD21:CG21"/>
    <mergeCell ref="CD31:CG31"/>
    <mergeCell ref="CH39:CK39"/>
    <mergeCell ref="CH40:CK40"/>
    <mergeCell ref="CH19:CK19"/>
    <mergeCell ref="CH20:CK20"/>
    <mergeCell ref="CL35:CO35"/>
    <mergeCell ref="CL36:CO36"/>
    <mergeCell ref="CL37:CO37"/>
    <mergeCell ref="CL38:CO38"/>
    <mergeCell ref="CL39:CO39"/>
    <mergeCell ref="CL40:CO40"/>
    <mergeCell ref="CL41:CO41"/>
    <mergeCell ref="CH37:CK37"/>
    <mergeCell ref="CH38:CK38"/>
    <mergeCell ref="CD35:CG35"/>
    <mergeCell ref="CD36:CG36"/>
    <mergeCell ref="CD37:CG37"/>
    <mergeCell ref="CD38:CG38"/>
    <mergeCell ref="CD39:CG39"/>
    <mergeCell ref="CD26:CG26"/>
    <mergeCell ref="CD32:CG32"/>
    <mergeCell ref="CH41:CK41"/>
    <mergeCell ref="CH42:CK42"/>
    <mergeCell ref="CL26:CO26"/>
    <mergeCell ref="CH43:CK43"/>
    <mergeCell ref="CH44:CK44"/>
    <mergeCell ref="CD33:CG33"/>
    <mergeCell ref="BP33:BU33"/>
    <mergeCell ref="BV33:BY33"/>
    <mergeCell ref="BZ33:CC33"/>
    <mergeCell ref="CH52:CK52"/>
    <mergeCell ref="AH8:AK8"/>
    <mergeCell ref="AL8:AO8"/>
    <mergeCell ref="AP8:AS8"/>
    <mergeCell ref="CH24:CK24"/>
    <mergeCell ref="CD34:CG34"/>
    <mergeCell ref="CD22:CG22"/>
    <mergeCell ref="CD23:CG23"/>
    <mergeCell ref="CD24:CG24"/>
    <mergeCell ref="CD25:CG25"/>
    <mergeCell ref="CD43:CG43"/>
    <mergeCell ref="CD44:CG44"/>
    <mergeCell ref="CD45:CG45"/>
    <mergeCell ref="CH17:CK17"/>
    <mergeCell ref="CH29:CK29"/>
    <mergeCell ref="CH18:CK18"/>
    <mergeCell ref="AP44:AS44"/>
    <mergeCell ref="CD28:CG28"/>
    <mergeCell ref="AL46:AO46"/>
    <mergeCell ref="AP46:AS46"/>
    <mergeCell ref="AP14:AS14"/>
    <mergeCell ref="BP52:BU52"/>
    <mergeCell ref="AH52:AK52"/>
    <mergeCell ref="AL52:AO52"/>
    <mergeCell ref="BE24:BG24"/>
    <mergeCell ref="BH10:BI10"/>
    <mergeCell ref="CP40:CS40"/>
    <mergeCell ref="BK9:BL9"/>
    <mergeCell ref="BV32:BY32"/>
    <mergeCell ref="CH36:CK36"/>
    <mergeCell ref="AP9:AS9"/>
    <mergeCell ref="AH10:AK10"/>
    <mergeCell ref="AL10:AO10"/>
    <mergeCell ref="AP10:AS10"/>
    <mergeCell ref="CL27:CO27"/>
    <mergeCell ref="CL28:CO28"/>
    <mergeCell ref="CL29:CO29"/>
    <mergeCell ref="CL21:CO21"/>
    <mergeCell ref="CL22:CO22"/>
    <mergeCell ref="CL23:CO23"/>
    <mergeCell ref="CL48:CO48"/>
    <mergeCell ref="CL49:CO49"/>
    <mergeCell ref="CH48:CK48"/>
    <mergeCell ref="CH33:CK33"/>
    <mergeCell ref="CH34:CK34"/>
    <mergeCell ref="CH35:CK35"/>
    <mergeCell ref="BV44:BY44"/>
    <mergeCell ref="BV49:BY49"/>
    <mergeCell ref="BZ49:CC49"/>
    <mergeCell ref="BV36:BY36"/>
    <mergeCell ref="BZ36:CC36"/>
    <mergeCell ref="CD12:CG12"/>
    <mergeCell ref="CD13:CG13"/>
    <mergeCell ref="CD14:CG14"/>
    <mergeCell ref="CD15:CG15"/>
    <mergeCell ref="CD29:CG29"/>
    <mergeCell ref="CD30:CG30"/>
    <mergeCell ref="CP41:CS41"/>
    <mergeCell ref="CU6:CW7"/>
    <mergeCell ref="DA6:DC7"/>
    <mergeCell ref="DI6:DK7"/>
    <mergeCell ref="DL6:DQ7"/>
    <mergeCell ref="DR6:DU7"/>
    <mergeCell ref="DL8:DQ12"/>
    <mergeCell ref="DR8:DU12"/>
    <mergeCell ref="BZ6:CS6"/>
    <mergeCell ref="CH10:CK10"/>
    <mergeCell ref="CL11:CO11"/>
    <mergeCell ref="CH12:CK12"/>
    <mergeCell ref="CH13:CK13"/>
    <mergeCell ref="BZ10:CC10"/>
    <mergeCell ref="CL10:CO10"/>
    <mergeCell ref="CL12:CO12"/>
    <mergeCell ref="CL13:CO13"/>
    <mergeCell ref="CH9:CK9"/>
    <mergeCell ref="CL9:CO9"/>
    <mergeCell ref="CX9:CZ9"/>
    <mergeCell ref="DD9:DE9"/>
    <mergeCell ref="DG9:DH9"/>
    <mergeCell ref="CU8:CW12"/>
    <mergeCell ref="CX8:CZ8"/>
    <mergeCell ref="DD8:DE8"/>
    <mergeCell ref="DG8:DH8"/>
    <mergeCell ref="CX11:CZ11"/>
    <mergeCell ref="DD11:DE11"/>
    <mergeCell ref="CX12:CZ12"/>
    <mergeCell ref="DD12:DE12"/>
    <mergeCell ref="DG12:DH12"/>
    <mergeCell ref="CU13:DK13"/>
    <mergeCell ref="CH8:CK8"/>
    <mergeCell ref="AY6:BA7"/>
    <mergeCell ref="CP8:CS8"/>
    <mergeCell ref="CP9:CS9"/>
    <mergeCell ref="CP10:CS10"/>
    <mergeCell ref="CP11:CS11"/>
    <mergeCell ref="CP12:CS12"/>
    <mergeCell ref="CP13:CS13"/>
    <mergeCell ref="CP15:CS15"/>
    <mergeCell ref="CP16:CS16"/>
    <mergeCell ref="CP17:CS17"/>
    <mergeCell ref="CP18:CS18"/>
    <mergeCell ref="CP19:CS19"/>
    <mergeCell ref="CP29:CS29"/>
    <mergeCell ref="CP30:CS30"/>
    <mergeCell ref="CD10:CG10"/>
    <mergeCell ref="CD11:CG11"/>
    <mergeCell ref="CP33:CS33"/>
    <mergeCell ref="CP20:CS20"/>
    <mergeCell ref="CP31:CS31"/>
    <mergeCell ref="CP32:CS32"/>
    <mergeCell ref="CP21:CS21"/>
    <mergeCell ref="CP22:CS22"/>
    <mergeCell ref="CP23:CS23"/>
    <mergeCell ref="CP24:CS24"/>
    <mergeCell ref="CP25:CS25"/>
    <mergeCell ref="CP26:CS26"/>
    <mergeCell ref="CP27:CS27"/>
    <mergeCell ref="CD27:CG27"/>
    <mergeCell ref="CL30:CO30"/>
    <mergeCell ref="CL31:CO31"/>
    <mergeCell ref="CL32:CO32"/>
    <mergeCell ref="CL33:CO33"/>
    <mergeCell ref="CP42:CS42"/>
    <mergeCell ref="CP43:CS43"/>
    <mergeCell ref="CP44:CS44"/>
    <mergeCell ref="CP45:CS45"/>
    <mergeCell ref="CP46:CS46"/>
    <mergeCell ref="CP47:CS47"/>
    <mergeCell ref="CP48:CS48"/>
    <mergeCell ref="CP49:CS49"/>
    <mergeCell ref="CP50:CS50"/>
    <mergeCell ref="CP51:CS51"/>
    <mergeCell ref="CP52:CS52"/>
    <mergeCell ref="CD52:CG52"/>
    <mergeCell ref="CD46:CG46"/>
    <mergeCell ref="CD47:CG47"/>
    <mergeCell ref="CD48:CG48"/>
    <mergeCell ref="CD49:CG49"/>
    <mergeCell ref="CD50:CG50"/>
    <mergeCell ref="CD51:CG51"/>
    <mergeCell ref="CL51:CO51"/>
    <mergeCell ref="CL52:CO52"/>
    <mergeCell ref="CL42:CO42"/>
    <mergeCell ref="CL43:CO43"/>
    <mergeCell ref="CL44:CO44"/>
    <mergeCell ref="CL45:CO45"/>
    <mergeCell ref="CL46:CO46"/>
    <mergeCell ref="CH49:CK49"/>
    <mergeCell ref="CH50:CK50"/>
    <mergeCell ref="CL47:CO47"/>
    <mergeCell ref="CH51:CK51"/>
    <mergeCell ref="CH46:CK46"/>
    <mergeCell ref="CH47:CK47"/>
    <mergeCell ref="CL50:CO50"/>
    <mergeCell ref="CP34:CS34"/>
    <mergeCell ref="CP35:CS35"/>
    <mergeCell ref="CP36:CS36"/>
    <mergeCell ref="CP37:CS37"/>
    <mergeCell ref="CP38:CS38"/>
    <mergeCell ref="CP39:CS39"/>
    <mergeCell ref="CH11:CK11"/>
    <mergeCell ref="CH25:CK25"/>
    <mergeCell ref="CH26:CK26"/>
    <mergeCell ref="CH27:CK27"/>
    <mergeCell ref="CH28:CK28"/>
    <mergeCell ref="CD16:CG16"/>
    <mergeCell ref="CD17:CG17"/>
    <mergeCell ref="CH30:CK30"/>
    <mergeCell ref="CH31:CK31"/>
    <mergeCell ref="CH32:CK32"/>
    <mergeCell ref="BZ32:CC32"/>
    <mergeCell ref="CP28:CS28"/>
    <mergeCell ref="BZ25:CC25"/>
    <mergeCell ref="BZ16:CC16"/>
    <mergeCell ref="CH14:CK14"/>
    <mergeCell ref="CH15:CK15"/>
    <mergeCell ref="CH16:CK16"/>
    <mergeCell ref="CL24:CO24"/>
    <mergeCell ref="CL25:CO25"/>
    <mergeCell ref="CH21:CK21"/>
    <mergeCell ref="CH22:CK22"/>
    <mergeCell ref="CH23:CK23"/>
    <mergeCell ref="CL14:CO14"/>
    <mergeCell ref="CL15:CO15"/>
    <mergeCell ref="CL16:CO16"/>
    <mergeCell ref="CL17:CO17"/>
    <mergeCell ref="AT25:AW25"/>
    <mergeCell ref="CD18:CG18"/>
    <mergeCell ref="BB17:BD17"/>
    <mergeCell ref="AT11:AW11"/>
    <mergeCell ref="AT12:AW12"/>
    <mergeCell ref="AT13:AW13"/>
    <mergeCell ref="AT14:AW14"/>
    <mergeCell ref="BM11:BO11"/>
    <mergeCell ref="BM12:BO12"/>
    <mergeCell ref="BM13:BO13"/>
    <mergeCell ref="BM14:BO14"/>
    <mergeCell ref="BH13:BI13"/>
    <mergeCell ref="BH14:BI14"/>
    <mergeCell ref="BH11:BI11"/>
    <mergeCell ref="BE12:BG12"/>
    <mergeCell ref="BB13:BD13"/>
    <mergeCell ref="AT22:AW22"/>
    <mergeCell ref="BK19:BL19"/>
    <mergeCell ref="BK20:BL20"/>
    <mergeCell ref="BK21:BL21"/>
    <mergeCell ref="BB19:BD19"/>
    <mergeCell ref="BP18:BU18"/>
    <mergeCell ref="BV18:BY18"/>
    <mergeCell ref="BZ18:CC18"/>
    <mergeCell ref="BP15:BU15"/>
    <mergeCell ref="BV15:BY15"/>
    <mergeCell ref="BZ15:CC15"/>
    <mergeCell ref="BP16:BU16"/>
    <mergeCell ref="BV16:BY16"/>
    <mergeCell ref="BV19:BY19"/>
    <mergeCell ref="BP23:BU23"/>
    <mergeCell ref="BK11:BL11"/>
    <mergeCell ref="T52:Y52"/>
    <mergeCell ref="DA8:DC12"/>
    <mergeCell ref="CH45:CK45"/>
    <mergeCell ref="CP14:CS14"/>
    <mergeCell ref="CD9:CG9"/>
    <mergeCell ref="CX10:CZ10"/>
    <mergeCell ref="DD10:DE10"/>
    <mergeCell ref="F24:H24"/>
    <mergeCell ref="F25:H25"/>
    <mergeCell ref="Z52:AC52"/>
    <mergeCell ref="AD52:AG52"/>
    <mergeCell ref="BV52:BY52"/>
    <mergeCell ref="BZ52:CC52"/>
    <mergeCell ref="AT49:AW49"/>
    <mergeCell ref="AT50:AW50"/>
    <mergeCell ref="AT51:AW51"/>
    <mergeCell ref="AT52:AW52"/>
    <mergeCell ref="F38:H38"/>
    <mergeCell ref="F39:H39"/>
    <mergeCell ref="F40:H40"/>
    <mergeCell ref="F29:H29"/>
    <mergeCell ref="F30:H30"/>
    <mergeCell ref="F31:H31"/>
    <mergeCell ref="F32:H32"/>
    <mergeCell ref="F33:H33"/>
    <mergeCell ref="F34:H34"/>
    <mergeCell ref="F49:H49"/>
    <mergeCell ref="F50:H50"/>
    <mergeCell ref="F51:H51"/>
    <mergeCell ref="L51:M51"/>
    <mergeCell ref="BB50:BD50"/>
    <mergeCell ref="AT28:AW28"/>
    <mergeCell ref="C3:AG3"/>
    <mergeCell ref="C4:AG4"/>
    <mergeCell ref="F41:H41"/>
    <mergeCell ref="F42:H42"/>
    <mergeCell ref="F43:H43"/>
    <mergeCell ref="F44:H44"/>
    <mergeCell ref="F45:H45"/>
    <mergeCell ref="CX6:CZ6"/>
    <mergeCell ref="DD6:DH6"/>
    <mergeCell ref="DV6:EG6"/>
    <mergeCell ref="F47:H47"/>
    <mergeCell ref="F48:H48"/>
    <mergeCell ref="F46:H46"/>
    <mergeCell ref="F35:H35"/>
    <mergeCell ref="F36:H36"/>
    <mergeCell ref="F37:H37"/>
    <mergeCell ref="AD36:AG36"/>
    <mergeCell ref="AD25:AG25"/>
    <mergeCell ref="AD26:AG26"/>
    <mergeCell ref="AD27:AG27"/>
    <mergeCell ref="AD28:AG28"/>
    <mergeCell ref="BB18:BD18"/>
    <mergeCell ref="BB48:BD48"/>
    <mergeCell ref="F8:H8"/>
    <mergeCell ref="BK46:BL46"/>
    <mergeCell ref="AT23:AW23"/>
    <mergeCell ref="AT16:AW16"/>
    <mergeCell ref="AT17:AW17"/>
    <mergeCell ref="AT18:AW18"/>
    <mergeCell ref="AT19:AW19"/>
    <mergeCell ref="AT20:AW20"/>
    <mergeCell ref="F10:H10"/>
    <mergeCell ref="F13:H13"/>
    <mergeCell ref="F14:H14"/>
    <mergeCell ref="F15:H15"/>
    <mergeCell ref="F16:H16"/>
    <mergeCell ref="F26:H26"/>
    <mergeCell ref="F27:H27"/>
    <mergeCell ref="F28:H28"/>
    <mergeCell ref="F17:H17"/>
    <mergeCell ref="F18:H18"/>
    <mergeCell ref="F19:H19"/>
    <mergeCell ref="F20:H20"/>
    <mergeCell ref="F21:H21"/>
    <mergeCell ref="F22:H22"/>
    <mergeCell ref="F23:H23"/>
    <mergeCell ref="BB24:BD24"/>
    <mergeCell ref="BB25:BD25"/>
    <mergeCell ref="AT15:AW15"/>
    <mergeCell ref="AT21:AW21"/>
    <mergeCell ref="AT26:AW26"/>
    <mergeCell ref="AT27:AW27"/>
    <mergeCell ref="AH24:AK24"/>
    <mergeCell ref="AL24:AO24"/>
    <mergeCell ref="AP24:AS24"/>
    <mergeCell ref="AH25:AK25"/>
    <mergeCell ref="AL25:AO25"/>
    <mergeCell ref="AP25:AS25"/>
    <mergeCell ref="AH26:AK26"/>
    <mergeCell ref="AL26:AO26"/>
    <mergeCell ref="AP26:AS26"/>
    <mergeCell ref="AH27:AK27"/>
    <mergeCell ref="AL27:AO27"/>
    <mergeCell ref="AP27:AS27"/>
    <mergeCell ref="O25:P25"/>
    <mergeCell ref="O33:P33"/>
    <mergeCell ref="O34:P34"/>
    <mergeCell ref="T30:Y30"/>
    <mergeCell ref="O38:P38"/>
    <mergeCell ref="BB51:BD51"/>
    <mergeCell ref="BB27:BD27"/>
    <mergeCell ref="O23:P23"/>
    <mergeCell ref="AT31:AW31"/>
    <mergeCell ref="AL33:AO33"/>
    <mergeCell ref="AH30:AK30"/>
    <mergeCell ref="AH28:AK28"/>
    <mergeCell ref="AL28:AO28"/>
    <mergeCell ref="AP28:AS28"/>
    <mergeCell ref="AH29:AK29"/>
    <mergeCell ref="AL29:AO29"/>
    <mergeCell ref="AP29:AS29"/>
    <mergeCell ref="AT48:AW48"/>
    <mergeCell ref="AT37:AW37"/>
    <mergeCell ref="AT38:AW38"/>
    <mergeCell ref="AT44:AW44"/>
    <mergeCell ref="AL32:AO32"/>
    <mergeCell ref="AP32:AS32"/>
    <mergeCell ref="AD42:AG42"/>
    <mergeCell ref="AD31:AG31"/>
    <mergeCell ref="BB34:BD34"/>
    <mergeCell ref="BB35:BD35"/>
    <mergeCell ref="BB31:BD31"/>
    <mergeCell ref="BB32:BD32"/>
    <mergeCell ref="AL30:AO30"/>
    <mergeCell ref="AP30:AS30"/>
    <mergeCell ref="AH31:AK31"/>
    <mergeCell ref="BE6:BG7"/>
    <mergeCell ref="BH6:BL6"/>
    <mergeCell ref="BB6:BD6"/>
    <mergeCell ref="BM6:BO7"/>
    <mergeCell ref="BP6:BU7"/>
    <mergeCell ref="BV6:BY7"/>
    <mergeCell ref="C6:E7"/>
    <mergeCell ref="I6:K7"/>
    <mergeCell ref="Q6:S7"/>
    <mergeCell ref="T6:Y7"/>
    <mergeCell ref="Z6:AC7"/>
    <mergeCell ref="AD7:AW7"/>
    <mergeCell ref="AD6:AW6"/>
    <mergeCell ref="F6:H6"/>
    <mergeCell ref="F9:H9"/>
    <mergeCell ref="AH9:AK9"/>
    <mergeCell ref="AL9:AO9"/>
    <mergeCell ref="AT9:AW9"/>
    <mergeCell ref="AY8:BA29"/>
    <mergeCell ref="AT29:AW29"/>
    <mergeCell ref="BB20:BD20"/>
    <mergeCell ref="BB21:BD21"/>
    <mergeCell ref="BB22:BD22"/>
    <mergeCell ref="BB23:BD23"/>
    <mergeCell ref="BB12:BD12"/>
    <mergeCell ref="O11:P11"/>
    <mergeCell ref="O12:P12"/>
    <mergeCell ref="O13:P13"/>
    <mergeCell ref="O14:P14"/>
    <mergeCell ref="O15:P15"/>
    <mergeCell ref="F11:H11"/>
    <mergeCell ref="F12:H12"/>
    <mergeCell ref="L8:M8"/>
    <mergeCell ref="O9:P9"/>
    <mergeCell ref="O10:P10"/>
    <mergeCell ref="T9:Y9"/>
    <mergeCell ref="T10:Y10"/>
    <mergeCell ref="BH50:BI50"/>
    <mergeCell ref="BK50:BL50"/>
    <mergeCell ref="BK49:BL49"/>
    <mergeCell ref="BK47:BL47"/>
    <mergeCell ref="BH49:BI49"/>
    <mergeCell ref="BB39:BD39"/>
    <mergeCell ref="BB40:BD40"/>
    <mergeCell ref="BB41:BD41"/>
    <mergeCell ref="BB42:BD42"/>
    <mergeCell ref="BB49:BD49"/>
    <mergeCell ref="BK48:BL48"/>
    <mergeCell ref="BE43:BG43"/>
    <mergeCell ref="BB28:BD28"/>
    <mergeCell ref="BK36:BL36"/>
    <mergeCell ref="BK41:BL41"/>
    <mergeCell ref="BK37:BL37"/>
    <mergeCell ref="BE37:BG37"/>
    <mergeCell ref="BK43:BL43"/>
    <mergeCell ref="BK44:BL44"/>
    <mergeCell ref="BK45:BL45"/>
    <mergeCell ref="BK42:BL42"/>
    <mergeCell ref="BE45:BG45"/>
    <mergeCell ref="BE47:BG47"/>
    <mergeCell ref="BB14:BD14"/>
    <mergeCell ref="BB15:BD15"/>
    <mergeCell ref="BB16:BD16"/>
    <mergeCell ref="AT39:AW39"/>
    <mergeCell ref="T18:Y18"/>
    <mergeCell ref="T11:Y11"/>
    <mergeCell ref="T12:Y12"/>
    <mergeCell ref="T13:Y13"/>
    <mergeCell ref="T8:Y8"/>
    <mergeCell ref="T19:Y19"/>
    <mergeCell ref="T20:Y20"/>
    <mergeCell ref="BK18:BL18"/>
    <mergeCell ref="BK25:BL25"/>
    <mergeCell ref="BK26:BL26"/>
    <mergeCell ref="BK27:BL27"/>
    <mergeCell ref="L6:P6"/>
    <mergeCell ref="O44:P44"/>
    <mergeCell ref="O45:P45"/>
    <mergeCell ref="O37:P37"/>
    <mergeCell ref="BB9:BD9"/>
    <mergeCell ref="BB10:BD10"/>
    <mergeCell ref="BB11:BD11"/>
    <mergeCell ref="AT8:AW8"/>
    <mergeCell ref="BB8:BD8"/>
    <mergeCell ref="AT10:AW10"/>
    <mergeCell ref="L29:M29"/>
    <mergeCell ref="L30:M30"/>
    <mergeCell ref="L31:M31"/>
    <mergeCell ref="L32:M32"/>
    <mergeCell ref="L33:M33"/>
    <mergeCell ref="L9:M9"/>
    <mergeCell ref="L10:M10"/>
    <mergeCell ref="L11:M11"/>
    <mergeCell ref="T15:Y15"/>
    <mergeCell ref="T16:Y16"/>
    <mergeCell ref="T17:Y17"/>
    <mergeCell ref="O8:P8"/>
    <mergeCell ref="BB37:BD37"/>
    <mergeCell ref="BB38:BD38"/>
    <mergeCell ref="AD33:AG33"/>
    <mergeCell ref="AT32:AW32"/>
    <mergeCell ref="AT33:AW33"/>
    <mergeCell ref="AT34:AW34"/>
    <mergeCell ref="AD37:AG37"/>
    <mergeCell ref="AD38:AG38"/>
    <mergeCell ref="AT30:AW30"/>
    <mergeCell ref="AT35:AW35"/>
    <mergeCell ref="AT36:AW36"/>
    <mergeCell ref="BE21:BG21"/>
    <mergeCell ref="BE15:BG15"/>
    <mergeCell ref="BB30:BD30"/>
    <mergeCell ref="BB26:BD26"/>
    <mergeCell ref="BE16:BG16"/>
    <mergeCell ref="O20:P20"/>
    <mergeCell ref="O21:P21"/>
    <mergeCell ref="O22:P22"/>
    <mergeCell ref="O27:P27"/>
    <mergeCell ref="O28:P28"/>
    <mergeCell ref="O29:P29"/>
    <mergeCell ref="AT24:AW24"/>
    <mergeCell ref="AL31:AO31"/>
    <mergeCell ref="AP31:AS31"/>
    <mergeCell ref="AH32:AK32"/>
    <mergeCell ref="AP33:AS33"/>
    <mergeCell ref="AH34:AK34"/>
    <mergeCell ref="AL34:AO34"/>
    <mergeCell ref="AP34:AS34"/>
    <mergeCell ref="AD8:AG8"/>
    <mergeCell ref="BB29:BD29"/>
    <mergeCell ref="BB33:BD33"/>
    <mergeCell ref="BP51:BU51"/>
    <mergeCell ref="BV51:BY51"/>
    <mergeCell ref="BZ51:CC51"/>
    <mergeCell ref="BP49:BU49"/>
    <mergeCell ref="BP37:BU37"/>
    <mergeCell ref="BV37:BY37"/>
    <mergeCell ref="BZ37:CC37"/>
    <mergeCell ref="BP38:BU38"/>
    <mergeCell ref="BV38:BY38"/>
    <mergeCell ref="BZ38:CC38"/>
    <mergeCell ref="BP39:BU39"/>
    <mergeCell ref="BV39:BY39"/>
    <mergeCell ref="BZ39:CC39"/>
    <mergeCell ref="BP40:BU40"/>
    <mergeCell ref="BV40:BY40"/>
    <mergeCell ref="BZ40:CC40"/>
    <mergeCell ref="BV35:BY35"/>
    <mergeCell ref="BZ35:CC35"/>
    <mergeCell ref="BZ45:CC45"/>
    <mergeCell ref="BP46:BU46"/>
    <mergeCell ref="BV46:BY46"/>
    <mergeCell ref="BZ46:CC46"/>
    <mergeCell ref="BZ44:CC44"/>
    <mergeCell ref="BP41:BU41"/>
    <mergeCell ref="BV41:BY41"/>
    <mergeCell ref="BZ41:CC41"/>
    <mergeCell ref="BP42:BU42"/>
    <mergeCell ref="BV42:BY42"/>
    <mergeCell ref="BZ42:CC42"/>
    <mergeCell ref="BV50:BY50"/>
    <mergeCell ref="BZ50:CC50"/>
    <mergeCell ref="BP47:BU47"/>
    <mergeCell ref="BV47:BY47"/>
    <mergeCell ref="BZ47:CC47"/>
    <mergeCell ref="BP48:BU48"/>
    <mergeCell ref="BV48:BY48"/>
    <mergeCell ref="BZ48:CC48"/>
    <mergeCell ref="BP45:BU45"/>
    <mergeCell ref="BV45:BY45"/>
    <mergeCell ref="BV29:BY29"/>
    <mergeCell ref="BZ29:CC29"/>
    <mergeCell ref="BP30:BU30"/>
    <mergeCell ref="BV30:BY30"/>
    <mergeCell ref="BZ30:CC30"/>
    <mergeCell ref="BP27:BU27"/>
    <mergeCell ref="BV27:BY27"/>
    <mergeCell ref="BP43:BU43"/>
    <mergeCell ref="BV43:BY43"/>
    <mergeCell ref="BZ43:CC43"/>
    <mergeCell ref="BZ34:CC34"/>
    <mergeCell ref="BP31:BU31"/>
    <mergeCell ref="BV31:BY31"/>
    <mergeCell ref="BZ31:CC31"/>
    <mergeCell ref="BP32:BU32"/>
    <mergeCell ref="BZ27:CC27"/>
    <mergeCell ref="BP28:BU28"/>
    <mergeCell ref="BV28:BY28"/>
    <mergeCell ref="BP8:BU8"/>
    <mergeCell ref="BV8:BY8"/>
    <mergeCell ref="BZ8:CC8"/>
    <mergeCell ref="BV11:BY11"/>
    <mergeCell ref="BZ11:CC11"/>
    <mergeCell ref="BP12:BU12"/>
    <mergeCell ref="BV12:BY12"/>
    <mergeCell ref="BZ12:CC12"/>
    <mergeCell ref="BP9:BU9"/>
    <mergeCell ref="BV9:BY9"/>
    <mergeCell ref="BZ9:CC9"/>
    <mergeCell ref="BP10:BU10"/>
    <mergeCell ref="BV10:BY10"/>
    <mergeCell ref="BB47:BD47"/>
    <mergeCell ref="BB43:BD43"/>
    <mergeCell ref="BV23:BY23"/>
    <mergeCell ref="BZ21:CC21"/>
    <mergeCell ref="BP22:BU22"/>
    <mergeCell ref="BV22:BY22"/>
    <mergeCell ref="BZ28:CC28"/>
    <mergeCell ref="BP25:BU25"/>
    <mergeCell ref="BV25:BY25"/>
    <mergeCell ref="BP26:BU26"/>
    <mergeCell ref="BP36:BU36"/>
    <mergeCell ref="BP34:BU34"/>
    <mergeCell ref="BV34:BY34"/>
    <mergeCell ref="BZ26:CC26"/>
    <mergeCell ref="BM27:BO27"/>
    <mergeCell ref="BE28:BG28"/>
    <mergeCell ref="BB44:BD44"/>
    <mergeCell ref="BB45:BD45"/>
    <mergeCell ref="BB46:BD46"/>
    <mergeCell ref="BV26:BY26"/>
    <mergeCell ref="BZ22:CC22"/>
    <mergeCell ref="BP19:BU19"/>
    <mergeCell ref="BP13:BU13"/>
    <mergeCell ref="BV13:BY13"/>
    <mergeCell ref="BZ13:CC13"/>
    <mergeCell ref="BP14:BU14"/>
    <mergeCell ref="BV14:BY14"/>
    <mergeCell ref="BZ14:CC14"/>
    <mergeCell ref="BV17:BY17"/>
    <mergeCell ref="BZ17:CC17"/>
    <mergeCell ref="BH22:BI22"/>
    <mergeCell ref="BH23:BI23"/>
    <mergeCell ref="BZ19:CC19"/>
    <mergeCell ref="BP20:BU20"/>
    <mergeCell ref="BV20:BY20"/>
    <mergeCell ref="BZ20:CC20"/>
    <mergeCell ref="BZ23:CC23"/>
    <mergeCell ref="BP24:BU24"/>
    <mergeCell ref="BV24:BY24"/>
    <mergeCell ref="BZ24:CC24"/>
    <mergeCell ref="BP21:BU21"/>
    <mergeCell ref="BV21:BY21"/>
    <mergeCell ref="AH44:AK44"/>
    <mergeCell ref="BH46:BI46"/>
    <mergeCell ref="BP44:BU44"/>
    <mergeCell ref="BM42:BO42"/>
    <mergeCell ref="BK38:BL38"/>
    <mergeCell ref="BM43:BO43"/>
    <mergeCell ref="BH41:BI41"/>
    <mergeCell ref="BH51:BI51"/>
    <mergeCell ref="BK51:BL51"/>
    <mergeCell ref="BM41:BO41"/>
    <mergeCell ref="BK39:BL39"/>
    <mergeCell ref="BK40:BL40"/>
    <mergeCell ref="BM45:BO45"/>
    <mergeCell ref="BE46:BG46"/>
    <mergeCell ref="BM46:BO46"/>
    <mergeCell ref="BE38:BG38"/>
    <mergeCell ref="BM38:BO38"/>
    <mergeCell ref="BE39:BG39"/>
    <mergeCell ref="AT45:AW45"/>
    <mergeCell ref="AT46:AW46"/>
    <mergeCell ref="AT47:AW47"/>
    <mergeCell ref="BP50:BU50"/>
    <mergeCell ref="AT43:AW43"/>
    <mergeCell ref="AT40:AW40"/>
    <mergeCell ref="AT41:AW41"/>
    <mergeCell ref="AT42:AW42"/>
    <mergeCell ref="AY30:BA51"/>
    <mergeCell ref="BE30:BG30"/>
    <mergeCell ref="BM30:BO30"/>
    <mergeCell ref="BE31:BG31"/>
    <mergeCell ref="BM31:BO31"/>
    <mergeCell ref="BE32:BG32"/>
    <mergeCell ref="AD12:AG12"/>
    <mergeCell ref="AD24:AG24"/>
    <mergeCell ref="AD13:AG13"/>
    <mergeCell ref="AD14:AG14"/>
    <mergeCell ref="AD15:AG15"/>
    <mergeCell ref="AD16:AG16"/>
    <mergeCell ref="AD17:AG17"/>
    <mergeCell ref="AD18:AG18"/>
    <mergeCell ref="BE44:BG44"/>
    <mergeCell ref="BM44:BO44"/>
    <mergeCell ref="AD34:AG34"/>
    <mergeCell ref="BP11:BU11"/>
    <mergeCell ref="BP17:BU17"/>
    <mergeCell ref="BP29:BU29"/>
    <mergeCell ref="BP35:BU35"/>
    <mergeCell ref="BM28:BO28"/>
    <mergeCell ref="BE29:BG29"/>
    <mergeCell ref="BM29:BO29"/>
    <mergeCell ref="BH27:BI27"/>
    <mergeCell ref="AD35:AG35"/>
    <mergeCell ref="BK31:BL31"/>
    <mergeCell ref="BH32:BI32"/>
    <mergeCell ref="BM24:BO24"/>
    <mergeCell ref="BE25:BG25"/>
    <mergeCell ref="BM25:BO25"/>
    <mergeCell ref="BE26:BG26"/>
    <mergeCell ref="BM21:BO21"/>
    <mergeCell ref="BE22:BG22"/>
    <mergeCell ref="BM22:BO22"/>
    <mergeCell ref="BE23:BG23"/>
    <mergeCell ref="BM23:BO23"/>
    <mergeCell ref="BH21:BI21"/>
    <mergeCell ref="Z48:AC48"/>
    <mergeCell ref="Z49:AC49"/>
    <mergeCell ref="Z50:AC50"/>
    <mergeCell ref="BM47:BO47"/>
    <mergeCell ref="BE48:BG48"/>
    <mergeCell ref="BM48:BO48"/>
    <mergeCell ref="BE49:BG49"/>
    <mergeCell ref="BM49:BO49"/>
    <mergeCell ref="BH47:BI47"/>
    <mergeCell ref="BH48:BI48"/>
    <mergeCell ref="BK34:BL34"/>
    <mergeCell ref="BH35:BI35"/>
    <mergeCell ref="BK35:BL35"/>
    <mergeCell ref="BH30:BI30"/>
    <mergeCell ref="BK30:BL30"/>
    <mergeCell ref="BH31:BI31"/>
    <mergeCell ref="BK28:BL28"/>
    <mergeCell ref="BK29:BL29"/>
    <mergeCell ref="BM37:BO37"/>
    <mergeCell ref="BH36:BI36"/>
    <mergeCell ref="BH37:BI37"/>
    <mergeCell ref="BM39:BO39"/>
    <mergeCell ref="BE40:BG40"/>
    <mergeCell ref="BM40:BO40"/>
    <mergeCell ref="BH38:BI38"/>
    <mergeCell ref="BH39:BI39"/>
    <mergeCell ref="BH44:BI44"/>
    <mergeCell ref="BH45:BI45"/>
    <mergeCell ref="BB36:BD36"/>
    <mergeCell ref="BE36:BG36"/>
    <mergeCell ref="BM36:BO36"/>
    <mergeCell ref="BE41:BG41"/>
    <mergeCell ref="Z51:AC51"/>
    <mergeCell ref="Z41:AC41"/>
    <mergeCell ref="Z25:AC25"/>
    <mergeCell ref="Z26:AC26"/>
    <mergeCell ref="Z27:AC27"/>
    <mergeCell ref="AD29:AG29"/>
    <mergeCell ref="AD30:AG30"/>
    <mergeCell ref="AD19:AG19"/>
    <mergeCell ref="AD20:AG20"/>
    <mergeCell ref="AD21:AG21"/>
    <mergeCell ref="AD22:AG22"/>
    <mergeCell ref="AD23:AG23"/>
    <mergeCell ref="Z40:AC40"/>
    <mergeCell ref="Z29:AC29"/>
    <mergeCell ref="Z30:AC30"/>
    <mergeCell ref="Z31:AC31"/>
    <mergeCell ref="Z32:AC32"/>
    <mergeCell ref="Z33:AC33"/>
    <mergeCell ref="Z34:AC34"/>
    <mergeCell ref="AD50:AG50"/>
    <mergeCell ref="AD51:AG51"/>
    <mergeCell ref="AD43:AG43"/>
    <mergeCell ref="AD44:AG44"/>
    <mergeCell ref="AD45:AG45"/>
    <mergeCell ref="AD46:AG46"/>
    <mergeCell ref="AD47:AG47"/>
    <mergeCell ref="AD48:AG48"/>
    <mergeCell ref="AD49:AG49"/>
    <mergeCell ref="AD32:AG32"/>
    <mergeCell ref="AD39:AG39"/>
    <mergeCell ref="AD40:AG40"/>
    <mergeCell ref="AD41:AG41"/>
    <mergeCell ref="T51:Y51"/>
    <mergeCell ref="Z8:AC8"/>
    <mergeCell ref="Z9:AC9"/>
    <mergeCell ref="Z10:AC10"/>
    <mergeCell ref="T43:Y43"/>
    <mergeCell ref="Z11:AC11"/>
    <mergeCell ref="Z12:AC12"/>
    <mergeCell ref="Z13:AC13"/>
    <mergeCell ref="Z14:AC14"/>
    <mergeCell ref="Z15:AC15"/>
    <mergeCell ref="Z16:AC16"/>
    <mergeCell ref="T14:Y14"/>
    <mergeCell ref="Z28:AC28"/>
    <mergeCell ref="Z17:AC17"/>
    <mergeCell ref="Z18:AC18"/>
    <mergeCell ref="Z19:AC19"/>
    <mergeCell ref="Z20:AC20"/>
    <mergeCell ref="Z21:AC21"/>
    <mergeCell ref="Z22:AC22"/>
    <mergeCell ref="Z23:AC23"/>
    <mergeCell ref="Z24:AC24"/>
    <mergeCell ref="Z42:AC42"/>
    <mergeCell ref="Z43:AC43"/>
    <mergeCell ref="Z44:AC44"/>
    <mergeCell ref="Z45:AC45"/>
    <mergeCell ref="Z46:AC46"/>
    <mergeCell ref="Z35:AC35"/>
    <mergeCell ref="Z36:AC36"/>
    <mergeCell ref="Z37:AC37"/>
    <mergeCell ref="Z38:AC38"/>
    <mergeCell ref="Z39:AC39"/>
    <mergeCell ref="Z47:AC47"/>
    <mergeCell ref="T21:Y21"/>
    <mergeCell ref="T22:Y22"/>
    <mergeCell ref="T23:Y23"/>
    <mergeCell ref="T24:Y24"/>
    <mergeCell ref="T25:Y25"/>
    <mergeCell ref="T26:Y26"/>
    <mergeCell ref="T47:Y47"/>
    <mergeCell ref="T48:Y48"/>
    <mergeCell ref="T31:Y31"/>
    <mergeCell ref="T32:Y32"/>
    <mergeCell ref="T33:Y33"/>
    <mergeCell ref="T34:Y34"/>
    <mergeCell ref="T35:Y35"/>
    <mergeCell ref="T36:Y36"/>
    <mergeCell ref="T37:Y37"/>
    <mergeCell ref="T38:Y38"/>
    <mergeCell ref="T27:Y27"/>
    <mergeCell ref="T28:Y28"/>
    <mergeCell ref="T29:Y29"/>
    <mergeCell ref="L47:M47"/>
    <mergeCell ref="T50:Y50"/>
    <mergeCell ref="O50:P50"/>
    <mergeCell ref="T39:Y39"/>
    <mergeCell ref="T40:Y40"/>
    <mergeCell ref="T41:Y41"/>
    <mergeCell ref="T42:Y42"/>
    <mergeCell ref="T44:Y44"/>
    <mergeCell ref="T45:Y45"/>
    <mergeCell ref="T46:Y46"/>
    <mergeCell ref="L49:M49"/>
    <mergeCell ref="L50:M50"/>
    <mergeCell ref="Q32:S32"/>
    <mergeCell ref="L40:M40"/>
    <mergeCell ref="L41:M41"/>
    <mergeCell ref="O39:P39"/>
    <mergeCell ref="O30:P30"/>
    <mergeCell ref="O31:P31"/>
    <mergeCell ref="O32:P32"/>
    <mergeCell ref="L44:M44"/>
    <mergeCell ref="O43:P43"/>
    <mergeCell ref="T49:Y49"/>
    <mergeCell ref="O46:P46"/>
    <mergeCell ref="O47:P47"/>
    <mergeCell ref="O48:P48"/>
    <mergeCell ref="O49:P49"/>
    <mergeCell ref="O40:P40"/>
    <mergeCell ref="O41:P41"/>
    <mergeCell ref="O42:P42"/>
    <mergeCell ref="I45:K45"/>
    <mergeCell ref="Q45:S45"/>
    <mergeCell ref="I46:K46"/>
    <mergeCell ref="Q46:S46"/>
    <mergeCell ref="I47:K47"/>
    <mergeCell ref="Q47:S47"/>
    <mergeCell ref="L45:M45"/>
    <mergeCell ref="L46:M46"/>
    <mergeCell ref="I51:K51"/>
    <mergeCell ref="Q51:S51"/>
    <mergeCell ref="C52:S52"/>
    <mergeCell ref="I48:K48"/>
    <mergeCell ref="Q48:S48"/>
    <mergeCell ref="I49:K49"/>
    <mergeCell ref="Q49:S49"/>
    <mergeCell ref="I50:K50"/>
    <mergeCell ref="Q50:S50"/>
    <mergeCell ref="L48:M48"/>
    <mergeCell ref="C30:E51"/>
    <mergeCell ref="I30:K30"/>
    <mergeCell ref="Q30:S30"/>
    <mergeCell ref="I31:K31"/>
    <mergeCell ref="Q31:S31"/>
    <mergeCell ref="I32:K32"/>
    <mergeCell ref="O51:P51"/>
    <mergeCell ref="I39:K39"/>
    <mergeCell ref="Q39:S39"/>
    <mergeCell ref="I40:K40"/>
    <mergeCell ref="Q40:S40"/>
    <mergeCell ref="I41:K41"/>
    <mergeCell ref="Q41:S41"/>
    <mergeCell ref="L39:M39"/>
    <mergeCell ref="I33:K33"/>
    <mergeCell ref="Q33:S33"/>
    <mergeCell ref="I34:K34"/>
    <mergeCell ref="Q34:S34"/>
    <mergeCell ref="I35:K35"/>
    <mergeCell ref="Q35:S35"/>
    <mergeCell ref="L34:M34"/>
    <mergeCell ref="L35:M35"/>
    <mergeCell ref="O35:P35"/>
    <mergeCell ref="I36:K36"/>
    <mergeCell ref="Q36:S36"/>
    <mergeCell ref="I37:K37"/>
    <mergeCell ref="Q37:S37"/>
    <mergeCell ref="I38:K38"/>
    <mergeCell ref="Q38:S38"/>
    <mergeCell ref="L36:M36"/>
    <mergeCell ref="L37:M37"/>
    <mergeCell ref="L38:M38"/>
    <mergeCell ref="O36:P36"/>
    <mergeCell ref="C8:E29"/>
    <mergeCell ref="I8:K8"/>
    <mergeCell ref="Q8:S8"/>
    <mergeCell ref="I9:K9"/>
    <mergeCell ref="Q9:S9"/>
    <mergeCell ref="I10:K10"/>
    <mergeCell ref="Q10:S10"/>
    <mergeCell ref="I11:K11"/>
    <mergeCell ref="Q11:S11"/>
    <mergeCell ref="L28:M28"/>
    <mergeCell ref="I25:K25"/>
    <mergeCell ref="Q25:S25"/>
    <mergeCell ref="I26:K26"/>
    <mergeCell ref="Q26:S26"/>
    <mergeCell ref="I27:K27"/>
    <mergeCell ref="Q27:S27"/>
    <mergeCell ref="L25:M25"/>
    <mergeCell ref="L26:M26"/>
    <mergeCell ref="L27:M27"/>
    <mergeCell ref="O26:P26"/>
    <mergeCell ref="I28:K28"/>
    <mergeCell ref="Q28:S28"/>
    <mergeCell ref="I29:K29"/>
    <mergeCell ref="Q29:S29"/>
    <mergeCell ref="I19:K19"/>
    <mergeCell ref="Q19:S19"/>
    <mergeCell ref="I20:K20"/>
    <mergeCell ref="Q20:S20"/>
    <mergeCell ref="I21:K21"/>
    <mergeCell ref="Q21:S21"/>
    <mergeCell ref="L19:M19"/>
    <mergeCell ref="L20:M20"/>
    <mergeCell ref="Q12:S12"/>
    <mergeCell ref="I13:K13"/>
    <mergeCell ref="Q13:S13"/>
    <mergeCell ref="I14:K14"/>
    <mergeCell ref="Q14:S14"/>
    <mergeCell ref="I15:K15"/>
    <mergeCell ref="Q15:S15"/>
    <mergeCell ref="L15:M15"/>
    <mergeCell ref="I12:K12"/>
    <mergeCell ref="L14:M14"/>
    <mergeCell ref="Q17:S17"/>
    <mergeCell ref="I18:K18"/>
    <mergeCell ref="Q18:S18"/>
    <mergeCell ref="L16:M16"/>
    <mergeCell ref="L17:M17"/>
    <mergeCell ref="L18:M18"/>
    <mergeCell ref="O17:P17"/>
    <mergeCell ref="O18:P18"/>
    <mergeCell ref="O16:P16"/>
    <mergeCell ref="L13:M13"/>
    <mergeCell ref="L12:M12"/>
    <mergeCell ref="AY52:BO52"/>
    <mergeCell ref="BE50:BG50"/>
    <mergeCell ref="BM50:BO50"/>
    <mergeCell ref="BE51:BG51"/>
    <mergeCell ref="BM51:BO51"/>
    <mergeCell ref="BH40:BI40"/>
    <mergeCell ref="I16:K16"/>
    <mergeCell ref="Q16:S16"/>
    <mergeCell ref="I17:K17"/>
    <mergeCell ref="BH42:BI42"/>
    <mergeCell ref="BH43:BI43"/>
    <mergeCell ref="L21:M21"/>
    <mergeCell ref="O19:P19"/>
    <mergeCell ref="I22:K22"/>
    <mergeCell ref="Q22:S22"/>
    <mergeCell ref="I23:K23"/>
    <mergeCell ref="Q23:S23"/>
    <mergeCell ref="I24:K24"/>
    <mergeCell ref="Q24:S24"/>
    <mergeCell ref="L22:M22"/>
    <mergeCell ref="BE42:BG42"/>
    <mergeCell ref="L23:M23"/>
    <mergeCell ref="L24:M24"/>
    <mergeCell ref="O24:P24"/>
    <mergeCell ref="I42:K42"/>
    <mergeCell ref="Q42:S42"/>
    <mergeCell ref="I43:K43"/>
    <mergeCell ref="Q43:S43"/>
    <mergeCell ref="I44:K44"/>
    <mergeCell ref="Q44:S44"/>
    <mergeCell ref="L42:M42"/>
    <mergeCell ref="L43:M43"/>
    <mergeCell ref="BE34:BG34"/>
    <mergeCell ref="BM34:BO34"/>
    <mergeCell ref="BE35:BG35"/>
    <mergeCell ref="BM35:BO35"/>
    <mergeCell ref="BH33:BI33"/>
    <mergeCell ref="BK33:BL33"/>
    <mergeCell ref="BH34:BI34"/>
    <mergeCell ref="BK22:BL22"/>
    <mergeCell ref="BK23:BL23"/>
    <mergeCell ref="BK24:BL24"/>
    <mergeCell ref="BM15:BO15"/>
    <mergeCell ref="BH15:BI15"/>
    <mergeCell ref="BE18:BG18"/>
    <mergeCell ref="BM18:BO18"/>
    <mergeCell ref="BE19:BG19"/>
    <mergeCell ref="BM19:BO19"/>
    <mergeCell ref="BE20:BG20"/>
    <mergeCell ref="BM20:BO20"/>
    <mergeCell ref="BH18:BI18"/>
    <mergeCell ref="BH19:BI19"/>
    <mergeCell ref="BH20:BI20"/>
    <mergeCell ref="BM26:BO26"/>
    <mergeCell ref="BH24:BI24"/>
    <mergeCell ref="BH25:BI25"/>
    <mergeCell ref="BH26:BI26"/>
    <mergeCell ref="BE27:BG27"/>
    <mergeCell ref="BH29:BI29"/>
    <mergeCell ref="BH28:BI28"/>
    <mergeCell ref="BM32:BO32"/>
    <mergeCell ref="BE33:BG33"/>
    <mergeCell ref="BM33:BO33"/>
    <mergeCell ref="BK32:BL32"/>
    <mergeCell ref="BE8:BG8"/>
    <mergeCell ref="BM8:BO8"/>
    <mergeCell ref="BE9:BG9"/>
    <mergeCell ref="BM9:BO9"/>
    <mergeCell ref="BE10:BG10"/>
    <mergeCell ref="BM10:BO10"/>
    <mergeCell ref="BK10:BL10"/>
    <mergeCell ref="BK13:BL13"/>
    <mergeCell ref="BK14:BL14"/>
    <mergeCell ref="BK15:BL15"/>
    <mergeCell ref="BM16:BO16"/>
    <mergeCell ref="BE17:BG17"/>
    <mergeCell ref="BM17:BO17"/>
    <mergeCell ref="BH16:BI16"/>
    <mergeCell ref="BH17:BI17"/>
    <mergeCell ref="BE11:BG11"/>
    <mergeCell ref="BE13:BG13"/>
    <mergeCell ref="BE14:BG14"/>
    <mergeCell ref="BH8:BI8"/>
    <mergeCell ref="BK8:BL8"/>
    <mergeCell ref="BK16:BL16"/>
    <mergeCell ref="BK17:BL17"/>
  </mergeCells>
  <phoneticPr fontId="3"/>
  <pageMargins left="0.70866141732283472" right="0.70866141732283472"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24</vt:i4>
      </vt:variant>
      <vt:variant>
        <vt:lpstr>名前付き一覧</vt:lpstr>
      </vt:variant>
      <vt:variant>
        <vt:i4>24</vt:i4>
      </vt:variant>
    </vt:vector>
  </HeadingPairs>
  <TitlesOfParts>
    <vt:vector size="48" baseType="lpstr">
      <vt:lpstr>１</vt:lpstr>
      <vt:lpstr>２(製販)</vt:lpstr>
      <vt:lpstr>２(製販) (2)</vt:lpstr>
      <vt:lpstr>２【印刷用】</vt:lpstr>
      <vt:lpstr>２【ス　ギ】</vt:lpstr>
      <vt:lpstr>２【ヒノキ】</vt:lpstr>
      <vt:lpstr>２【低質材】</vt:lpstr>
      <vt:lpstr>２(立販)</vt:lpstr>
      <vt:lpstr>３【印刷用】</vt:lpstr>
      <vt:lpstr>３</vt:lpstr>
      <vt:lpstr>４</vt:lpstr>
      <vt:lpstr>５</vt:lpstr>
      <vt:lpstr>６</vt:lpstr>
      <vt:lpstr>７・８・９</vt:lpstr>
      <vt:lpstr>10・11</vt:lpstr>
      <vt:lpstr>12・13</vt:lpstr>
      <vt:lpstr>添付提出票</vt:lpstr>
      <vt:lpstr>意思表明書</vt:lpstr>
      <vt:lpstr>確約書</vt:lpstr>
      <vt:lpstr>結果報告書(鑑)</vt:lpstr>
      <vt:lpstr>結果報告書1・2</vt:lpstr>
      <vt:lpstr>結果報告書3</vt:lpstr>
      <vt:lpstr>整理ＤＢ</vt:lpstr>
      <vt:lpstr>数量ＤＢ</vt:lpstr>
      <vt:lpstr>'１'!Print_Area</vt:lpstr>
      <vt:lpstr>'10・11'!Print_Area</vt:lpstr>
      <vt:lpstr>'12・13'!Print_Area</vt:lpstr>
      <vt:lpstr>'２(製販)'!Print_Area</vt:lpstr>
      <vt:lpstr>'２(製販) (2)'!Print_Area</vt:lpstr>
      <vt:lpstr>'２(立販)'!Print_Area</vt:lpstr>
      <vt:lpstr>'２【ス　ギ】'!Print_Area</vt:lpstr>
      <vt:lpstr>'２【ヒノキ】'!Print_Area</vt:lpstr>
      <vt:lpstr>'２【印刷用】'!Print_Area</vt:lpstr>
      <vt:lpstr>'２【低質材】'!Print_Area</vt:lpstr>
      <vt:lpstr>'３'!Print_Area</vt:lpstr>
      <vt:lpstr>'３【印刷用】'!Print_Area</vt:lpstr>
      <vt:lpstr>'４'!Print_Area</vt:lpstr>
      <vt:lpstr>'５'!Print_Area</vt:lpstr>
      <vt:lpstr>'６'!Print_Area</vt:lpstr>
      <vt:lpstr>'７・８・９'!Print_Area</vt:lpstr>
      <vt:lpstr>意思表明書!Print_Area</vt:lpstr>
      <vt:lpstr>確約書!Print_Area</vt:lpstr>
      <vt:lpstr>'結果報告書(鑑)'!Print_Area</vt:lpstr>
      <vt:lpstr>結果報告書1・2!Print_Area</vt:lpstr>
      <vt:lpstr>結果報告書3!Print_Area</vt:lpstr>
      <vt:lpstr>整理ＤＢ!Print_Area</vt:lpstr>
      <vt:lpstr>添付提出票!Print_Area</vt:lpstr>
      <vt:lpstr>整理ＤＢ!Print_Titles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2026-03-31T08:39:33Z</cp:lastPrinted>
  <dcterms:created xsi:type="dcterms:W3CDTF">2013-07-16T23:42:15Z</dcterms:created>
  <dcterms:modified xsi:type="dcterms:W3CDTF">2026-04-01T06:17:49Z</dcterms:modified>
</cp:coreProperties>
</file>