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/>
  <bookViews>
    <workbookView xWindow="-120" yWindow="-120" windowWidth="29040" windowHeight="15840"/>
  </bookViews>
  <sheets>
    <sheet name="1-5" sheetId="1" r:id="rId1"/>
  </sheets>
  <definedNames>
    <definedName name="_xlnm.Print_Titles" localSheetId="0">'1-5'!$2:$5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40" i="1" l="1"/>
  <c r="Z40" i="1"/>
  <c r="Y40" i="1"/>
  <c r="X40" i="1"/>
  <c r="W40" i="1"/>
  <c r="V40" i="1"/>
  <c r="U40" i="1"/>
  <c r="T40" i="1"/>
  <c r="S40" i="1"/>
  <c r="R40" i="1"/>
  <c r="P40" i="1"/>
  <c r="O40" i="1"/>
  <c r="N40" i="1"/>
  <c r="M40" i="1"/>
  <c r="L40" i="1"/>
  <c r="K40" i="1"/>
  <c r="J40" i="1"/>
  <c r="I40" i="1"/>
  <c r="H40" i="1"/>
  <c r="G40" i="1"/>
  <c r="F40" i="1"/>
  <c r="E40" i="1"/>
  <c r="AA39" i="1"/>
  <c r="Z39" i="1"/>
  <c r="Y39" i="1"/>
  <c r="X39" i="1"/>
  <c r="W39" i="1"/>
  <c r="V39" i="1"/>
  <c r="U39" i="1"/>
  <c r="T39" i="1"/>
  <c r="S39" i="1"/>
  <c r="R39" i="1"/>
  <c r="P39" i="1"/>
  <c r="O39" i="1"/>
  <c r="N39" i="1"/>
  <c r="M39" i="1"/>
  <c r="L39" i="1"/>
  <c r="K39" i="1"/>
  <c r="J39" i="1"/>
  <c r="I39" i="1"/>
  <c r="H39" i="1"/>
  <c r="G39" i="1"/>
  <c r="F39" i="1"/>
  <c r="E39" i="1"/>
  <c r="AA38" i="1"/>
  <c r="Z38" i="1"/>
  <c r="Y38" i="1"/>
  <c r="X38" i="1"/>
  <c r="W38" i="1"/>
  <c r="V38" i="1"/>
  <c r="U38" i="1"/>
  <c r="T38" i="1"/>
  <c r="S38" i="1"/>
  <c r="R38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AA37" i="1"/>
  <c r="Z37" i="1"/>
  <c r="Y37" i="1"/>
  <c r="X37" i="1"/>
  <c r="W37" i="1"/>
  <c r="V37" i="1"/>
  <c r="U37" i="1"/>
  <c r="T37" i="1"/>
  <c r="S37" i="1"/>
  <c r="R37" i="1"/>
  <c r="Q37" i="1"/>
  <c r="P37" i="1"/>
  <c r="O37" i="1"/>
  <c r="N37" i="1"/>
  <c r="M37" i="1"/>
  <c r="L37" i="1"/>
  <c r="K37" i="1"/>
  <c r="J37" i="1"/>
  <c r="I37" i="1"/>
  <c r="H37" i="1"/>
  <c r="G37" i="1"/>
  <c r="F37" i="1"/>
  <c r="E37" i="1"/>
  <c r="AA36" i="1"/>
  <c r="Z36" i="1"/>
  <c r="Y36" i="1"/>
  <c r="X36" i="1"/>
  <c r="W36" i="1"/>
  <c r="V36" i="1"/>
  <c r="U36" i="1"/>
  <c r="T36" i="1"/>
  <c r="S36" i="1"/>
  <c r="R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AA34" i="1"/>
  <c r="Z34" i="1"/>
  <c r="Y34" i="1"/>
  <c r="X34" i="1"/>
  <c r="W34" i="1"/>
  <c r="V34" i="1"/>
  <c r="U34" i="1"/>
  <c r="T34" i="1"/>
  <c r="S34" i="1"/>
  <c r="R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AA33" i="1"/>
  <c r="Z33" i="1"/>
  <c r="Y33" i="1"/>
  <c r="X33" i="1"/>
  <c r="W33" i="1"/>
  <c r="V33" i="1"/>
  <c r="U33" i="1"/>
  <c r="T33" i="1"/>
  <c r="S33" i="1"/>
  <c r="R33" i="1"/>
  <c r="P33" i="1"/>
  <c r="O33" i="1"/>
  <c r="N33" i="1"/>
  <c r="M33" i="1"/>
  <c r="L33" i="1"/>
  <c r="K33" i="1"/>
  <c r="J33" i="1"/>
  <c r="I33" i="1"/>
  <c r="H33" i="1"/>
  <c r="G33" i="1"/>
  <c r="F33" i="1"/>
  <c r="E33" i="1"/>
  <c r="AA32" i="1"/>
  <c r="Z32" i="1"/>
  <c r="Y32" i="1"/>
  <c r="X32" i="1"/>
  <c r="W32" i="1"/>
  <c r="V32" i="1"/>
  <c r="U32" i="1"/>
  <c r="T32" i="1"/>
  <c r="S32" i="1"/>
  <c r="R32" i="1"/>
  <c r="P32" i="1"/>
  <c r="O32" i="1"/>
  <c r="N32" i="1"/>
  <c r="M32" i="1"/>
  <c r="L32" i="1"/>
  <c r="K32" i="1"/>
  <c r="J32" i="1"/>
  <c r="I32" i="1"/>
  <c r="H32" i="1"/>
  <c r="G32" i="1"/>
  <c r="F32" i="1"/>
  <c r="E32" i="1"/>
  <c r="AA31" i="1"/>
  <c r="Z31" i="1"/>
  <c r="Y31" i="1"/>
  <c r="X31" i="1"/>
  <c r="W31" i="1"/>
  <c r="V31" i="1"/>
  <c r="U31" i="1"/>
  <c r="T31" i="1"/>
  <c r="S31" i="1"/>
  <c r="R31" i="1"/>
  <c r="P31" i="1"/>
  <c r="O31" i="1"/>
  <c r="N31" i="1"/>
  <c r="M31" i="1"/>
  <c r="L31" i="1"/>
  <c r="K31" i="1"/>
  <c r="J31" i="1"/>
  <c r="I31" i="1"/>
  <c r="H31" i="1"/>
  <c r="G31" i="1"/>
  <c r="F31" i="1"/>
  <c r="E31" i="1"/>
  <c r="AA30" i="1"/>
  <c r="Z30" i="1"/>
  <c r="Y30" i="1"/>
  <c r="X30" i="1"/>
  <c r="W30" i="1"/>
  <c r="V30" i="1"/>
  <c r="U30" i="1"/>
  <c r="T30" i="1"/>
  <c r="S30" i="1"/>
  <c r="R30" i="1"/>
  <c r="P30" i="1"/>
  <c r="O30" i="1"/>
  <c r="N30" i="1"/>
  <c r="M30" i="1"/>
  <c r="L30" i="1"/>
  <c r="K30" i="1"/>
  <c r="J30" i="1"/>
  <c r="I30" i="1"/>
  <c r="H30" i="1"/>
  <c r="G30" i="1"/>
  <c r="F30" i="1"/>
  <c r="E30" i="1"/>
  <c r="AA29" i="1"/>
  <c r="Z29" i="1"/>
  <c r="Y29" i="1"/>
  <c r="X29" i="1"/>
  <c r="W29" i="1"/>
  <c r="V29" i="1"/>
  <c r="U29" i="1"/>
  <c r="T29" i="1"/>
  <c r="S29" i="1"/>
  <c r="R29" i="1"/>
  <c r="P29" i="1"/>
  <c r="O29" i="1"/>
  <c r="N29" i="1"/>
  <c r="M29" i="1"/>
  <c r="L29" i="1"/>
  <c r="K29" i="1"/>
  <c r="J29" i="1"/>
  <c r="I29" i="1"/>
  <c r="H29" i="1"/>
  <c r="G29" i="1"/>
  <c r="F29" i="1"/>
  <c r="E29" i="1"/>
  <c r="AA28" i="1"/>
  <c r="Z28" i="1"/>
  <c r="Y28" i="1"/>
  <c r="X28" i="1"/>
  <c r="W28" i="1"/>
  <c r="V28" i="1"/>
  <c r="U28" i="1"/>
  <c r="T28" i="1"/>
  <c r="S28" i="1"/>
  <c r="R28" i="1"/>
  <c r="P28" i="1"/>
  <c r="O28" i="1"/>
  <c r="N28" i="1"/>
  <c r="M28" i="1"/>
  <c r="L28" i="1"/>
  <c r="K28" i="1"/>
  <c r="J28" i="1"/>
  <c r="I28" i="1"/>
  <c r="H28" i="1"/>
  <c r="G28" i="1"/>
  <c r="F28" i="1"/>
  <c r="E28" i="1"/>
  <c r="AA27" i="1"/>
  <c r="Z27" i="1"/>
  <c r="Y27" i="1"/>
  <c r="X27" i="1"/>
  <c r="W27" i="1"/>
  <c r="V27" i="1"/>
  <c r="U27" i="1"/>
  <c r="T27" i="1"/>
  <c r="S27" i="1"/>
  <c r="R27" i="1"/>
  <c r="P27" i="1"/>
  <c r="O27" i="1"/>
  <c r="N27" i="1"/>
  <c r="M27" i="1"/>
  <c r="L27" i="1"/>
  <c r="K27" i="1"/>
  <c r="J27" i="1"/>
  <c r="I27" i="1"/>
  <c r="H27" i="1"/>
  <c r="G27" i="1"/>
  <c r="F27" i="1"/>
  <c r="E27" i="1"/>
  <c r="Q26" i="1"/>
  <c r="Q40" i="1" s="1"/>
  <c r="D26" i="1"/>
  <c r="C26" i="1" s="1"/>
  <c r="C40" i="1" s="1"/>
  <c r="Q25" i="1"/>
  <c r="Q34" i="1" s="1"/>
  <c r="D25" i="1"/>
  <c r="C25" i="1"/>
  <c r="C34" i="1" s="1"/>
  <c r="Q24" i="1"/>
  <c r="Q32" i="1" s="1"/>
  <c r="D24" i="1"/>
  <c r="C24" i="1" s="1"/>
  <c r="C32" i="1" s="1"/>
  <c r="Q23" i="1"/>
  <c r="Q22" i="1" s="1"/>
  <c r="D23" i="1"/>
  <c r="D31" i="1" s="1"/>
  <c r="C23" i="1"/>
  <c r="AA22" i="1"/>
  <c r="Z22" i="1"/>
  <c r="Y22" i="1"/>
  <c r="X22" i="1"/>
  <c r="W22" i="1"/>
  <c r="V22" i="1"/>
  <c r="U22" i="1"/>
  <c r="T22" i="1"/>
  <c r="S22" i="1"/>
  <c r="R22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Q21" i="1"/>
  <c r="Q39" i="1" s="1"/>
  <c r="D21" i="1"/>
  <c r="Q20" i="1"/>
  <c r="D20" i="1"/>
  <c r="D39" i="1" s="1"/>
  <c r="Q19" i="1"/>
  <c r="Q38" i="1" s="1"/>
  <c r="D19" i="1"/>
  <c r="C19" i="1"/>
  <c r="C38" i="1" s="1"/>
  <c r="Q18" i="1"/>
  <c r="D18" i="1"/>
  <c r="D37" i="1" s="1"/>
  <c r="Q17" i="1"/>
  <c r="Q36" i="1" s="1"/>
  <c r="D17" i="1"/>
  <c r="C17" i="1"/>
  <c r="C36" i="1" s="1"/>
  <c r="Q16" i="1"/>
  <c r="D16" i="1"/>
  <c r="D35" i="1" s="1"/>
  <c r="Q15" i="1"/>
  <c r="Q33" i="1" s="1"/>
  <c r="D15" i="1"/>
  <c r="D33" i="1" s="1"/>
  <c r="C15" i="1"/>
  <c r="C33" i="1" s="1"/>
  <c r="Q14" i="1"/>
  <c r="Q30" i="1" s="1"/>
  <c r="D14" i="1"/>
  <c r="C14" i="1" s="1"/>
  <c r="C30" i="1" s="1"/>
  <c r="Q13" i="1"/>
  <c r="Q29" i="1" s="1"/>
  <c r="D13" i="1"/>
  <c r="D29" i="1" s="1"/>
  <c r="C13" i="1"/>
  <c r="C29" i="1" s="1"/>
  <c r="Q12" i="1"/>
  <c r="Q28" i="1" s="1"/>
  <c r="D12" i="1"/>
  <c r="C12" i="1" s="1"/>
  <c r="C28" i="1" s="1"/>
  <c r="Q11" i="1"/>
  <c r="Q10" i="1" s="1"/>
  <c r="D11" i="1"/>
  <c r="D27" i="1" s="1"/>
  <c r="AA10" i="1"/>
  <c r="Z10" i="1"/>
  <c r="Y10" i="1"/>
  <c r="X10" i="1"/>
  <c r="W10" i="1"/>
  <c r="V10" i="1"/>
  <c r="U10" i="1"/>
  <c r="T10" i="1"/>
  <c r="S10" i="1"/>
  <c r="R10" i="1"/>
  <c r="P10" i="1"/>
  <c r="O10" i="1"/>
  <c r="N10" i="1"/>
  <c r="M10" i="1"/>
  <c r="L10" i="1"/>
  <c r="K10" i="1"/>
  <c r="J10" i="1"/>
  <c r="I10" i="1"/>
  <c r="H10" i="1"/>
  <c r="G10" i="1"/>
  <c r="F10" i="1"/>
  <c r="E10" i="1"/>
  <c r="D10" i="1"/>
  <c r="C22" i="1" l="1"/>
  <c r="C11" i="1"/>
  <c r="C21" i="1"/>
  <c r="Q27" i="1"/>
  <c r="D28" i="1"/>
  <c r="D30" i="1"/>
  <c r="C31" i="1"/>
  <c r="Q31" i="1"/>
  <c r="D32" i="1"/>
  <c r="D40" i="1"/>
  <c r="C16" i="1"/>
  <c r="C35" i="1" s="1"/>
  <c r="C18" i="1"/>
  <c r="C37" i="1" s="1"/>
  <c r="C20" i="1"/>
  <c r="C39" i="1" s="1"/>
  <c r="C10" i="1" l="1"/>
  <c r="C27" i="1"/>
</calcChain>
</file>

<file path=xl/sharedStrings.xml><?xml version="1.0" encoding="utf-8"?>
<sst xmlns="http://schemas.openxmlformats.org/spreadsheetml/2006/main" count="80" uniqueCount="54">
  <si>
    <t>１－５  樹種別材積</t>
  </si>
  <si>
    <r>
      <t>単位（立木：千m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）</t>
    </r>
    <rPh sb="0" eb="2">
      <t>タンイ</t>
    </rPh>
    <rPh sb="3" eb="4">
      <t>リュウ</t>
    </rPh>
    <rPh sb="4" eb="5">
      <t>ボク</t>
    </rPh>
    <rPh sb="6" eb="7">
      <t>セン</t>
    </rPh>
    <phoneticPr fontId="2"/>
  </si>
  <si>
    <t>年次
森林管理署
都道府県</t>
    <rPh sb="3" eb="5">
      <t>シンリン</t>
    </rPh>
    <rPh sb="5" eb="7">
      <t>カンリ</t>
    </rPh>
    <rPh sb="7" eb="8">
      <t>ショ</t>
    </rPh>
    <rPh sb="9" eb="13">
      <t>トドウフケン</t>
    </rPh>
    <phoneticPr fontId="2"/>
  </si>
  <si>
    <t>総　数</t>
    <rPh sb="0" eb="1">
      <t>フサ</t>
    </rPh>
    <rPh sb="2" eb="3">
      <t>カズ</t>
    </rPh>
    <phoneticPr fontId="2"/>
  </si>
  <si>
    <t>針　　　　　　　　　　　　　葉　　　　　　　　　　　　　樹</t>
    <phoneticPr fontId="2"/>
  </si>
  <si>
    <t>広　　　　　　　　　　葉　　　　　　　　　　樹</t>
    <phoneticPr fontId="2"/>
  </si>
  <si>
    <t>総　 数</t>
    <phoneticPr fontId="2"/>
  </si>
  <si>
    <t>スギ</t>
    <phoneticPr fontId="2"/>
  </si>
  <si>
    <t>ヒノキ</t>
    <phoneticPr fontId="2"/>
  </si>
  <si>
    <t>サワラ</t>
    <phoneticPr fontId="2"/>
  </si>
  <si>
    <t>ヒバ</t>
    <phoneticPr fontId="2"/>
  </si>
  <si>
    <t>モミ</t>
    <phoneticPr fontId="2"/>
  </si>
  <si>
    <t>トドマツ</t>
    <phoneticPr fontId="2"/>
  </si>
  <si>
    <t>カラマツ</t>
    <phoneticPr fontId="2"/>
  </si>
  <si>
    <t>エゾマツ</t>
    <phoneticPr fontId="2"/>
  </si>
  <si>
    <t>アカマツ</t>
    <phoneticPr fontId="2"/>
  </si>
  <si>
    <t>クロマツ</t>
    <phoneticPr fontId="2"/>
  </si>
  <si>
    <t>ツガ類</t>
    <rPh sb="2" eb="3">
      <t>ルイ</t>
    </rPh>
    <phoneticPr fontId="2"/>
  </si>
  <si>
    <t>その他</t>
  </si>
  <si>
    <t>総  数</t>
  </si>
  <si>
    <t>ブナ</t>
    <phoneticPr fontId="2"/>
  </si>
  <si>
    <t>クリ</t>
    <phoneticPr fontId="2"/>
  </si>
  <si>
    <t>ナラ類</t>
    <phoneticPr fontId="2"/>
  </si>
  <si>
    <t>クヌギ</t>
    <phoneticPr fontId="2"/>
  </si>
  <si>
    <t>カシ類</t>
    <phoneticPr fontId="2"/>
  </si>
  <si>
    <t>カンバ類</t>
    <phoneticPr fontId="2"/>
  </si>
  <si>
    <t>カエデ類</t>
    <phoneticPr fontId="2"/>
  </si>
  <si>
    <t>シナノキ</t>
    <phoneticPr fontId="2"/>
  </si>
  <si>
    <t>タモ類</t>
    <phoneticPr fontId="2"/>
  </si>
  <si>
    <t>石川</t>
    <rPh sb="0" eb="2">
      <t>イシカワ</t>
    </rPh>
    <phoneticPr fontId="2"/>
  </si>
  <si>
    <t>福井</t>
    <rPh sb="0" eb="2">
      <t>フクイ</t>
    </rPh>
    <phoneticPr fontId="2"/>
  </si>
  <si>
    <t>三重</t>
    <rPh sb="0" eb="2">
      <t>ミエ</t>
    </rPh>
    <phoneticPr fontId="2"/>
  </si>
  <si>
    <t>滋賀</t>
    <rPh sb="0" eb="2">
      <t>シガ</t>
    </rPh>
    <phoneticPr fontId="2"/>
  </si>
  <si>
    <t>兵庫</t>
    <rPh sb="0" eb="2">
      <t>ヒョウゴ</t>
    </rPh>
    <phoneticPr fontId="2"/>
  </si>
  <si>
    <t>和歌山</t>
    <rPh sb="0" eb="3">
      <t>ワカヤマ</t>
    </rPh>
    <phoneticPr fontId="2"/>
  </si>
  <si>
    <t>鳥取</t>
    <rPh sb="0" eb="2">
      <t>トットリ</t>
    </rPh>
    <phoneticPr fontId="2"/>
  </si>
  <si>
    <t>島根</t>
    <rPh sb="0" eb="2">
      <t>シマネ</t>
    </rPh>
    <phoneticPr fontId="2"/>
  </si>
  <si>
    <t>岡山</t>
    <rPh sb="0" eb="2">
      <t>オカヤマ</t>
    </rPh>
    <phoneticPr fontId="2"/>
  </si>
  <si>
    <t>広島北部</t>
    <rPh sb="0" eb="2">
      <t>ヒロシマ</t>
    </rPh>
    <rPh sb="2" eb="4">
      <t>ホクブ</t>
    </rPh>
    <phoneticPr fontId="2"/>
  </si>
  <si>
    <t>広島</t>
    <rPh sb="0" eb="2">
      <t>ヒロシマ</t>
    </rPh>
    <phoneticPr fontId="2"/>
  </si>
  <si>
    <t>〃</t>
    <phoneticPr fontId="2"/>
  </si>
  <si>
    <t>（京都大阪）</t>
    <phoneticPr fontId="2"/>
  </si>
  <si>
    <t>総数</t>
    <rPh sb="0" eb="2">
      <t>ソウスウ</t>
    </rPh>
    <phoneticPr fontId="2"/>
  </si>
  <si>
    <t>　</t>
    <phoneticPr fontId="2"/>
  </si>
  <si>
    <t>京都</t>
    <rPh sb="0" eb="2">
      <t>キョウト</t>
    </rPh>
    <phoneticPr fontId="2"/>
  </si>
  <si>
    <t>大阪</t>
    <rPh sb="0" eb="2">
      <t>オオサカ</t>
    </rPh>
    <phoneticPr fontId="2"/>
  </si>
  <si>
    <t>（奈良）</t>
    <phoneticPr fontId="2"/>
  </si>
  <si>
    <t>奈良</t>
    <rPh sb="0" eb="2">
      <t>ナラ</t>
    </rPh>
    <phoneticPr fontId="2"/>
  </si>
  <si>
    <t>（山口）</t>
    <phoneticPr fontId="2"/>
  </si>
  <si>
    <t>山口</t>
    <rPh sb="0" eb="2">
      <t>ヤマグチ</t>
    </rPh>
    <phoneticPr fontId="2"/>
  </si>
  <si>
    <t>県別再掲</t>
    <rPh sb="0" eb="2">
      <t>ケンベツ</t>
    </rPh>
    <rPh sb="2" eb="4">
      <t>サイケイ</t>
    </rPh>
    <phoneticPr fontId="2"/>
  </si>
  <si>
    <t>１　本表は、令和３年４月１日現在有効の国有林野施業実施計画書（森林調査簿等）により作成した。</t>
    <phoneticPr fontId="2"/>
  </si>
  <si>
    <t>２　包括する樹種は、エゾマツ（エゾマツ、アカエゾマツ）、ツガ類（ツガ、コメツガ）、ブナ（ブナ、イヌブナ）、ナラ類（コナラ、ミズナラ、カシワ、アベマキ）、カシ類（ウバメガシ、アカガシ、シラカシ、アラカシ、ツクバネガシ、イチイガシ）、カンバ類（カンバ、シラカンバ、ダケカンバ、ウダイカンバ、ミズメ）、カエデ類（イタヤカエデ、カエデ）、タモ類（アオダモ、シオジ、ヤチダモ）。</t>
    <phoneticPr fontId="2"/>
  </si>
  <si>
    <t>　　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</si>
</sst>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_ * #,##0,_ ;_ * \-#,##0,_ ;_ * &quot;-&quot;_ ;_ @_ 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vertAlign val="superscript"/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/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176" fontId="4" fillId="0" borderId="13" xfId="0" applyNumberFormat="1" applyFont="1" applyBorder="1">
      <alignment vertical="center"/>
    </xf>
    <xf numFmtId="176" fontId="6" fillId="0" borderId="18" xfId="0" applyNumberFormat="1" applyFont="1" applyBorder="1">
      <alignment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176" fontId="4" fillId="0" borderId="13" xfId="0" applyNumberFormat="1" applyFont="1" applyBorder="1" applyProtection="1">
      <alignment vertical="center"/>
      <protection locked="0"/>
    </xf>
    <xf numFmtId="0" fontId="4" fillId="0" borderId="14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176" fontId="4" fillId="0" borderId="21" xfId="0" applyNumberFormat="1" applyFont="1" applyBorder="1">
      <alignment vertical="center"/>
    </xf>
    <xf numFmtId="176" fontId="4" fillId="0" borderId="21" xfId="0" applyNumberFormat="1" applyFont="1" applyBorder="1" applyProtection="1">
      <alignment vertical="center"/>
      <protection locked="0"/>
    </xf>
    <xf numFmtId="0" fontId="4" fillId="0" borderId="13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176" fontId="4" fillId="0" borderId="23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176" fontId="4" fillId="0" borderId="24" xfId="0" applyNumberFormat="1" applyFont="1" applyBorder="1">
      <alignment vertical="center"/>
    </xf>
    <xf numFmtId="176" fontId="4" fillId="0" borderId="24" xfId="0" applyNumberFormat="1" applyFont="1" applyBorder="1" applyProtection="1">
      <alignment vertical="center"/>
      <protection locked="0"/>
    </xf>
    <xf numFmtId="0" fontId="4" fillId="0" borderId="25" xfId="0" applyFont="1" applyBorder="1" applyAlignment="1">
      <alignment horizontal="center" vertical="center"/>
    </xf>
    <xf numFmtId="176" fontId="4" fillId="0" borderId="25" xfId="0" applyNumberFormat="1" applyFont="1" applyBorder="1">
      <alignment vertical="center"/>
    </xf>
    <xf numFmtId="176" fontId="4" fillId="0" borderId="25" xfId="0" applyNumberFormat="1" applyFont="1" applyBorder="1" applyProtection="1">
      <alignment vertical="center"/>
      <protection locked="0"/>
    </xf>
    <xf numFmtId="0" fontId="4" fillId="0" borderId="2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176" fontId="4" fillId="0" borderId="27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76" fontId="4" fillId="0" borderId="10" xfId="0" applyNumberFormat="1" applyFont="1" applyBorder="1">
      <alignment vertical="center"/>
    </xf>
    <xf numFmtId="0" fontId="7" fillId="0" borderId="0" xfId="0" applyFont="1">
      <alignment vertical="center"/>
    </xf>
    <xf numFmtId="38" fontId="3" fillId="0" borderId="0" xfId="0" applyNumberFormat="1" applyFont="1">
      <alignment vertical="center"/>
    </xf>
    <xf numFmtId="0" fontId="4" fillId="0" borderId="0" xfId="0" applyFont="1">
      <alignment vertical="center"/>
    </xf>
    <xf numFmtId="58" fontId="4" fillId="0" borderId="11" xfId="0" applyNumberFormat="1" applyFont="1" applyBorder="1" applyAlignment="1">
      <alignment horizontal="distributed" vertical="center"/>
    </xf>
    <xf numFmtId="0" fontId="4" fillId="0" borderId="12" xfId="0" applyFont="1" applyBorder="1" applyAlignment="1">
      <alignment horizontal="distributed" vertical="center"/>
    </xf>
    <xf numFmtId="58" fontId="4" fillId="0" borderId="14" xfId="0" applyNumberFormat="1" applyFont="1" applyBorder="1" applyAlignment="1">
      <alignment horizontal="distributed" vertical="center"/>
    </xf>
    <xf numFmtId="0" fontId="4" fillId="0" borderId="15" xfId="0" applyFont="1" applyBorder="1" applyAlignment="1">
      <alignment horizontal="distributed" vertical="center"/>
    </xf>
    <xf numFmtId="58" fontId="6" fillId="0" borderId="16" xfId="0" applyNumberFormat="1" applyFont="1" applyBorder="1" applyAlignment="1">
      <alignment horizontal="distributed" vertical="center"/>
    </xf>
    <xf numFmtId="0" fontId="6" fillId="0" borderId="17" xfId="0" applyFont="1" applyBorder="1" applyAlignment="1">
      <alignment horizontal="distributed" vertical="center"/>
    </xf>
    <xf numFmtId="0" fontId="3" fillId="0" borderId="3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1" xfId="0" applyFont="1" applyBorder="1" applyAlignment="1">
      <alignment horizontal="distributed" vertical="center" wrapText="1"/>
    </xf>
    <xf numFmtId="0" fontId="4" fillId="0" borderId="2" xfId="0" applyFont="1" applyBorder="1" applyAlignment="1">
      <alignment horizontal="distributed" vertical="center"/>
    </xf>
    <xf numFmtId="0" fontId="4" fillId="0" borderId="5" xfId="0" applyFont="1" applyBorder="1" applyAlignment="1">
      <alignment horizontal="distributed" vertical="center"/>
    </xf>
    <xf numFmtId="0" fontId="4" fillId="0" borderId="6" xfId="0" applyFont="1" applyBorder="1" applyAlignment="1">
      <alignment horizontal="distributed" vertical="center"/>
    </xf>
    <xf numFmtId="0" fontId="4" fillId="0" borderId="8" xfId="0" applyFont="1" applyBorder="1" applyAlignment="1">
      <alignment horizontal="distributed" vertical="center"/>
    </xf>
    <xf numFmtId="0" fontId="4" fillId="0" borderId="9" xfId="0" applyFont="1" applyBorder="1" applyAlignment="1">
      <alignment horizontal="distributed" vertical="center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45"/>
  <sheetViews>
    <sheetView tabSelected="1" zoomScaleNormal="100" workbookViewId="0">
      <selection activeCell="A33" sqref="A33"/>
    </sheetView>
  </sheetViews>
  <sheetFormatPr defaultColWidth="9" defaultRowHeight="13.5" x14ac:dyDescent="0.15"/>
  <cols>
    <col min="1" max="1" width="15.625" style="1" customWidth="1"/>
    <col min="2" max="2" width="6.625" style="1" customWidth="1"/>
    <col min="3" max="4" width="13.25" style="2" customWidth="1"/>
    <col min="5" max="16" width="10.5" style="2" customWidth="1"/>
    <col min="17" max="17" width="13.25" style="2" customWidth="1"/>
    <col min="18" max="27" width="10.5" style="2" customWidth="1"/>
    <col min="28" max="28" width="9" style="2"/>
    <col min="29" max="33" width="9.125" style="2" bestFit="1" customWidth="1"/>
    <col min="34" max="16384" width="9" style="2"/>
  </cols>
  <sheetData>
    <row r="1" spans="1:27" x14ac:dyDescent="0.15">
      <c r="A1" s="1" t="s">
        <v>0</v>
      </c>
    </row>
    <row r="2" spans="1:27" ht="14.25" x14ac:dyDescent="0.15">
      <c r="AA2" s="3" t="s">
        <v>1</v>
      </c>
    </row>
    <row r="3" spans="1:27" ht="12.95" customHeight="1" x14ac:dyDescent="0.15">
      <c r="A3" s="42" t="s">
        <v>2</v>
      </c>
      <c r="B3" s="43"/>
      <c r="C3" s="40" t="s">
        <v>3</v>
      </c>
      <c r="D3" s="50" t="s">
        <v>4</v>
      </c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2"/>
      <c r="Q3" s="50" t="s">
        <v>5</v>
      </c>
      <c r="R3" s="51"/>
      <c r="S3" s="51"/>
      <c r="T3" s="51"/>
      <c r="U3" s="51"/>
      <c r="V3" s="51"/>
      <c r="W3" s="51"/>
      <c r="X3" s="51"/>
      <c r="Y3" s="51"/>
      <c r="Z3" s="51"/>
      <c r="AA3" s="52"/>
    </row>
    <row r="4" spans="1:27" ht="12.95" customHeight="1" x14ac:dyDescent="0.15">
      <c r="A4" s="44"/>
      <c r="B4" s="45"/>
      <c r="C4" s="48"/>
      <c r="D4" s="40" t="s">
        <v>6</v>
      </c>
      <c r="E4" s="40" t="s">
        <v>7</v>
      </c>
      <c r="F4" s="40" t="s">
        <v>8</v>
      </c>
      <c r="G4" s="40" t="s">
        <v>9</v>
      </c>
      <c r="H4" s="40" t="s">
        <v>10</v>
      </c>
      <c r="I4" s="40" t="s">
        <v>11</v>
      </c>
      <c r="J4" s="40" t="s">
        <v>12</v>
      </c>
      <c r="K4" s="40" t="s">
        <v>13</v>
      </c>
      <c r="L4" s="40" t="s">
        <v>14</v>
      </c>
      <c r="M4" s="40" t="s">
        <v>15</v>
      </c>
      <c r="N4" s="40" t="s">
        <v>16</v>
      </c>
      <c r="O4" s="40" t="s">
        <v>17</v>
      </c>
      <c r="P4" s="40" t="s">
        <v>18</v>
      </c>
      <c r="Q4" s="40" t="s">
        <v>19</v>
      </c>
      <c r="R4" s="40" t="s">
        <v>20</v>
      </c>
      <c r="S4" s="40" t="s">
        <v>21</v>
      </c>
      <c r="T4" s="40" t="s">
        <v>22</v>
      </c>
      <c r="U4" s="40" t="s">
        <v>23</v>
      </c>
      <c r="V4" s="40" t="s">
        <v>24</v>
      </c>
      <c r="W4" s="40" t="s">
        <v>25</v>
      </c>
      <c r="X4" s="40" t="s">
        <v>26</v>
      </c>
      <c r="Y4" s="40" t="s">
        <v>27</v>
      </c>
      <c r="Z4" s="40" t="s">
        <v>28</v>
      </c>
      <c r="AA4" s="40" t="s">
        <v>18</v>
      </c>
    </row>
    <row r="5" spans="1:27" ht="12.95" customHeight="1" x14ac:dyDescent="0.15">
      <c r="A5" s="46"/>
      <c r="B5" s="47"/>
      <c r="C5" s="49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</row>
    <row r="6" spans="1:27" ht="18" customHeight="1" x14ac:dyDescent="0.15">
      <c r="A6" s="34">
        <v>42826</v>
      </c>
      <c r="B6" s="35"/>
      <c r="C6" s="4">
        <v>51710211</v>
      </c>
      <c r="D6" s="4">
        <v>35170320</v>
      </c>
      <c r="E6" s="4">
        <v>15621757</v>
      </c>
      <c r="F6" s="4">
        <v>13484877</v>
      </c>
      <c r="G6" s="4">
        <v>1624</v>
      </c>
      <c r="H6" s="4">
        <v>2454</v>
      </c>
      <c r="I6" s="4">
        <v>243542</v>
      </c>
      <c r="J6" s="4">
        <v>0</v>
      </c>
      <c r="K6" s="4">
        <v>120632</v>
      </c>
      <c r="L6" s="4">
        <v>0</v>
      </c>
      <c r="M6" s="4">
        <v>4045577</v>
      </c>
      <c r="N6" s="4">
        <v>962410</v>
      </c>
      <c r="O6" s="4">
        <v>529054</v>
      </c>
      <c r="P6" s="4">
        <v>158393</v>
      </c>
      <c r="Q6" s="4">
        <v>16539891</v>
      </c>
      <c r="R6" s="4">
        <v>3090443</v>
      </c>
      <c r="S6" s="4">
        <v>79592</v>
      </c>
      <c r="T6" s="4">
        <v>1216663</v>
      </c>
      <c r="U6" s="4">
        <v>17248</v>
      </c>
      <c r="V6" s="4">
        <v>146675</v>
      </c>
      <c r="W6" s="4">
        <v>80650</v>
      </c>
      <c r="X6" s="4">
        <v>83568</v>
      </c>
      <c r="Y6" s="4">
        <v>837</v>
      </c>
      <c r="Z6" s="4">
        <v>133</v>
      </c>
      <c r="AA6" s="4">
        <v>11824082</v>
      </c>
    </row>
    <row r="7" spans="1:27" ht="18" customHeight="1" x14ac:dyDescent="0.15">
      <c r="A7" s="36">
        <v>43191</v>
      </c>
      <c r="B7" s="37"/>
      <c r="C7" s="4">
        <v>52218351</v>
      </c>
      <c r="D7" s="4">
        <v>35402343</v>
      </c>
      <c r="E7" s="4">
        <v>15702877</v>
      </c>
      <c r="F7" s="4">
        <v>13654880</v>
      </c>
      <c r="G7" s="4">
        <v>1624</v>
      </c>
      <c r="H7" s="4">
        <v>2478</v>
      </c>
      <c r="I7" s="4">
        <v>243911</v>
      </c>
      <c r="J7" s="4">
        <v>0</v>
      </c>
      <c r="K7" s="4">
        <v>121161</v>
      </c>
      <c r="L7" s="4">
        <v>0</v>
      </c>
      <c r="M7" s="4">
        <v>4027441</v>
      </c>
      <c r="N7" s="4">
        <v>958136</v>
      </c>
      <c r="O7" s="4">
        <v>530603</v>
      </c>
      <c r="P7" s="4">
        <v>159232</v>
      </c>
      <c r="Q7" s="4">
        <v>16816008</v>
      </c>
      <c r="R7" s="4">
        <v>3093256</v>
      </c>
      <c r="S7" s="4">
        <v>80601</v>
      </c>
      <c r="T7" s="4">
        <v>1222177</v>
      </c>
      <c r="U7" s="4">
        <v>17360</v>
      </c>
      <c r="V7" s="4">
        <v>148955</v>
      </c>
      <c r="W7" s="4">
        <v>81044</v>
      </c>
      <c r="X7" s="4">
        <v>83841</v>
      </c>
      <c r="Y7" s="4">
        <v>837</v>
      </c>
      <c r="Z7" s="4">
        <v>133</v>
      </c>
      <c r="AA7" s="4">
        <v>12087804</v>
      </c>
    </row>
    <row r="8" spans="1:27" ht="18" customHeight="1" x14ac:dyDescent="0.15">
      <c r="A8" s="36">
        <v>43556</v>
      </c>
      <c r="B8" s="37"/>
      <c r="C8" s="4">
        <v>52957723</v>
      </c>
      <c r="D8" s="4">
        <v>35736465</v>
      </c>
      <c r="E8" s="4">
        <v>15719878</v>
      </c>
      <c r="F8" s="4">
        <v>13949362</v>
      </c>
      <c r="G8" s="4">
        <v>1527</v>
      </c>
      <c r="H8" s="4">
        <v>2478</v>
      </c>
      <c r="I8" s="4">
        <v>247714</v>
      </c>
      <c r="J8" s="4">
        <v>0</v>
      </c>
      <c r="K8" s="4">
        <v>122250</v>
      </c>
      <c r="L8" s="4">
        <v>0</v>
      </c>
      <c r="M8" s="4">
        <v>4046419</v>
      </c>
      <c r="N8" s="4">
        <v>947607</v>
      </c>
      <c r="O8" s="4">
        <v>538848</v>
      </c>
      <c r="P8" s="4">
        <v>160382</v>
      </c>
      <c r="Q8" s="4">
        <v>17221258</v>
      </c>
      <c r="R8" s="4">
        <v>3110564</v>
      </c>
      <c r="S8" s="4">
        <v>81628</v>
      </c>
      <c r="T8" s="4">
        <v>1235836</v>
      </c>
      <c r="U8" s="4">
        <v>17927</v>
      </c>
      <c r="V8" s="4">
        <v>151526</v>
      </c>
      <c r="W8" s="4">
        <v>82471</v>
      </c>
      <c r="X8" s="4">
        <v>84946</v>
      </c>
      <c r="Y8" s="4">
        <v>852</v>
      </c>
      <c r="Z8" s="4">
        <v>133</v>
      </c>
      <c r="AA8" s="4">
        <v>12455375</v>
      </c>
    </row>
    <row r="9" spans="1:27" ht="18" customHeight="1" x14ac:dyDescent="0.15">
      <c r="A9" s="36">
        <v>43922</v>
      </c>
      <c r="B9" s="37"/>
      <c r="C9" s="4">
        <v>53481929</v>
      </c>
      <c r="D9" s="4">
        <v>36040577</v>
      </c>
      <c r="E9" s="4">
        <v>15794954</v>
      </c>
      <c r="F9" s="4">
        <v>14223879</v>
      </c>
      <c r="G9" s="4">
        <v>1527</v>
      </c>
      <c r="H9" s="4">
        <v>2478</v>
      </c>
      <c r="I9" s="4">
        <v>247782</v>
      </c>
      <c r="J9" s="4">
        <v>0</v>
      </c>
      <c r="K9" s="4">
        <v>122735</v>
      </c>
      <c r="L9" s="4">
        <v>0</v>
      </c>
      <c r="M9" s="4">
        <v>4008537</v>
      </c>
      <c r="N9" s="4">
        <v>940304</v>
      </c>
      <c r="O9" s="4">
        <v>538860</v>
      </c>
      <c r="P9" s="4">
        <v>159521</v>
      </c>
      <c r="Q9" s="4">
        <v>17441352</v>
      </c>
      <c r="R9" s="4">
        <v>3121041</v>
      </c>
      <c r="S9" s="4">
        <v>82503</v>
      </c>
      <c r="T9" s="4">
        <v>1244793</v>
      </c>
      <c r="U9" s="4">
        <v>18636</v>
      </c>
      <c r="V9" s="4">
        <v>151715</v>
      </c>
      <c r="W9" s="4">
        <v>82636</v>
      </c>
      <c r="X9" s="4">
        <v>85180</v>
      </c>
      <c r="Y9" s="4">
        <v>852</v>
      </c>
      <c r="Z9" s="4">
        <v>133</v>
      </c>
      <c r="AA9" s="4">
        <v>12653863</v>
      </c>
    </row>
    <row r="10" spans="1:27" ht="18" customHeight="1" thickBot="1" x14ac:dyDescent="0.2">
      <c r="A10" s="38">
        <v>44287</v>
      </c>
      <c r="B10" s="39">
        <v>43556</v>
      </c>
      <c r="C10" s="5">
        <f>SUMIF(C11:C22,"&gt;0")+SUMIF(C25:C26,"&gt;0")</f>
        <v>53968850</v>
      </c>
      <c r="D10" s="5">
        <f t="shared" ref="D10:AA10" si="0">SUMIF(D11:D22,"&gt;0")+SUMIF(D25:D26,"&gt;0")</f>
        <v>36258896</v>
      </c>
      <c r="E10" s="5">
        <f t="shared" si="0"/>
        <v>15883042</v>
      </c>
      <c r="F10" s="5">
        <f t="shared" si="0"/>
        <v>14348073</v>
      </c>
      <c r="G10" s="5">
        <f t="shared" si="0"/>
        <v>1527</v>
      </c>
      <c r="H10" s="5">
        <f t="shared" si="0"/>
        <v>2478</v>
      </c>
      <c r="I10" s="5">
        <f t="shared" si="0"/>
        <v>249740</v>
      </c>
      <c r="J10" s="5">
        <f t="shared" si="0"/>
        <v>0</v>
      </c>
      <c r="K10" s="5">
        <f t="shared" si="0"/>
        <v>121436</v>
      </c>
      <c r="L10" s="5">
        <f t="shared" si="0"/>
        <v>0</v>
      </c>
      <c r="M10" s="5">
        <f t="shared" si="0"/>
        <v>4008802</v>
      </c>
      <c r="N10" s="5">
        <f t="shared" si="0"/>
        <v>940626</v>
      </c>
      <c r="O10" s="5">
        <f t="shared" si="0"/>
        <v>542945</v>
      </c>
      <c r="P10" s="5">
        <f t="shared" si="0"/>
        <v>160227</v>
      </c>
      <c r="Q10" s="5">
        <f t="shared" si="0"/>
        <v>17709954</v>
      </c>
      <c r="R10" s="5">
        <f t="shared" si="0"/>
        <v>3143080</v>
      </c>
      <c r="S10" s="5">
        <f t="shared" si="0"/>
        <v>83215</v>
      </c>
      <c r="T10" s="5">
        <f t="shared" si="0"/>
        <v>1257225</v>
      </c>
      <c r="U10" s="5">
        <f t="shared" si="0"/>
        <v>19471</v>
      </c>
      <c r="V10" s="5">
        <f t="shared" si="0"/>
        <v>152129</v>
      </c>
      <c r="W10" s="5">
        <f t="shared" si="0"/>
        <v>83038</v>
      </c>
      <c r="X10" s="5">
        <f t="shared" si="0"/>
        <v>85854</v>
      </c>
      <c r="Y10" s="5">
        <f t="shared" si="0"/>
        <v>852</v>
      </c>
      <c r="Z10" s="5">
        <f t="shared" si="0"/>
        <v>133</v>
      </c>
      <c r="AA10" s="5">
        <f t="shared" si="0"/>
        <v>12884957</v>
      </c>
    </row>
    <row r="11" spans="1:27" ht="18" customHeight="1" thickTop="1" x14ac:dyDescent="0.15">
      <c r="A11" s="6" t="s">
        <v>29</v>
      </c>
      <c r="B11" s="7" t="s">
        <v>29</v>
      </c>
      <c r="C11" s="4">
        <f t="shared" ref="C11:C21" si="1">IF(D11&gt;0,D11,0)+IF(Q11&gt;0,Q11,0)</f>
        <v>2451408</v>
      </c>
      <c r="D11" s="4">
        <f t="shared" ref="D11:D20" si="2">SUMIF(E11:P11,"&gt;0")</f>
        <v>363337</v>
      </c>
      <c r="E11" s="8">
        <v>272625</v>
      </c>
      <c r="F11" s="8">
        <v>1954</v>
      </c>
      <c r="G11" s="8">
        <v>0</v>
      </c>
      <c r="H11" s="8">
        <v>739</v>
      </c>
      <c r="I11" s="8">
        <v>0</v>
      </c>
      <c r="J11" s="8">
        <v>0</v>
      </c>
      <c r="K11" s="8">
        <v>863</v>
      </c>
      <c r="L11" s="8">
        <v>0</v>
      </c>
      <c r="M11" s="8">
        <v>1101</v>
      </c>
      <c r="N11" s="8">
        <v>23367</v>
      </c>
      <c r="O11" s="8">
        <v>5275</v>
      </c>
      <c r="P11" s="8">
        <v>57413</v>
      </c>
      <c r="Q11" s="4">
        <f t="shared" ref="Q11:Q20" si="3">SUMIF(R11:AA11,"&gt;0")</f>
        <v>2088071</v>
      </c>
      <c r="R11" s="8">
        <v>1150626</v>
      </c>
      <c r="S11" s="8">
        <v>0</v>
      </c>
      <c r="T11" s="8">
        <v>127131</v>
      </c>
      <c r="U11" s="8">
        <v>0</v>
      </c>
      <c r="V11" s="8">
        <v>0</v>
      </c>
      <c r="W11" s="8">
        <v>25921</v>
      </c>
      <c r="X11" s="8">
        <v>21723</v>
      </c>
      <c r="Y11" s="8">
        <v>375</v>
      </c>
      <c r="Z11" s="8">
        <v>0</v>
      </c>
      <c r="AA11" s="8">
        <v>762295</v>
      </c>
    </row>
    <row r="12" spans="1:27" ht="18" customHeight="1" x14ac:dyDescent="0.15">
      <c r="A12" s="9" t="s">
        <v>30</v>
      </c>
      <c r="B12" s="10" t="s">
        <v>30</v>
      </c>
      <c r="C12" s="4">
        <f t="shared" si="1"/>
        <v>3891296</v>
      </c>
      <c r="D12" s="4">
        <f t="shared" si="2"/>
        <v>977782</v>
      </c>
      <c r="E12" s="8">
        <v>745125</v>
      </c>
      <c r="F12" s="8">
        <v>88684</v>
      </c>
      <c r="G12" s="8">
        <v>0</v>
      </c>
      <c r="H12" s="8">
        <v>0</v>
      </c>
      <c r="I12" s="8">
        <v>0</v>
      </c>
      <c r="J12" s="8">
        <v>0</v>
      </c>
      <c r="K12" s="8">
        <v>278</v>
      </c>
      <c r="L12" s="8">
        <v>0</v>
      </c>
      <c r="M12" s="8">
        <v>113202</v>
      </c>
      <c r="N12" s="8">
        <v>20321</v>
      </c>
      <c r="O12" s="8">
        <v>0</v>
      </c>
      <c r="P12" s="8">
        <v>10172</v>
      </c>
      <c r="Q12" s="4">
        <f t="shared" si="3"/>
        <v>2913514</v>
      </c>
      <c r="R12" s="8">
        <v>515268</v>
      </c>
      <c r="S12" s="8">
        <v>4698</v>
      </c>
      <c r="T12" s="8">
        <v>253796</v>
      </c>
      <c r="U12" s="8">
        <v>0</v>
      </c>
      <c r="V12" s="8">
        <v>2788</v>
      </c>
      <c r="W12" s="8">
        <v>3199</v>
      </c>
      <c r="X12" s="8">
        <v>14699</v>
      </c>
      <c r="Y12" s="8">
        <v>0</v>
      </c>
      <c r="Z12" s="8">
        <v>0</v>
      </c>
      <c r="AA12" s="8">
        <v>2119066</v>
      </c>
    </row>
    <row r="13" spans="1:27" ht="18" customHeight="1" x14ac:dyDescent="0.15">
      <c r="A13" s="9" t="s">
        <v>31</v>
      </c>
      <c r="B13" s="10" t="s">
        <v>31</v>
      </c>
      <c r="C13" s="4">
        <f t="shared" si="1"/>
        <v>4271146</v>
      </c>
      <c r="D13" s="4">
        <f t="shared" si="2"/>
        <v>3047287</v>
      </c>
      <c r="E13" s="8">
        <v>1263209</v>
      </c>
      <c r="F13" s="8">
        <v>1355247</v>
      </c>
      <c r="G13" s="8">
        <v>376</v>
      </c>
      <c r="H13" s="8">
        <v>41</v>
      </c>
      <c r="I13" s="8">
        <v>49349</v>
      </c>
      <c r="J13" s="8">
        <v>0</v>
      </c>
      <c r="K13" s="8">
        <v>28</v>
      </c>
      <c r="L13" s="8">
        <v>0</v>
      </c>
      <c r="M13" s="8">
        <v>57056</v>
      </c>
      <c r="N13" s="8">
        <v>65821</v>
      </c>
      <c r="O13" s="8">
        <v>225669</v>
      </c>
      <c r="P13" s="8">
        <v>30491</v>
      </c>
      <c r="Q13" s="4">
        <f t="shared" si="3"/>
        <v>1223859</v>
      </c>
      <c r="R13" s="8">
        <v>117231</v>
      </c>
      <c r="S13" s="8">
        <v>233</v>
      </c>
      <c r="T13" s="8">
        <v>95097</v>
      </c>
      <c r="U13" s="8">
        <v>16</v>
      </c>
      <c r="V13" s="8">
        <v>40663</v>
      </c>
      <c r="W13" s="8">
        <v>3517</v>
      </c>
      <c r="X13" s="8">
        <v>9325</v>
      </c>
      <c r="Y13" s="8">
        <v>0</v>
      </c>
      <c r="Z13" s="8">
        <v>0</v>
      </c>
      <c r="AA13" s="8">
        <v>957777</v>
      </c>
    </row>
    <row r="14" spans="1:27" ht="18" customHeight="1" x14ac:dyDescent="0.15">
      <c r="A14" s="9" t="s">
        <v>32</v>
      </c>
      <c r="B14" s="10" t="s">
        <v>32</v>
      </c>
      <c r="C14" s="11">
        <f t="shared" si="1"/>
        <v>2344233</v>
      </c>
      <c r="D14" s="11">
        <f t="shared" si="2"/>
        <v>1258405</v>
      </c>
      <c r="E14" s="12">
        <v>367511</v>
      </c>
      <c r="F14" s="12">
        <v>461960</v>
      </c>
      <c r="G14" s="12">
        <v>0</v>
      </c>
      <c r="H14" s="12">
        <v>1621</v>
      </c>
      <c r="I14" s="12">
        <v>870</v>
      </c>
      <c r="J14" s="12">
        <v>0</v>
      </c>
      <c r="K14" s="12">
        <v>0</v>
      </c>
      <c r="L14" s="12">
        <v>0</v>
      </c>
      <c r="M14" s="12">
        <v>348479</v>
      </c>
      <c r="N14" s="12">
        <v>60242</v>
      </c>
      <c r="O14" s="12">
        <v>1443</v>
      </c>
      <c r="P14" s="12">
        <v>16279</v>
      </c>
      <c r="Q14" s="11">
        <f t="shared" si="3"/>
        <v>1085828</v>
      </c>
      <c r="R14" s="12">
        <v>70061</v>
      </c>
      <c r="S14" s="12">
        <v>5902</v>
      </c>
      <c r="T14" s="12">
        <v>93044</v>
      </c>
      <c r="U14" s="12">
        <v>11</v>
      </c>
      <c r="V14" s="12">
        <v>2543</v>
      </c>
      <c r="W14" s="12">
        <v>0</v>
      </c>
      <c r="X14" s="12">
        <v>2076</v>
      </c>
      <c r="Y14" s="12">
        <v>0</v>
      </c>
      <c r="Z14" s="12">
        <v>0</v>
      </c>
      <c r="AA14" s="12">
        <v>912191</v>
      </c>
    </row>
    <row r="15" spans="1:27" ht="18" customHeight="1" x14ac:dyDescent="0.15">
      <c r="A15" s="10" t="s">
        <v>33</v>
      </c>
      <c r="B15" s="10" t="s">
        <v>33</v>
      </c>
      <c r="C15" s="11">
        <f t="shared" si="1"/>
        <v>4613590</v>
      </c>
      <c r="D15" s="11">
        <f t="shared" si="2"/>
        <v>3138702</v>
      </c>
      <c r="E15" s="12">
        <v>1885395</v>
      </c>
      <c r="F15" s="12">
        <v>883022</v>
      </c>
      <c r="G15" s="12">
        <v>230</v>
      </c>
      <c r="H15" s="12">
        <v>0</v>
      </c>
      <c r="I15" s="12">
        <v>21122</v>
      </c>
      <c r="J15" s="12">
        <v>0</v>
      </c>
      <c r="K15" s="12">
        <v>10211</v>
      </c>
      <c r="L15" s="12">
        <v>0</v>
      </c>
      <c r="M15" s="12">
        <v>251950</v>
      </c>
      <c r="N15" s="12">
        <v>83534</v>
      </c>
      <c r="O15" s="12">
        <v>1964</v>
      </c>
      <c r="P15" s="12">
        <v>1274</v>
      </c>
      <c r="Q15" s="11">
        <f t="shared" si="3"/>
        <v>1474888</v>
      </c>
      <c r="R15" s="12">
        <v>181408</v>
      </c>
      <c r="S15" s="12">
        <v>9003</v>
      </c>
      <c r="T15" s="12">
        <v>76673</v>
      </c>
      <c r="U15" s="12">
        <v>2228</v>
      </c>
      <c r="V15" s="12">
        <v>11936</v>
      </c>
      <c r="W15" s="12">
        <v>16574</v>
      </c>
      <c r="X15" s="12">
        <v>4543</v>
      </c>
      <c r="Y15" s="12">
        <v>0</v>
      </c>
      <c r="Z15" s="12">
        <v>4</v>
      </c>
      <c r="AA15" s="12">
        <v>1172519</v>
      </c>
    </row>
    <row r="16" spans="1:27" ht="18" customHeight="1" x14ac:dyDescent="0.15">
      <c r="A16" s="6" t="s">
        <v>34</v>
      </c>
      <c r="B16" s="13" t="s">
        <v>34</v>
      </c>
      <c r="C16" s="4">
        <f t="shared" si="1"/>
        <v>3857668</v>
      </c>
      <c r="D16" s="4">
        <f t="shared" si="2"/>
        <v>3143360</v>
      </c>
      <c r="E16" s="8">
        <v>1582194</v>
      </c>
      <c r="F16" s="8">
        <v>1256685</v>
      </c>
      <c r="G16" s="8">
        <v>0</v>
      </c>
      <c r="H16" s="8">
        <v>0</v>
      </c>
      <c r="I16" s="8">
        <v>84192</v>
      </c>
      <c r="J16" s="8">
        <v>0</v>
      </c>
      <c r="K16" s="8">
        <v>0</v>
      </c>
      <c r="L16" s="8">
        <v>0</v>
      </c>
      <c r="M16" s="8">
        <v>57993</v>
      </c>
      <c r="N16" s="8">
        <v>5507</v>
      </c>
      <c r="O16" s="8">
        <v>138012</v>
      </c>
      <c r="P16" s="8">
        <v>18777</v>
      </c>
      <c r="Q16" s="4">
        <f t="shared" si="3"/>
        <v>714308</v>
      </c>
      <c r="R16" s="8">
        <v>27107</v>
      </c>
      <c r="S16" s="8">
        <v>11</v>
      </c>
      <c r="T16" s="8">
        <v>16572</v>
      </c>
      <c r="U16" s="8">
        <v>636</v>
      </c>
      <c r="V16" s="8">
        <v>55448</v>
      </c>
      <c r="W16" s="8">
        <v>2000</v>
      </c>
      <c r="X16" s="8">
        <v>1691</v>
      </c>
      <c r="Y16" s="8">
        <v>0</v>
      </c>
      <c r="Z16" s="8">
        <v>0</v>
      </c>
      <c r="AA16" s="8">
        <v>610843</v>
      </c>
    </row>
    <row r="17" spans="1:27" ht="18" customHeight="1" x14ac:dyDescent="0.15">
      <c r="A17" s="9" t="s">
        <v>35</v>
      </c>
      <c r="B17" s="10" t="s">
        <v>35</v>
      </c>
      <c r="C17" s="4">
        <f t="shared" si="1"/>
        <v>5447920</v>
      </c>
      <c r="D17" s="4">
        <f t="shared" si="2"/>
        <v>3270784</v>
      </c>
      <c r="E17" s="8">
        <v>2316831</v>
      </c>
      <c r="F17" s="8">
        <v>612669</v>
      </c>
      <c r="G17" s="8">
        <v>0</v>
      </c>
      <c r="H17" s="8">
        <v>0</v>
      </c>
      <c r="I17" s="8">
        <v>479</v>
      </c>
      <c r="J17" s="8">
        <v>0</v>
      </c>
      <c r="K17" s="8">
        <v>17160</v>
      </c>
      <c r="L17" s="8">
        <v>0</v>
      </c>
      <c r="M17" s="8">
        <v>267060</v>
      </c>
      <c r="N17" s="8">
        <v>55247</v>
      </c>
      <c r="O17" s="8">
        <v>0</v>
      </c>
      <c r="P17" s="8">
        <v>1338</v>
      </c>
      <c r="Q17" s="4">
        <f t="shared" si="3"/>
        <v>2177136</v>
      </c>
      <c r="R17" s="8">
        <v>537906</v>
      </c>
      <c r="S17" s="8">
        <v>1494</v>
      </c>
      <c r="T17" s="8">
        <v>159593</v>
      </c>
      <c r="U17" s="8">
        <v>4</v>
      </c>
      <c r="V17" s="8">
        <v>0</v>
      </c>
      <c r="W17" s="8">
        <v>10446</v>
      </c>
      <c r="X17" s="8">
        <v>12071</v>
      </c>
      <c r="Y17" s="8">
        <v>457</v>
      </c>
      <c r="Z17" s="8">
        <v>0</v>
      </c>
      <c r="AA17" s="8">
        <v>1455165</v>
      </c>
    </row>
    <row r="18" spans="1:27" ht="18" customHeight="1" x14ac:dyDescent="0.15">
      <c r="A18" s="9" t="s">
        <v>36</v>
      </c>
      <c r="B18" s="10" t="s">
        <v>36</v>
      </c>
      <c r="C18" s="4">
        <f t="shared" si="1"/>
        <v>6067430</v>
      </c>
      <c r="D18" s="4">
        <f t="shared" si="2"/>
        <v>4390540</v>
      </c>
      <c r="E18" s="8">
        <v>1747672</v>
      </c>
      <c r="F18" s="8">
        <v>1977508</v>
      </c>
      <c r="G18" s="8">
        <v>0</v>
      </c>
      <c r="H18" s="8">
        <v>0</v>
      </c>
      <c r="I18" s="8">
        <v>247</v>
      </c>
      <c r="J18" s="8">
        <v>0</v>
      </c>
      <c r="K18" s="8">
        <v>35874</v>
      </c>
      <c r="L18" s="8">
        <v>0</v>
      </c>
      <c r="M18" s="8">
        <v>422711</v>
      </c>
      <c r="N18" s="8">
        <v>202253</v>
      </c>
      <c r="O18" s="8">
        <v>3312</v>
      </c>
      <c r="P18" s="8">
        <v>963</v>
      </c>
      <c r="Q18" s="4">
        <f t="shared" si="3"/>
        <v>1676890</v>
      </c>
      <c r="R18" s="8">
        <v>72659</v>
      </c>
      <c r="S18" s="8">
        <v>31634</v>
      </c>
      <c r="T18" s="8">
        <v>111092</v>
      </c>
      <c r="U18" s="8">
        <v>962</v>
      </c>
      <c r="V18" s="8">
        <v>4500</v>
      </c>
      <c r="W18" s="8">
        <v>3722</v>
      </c>
      <c r="X18" s="8">
        <v>1007</v>
      </c>
      <c r="Y18" s="8">
        <v>20</v>
      </c>
      <c r="Z18" s="8">
        <v>96</v>
      </c>
      <c r="AA18" s="8">
        <v>1451198</v>
      </c>
    </row>
    <row r="19" spans="1:27" ht="18" customHeight="1" x14ac:dyDescent="0.15">
      <c r="A19" s="9" t="s">
        <v>37</v>
      </c>
      <c r="B19" s="10" t="s">
        <v>37</v>
      </c>
      <c r="C19" s="4">
        <f t="shared" si="1"/>
        <v>6792276</v>
      </c>
      <c r="D19" s="4">
        <f t="shared" si="2"/>
        <v>5673395</v>
      </c>
      <c r="E19" s="8">
        <v>2130225</v>
      </c>
      <c r="F19" s="8">
        <v>2857853</v>
      </c>
      <c r="G19" s="8">
        <v>0</v>
      </c>
      <c r="H19" s="8">
        <v>1</v>
      </c>
      <c r="I19" s="8">
        <v>5308</v>
      </c>
      <c r="J19" s="8">
        <v>0</v>
      </c>
      <c r="K19" s="8">
        <v>34259</v>
      </c>
      <c r="L19" s="8">
        <v>0</v>
      </c>
      <c r="M19" s="8">
        <v>514735</v>
      </c>
      <c r="N19" s="8">
        <v>128038</v>
      </c>
      <c r="O19" s="8">
        <v>1501</v>
      </c>
      <c r="P19" s="8">
        <v>1475</v>
      </c>
      <c r="Q19" s="4">
        <f t="shared" si="3"/>
        <v>1118881</v>
      </c>
      <c r="R19" s="8">
        <v>82176</v>
      </c>
      <c r="S19" s="8">
        <v>15567</v>
      </c>
      <c r="T19" s="8">
        <v>107783</v>
      </c>
      <c r="U19" s="8">
        <v>9212</v>
      </c>
      <c r="V19" s="8">
        <v>9509</v>
      </c>
      <c r="W19" s="8">
        <v>5880</v>
      </c>
      <c r="X19" s="8">
        <v>5499</v>
      </c>
      <c r="Y19" s="8">
        <v>0</v>
      </c>
      <c r="Z19" s="8">
        <v>0</v>
      </c>
      <c r="AA19" s="8">
        <v>883255</v>
      </c>
    </row>
    <row r="20" spans="1:27" ht="18" customHeight="1" x14ac:dyDescent="0.15">
      <c r="A20" s="9" t="s">
        <v>38</v>
      </c>
      <c r="B20" s="10" t="s">
        <v>39</v>
      </c>
      <c r="C20" s="4">
        <f t="shared" si="1"/>
        <v>3780516</v>
      </c>
      <c r="D20" s="4">
        <f t="shared" si="2"/>
        <v>3273810</v>
      </c>
      <c r="E20" s="8">
        <v>925967</v>
      </c>
      <c r="F20" s="8">
        <v>1730060</v>
      </c>
      <c r="G20" s="8">
        <v>0</v>
      </c>
      <c r="H20" s="8">
        <v>0</v>
      </c>
      <c r="I20" s="8">
        <v>0</v>
      </c>
      <c r="J20" s="8">
        <v>0</v>
      </c>
      <c r="K20" s="8">
        <v>4693</v>
      </c>
      <c r="L20" s="8">
        <v>0</v>
      </c>
      <c r="M20" s="8">
        <v>581409</v>
      </c>
      <c r="N20" s="8">
        <v>29123</v>
      </c>
      <c r="O20" s="8">
        <v>0</v>
      </c>
      <c r="P20" s="8">
        <v>2558</v>
      </c>
      <c r="Q20" s="4">
        <f t="shared" si="3"/>
        <v>506706</v>
      </c>
      <c r="R20" s="8">
        <v>26277</v>
      </c>
      <c r="S20" s="8">
        <v>5121</v>
      </c>
      <c r="T20" s="8">
        <v>41459</v>
      </c>
      <c r="U20" s="8">
        <v>4070</v>
      </c>
      <c r="V20" s="8">
        <v>0</v>
      </c>
      <c r="W20" s="8">
        <v>283</v>
      </c>
      <c r="X20" s="8">
        <v>885</v>
      </c>
      <c r="Y20" s="8">
        <v>0</v>
      </c>
      <c r="Z20" s="8">
        <v>0</v>
      </c>
      <c r="AA20" s="8">
        <v>428611</v>
      </c>
    </row>
    <row r="21" spans="1:27" ht="18" customHeight="1" x14ac:dyDescent="0.15">
      <c r="A21" s="9" t="s">
        <v>39</v>
      </c>
      <c r="B21" s="10" t="s">
        <v>40</v>
      </c>
      <c r="C21" s="4">
        <f t="shared" si="1"/>
        <v>5458295</v>
      </c>
      <c r="D21" s="4">
        <f>SUMIF(E21:P21,"&gt;0")</f>
        <v>4336279</v>
      </c>
      <c r="E21" s="8">
        <v>1081010</v>
      </c>
      <c r="F21" s="8">
        <v>1890087</v>
      </c>
      <c r="G21" s="8">
        <v>0</v>
      </c>
      <c r="H21" s="8">
        <v>0</v>
      </c>
      <c r="I21" s="8">
        <v>7072</v>
      </c>
      <c r="J21" s="8">
        <v>0</v>
      </c>
      <c r="K21" s="8">
        <v>15587</v>
      </c>
      <c r="L21" s="8">
        <v>0</v>
      </c>
      <c r="M21" s="8">
        <v>1088501</v>
      </c>
      <c r="N21" s="8">
        <v>235250</v>
      </c>
      <c r="O21" s="8">
        <v>8739</v>
      </c>
      <c r="P21" s="8">
        <v>10033</v>
      </c>
      <c r="Q21" s="4">
        <f>SUMIF(R21:AA21,"&gt;0")</f>
        <v>1122016</v>
      </c>
      <c r="R21" s="8">
        <v>144102</v>
      </c>
      <c r="S21" s="8">
        <v>7450</v>
      </c>
      <c r="T21" s="8">
        <v>84567</v>
      </c>
      <c r="U21" s="8">
        <v>460</v>
      </c>
      <c r="V21" s="8">
        <v>4525</v>
      </c>
      <c r="W21" s="8">
        <v>4453</v>
      </c>
      <c r="X21" s="8">
        <v>9047</v>
      </c>
      <c r="Y21" s="8">
        <v>0</v>
      </c>
      <c r="Z21" s="8">
        <v>0</v>
      </c>
      <c r="AA21" s="8">
        <v>867412</v>
      </c>
    </row>
    <row r="22" spans="1:27" ht="18" customHeight="1" x14ac:dyDescent="0.15">
      <c r="A22" s="14" t="s">
        <v>41</v>
      </c>
      <c r="B22" s="15" t="s">
        <v>42</v>
      </c>
      <c r="C22" s="16">
        <f>SUMIF(C23:C24,"&gt;0")</f>
        <v>955839</v>
      </c>
      <c r="D22" s="16">
        <f>SUMIF(D23:D24,"&gt;0")</f>
        <v>680041</v>
      </c>
      <c r="E22" s="16">
        <f>SUMIF(E23:E24,"&gt;0")</f>
        <v>334343</v>
      </c>
      <c r="F22" s="16">
        <f t="shared" ref="F22:AA22" si="4">SUMIF(F23:F24,"&gt;0")</f>
        <v>258611</v>
      </c>
      <c r="G22" s="16">
        <f t="shared" si="4"/>
        <v>0</v>
      </c>
      <c r="H22" s="16">
        <f t="shared" si="4"/>
        <v>76</v>
      </c>
      <c r="I22" s="16">
        <f t="shared" si="4"/>
        <v>3309</v>
      </c>
      <c r="J22" s="16">
        <f t="shared" si="4"/>
        <v>0</v>
      </c>
      <c r="K22" s="16">
        <f t="shared" si="4"/>
        <v>0</v>
      </c>
      <c r="L22" s="16">
        <f t="shared" si="4"/>
        <v>0</v>
      </c>
      <c r="M22" s="16">
        <f t="shared" si="4"/>
        <v>63404</v>
      </c>
      <c r="N22" s="16">
        <f t="shared" si="4"/>
        <v>19844</v>
      </c>
      <c r="O22" s="16">
        <f t="shared" si="4"/>
        <v>6</v>
      </c>
      <c r="P22" s="16">
        <f t="shared" si="4"/>
        <v>448</v>
      </c>
      <c r="Q22" s="16">
        <f t="shared" si="4"/>
        <v>275798</v>
      </c>
      <c r="R22" s="16">
        <f t="shared" si="4"/>
        <v>1909</v>
      </c>
      <c r="S22" s="16">
        <f t="shared" si="4"/>
        <v>198</v>
      </c>
      <c r="T22" s="16">
        <f t="shared" si="4"/>
        <v>11000</v>
      </c>
      <c r="U22" s="16">
        <f t="shared" si="4"/>
        <v>23</v>
      </c>
      <c r="V22" s="16">
        <f t="shared" si="4"/>
        <v>559</v>
      </c>
      <c r="W22" s="16">
        <f t="shared" si="4"/>
        <v>148</v>
      </c>
      <c r="X22" s="16">
        <f t="shared" si="4"/>
        <v>355</v>
      </c>
      <c r="Y22" s="16">
        <f t="shared" si="4"/>
        <v>0</v>
      </c>
      <c r="Z22" s="16">
        <f t="shared" si="4"/>
        <v>33</v>
      </c>
      <c r="AA22" s="16">
        <f t="shared" si="4"/>
        <v>261573</v>
      </c>
    </row>
    <row r="23" spans="1:27" ht="18" customHeight="1" x14ac:dyDescent="0.15">
      <c r="A23" s="17" t="s">
        <v>43</v>
      </c>
      <c r="B23" s="18" t="s">
        <v>44</v>
      </c>
      <c r="C23" s="19">
        <f>IF(D23&gt;0,D23,0)+IF(Q23&gt;0,Q23,0)</f>
        <v>743967</v>
      </c>
      <c r="D23" s="19">
        <f>SUMIF(E23:P23,"&gt;0")</f>
        <v>516650</v>
      </c>
      <c r="E23" s="20">
        <v>264354</v>
      </c>
      <c r="F23" s="20">
        <v>184032</v>
      </c>
      <c r="G23" s="20">
        <v>0</v>
      </c>
      <c r="H23" s="20">
        <v>76</v>
      </c>
      <c r="I23" s="20">
        <v>2776</v>
      </c>
      <c r="J23" s="20">
        <v>0</v>
      </c>
      <c r="K23" s="20">
        <v>0</v>
      </c>
      <c r="L23" s="20">
        <v>0</v>
      </c>
      <c r="M23" s="20">
        <v>47371</v>
      </c>
      <c r="N23" s="20">
        <v>17604</v>
      </c>
      <c r="O23" s="20">
        <v>6</v>
      </c>
      <c r="P23" s="20">
        <v>431</v>
      </c>
      <c r="Q23" s="19">
        <f>SUMIF(R23:AA23,"&gt;0")</f>
        <v>227317</v>
      </c>
      <c r="R23" s="20">
        <v>1909</v>
      </c>
      <c r="S23" s="20">
        <v>198</v>
      </c>
      <c r="T23" s="20">
        <v>10349</v>
      </c>
      <c r="U23" s="20">
        <v>17</v>
      </c>
      <c r="V23" s="20">
        <v>41</v>
      </c>
      <c r="W23" s="20">
        <v>148</v>
      </c>
      <c r="X23" s="20">
        <v>323</v>
      </c>
      <c r="Y23" s="20">
        <v>0</v>
      </c>
      <c r="Z23" s="20">
        <v>33</v>
      </c>
      <c r="AA23" s="20">
        <v>214299</v>
      </c>
    </row>
    <row r="24" spans="1:27" ht="18" customHeight="1" x14ac:dyDescent="0.15">
      <c r="A24" s="13" t="s">
        <v>43</v>
      </c>
      <c r="B24" s="21" t="s">
        <v>45</v>
      </c>
      <c r="C24" s="22">
        <f>IF(D24&gt;0,D24,0)+IF(Q24&gt;0,Q24,0)</f>
        <v>211872</v>
      </c>
      <c r="D24" s="22">
        <f>SUMIF(E24:P24,"&gt;0")</f>
        <v>163391</v>
      </c>
      <c r="E24" s="23">
        <v>69989</v>
      </c>
      <c r="F24" s="23">
        <v>74579</v>
      </c>
      <c r="G24" s="23">
        <v>0</v>
      </c>
      <c r="H24" s="23">
        <v>0</v>
      </c>
      <c r="I24" s="23">
        <v>533</v>
      </c>
      <c r="J24" s="23">
        <v>0</v>
      </c>
      <c r="K24" s="23">
        <v>0</v>
      </c>
      <c r="L24" s="23">
        <v>0</v>
      </c>
      <c r="M24" s="23">
        <v>16033</v>
      </c>
      <c r="N24" s="23">
        <v>2240</v>
      </c>
      <c r="O24" s="23">
        <v>0</v>
      </c>
      <c r="P24" s="23">
        <v>17</v>
      </c>
      <c r="Q24" s="22">
        <f>SUMIF(R24:AA24,"&gt;0")</f>
        <v>48481</v>
      </c>
      <c r="R24" s="23">
        <v>0</v>
      </c>
      <c r="S24" s="23">
        <v>0</v>
      </c>
      <c r="T24" s="23">
        <v>651</v>
      </c>
      <c r="U24" s="23">
        <v>6</v>
      </c>
      <c r="V24" s="23">
        <v>518</v>
      </c>
      <c r="W24" s="23">
        <v>0</v>
      </c>
      <c r="X24" s="23">
        <v>32</v>
      </c>
      <c r="Y24" s="23">
        <v>0</v>
      </c>
      <c r="Z24" s="23">
        <v>0</v>
      </c>
      <c r="AA24" s="23">
        <v>47274</v>
      </c>
    </row>
    <row r="25" spans="1:27" ht="18" customHeight="1" x14ac:dyDescent="0.15">
      <c r="A25" s="9" t="s">
        <v>46</v>
      </c>
      <c r="B25" s="10" t="s">
        <v>47</v>
      </c>
      <c r="C25" s="4">
        <f>IF(D25&gt;0,D25,0)+IF(Q25&gt;0,Q25,0)</f>
        <v>2350615</v>
      </c>
      <c r="D25" s="4">
        <f>SUMIF(E25:P25,"&gt;0")</f>
        <v>1367956</v>
      </c>
      <c r="E25" s="8">
        <v>778155</v>
      </c>
      <c r="F25" s="8">
        <v>339705</v>
      </c>
      <c r="G25" s="8">
        <v>0</v>
      </c>
      <c r="H25" s="8">
        <v>0</v>
      </c>
      <c r="I25" s="8">
        <v>74687</v>
      </c>
      <c r="J25" s="8">
        <v>0</v>
      </c>
      <c r="K25" s="8">
        <v>2483</v>
      </c>
      <c r="L25" s="8">
        <v>0</v>
      </c>
      <c r="M25" s="8">
        <v>8949</v>
      </c>
      <c r="N25" s="8">
        <v>246</v>
      </c>
      <c r="O25" s="8">
        <v>154765</v>
      </c>
      <c r="P25" s="8">
        <v>8966</v>
      </c>
      <c r="Q25" s="4">
        <f>SUMIF(R25:AA25,"&gt;0")</f>
        <v>982659</v>
      </c>
      <c r="R25" s="8">
        <v>195704</v>
      </c>
      <c r="S25" s="8">
        <v>1023</v>
      </c>
      <c r="T25" s="8">
        <v>69974</v>
      </c>
      <c r="U25" s="8">
        <v>1770</v>
      </c>
      <c r="V25" s="8">
        <v>14233</v>
      </c>
      <c r="W25" s="8">
        <v>5180</v>
      </c>
      <c r="X25" s="8">
        <v>907</v>
      </c>
      <c r="Y25" s="8">
        <v>0</v>
      </c>
      <c r="Z25" s="8">
        <v>0</v>
      </c>
      <c r="AA25" s="8">
        <v>693868</v>
      </c>
    </row>
    <row r="26" spans="1:27" ht="18" customHeight="1" x14ac:dyDescent="0.15">
      <c r="A26" s="24" t="s">
        <v>48</v>
      </c>
      <c r="B26" s="14" t="s">
        <v>49</v>
      </c>
      <c r="C26" s="4">
        <f>IF(D26&gt;0,D26,0)+IF(Q26&gt;0,Q26,0)</f>
        <v>1686618</v>
      </c>
      <c r="D26" s="4">
        <f>SUMIF(E26:P26,"&gt;0")</f>
        <v>1337218</v>
      </c>
      <c r="E26" s="8">
        <v>452780</v>
      </c>
      <c r="F26" s="8">
        <v>634028</v>
      </c>
      <c r="G26" s="8">
        <v>921</v>
      </c>
      <c r="H26" s="8">
        <v>0</v>
      </c>
      <c r="I26" s="8">
        <v>3105</v>
      </c>
      <c r="J26" s="8">
        <v>0</v>
      </c>
      <c r="K26" s="8">
        <v>0</v>
      </c>
      <c r="L26" s="8">
        <v>0</v>
      </c>
      <c r="M26" s="8">
        <v>232252</v>
      </c>
      <c r="N26" s="8">
        <v>11833</v>
      </c>
      <c r="O26" s="8">
        <v>2259</v>
      </c>
      <c r="P26" s="8">
        <v>40</v>
      </c>
      <c r="Q26" s="4">
        <f>SUMIF(R26:AA26,"&gt;0")</f>
        <v>349400</v>
      </c>
      <c r="R26" s="8">
        <v>20646</v>
      </c>
      <c r="S26" s="8">
        <v>881</v>
      </c>
      <c r="T26" s="8">
        <v>9444</v>
      </c>
      <c r="U26" s="8">
        <v>79</v>
      </c>
      <c r="V26" s="8">
        <v>5425</v>
      </c>
      <c r="W26" s="8">
        <v>1715</v>
      </c>
      <c r="X26" s="8">
        <v>2026</v>
      </c>
      <c r="Y26" s="8">
        <v>0</v>
      </c>
      <c r="Z26" s="8">
        <v>0</v>
      </c>
      <c r="AA26" s="8">
        <v>309184</v>
      </c>
    </row>
    <row r="27" spans="1:27" ht="18" customHeight="1" x14ac:dyDescent="0.15">
      <c r="A27" s="25" t="s">
        <v>50</v>
      </c>
      <c r="B27" s="26" t="s">
        <v>29</v>
      </c>
      <c r="C27" s="27">
        <f>SUMIF(C11,"&gt;0")</f>
        <v>2451408</v>
      </c>
      <c r="D27" s="27">
        <f t="shared" ref="D27:AA30" si="5">SUMIF(D11,"&gt;0")</f>
        <v>363337</v>
      </c>
      <c r="E27" s="27">
        <f t="shared" si="5"/>
        <v>272625</v>
      </c>
      <c r="F27" s="27">
        <f t="shared" si="5"/>
        <v>1954</v>
      </c>
      <c r="G27" s="27">
        <f t="shared" si="5"/>
        <v>0</v>
      </c>
      <c r="H27" s="27">
        <f t="shared" si="5"/>
        <v>739</v>
      </c>
      <c r="I27" s="27">
        <f t="shared" si="5"/>
        <v>0</v>
      </c>
      <c r="J27" s="27">
        <f t="shared" si="5"/>
        <v>0</v>
      </c>
      <c r="K27" s="27">
        <f t="shared" si="5"/>
        <v>863</v>
      </c>
      <c r="L27" s="27">
        <f t="shared" si="5"/>
        <v>0</v>
      </c>
      <c r="M27" s="27">
        <f t="shared" si="5"/>
        <v>1101</v>
      </c>
      <c r="N27" s="27">
        <f t="shared" si="5"/>
        <v>23367</v>
      </c>
      <c r="O27" s="27">
        <f t="shared" si="5"/>
        <v>5275</v>
      </c>
      <c r="P27" s="27">
        <f t="shared" si="5"/>
        <v>57413</v>
      </c>
      <c r="Q27" s="27">
        <f t="shared" si="5"/>
        <v>2088071</v>
      </c>
      <c r="R27" s="27">
        <f t="shared" si="5"/>
        <v>1150626</v>
      </c>
      <c r="S27" s="27">
        <f t="shared" si="5"/>
        <v>0</v>
      </c>
      <c r="T27" s="27">
        <f t="shared" si="5"/>
        <v>127131</v>
      </c>
      <c r="U27" s="27">
        <f t="shared" si="5"/>
        <v>0</v>
      </c>
      <c r="V27" s="27">
        <f t="shared" si="5"/>
        <v>0</v>
      </c>
      <c r="W27" s="27">
        <f t="shared" si="5"/>
        <v>25921</v>
      </c>
      <c r="X27" s="27">
        <f t="shared" si="5"/>
        <v>21723</v>
      </c>
      <c r="Y27" s="27">
        <f t="shared" si="5"/>
        <v>375</v>
      </c>
      <c r="Z27" s="27">
        <f t="shared" si="5"/>
        <v>0</v>
      </c>
      <c r="AA27" s="27">
        <f t="shared" si="5"/>
        <v>762295</v>
      </c>
    </row>
    <row r="28" spans="1:27" ht="18" customHeight="1" x14ac:dyDescent="0.15">
      <c r="A28" s="17"/>
      <c r="B28" s="10" t="s">
        <v>30</v>
      </c>
      <c r="C28" s="11">
        <f>SUMIF(C12,"&gt;0")</f>
        <v>3891296</v>
      </c>
      <c r="D28" s="11">
        <f t="shared" si="5"/>
        <v>977782</v>
      </c>
      <c r="E28" s="11">
        <f t="shared" si="5"/>
        <v>745125</v>
      </c>
      <c r="F28" s="11">
        <f t="shared" si="5"/>
        <v>88684</v>
      </c>
      <c r="G28" s="11">
        <f t="shared" si="5"/>
        <v>0</v>
      </c>
      <c r="H28" s="11">
        <f t="shared" si="5"/>
        <v>0</v>
      </c>
      <c r="I28" s="11">
        <f t="shared" si="5"/>
        <v>0</v>
      </c>
      <c r="J28" s="11">
        <f t="shared" si="5"/>
        <v>0</v>
      </c>
      <c r="K28" s="11">
        <f t="shared" si="5"/>
        <v>278</v>
      </c>
      <c r="L28" s="11">
        <f t="shared" si="5"/>
        <v>0</v>
      </c>
      <c r="M28" s="11">
        <f t="shared" si="5"/>
        <v>113202</v>
      </c>
      <c r="N28" s="11">
        <f t="shared" si="5"/>
        <v>20321</v>
      </c>
      <c r="O28" s="11">
        <f t="shared" si="5"/>
        <v>0</v>
      </c>
      <c r="P28" s="11">
        <f t="shared" si="5"/>
        <v>10172</v>
      </c>
      <c r="Q28" s="11">
        <f t="shared" si="5"/>
        <v>2913514</v>
      </c>
      <c r="R28" s="11">
        <f t="shared" si="5"/>
        <v>515268</v>
      </c>
      <c r="S28" s="11">
        <f t="shared" si="5"/>
        <v>4698</v>
      </c>
      <c r="T28" s="11">
        <f t="shared" si="5"/>
        <v>253796</v>
      </c>
      <c r="U28" s="11">
        <f t="shared" si="5"/>
        <v>0</v>
      </c>
      <c r="V28" s="11">
        <f t="shared" si="5"/>
        <v>2788</v>
      </c>
      <c r="W28" s="11">
        <f t="shared" si="5"/>
        <v>3199</v>
      </c>
      <c r="X28" s="11">
        <f t="shared" si="5"/>
        <v>14699</v>
      </c>
      <c r="Y28" s="11">
        <f t="shared" si="5"/>
        <v>0</v>
      </c>
      <c r="Z28" s="11">
        <f t="shared" si="5"/>
        <v>0</v>
      </c>
      <c r="AA28" s="11">
        <f t="shared" si="5"/>
        <v>2119066</v>
      </c>
    </row>
    <row r="29" spans="1:27" ht="18" customHeight="1" x14ac:dyDescent="0.15">
      <c r="A29" s="17"/>
      <c r="B29" s="10" t="s">
        <v>31</v>
      </c>
      <c r="C29" s="11">
        <f>SUMIF(C13,"&gt;0")</f>
        <v>4271146</v>
      </c>
      <c r="D29" s="11">
        <f t="shared" si="5"/>
        <v>3047287</v>
      </c>
      <c r="E29" s="11">
        <f t="shared" si="5"/>
        <v>1263209</v>
      </c>
      <c r="F29" s="11">
        <f t="shared" si="5"/>
        <v>1355247</v>
      </c>
      <c r="G29" s="11">
        <f t="shared" si="5"/>
        <v>376</v>
      </c>
      <c r="H29" s="11">
        <f t="shared" si="5"/>
        <v>41</v>
      </c>
      <c r="I29" s="11">
        <f t="shared" si="5"/>
        <v>49349</v>
      </c>
      <c r="J29" s="11">
        <f t="shared" si="5"/>
        <v>0</v>
      </c>
      <c r="K29" s="11">
        <f t="shared" si="5"/>
        <v>28</v>
      </c>
      <c r="L29" s="11">
        <f t="shared" si="5"/>
        <v>0</v>
      </c>
      <c r="M29" s="11">
        <f t="shared" si="5"/>
        <v>57056</v>
      </c>
      <c r="N29" s="11">
        <f t="shared" si="5"/>
        <v>65821</v>
      </c>
      <c r="O29" s="11">
        <f t="shared" si="5"/>
        <v>225669</v>
      </c>
      <c r="P29" s="11">
        <f t="shared" si="5"/>
        <v>30491</v>
      </c>
      <c r="Q29" s="11">
        <f t="shared" si="5"/>
        <v>1223859</v>
      </c>
      <c r="R29" s="11">
        <f t="shared" si="5"/>
        <v>117231</v>
      </c>
      <c r="S29" s="11">
        <f t="shared" si="5"/>
        <v>233</v>
      </c>
      <c r="T29" s="11">
        <f t="shared" si="5"/>
        <v>95097</v>
      </c>
      <c r="U29" s="11">
        <f t="shared" si="5"/>
        <v>16</v>
      </c>
      <c r="V29" s="11">
        <f t="shared" si="5"/>
        <v>40663</v>
      </c>
      <c r="W29" s="11">
        <f t="shared" si="5"/>
        <v>3517</v>
      </c>
      <c r="X29" s="11">
        <f t="shared" si="5"/>
        <v>9325</v>
      </c>
      <c r="Y29" s="11">
        <f t="shared" si="5"/>
        <v>0</v>
      </c>
      <c r="Z29" s="11">
        <f t="shared" si="5"/>
        <v>0</v>
      </c>
      <c r="AA29" s="11">
        <f t="shared" si="5"/>
        <v>957777</v>
      </c>
    </row>
    <row r="30" spans="1:27" ht="18" customHeight="1" x14ac:dyDescent="0.15">
      <c r="A30" s="17"/>
      <c r="B30" s="10" t="s">
        <v>32</v>
      </c>
      <c r="C30" s="11">
        <f>SUMIF(C14,"&gt;0")</f>
        <v>2344233</v>
      </c>
      <c r="D30" s="11">
        <f t="shared" si="5"/>
        <v>1258405</v>
      </c>
      <c r="E30" s="11">
        <f t="shared" si="5"/>
        <v>367511</v>
      </c>
      <c r="F30" s="11">
        <f t="shared" si="5"/>
        <v>461960</v>
      </c>
      <c r="G30" s="11">
        <f t="shared" si="5"/>
        <v>0</v>
      </c>
      <c r="H30" s="11">
        <f t="shared" si="5"/>
        <v>1621</v>
      </c>
      <c r="I30" s="11">
        <f t="shared" si="5"/>
        <v>870</v>
      </c>
      <c r="J30" s="11">
        <f t="shared" si="5"/>
        <v>0</v>
      </c>
      <c r="K30" s="11">
        <f t="shared" si="5"/>
        <v>0</v>
      </c>
      <c r="L30" s="11">
        <f t="shared" si="5"/>
        <v>0</v>
      </c>
      <c r="M30" s="11">
        <f t="shared" si="5"/>
        <v>348479</v>
      </c>
      <c r="N30" s="11">
        <f t="shared" si="5"/>
        <v>60242</v>
      </c>
      <c r="O30" s="11">
        <f t="shared" si="5"/>
        <v>1443</v>
      </c>
      <c r="P30" s="11">
        <f t="shared" si="5"/>
        <v>16279</v>
      </c>
      <c r="Q30" s="11">
        <f t="shared" si="5"/>
        <v>1085828</v>
      </c>
      <c r="R30" s="11">
        <f t="shared" si="5"/>
        <v>70061</v>
      </c>
      <c r="S30" s="11">
        <f t="shared" si="5"/>
        <v>5902</v>
      </c>
      <c r="T30" s="11">
        <f t="shared" si="5"/>
        <v>93044</v>
      </c>
      <c r="U30" s="11">
        <f t="shared" si="5"/>
        <v>11</v>
      </c>
      <c r="V30" s="11">
        <f t="shared" si="5"/>
        <v>2543</v>
      </c>
      <c r="W30" s="11">
        <f t="shared" si="5"/>
        <v>0</v>
      </c>
      <c r="X30" s="11">
        <f t="shared" si="5"/>
        <v>2076</v>
      </c>
      <c r="Y30" s="11">
        <f t="shared" si="5"/>
        <v>0</v>
      </c>
      <c r="Z30" s="11">
        <f t="shared" si="5"/>
        <v>0</v>
      </c>
      <c r="AA30" s="11">
        <f t="shared" si="5"/>
        <v>912191</v>
      </c>
    </row>
    <row r="31" spans="1:27" ht="18" customHeight="1" x14ac:dyDescent="0.15">
      <c r="A31" s="17"/>
      <c r="B31" s="10" t="s">
        <v>44</v>
      </c>
      <c r="C31" s="11">
        <f>SUMIF(C23,"&gt;0")</f>
        <v>743967</v>
      </c>
      <c r="D31" s="11">
        <f t="shared" ref="D31:AA32" si="6">SUMIF(D23,"&gt;0")</f>
        <v>516650</v>
      </c>
      <c r="E31" s="11">
        <f t="shared" si="6"/>
        <v>264354</v>
      </c>
      <c r="F31" s="11">
        <f t="shared" si="6"/>
        <v>184032</v>
      </c>
      <c r="G31" s="11">
        <f t="shared" si="6"/>
        <v>0</v>
      </c>
      <c r="H31" s="11">
        <f t="shared" si="6"/>
        <v>76</v>
      </c>
      <c r="I31" s="11">
        <f t="shared" si="6"/>
        <v>2776</v>
      </c>
      <c r="J31" s="11">
        <f t="shared" si="6"/>
        <v>0</v>
      </c>
      <c r="K31" s="11">
        <f t="shared" si="6"/>
        <v>0</v>
      </c>
      <c r="L31" s="11">
        <f t="shared" si="6"/>
        <v>0</v>
      </c>
      <c r="M31" s="11">
        <f t="shared" si="6"/>
        <v>47371</v>
      </c>
      <c r="N31" s="11">
        <f t="shared" si="6"/>
        <v>17604</v>
      </c>
      <c r="O31" s="11">
        <f t="shared" si="6"/>
        <v>6</v>
      </c>
      <c r="P31" s="11">
        <f t="shared" si="6"/>
        <v>431</v>
      </c>
      <c r="Q31" s="11">
        <f t="shared" si="6"/>
        <v>227317</v>
      </c>
      <c r="R31" s="11">
        <f t="shared" si="6"/>
        <v>1909</v>
      </c>
      <c r="S31" s="11">
        <f t="shared" si="6"/>
        <v>198</v>
      </c>
      <c r="T31" s="11">
        <f t="shared" si="6"/>
        <v>10349</v>
      </c>
      <c r="U31" s="11">
        <f t="shared" si="6"/>
        <v>17</v>
      </c>
      <c r="V31" s="11">
        <f t="shared" si="6"/>
        <v>41</v>
      </c>
      <c r="W31" s="11">
        <f t="shared" si="6"/>
        <v>148</v>
      </c>
      <c r="X31" s="11">
        <f t="shared" si="6"/>
        <v>323</v>
      </c>
      <c r="Y31" s="11">
        <f t="shared" si="6"/>
        <v>0</v>
      </c>
      <c r="Z31" s="11">
        <f t="shared" si="6"/>
        <v>33</v>
      </c>
      <c r="AA31" s="11">
        <f t="shared" si="6"/>
        <v>214299</v>
      </c>
    </row>
    <row r="32" spans="1:27" ht="18" customHeight="1" x14ac:dyDescent="0.15">
      <c r="A32" s="17"/>
      <c r="B32" s="10" t="s">
        <v>45</v>
      </c>
      <c r="C32" s="11">
        <f>SUMIF(C24,"&gt;0")</f>
        <v>211872</v>
      </c>
      <c r="D32" s="11">
        <f t="shared" si="6"/>
        <v>163391</v>
      </c>
      <c r="E32" s="11">
        <f t="shared" si="6"/>
        <v>69989</v>
      </c>
      <c r="F32" s="11">
        <f t="shared" si="6"/>
        <v>74579</v>
      </c>
      <c r="G32" s="11">
        <f t="shared" si="6"/>
        <v>0</v>
      </c>
      <c r="H32" s="11">
        <f t="shared" si="6"/>
        <v>0</v>
      </c>
      <c r="I32" s="11">
        <f t="shared" si="6"/>
        <v>533</v>
      </c>
      <c r="J32" s="11">
        <f t="shared" si="6"/>
        <v>0</v>
      </c>
      <c r="K32" s="11">
        <f t="shared" si="6"/>
        <v>0</v>
      </c>
      <c r="L32" s="11">
        <f t="shared" si="6"/>
        <v>0</v>
      </c>
      <c r="M32" s="11">
        <f t="shared" si="6"/>
        <v>16033</v>
      </c>
      <c r="N32" s="11">
        <f t="shared" si="6"/>
        <v>2240</v>
      </c>
      <c r="O32" s="11">
        <f t="shared" si="6"/>
        <v>0</v>
      </c>
      <c r="P32" s="11">
        <f t="shared" si="6"/>
        <v>17</v>
      </c>
      <c r="Q32" s="11">
        <f t="shared" si="6"/>
        <v>48481</v>
      </c>
      <c r="R32" s="11">
        <f t="shared" si="6"/>
        <v>0</v>
      </c>
      <c r="S32" s="11">
        <f t="shared" si="6"/>
        <v>0</v>
      </c>
      <c r="T32" s="11">
        <f t="shared" si="6"/>
        <v>651</v>
      </c>
      <c r="U32" s="11">
        <f t="shared" si="6"/>
        <v>6</v>
      </c>
      <c r="V32" s="11">
        <f t="shared" si="6"/>
        <v>518</v>
      </c>
      <c r="W32" s="11">
        <f t="shared" si="6"/>
        <v>0</v>
      </c>
      <c r="X32" s="11">
        <f t="shared" si="6"/>
        <v>32</v>
      </c>
      <c r="Y32" s="11">
        <f t="shared" si="6"/>
        <v>0</v>
      </c>
      <c r="Z32" s="11">
        <f t="shared" si="6"/>
        <v>0</v>
      </c>
      <c r="AA32" s="11">
        <f t="shared" si="6"/>
        <v>47274</v>
      </c>
    </row>
    <row r="33" spans="1:31" ht="18" customHeight="1" x14ac:dyDescent="0.15">
      <c r="A33" s="17"/>
      <c r="B33" s="10" t="s">
        <v>33</v>
      </c>
      <c r="C33" s="11">
        <f>SUMIF(C15,"&gt;0")</f>
        <v>4613590</v>
      </c>
      <c r="D33" s="11">
        <f t="shared" ref="D33:AA33" si="7">SUMIF(D15,"&gt;0")</f>
        <v>3138702</v>
      </c>
      <c r="E33" s="11">
        <f t="shared" si="7"/>
        <v>1885395</v>
      </c>
      <c r="F33" s="11">
        <f t="shared" si="7"/>
        <v>883022</v>
      </c>
      <c r="G33" s="11">
        <f t="shared" si="7"/>
        <v>230</v>
      </c>
      <c r="H33" s="11">
        <f t="shared" si="7"/>
        <v>0</v>
      </c>
      <c r="I33" s="11">
        <f t="shared" si="7"/>
        <v>21122</v>
      </c>
      <c r="J33" s="11">
        <f t="shared" si="7"/>
        <v>0</v>
      </c>
      <c r="K33" s="11">
        <f t="shared" si="7"/>
        <v>10211</v>
      </c>
      <c r="L33" s="11">
        <f t="shared" si="7"/>
        <v>0</v>
      </c>
      <c r="M33" s="11">
        <f t="shared" si="7"/>
        <v>251950</v>
      </c>
      <c r="N33" s="11">
        <f t="shared" si="7"/>
        <v>83534</v>
      </c>
      <c r="O33" s="11">
        <f t="shared" si="7"/>
        <v>1964</v>
      </c>
      <c r="P33" s="11">
        <f t="shared" si="7"/>
        <v>1274</v>
      </c>
      <c r="Q33" s="11">
        <f t="shared" si="7"/>
        <v>1474888</v>
      </c>
      <c r="R33" s="11">
        <f t="shared" si="7"/>
        <v>181408</v>
      </c>
      <c r="S33" s="11">
        <f t="shared" si="7"/>
        <v>9003</v>
      </c>
      <c r="T33" s="11">
        <f t="shared" si="7"/>
        <v>76673</v>
      </c>
      <c r="U33" s="11">
        <f t="shared" si="7"/>
        <v>2228</v>
      </c>
      <c r="V33" s="11">
        <f t="shared" si="7"/>
        <v>11936</v>
      </c>
      <c r="W33" s="11">
        <f t="shared" si="7"/>
        <v>16574</v>
      </c>
      <c r="X33" s="11">
        <f t="shared" si="7"/>
        <v>4543</v>
      </c>
      <c r="Y33" s="11">
        <f t="shared" si="7"/>
        <v>0</v>
      </c>
      <c r="Z33" s="11">
        <f t="shared" si="7"/>
        <v>4</v>
      </c>
      <c r="AA33" s="11">
        <f t="shared" si="7"/>
        <v>1172519</v>
      </c>
    </row>
    <row r="34" spans="1:31" ht="18" customHeight="1" x14ac:dyDescent="0.15">
      <c r="A34" s="17"/>
      <c r="B34" s="10" t="s">
        <v>47</v>
      </c>
      <c r="C34" s="11">
        <f>SUMIF(C25,"&gt;0")</f>
        <v>2350615</v>
      </c>
      <c r="D34" s="11">
        <f t="shared" ref="D34:AA34" si="8">SUMIF(D25,"&gt;0")</f>
        <v>1367956</v>
      </c>
      <c r="E34" s="11">
        <f t="shared" si="8"/>
        <v>778155</v>
      </c>
      <c r="F34" s="11">
        <f t="shared" si="8"/>
        <v>339705</v>
      </c>
      <c r="G34" s="11">
        <f t="shared" si="8"/>
        <v>0</v>
      </c>
      <c r="H34" s="11">
        <f t="shared" si="8"/>
        <v>0</v>
      </c>
      <c r="I34" s="11">
        <f t="shared" si="8"/>
        <v>74687</v>
      </c>
      <c r="J34" s="11">
        <f t="shared" si="8"/>
        <v>0</v>
      </c>
      <c r="K34" s="11">
        <f t="shared" si="8"/>
        <v>2483</v>
      </c>
      <c r="L34" s="11">
        <f t="shared" si="8"/>
        <v>0</v>
      </c>
      <c r="M34" s="11">
        <f t="shared" si="8"/>
        <v>8949</v>
      </c>
      <c r="N34" s="11">
        <f t="shared" si="8"/>
        <v>246</v>
      </c>
      <c r="O34" s="11">
        <f t="shared" si="8"/>
        <v>154765</v>
      </c>
      <c r="P34" s="11">
        <f t="shared" si="8"/>
        <v>8966</v>
      </c>
      <c r="Q34" s="11">
        <f t="shared" si="8"/>
        <v>982659</v>
      </c>
      <c r="R34" s="11">
        <f t="shared" si="8"/>
        <v>195704</v>
      </c>
      <c r="S34" s="11">
        <f t="shared" si="8"/>
        <v>1023</v>
      </c>
      <c r="T34" s="11">
        <f t="shared" si="8"/>
        <v>69974</v>
      </c>
      <c r="U34" s="11">
        <f t="shared" si="8"/>
        <v>1770</v>
      </c>
      <c r="V34" s="11">
        <f t="shared" si="8"/>
        <v>14233</v>
      </c>
      <c r="W34" s="11">
        <f t="shared" si="8"/>
        <v>5180</v>
      </c>
      <c r="X34" s="11">
        <f t="shared" si="8"/>
        <v>907</v>
      </c>
      <c r="Y34" s="11">
        <f t="shared" si="8"/>
        <v>0</v>
      </c>
      <c r="Z34" s="11">
        <f t="shared" si="8"/>
        <v>0</v>
      </c>
      <c r="AA34" s="11">
        <f t="shared" si="8"/>
        <v>693868</v>
      </c>
    </row>
    <row r="35" spans="1:31" ht="18" customHeight="1" x14ac:dyDescent="0.15">
      <c r="A35" s="17"/>
      <c r="B35" s="10" t="s">
        <v>34</v>
      </c>
      <c r="C35" s="11">
        <f>SUMIF(C16,"&gt;0")</f>
        <v>3857668</v>
      </c>
      <c r="D35" s="11">
        <f t="shared" ref="D35:AA38" si="9">SUMIF(D16,"&gt;0")</f>
        <v>3143360</v>
      </c>
      <c r="E35" s="11">
        <f t="shared" si="9"/>
        <v>1582194</v>
      </c>
      <c r="F35" s="11">
        <f t="shared" si="9"/>
        <v>1256685</v>
      </c>
      <c r="G35" s="11">
        <f t="shared" si="9"/>
        <v>0</v>
      </c>
      <c r="H35" s="11">
        <f t="shared" si="9"/>
        <v>0</v>
      </c>
      <c r="I35" s="11">
        <f t="shared" si="9"/>
        <v>84192</v>
      </c>
      <c r="J35" s="11">
        <f t="shared" si="9"/>
        <v>0</v>
      </c>
      <c r="K35" s="11">
        <f t="shared" si="9"/>
        <v>0</v>
      </c>
      <c r="L35" s="11">
        <f t="shared" si="9"/>
        <v>0</v>
      </c>
      <c r="M35" s="11">
        <f t="shared" si="9"/>
        <v>57993</v>
      </c>
      <c r="N35" s="11">
        <f t="shared" si="9"/>
        <v>5507</v>
      </c>
      <c r="O35" s="11">
        <f t="shared" si="9"/>
        <v>138012</v>
      </c>
      <c r="P35" s="11">
        <f t="shared" si="9"/>
        <v>18777</v>
      </c>
      <c r="Q35" s="11">
        <f t="shared" si="9"/>
        <v>714308</v>
      </c>
      <c r="R35" s="11">
        <f t="shared" si="9"/>
        <v>27107</v>
      </c>
      <c r="S35" s="11">
        <f t="shared" si="9"/>
        <v>11</v>
      </c>
      <c r="T35" s="11">
        <f t="shared" si="9"/>
        <v>16572</v>
      </c>
      <c r="U35" s="11">
        <f t="shared" si="9"/>
        <v>636</v>
      </c>
      <c r="V35" s="11">
        <f t="shared" si="9"/>
        <v>55448</v>
      </c>
      <c r="W35" s="11">
        <f t="shared" si="9"/>
        <v>2000</v>
      </c>
      <c r="X35" s="11">
        <f t="shared" si="9"/>
        <v>1691</v>
      </c>
      <c r="Y35" s="11">
        <f t="shared" si="9"/>
        <v>0</v>
      </c>
      <c r="Z35" s="11">
        <f t="shared" si="9"/>
        <v>0</v>
      </c>
      <c r="AA35" s="11">
        <f t="shared" si="9"/>
        <v>610843</v>
      </c>
    </row>
    <row r="36" spans="1:31" ht="18" customHeight="1" x14ac:dyDescent="0.15">
      <c r="A36" s="17"/>
      <c r="B36" s="10" t="s">
        <v>35</v>
      </c>
      <c r="C36" s="11">
        <f>SUMIF(C17,"&gt;0")</f>
        <v>5447920</v>
      </c>
      <c r="D36" s="11">
        <f t="shared" si="9"/>
        <v>3270784</v>
      </c>
      <c r="E36" s="11">
        <f t="shared" si="9"/>
        <v>2316831</v>
      </c>
      <c r="F36" s="11">
        <f t="shared" si="9"/>
        <v>612669</v>
      </c>
      <c r="G36" s="11">
        <f t="shared" si="9"/>
        <v>0</v>
      </c>
      <c r="H36" s="11">
        <f t="shared" si="9"/>
        <v>0</v>
      </c>
      <c r="I36" s="11">
        <f t="shared" si="9"/>
        <v>479</v>
      </c>
      <c r="J36" s="11">
        <f t="shared" si="9"/>
        <v>0</v>
      </c>
      <c r="K36" s="11">
        <f t="shared" si="9"/>
        <v>17160</v>
      </c>
      <c r="L36" s="11">
        <f t="shared" si="9"/>
        <v>0</v>
      </c>
      <c r="M36" s="11">
        <f t="shared" si="9"/>
        <v>267060</v>
      </c>
      <c r="N36" s="11">
        <f t="shared" si="9"/>
        <v>55247</v>
      </c>
      <c r="O36" s="11">
        <f t="shared" si="9"/>
        <v>0</v>
      </c>
      <c r="P36" s="11">
        <f t="shared" si="9"/>
        <v>1338</v>
      </c>
      <c r="Q36" s="11">
        <f t="shared" si="9"/>
        <v>2177136</v>
      </c>
      <c r="R36" s="11">
        <f t="shared" si="9"/>
        <v>537906</v>
      </c>
      <c r="S36" s="11">
        <f t="shared" si="9"/>
        <v>1494</v>
      </c>
      <c r="T36" s="11">
        <f t="shared" si="9"/>
        <v>159593</v>
      </c>
      <c r="U36" s="11">
        <f t="shared" si="9"/>
        <v>4</v>
      </c>
      <c r="V36" s="11">
        <f t="shared" si="9"/>
        <v>0</v>
      </c>
      <c r="W36" s="11">
        <f t="shared" si="9"/>
        <v>10446</v>
      </c>
      <c r="X36" s="11">
        <f t="shared" si="9"/>
        <v>12071</v>
      </c>
      <c r="Y36" s="11">
        <f t="shared" si="9"/>
        <v>457</v>
      </c>
      <c r="Z36" s="11">
        <f t="shared" si="9"/>
        <v>0</v>
      </c>
      <c r="AA36" s="11">
        <f t="shared" si="9"/>
        <v>1455165</v>
      </c>
    </row>
    <row r="37" spans="1:31" ht="18" customHeight="1" x14ac:dyDescent="0.15">
      <c r="A37" s="17"/>
      <c r="B37" s="10" t="s">
        <v>36</v>
      </c>
      <c r="C37" s="11">
        <f>SUMIF(C18,"&gt;0")</f>
        <v>6067430</v>
      </c>
      <c r="D37" s="11">
        <f t="shared" si="9"/>
        <v>4390540</v>
      </c>
      <c r="E37" s="11">
        <f t="shared" si="9"/>
        <v>1747672</v>
      </c>
      <c r="F37" s="11">
        <f t="shared" si="9"/>
        <v>1977508</v>
      </c>
      <c r="G37" s="11">
        <f t="shared" si="9"/>
        <v>0</v>
      </c>
      <c r="H37" s="11">
        <f t="shared" si="9"/>
        <v>0</v>
      </c>
      <c r="I37" s="11">
        <f t="shared" si="9"/>
        <v>247</v>
      </c>
      <c r="J37" s="11">
        <f t="shared" si="9"/>
        <v>0</v>
      </c>
      <c r="K37" s="11">
        <f t="shared" si="9"/>
        <v>35874</v>
      </c>
      <c r="L37" s="11">
        <f t="shared" si="9"/>
        <v>0</v>
      </c>
      <c r="M37" s="11">
        <f t="shared" si="9"/>
        <v>422711</v>
      </c>
      <c r="N37" s="11">
        <f t="shared" si="9"/>
        <v>202253</v>
      </c>
      <c r="O37" s="11">
        <f t="shared" si="9"/>
        <v>3312</v>
      </c>
      <c r="P37" s="11">
        <f t="shared" si="9"/>
        <v>963</v>
      </c>
      <c r="Q37" s="11">
        <f t="shared" si="9"/>
        <v>1676890</v>
      </c>
      <c r="R37" s="11">
        <f t="shared" si="9"/>
        <v>72659</v>
      </c>
      <c r="S37" s="11">
        <f t="shared" si="9"/>
        <v>31634</v>
      </c>
      <c r="T37" s="11">
        <f t="shared" si="9"/>
        <v>111092</v>
      </c>
      <c r="U37" s="11">
        <f t="shared" si="9"/>
        <v>962</v>
      </c>
      <c r="V37" s="11">
        <f t="shared" si="9"/>
        <v>4500</v>
      </c>
      <c r="W37" s="11">
        <f t="shared" si="9"/>
        <v>3722</v>
      </c>
      <c r="X37" s="11">
        <f t="shared" si="9"/>
        <v>1007</v>
      </c>
      <c r="Y37" s="11">
        <f t="shared" si="9"/>
        <v>20</v>
      </c>
      <c r="Z37" s="11">
        <f t="shared" si="9"/>
        <v>96</v>
      </c>
      <c r="AA37" s="11">
        <f t="shared" si="9"/>
        <v>1451198</v>
      </c>
    </row>
    <row r="38" spans="1:31" ht="18" customHeight="1" x14ac:dyDescent="0.15">
      <c r="A38" s="17"/>
      <c r="B38" s="10" t="s">
        <v>37</v>
      </c>
      <c r="C38" s="11">
        <f>SUMIF(C19,"&gt;0")</f>
        <v>6792276</v>
      </c>
      <c r="D38" s="11">
        <f t="shared" si="9"/>
        <v>5673395</v>
      </c>
      <c r="E38" s="11">
        <f t="shared" si="9"/>
        <v>2130225</v>
      </c>
      <c r="F38" s="11">
        <f t="shared" si="9"/>
        <v>2857853</v>
      </c>
      <c r="G38" s="11">
        <f t="shared" si="9"/>
        <v>0</v>
      </c>
      <c r="H38" s="11">
        <f t="shared" si="9"/>
        <v>1</v>
      </c>
      <c r="I38" s="11">
        <f t="shared" si="9"/>
        <v>5308</v>
      </c>
      <c r="J38" s="11">
        <f t="shared" si="9"/>
        <v>0</v>
      </c>
      <c r="K38" s="11">
        <f t="shared" si="9"/>
        <v>34259</v>
      </c>
      <c r="L38" s="11">
        <f t="shared" si="9"/>
        <v>0</v>
      </c>
      <c r="M38" s="11">
        <f t="shared" si="9"/>
        <v>514735</v>
      </c>
      <c r="N38" s="11">
        <f t="shared" si="9"/>
        <v>128038</v>
      </c>
      <c r="O38" s="11">
        <f t="shared" si="9"/>
        <v>1501</v>
      </c>
      <c r="P38" s="11">
        <f t="shared" si="9"/>
        <v>1475</v>
      </c>
      <c r="Q38" s="11">
        <f t="shared" si="9"/>
        <v>1118881</v>
      </c>
      <c r="R38" s="11">
        <f t="shared" si="9"/>
        <v>82176</v>
      </c>
      <c r="S38" s="11">
        <f t="shared" si="9"/>
        <v>15567</v>
      </c>
      <c r="T38" s="11">
        <f t="shared" si="9"/>
        <v>107783</v>
      </c>
      <c r="U38" s="11">
        <f t="shared" si="9"/>
        <v>9212</v>
      </c>
      <c r="V38" s="11">
        <f t="shared" si="9"/>
        <v>9509</v>
      </c>
      <c r="W38" s="11">
        <f t="shared" si="9"/>
        <v>5880</v>
      </c>
      <c r="X38" s="11">
        <f t="shared" si="9"/>
        <v>5499</v>
      </c>
      <c r="Y38" s="11">
        <f t="shared" si="9"/>
        <v>0</v>
      </c>
      <c r="Z38" s="11">
        <f t="shared" si="9"/>
        <v>0</v>
      </c>
      <c r="AA38" s="11">
        <f t="shared" si="9"/>
        <v>883255</v>
      </c>
    </row>
    <row r="39" spans="1:31" ht="18" customHeight="1" x14ac:dyDescent="0.15">
      <c r="A39" s="17"/>
      <c r="B39" s="10" t="s">
        <v>39</v>
      </c>
      <c r="C39" s="11">
        <f>SUMIF(C20:C21,"&gt;0")</f>
        <v>9238811</v>
      </c>
      <c r="D39" s="11">
        <f t="shared" ref="D39:AA39" si="10">SUMIF(D20:D21,"&gt;0")</f>
        <v>7610089</v>
      </c>
      <c r="E39" s="11">
        <f t="shared" si="10"/>
        <v>2006977</v>
      </c>
      <c r="F39" s="11">
        <f t="shared" si="10"/>
        <v>3620147</v>
      </c>
      <c r="G39" s="11">
        <f t="shared" si="10"/>
        <v>0</v>
      </c>
      <c r="H39" s="11">
        <f t="shared" si="10"/>
        <v>0</v>
      </c>
      <c r="I39" s="11">
        <f t="shared" si="10"/>
        <v>7072</v>
      </c>
      <c r="J39" s="11">
        <f t="shared" si="10"/>
        <v>0</v>
      </c>
      <c r="K39" s="11">
        <f t="shared" si="10"/>
        <v>20280</v>
      </c>
      <c r="L39" s="11">
        <f t="shared" si="10"/>
        <v>0</v>
      </c>
      <c r="M39" s="11">
        <f t="shared" si="10"/>
        <v>1669910</v>
      </c>
      <c r="N39" s="11">
        <f t="shared" si="10"/>
        <v>264373</v>
      </c>
      <c r="O39" s="11">
        <f t="shared" si="10"/>
        <v>8739</v>
      </c>
      <c r="P39" s="11">
        <f t="shared" si="10"/>
        <v>12591</v>
      </c>
      <c r="Q39" s="11">
        <f t="shared" si="10"/>
        <v>1628722</v>
      </c>
      <c r="R39" s="11">
        <f t="shared" si="10"/>
        <v>170379</v>
      </c>
      <c r="S39" s="11">
        <f t="shared" si="10"/>
        <v>12571</v>
      </c>
      <c r="T39" s="11">
        <f t="shared" si="10"/>
        <v>126026</v>
      </c>
      <c r="U39" s="11">
        <f t="shared" si="10"/>
        <v>4530</v>
      </c>
      <c r="V39" s="11">
        <f t="shared" si="10"/>
        <v>4525</v>
      </c>
      <c r="W39" s="11">
        <f t="shared" si="10"/>
        <v>4736</v>
      </c>
      <c r="X39" s="11">
        <f t="shared" si="10"/>
        <v>9932</v>
      </c>
      <c r="Y39" s="11">
        <f t="shared" si="10"/>
        <v>0</v>
      </c>
      <c r="Z39" s="11">
        <f t="shared" si="10"/>
        <v>0</v>
      </c>
      <c r="AA39" s="11">
        <f t="shared" si="10"/>
        <v>1296023</v>
      </c>
    </row>
    <row r="40" spans="1:31" ht="18" customHeight="1" x14ac:dyDescent="0.15">
      <c r="A40" s="28"/>
      <c r="B40" s="29" t="s">
        <v>49</v>
      </c>
      <c r="C40" s="30">
        <f>SUMIF(C26,"&gt;0")</f>
        <v>1686618</v>
      </c>
      <c r="D40" s="30">
        <f t="shared" ref="D40:AA40" si="11">SUMIF(D26,"&gt;0")</f>
        <v>1337218</v>
      </c>
      <c r="E40" s="30">
        <f t="shared" si="11"/>
        <v>452780</v>
      </c>
      <c r="F40" s="30">
        <f t="shared" si="11"/>
        <v>634028</v>
      </c>
      <c r="G40" s="30">
        <f t="shared" si="11"/>
        <v>921</v>
      </c>
      <c r="H40" s="30">
        <f t="shared" si="11"/>
        <v>0</v>
      </c>
      <c r="I40" s="30">
        <f t="shared" si="11"/>
        <v>3105</v>
      </c>
      <c r="J40" s="30">
        <f t="shared" si="11"/>
        <v>0</v>
      </c>
      <c r="K40" s="30">
        <f t="shared" si="11"/>
        <v>0</v>
      </c>
      <c r="L40" s="30">
        <f t="shared" si="11"/>
        <v>0</v>
      </c>
      <c r="M40" s="30">
        <f t="shared" si="11"/>
        <v>232252</v>
      </c>
      <c r="N40" s="30">
        <f t="shared" si="11"/>
        <v>11833</v>
      </c>
      <c r="O40" s="30">
        <f t="shared" si="11"/>
        <v>2259</v>
      </c>
      <c r="P40" s="30">
        <f t="shared" si="11"/>
        <v>40</v>
      </c>
      <c r="Q40" s="30">
        <f t="shared" si="11"/>
        <v>349400</v>
      </c>
      <c r="R40" s="30">
        <f t="shared" si="11"/>
        <v>20646</v>
      </c>
      <c r="S40" s="30">
        <f t="shared" si="11"/>
        <v>881</v>
      </c>
      <c r="T40" s="30">
        <f t="shared" si="11"/>
        <v>9444</v>
      </c>
      <c r="U40" s="30">
        <f t="shared" si="11"/>
        <v>79</v>
      </c>
      <c r="V40" s="30">
        <f t="shared" si="11"/>
        <v>5425</v>
      </c>
      <c r="W40" s="30">
        <f t="shared" si="11"/>
        <v>1715</v>
      </c>
      <c r="X40" s="30">
        <f t="shared" si="11"/>
        <v>2026</v>
      </c>
      <c r="Y40" s="30">
        <f t="shared" si="11"/>
        <v>0</v>
      </c>
      <c r="Z40" s="30">
        <f t="shared" si="11"/>
        <v>0</v>
      </c>
      <c r="AA40" s="30">
        <f t="shared" si="11"/>
        <v>309184</v>
      </c>
    </row>
    <row r="41" spans="1:31" ht="13.5" customHeight="1" x14ac:dyDescent="0.15">
      <c r="A41" s="31" t="s">
        <v>51</v>
      </c>
      <c r="B41" s="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</row>
    <row r="42" spans="1:31" ht="13.5" customHeight="1" x14ac:dyDescent="0.15">
      <c r="A42" s="33" t="s">
        <v>52</v>
      </c>
    </row>
    <row r="43" spans="1:31" ht="13.5" customHeight="1" x14ac:dyDescent="0.15">
      <c r="A43" s="33"/>
    </row>
    <row r="44" spans="1:31" ht="13.5" customHeight="1" x14ac:dyDescent="0.15">
      <c r="A44" s="33" t="s">
        <v>53</v>
      </c>
    </row>
    <row r="45" spans="1:31" x14ac:dyDescent="0.15">
      <c r="A45" s="33"/>
    </row>
  </sheetData>
  <mergeCells count="33">
    <mergeCell ref="O4:O5"/>
    <mergeCell ref="A3:B5"/>
    <mergeCell ref="C3:C5"/>
    <mergeCell ref="D3:P3"/>
    <mergeCell ref="Q3:AA3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AA4:AA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6:B6"/>
    <mergeCell ref="A7:B7"/>
    <mergeCell ref="A8:B8"/>
    <mergeCell ref="A9:B9"/>
    <mergeCell ref="A10:B10"/>
  </mergeCells>
  <phoneticPr fontId="2"/>
  <dataValidations count="1">
    <dataValidation type="decimal" operator="greaterThanOrEqual" allowBlank="1" showInputMessage="1" showErrorMessage="1" sqref="E23:P40 R23:AA40 E11:P14 E16:P21 R16:AA21 R11:AA14">
      <formula1>0</formula1>
    </dataValidation>
  </dataValidations>
  <pageMargins left="0.39370078740157483" right="0.19685039370078741" top="0.78740157480314965" bottom="0.19685039370078741" header="0" footer="0"/>
  <pageSetup paperSize="9" scale="48" fitToHeight="0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1-5</vt:lpstr>
      <vt:lpstr>'1-5'!Print_Titles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2022-03-11T00:10:47Z</dcterms:created>
  <dcterms:modified xsi:type="dcterms:W3CDTF">2022-03-11T00:10:58Z</dcterms:modified>
</cp:coreProperties>
</file>