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/>
  <bookViews>
    <workbookView xWindow="-120" yWindow="-120" windowWidth="29040" windowHeight="15840"/>
  </bookViews>
  <sheets>
    <sheet name="1-2" sheetId="1" r:id="rId1"/>
  </sheets>
  <definedNames>
    <definedName name="_xlnm.Print_Titles" localSheetId="0">'1-2'!$2:$5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41" i="1" l="1"/>
  <c r="K41" i="1"/>
  <c r="J41" i="1"/>
  <c r="I41" i="1"/>
  <c r="H41" i="1"/>
  <c r="G41" i="1"/>
  <c r="L40" i="1"/>
  <c r="K40" i="1"/>
  <c r="J40" i="1"/>
  <c r="H40" i="1"/>
  <c r="G40" i="1"/>
  <c r="L39" i="1"/>
  <c r="K39" i="1"/>
  <c r="J39" i="1"/>
  <c r="H39" i="1"/>
  <c r="G39" i="1"/>
  <c r="L38" i="1"/>
  <c r="K38" i="1"/>
  <c r="J38" i="1"/>
  <c r="H38" i="1"/>
  <c r="G38" i="1"/>
  <c r="L37" i="1"/>
  <c r="K37" i="1"/>
  <c r="J37" i="1"/>
  <c r="H37" i="1"/>
  <c r="G37" i="1"/>
  <c r="L36" i="1"/>
  <c r="K36" i="1"/>
  <c r="J36" i="1"/>
  <c r="H36" i="1"/>
  <c r="G36" i="1"/>
  <c r="L35" i="1"/>
  <c r="K35" i="1"/>
  <c r="J35" i="1"/>
  <c r="H35" i="1"/>
  <c r="G35" i="1"/>
  <c r="L34" i="1"/>
  <c r="K34" i="1"/>
  <c r="J34" i="1"/>
  <c r="H34" i="1"/>
  <c r="G34" i="1"/>
  <c r="L33" i="1"/>
  <c r="K33" i="1"/>
  <c r="J33" i="1"/>
  <c r="H33" i="1"/>
  <c r="G33" i="1"/>
  <c r="L32" i="1"/>
  <c r="K32" i="1"/>
  <c r="J32" i="1"/>
  <c r="H32" i="1"/>
  <c r="G32" i="1"/>
  <c r="L31" i="1"/>
  <c r="K31" i="1"/>
  <c r="J31" i="1"/>
  <c r="H31" i="1"/>
  <c r="G31" i="1"/>
  <c r="L30" i="1"/>
  <c r="K30" i="1"/>
  <c r="J30" i="1"/>
  <c r="H30" i="1"/>
  <c r="G30" i="1"/>
  <c r="L29" i="1"/>
  <c r="K29" i="1"/>
  <c r="J29" i="1"/>
  <c r="H29" i="1"/>
  <c r="G29" i="1"/>
  <c r="L28" i="1"/>
  <c r="K28" i="1"/>
  <c r="J28" i="1"/>
  <c r="H28" i="1"/>
  <c r="G28" i="1"/>
  <c r="I27" i="1"/>
  <c r="F27" i="1"/>
  <c r="F41" i="1" s="1"/>
  <c r="E27" i="1"/>
  <c r="E41" i="1" s="1"/>
  <c r="D27" i="1"/>
  <c r="D41" i="1" s="1"/>
  <c r="C27" i="1"/>
  <c r="C41" i="1" s="1"/>
  <c r="I26" i="1"/>
  <c r="I35" i="1" s="1"/>
  <c r="F26" i="1"/>
  <c r="F35" i="1" s="1"/>
  <c r="E26" i="1"/>
  <c r="E35" i="1" s="1"/>
  <c r="D26" i="1"/>
  <c r="D35" i="1" s="1"/>
  <c r="I25" i="1"/>
  <c r="I23" i="1" s="1"/>
  <c r="I10" i="1" s="1"/>
  <c r="F25" i="1"/>
  <c r="E25" i="1"/>
  <c r="E23" i="1" s="1"/>
  <c r="E10" i="1" s="1"/>
  <c r="D25" i="1"/>
  <c r="C25" i="1"/>
  <c r="I24" i="1"/>
  <c r="I32" i="1" s="1"/>
  <c r="F24" i="1"/>
  <c r="F32" i="1" s="1"/>
  <c r="E24" i="1"/>
  <c r="E32" i="1" s="1"/>
  <c r="D24" i="1"/>
  <c r="D32" i="1" s="1"/>
  <c r="L23" i="1"/>
  <c r="K23" i="1"/>
  <c r="J23" i="1"/>
  <c r="H23" i="1"/>
  <c r="G23" i="1"/>
  <c r="F23" i="1"/>
  <c r="D23" i="1"/>
  <c r="I22" i="1"/>
  <c r="I33" i="1" s="1"/>
  <c r="F22" i="1"/>
  <c r="F33" i="1" s="1"/>
  <c r="E22" i="1"/>
  <c r="E33" i="1" s="1"/>
  <c r="D22" i="1"/>
  <c r="D33" i="1" s="1"/>
  <c r="I21" i="1"/>
  <c r="F21" i="1"/>
  <c r="E21" i="1"/>
  <c r="D21" i="1"/>
  <c r="C21" i="1"/>
  <c r="I20" i="1"/>
  <c r="I40" i="1" s="1"/>
  <c r="F20" i="1"/>
  <c r="F40" i="1" s="1"/>
  <c r="E20" i="1"/>
  <c r="E40" i="1" s="1"/>
  <c r="D20" i="1"/>
  <c r="D40" i="1" s="1"/>
  <c r="I19" i="1"/>
  <c r="I39" i="1" s="1"/>
  <c r="F19" i="1"/>
  <c r="F39" i="1" s="1"/>
  <c r="E19" i="1"/>
  <c r="E39" i="1" s="1"/>
  <c r="D19" i="1"/>
  <c r="D39" i="1" s="1"/>
  <c r="C19" i="1"/>
  <c r="C39" i="1" s="1"/>
  <c r="I18" i="1"/>
  <c r="I38" i="1" s="1"/>
  <c r="F18" i="1"/>
  <c r="F38" i="1" s="1"/>
  <c r="E18" i="1"/>
  <c r="E38" i="1" s="1"/>
  <c r="D18" i="1"/>
  <c r="D38" i="1" s="1"/>
  <c r="I17" i="1"/>
  <c r="I37" i="1" s="1"/>
  <c r="F17" i="1"/>
  <c r="F37" i="1" s="1"/>
  <c r="E17" i="1"/>
  <c r="E37" i="1" s="1"/>
  <c r="D17" i="1"/>
  <c r="D37" i="1" s="1"/>
  <c r="C17" i="1"/>
  <c r="C37" i="1" s="1"/>
  <c r="I16" i="1"/>
  <c r="I36" i="1" s="1"/>
  <c r="F16" i="1"/>
  <c r="F36" i="1" s="1"/>
  <c r="E16" i="1"/>
  <c r="E36" i="1" s="1"/>
  <c r="D16" i="1"/>
  <c r="D36" i="1" s="1"/>
  <c r="I15" i="1"/>
  <c r="I34" i="1" s="1"/>
  <c r="F15" i="1"/>
  <c r="F34" i="1" s="1"/>
  <c r="E15" i="1"/>
  <c r="E34" i="1" s="1"/>
  <c r="D15" i="1"/>
  <c r="D34" i="1" s="1"/>
  <c r="C15" i="1"/>
  <c r="C34" i="1" s="1"/>
  <c r="I14" i="1"/>
  <c r="I31" i="1" s="1"/>
  <c r="F14" i="1"/>
  <c r="F31" i="1" s="1"/>
  <c r="E14" i="1"/>
  <c r="E31" i="1" s="1"/>
  <c r="D14" i="1"/>
  <c r="D31" i="1" s="1"/>
  <c r="I13" i="1"/>
  <c r="I30" i="1" s="1"/>
  <c r="F13" i="1"/>
  <c r="F30" i="1" s="1"/>
  <c r="E13" i="1"/>
  <c r="E30" i="1" s="1"/>
  <c r="D13" i="1"/>
  <c r="D30" i="1" s="1"/>
  <c r="C13" i="1"/>
  <c r="C30" i="1" s="1"/>
  <c r="I12" i="1"/>
  <c r="I29" i="1" s="1"/>
  <c r="F12" i="1"/>
  <c r="F29" i="1" s="1"/>
  <c r="E12" i="1"/>
  <c r="E29" i="1" s="1"/>
  <c r="D12" i="1"/>
  <c r="D29" i="1" s="1"/>
  <c r="I11" i="1"/>
  <c r="I28" i="1" s="1"/>
  <c r="F11" i="1"/>
  <c r="F28" i="1" s="1"/>
  <c r="E11" i="1"/>
  <c r="E28" i="1" s="1"/>
  <c r="D11" i="1"/>
  <c r="D28" i="1" s="1"/>
  <c r="C11" i="1"/>
  <c r="C28" i="1" s="1"/>
  <c r="L10" i="1"/>
  <c r="K10" i="1"/>
  <c r="J10" i="1"/>
  <c r="H10" i="1"/>
  <c r="G10" i="1"/>
  <c r="C24" i="1" l="1"/>
  <c r="C26" i="1"/>
  <c r="C35" i="1" s="1"/>
  <c r="D10" i="1"/>
  <c r="F10" i="1"/>
  <c r="C12" i="1"/>
  <c r="C14" i="1"/>
  <c r="C31" i="1" s="1"/>
  <c r="C16" i="1"/>
  <c r="C36" i="1" s="1"/>
  <c r="C18" i="1"/>
  <c r="C38" i="1" s="1"/>
  <c r="C20" i="1"/>
  <c r="C40" i="1" s="1"/>
  <c r="C22" i="1"/>
  <c r="C33" i="1" s="1"/>
  <c r="C29" i="1" l="1"/>
  <c r="C32" i="1"/>
  <c r="C23" i="1"/>
  <c r="C10" i="1" s="1"/>
</calcChain>
</file>

<file path=xl/sharedStrings.xml><?xml version="1.0" encoding="utf-8"?>
<sst xmlns="http://schemas.openxmlformats.org/spreadsheetml/2006/main" count="67" uniqueCount="34">
  <si>
    <t>１－２  国有林野種目別、要存置、不要存置別面積</t>
  </si>
  <si>
    <t>単位(面積：ha)</t>
    <rPh sb="0" eb="2">
      <t>タンイ</t>
    </rPh>
    <rPh sb="3" eb="5">
      <t>メンセキ</t>
    </rPh>
    <phoneticPr fontId="2"/>
  </si>
  <si>
    <t>年次
森林管理（局)署
都道府県</t>
    <rPh sb="3" eb="5">
      <t>シンリン</t>
    </rPh>
    <rPh sb="5" eb="7">
      <t>カンリ</t>
    </rPh>
    <rPh sb="8" eb="9">
      <t>キョク</t>
    </rPh>
    <rPh sb="10" eb="11">
      <t>ショ</t>
    </rPh>
    <rPh sb="12" eb="16">
      <t>トドウフケン</t>
    </rPh>
    <phoneticPr fontId="2"/>
  </si>
  <si>
    <t>総　　数</t>
    <phoneticPr fontId="2"/>
  </si>
  <si>
    <t>森　　林</t>
    <phoneticPr fontId="2"/>
  </si>
  <si>
    <t>原　　野</t>
    <phoneticPr fontId="2"/>
  </si>
  <si>
    <t>森  林
附属地</t>
    <phoneticPr fontId="2"/>
  </si>
  <si>
    <t>総　数</t>
    <phoneticPr fontId="2"/>
  </si>
  <si>
    <t>要存置</t>
  </si>
  <si>
    <t>不要存置</t>
  </si>
  <si>
    <t>石川</t>
    <rPh sb="0" eb="2">
      <t>イシカワ</t>
    </rPh>
    <phoneticPr fontId="2"/>
  </si>
  <si>
    <t>福井</t>
    <rPh sb="0" eb="2">
      <t>フクイ</t>
    </rPh>
    <phoneticPr fontId="2"/>
  </si>
  <si>
    <t>三重</t>
    <rPh sb="0" eb="2">
      <t>ミエ</t>
    </rPh>
    <phoneticPr fontId="2"/>
  </si>
  <si>
    <t>滋賀</t>
    <rPh sb="0" eb="2">
      <t>シガ</t>
    </rPh>
    <phoneticPr fontId="2"/>
  </si>
  <si>
    <t>兵庫</t>
    <rPh sb="0" eb="2">
      <t>ヒョウゴ</t>
    </rPh>
    <phoneticPr fontId="2"/>
  </si>
  <si>
    <t>和歌山</t>
    <rPh sb="0" eb="3">
      <t>ワカヤマ</t>
    </rPh>
    <phoneticPr fontId="2"/>
  </si>
  <si>
    <t>鳥取</t>
    <rPh sb="0" eb="2">
      <t>トットリ</t>
    </rPh>
    <phoneticPr fontId="2"/>
  </si>
  <si>
    <t>島根</t>
    <rPh sb="0" eb="2">
      <t>シマネ</t>
    </rPh>
    <phoneticPr fontId="2"/>
  </si>
  <si>
    <t>岡山</t>
    <rPh sb="0" eb="2">
      <t>オカヤマ</t>
    </rPh>
    <phoneticPr fontId="2"/>
  </si>
  <si>
    <t>広島北部</t>
    <rPh sb="0" eb="2">
      <t>ヒロシマ</t>
    </rPh>
    <rPh sb="2" eb="4">
      <t>ホクブ</t>
    </rPh>
    <phoneticPr fontId="2"/>
  </si>
  <si>
    <t>広島</t>
    <rPh sb="0" eb="2">
      <t>ヒロシマ</t>
    </rPh>
    <phoneticPr fontId="2"/>
  </si>
  <si>
    <t>〃</t>
    <phoneticPr fontId="2"/>
  </si>
  <si>
    <t>本局</t>
    <rPh sb="0" eb="2">
      <t>ホンキョク</t>
    </rPh>
    <phoneticPr fontId="2"/>
  </si>
  <si>
    <t>大阪</t>
    <rPh sb="0" eb="2">
      <t>オオサカ</t>
    </rPh>
    <phoneticPr fontId="2"/>
  </si>
  <si>
    <t>（京都大阪）</t>
    <phoneticPr fontId="2"/>
  </si>
  <si>
    <t>総数</t>
    <rPh sb="0" eb="2">
      <t>ソウスウ</t>
    </rPh>
    <phoneticPr fontId="2"/>
  </si>
  <si>
    <t>　</t>
    <phoneticPr fontId="2"/>
  </si>
  <si>
    <t>京都</t>
    <rPh sb="0" eb="2">
      <t>キョウト</t>
    </rPh>
    <phoneticPr fontId="2"/>
  </si>
  <si>
    <t>（奈良）</t>
    <phoneticPr fontId="2"/>
  </si>
  <si>
    <t>奈良</t>
    <rPh sb="0" eb="2">
      <t>ナラ</t>
    </rPh>
    <phoneticPr fontId="2"/>
  </si>
  <si>
    <t>（山口）</t>
    <phoneticPr fontId="2"/>
  </si>
  <si>
    <t>山口</t>
    <rPh sb="0" eb="1">
      <t>ヤマ</t>
    </rPh>
    <rPh sb="1" eb="2">
      <t>グチ</t>
    </rPh>
    <phoneticPr fontId="2"/>
  </si>
  <si>
    <t>県別再掲</t>
    <rPh sb="0" eb="2">
      <t>ケンベツ</t>
    </rPh>
    <rPh sb="2" eb="4">
      <t>サイケイ</t>
    </rPh>
    <phoneticPr fontId="2"/>
  </si>
  <si>
    <t>１　本表は、地籍台帳及び財産台帳により作成した。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</si>
</sst>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_(* #,##0_);_(* \(#,##0\);_(* &quot;-&quot;_);_(@_)"/>
  </numFmts>
  <fonts count="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/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11" xfId="0" applyFont="1" applyBorder="1" applyAlignment="1">
      <alignment horizontal="center" vertical="center"/>
    </xf>
    <xf numFmtId="176" fontId="3" fillId="0" borderId="14" xfId="0" applyNumberFormat="1" applyFont="1" applyBorder="1">
      <alignment vertical="center"/>
    </xf>
    <xf numFmtId="176" fontId="4" fillId="0" borderId="19" xfId="0" applyNumberFormat="1" applyFont="1" applyBorder="1">
      <alignment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176" fontId="3" fillId="0" borderId="14" xfId="0" applyNumberFormat="1" applyFont="1" applyBorder="1" applyProtection="1">
      <alignment vertical="center"/>
      <protection locked="0"/>
    </xf>
    <xf numFmtId="0" fontId="3" fillId="0" borderId="15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176" fontId="3" fillId="0" borderId="23" xfId="0" applyNumberFormat="1" applyFont="1" applyBorder="1">
      <alignment vertical="center"/>
    </xf>
    <xf numFmtId="176" fontId="3" fillId="0" borderId="23" xfId="0" applyNumberFormat="1" applyFont="1" applyBorder="1" applyProtection="1">
      <alignment vertical="center"/>
      <protection locked="0"/>
    </xf>
    <xf numFmtId="176" fontId="3" fillId="0" borderId="22" xfId="0" applyNumberFormat="1" applyFont="1" applyBorder="1">
      <alignment vertical="center"/>
    </xf>
    <xf numFmtId="176" fontId="3" fillId="0" borderId="22" xfId="0" applyNumberFormat="1" applyFont="1" applyBorder="1" applyProtection="1">
      <alignment vertical="center"/>
      <protection locked="0"/>
    </xf>
    <xf numFmtId="0" fontId="3" fillId="0" borderId="24" xfId="0" applyFont="1" applyBorder="1" applyAlignment="1">
      <alignment horizontal="center" vertical="center"/>
    </xf>
    <xf numFmtId="176" fontId="3" fillId="0" borderId="24" xfId="0" applyNumberFormat="1" applyFont="1" applyBorder="1">
      <alignment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176" fontId="3" fillId="0" borderId="26" xfId="0" applyNumberFormat="1" applyFont="1" applyBorder="1">
      <alignment vertical="center"/>
    </xf>
    <xf numFmtId="176" fontId="3" fillId="0" borderId="26" xfId="0" applyNumberFormat="1" applyFont="1" applyBorder="1" applyProtection="1">
      <alignment vertical="center"/>
      <protection locked="0"/>
    </xf>
    <xf numFmtId="0" fontId="3" fillId="0" borderId="14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176" fontId="3" fillId="0" borderId="27" xfId="0" applyNumberFormat="1" applyFont="1" applyBorder="1">
      <alignment vertical="center"/>
    </xf>
    <xf numFmtId="176" fontId="3" fillId="0" borderId="27" xfId="0" applyNumberFormat="1" applyFont="1" applyBorder="1" applyProtection="1">
      <alignment vertical="center"/>
      <protection locked="0"/>
    </xf>
    <xf numFmtId="0" fontId="3" fillId="0" borderId="28" xfId="0" applyFont="1" applyBorder="1" applyAlignment="1">
      <alignment horizontal="center" vertical="center"/>
    </xf>
    <xf numFmtId="176" fontId="3" fillId="0" borderId="25" xfId="0" applyNumberFormat="1" applyFont="1" applyBorder="1">
      <alignment vertical="center"/>
    </xf>
    <xf numFmtId="176" fontId="3" fillId="0" borderId="25" xfId="0" applyNumberFormat="1" applyFont="1" applyBorder="1" applyProtection="1">
      <alignment vertical="center"/>
      <protection locked="0"/>
    </xf>
    <xf numFmtId="0" fontId="3" fillId="0" borderId="1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176" fontId="3" fillId="0" borderId="29" xfId="0" applyNumberFormat="1" applyFont="1" applyBorder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76" fontId="3" fillId="0" borderId="10" xfId="0" applyNumberFormat="1" applyFont="1" applyBorder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58" fontId="3" fillId="0" borderId="15" xfId="0" applyNumberFormat="1" applyFont="1" applyBorder="1" applyAlignment="1">
      <alignment horizontal="distributed" vertical="center"/>
    </xf>
    <xf numFmtId="58" fontId="3" fillId="0" borderId="16" xfId="0" applyNumberFormat="1" applyFont="1" applyBorder="1" applyAlignment="1">
      <alignment horizontal="distributed" vertical="center"/>
    </xf>
    <xf numFmtId="58" fontId="4" fillId="0" borderId="17" xfId="0" applyNumberFormat="1" applyFont="1" applyBorder="1" applyAlignment="1">
      <alignment horizontal="distributed" vertical="center"/>
    </xf>
    <xf numFmtId="58" fontId="4" fillId="0" borderId="18" xfId="0" applyNumberFormat="1" applyFont="1" applyBorder="1" applyAlignment="1">
      <alignment horizontal="distributed" vertical="center"/>
    </xf>
    <xf numFmtId="0" fontId="3" fillId="0" borderId="1" xfId="0" applyFont="1" applyBorder="1" applyAlignment="1">
      <alignment horizontal="distributed" vertical="center" wrapText="1"/>
    </xf>
    <xf numFmtId="0" fontId="3" fillId="0" borderId="2" xfId="0" applyFont="1" applyBorder="1" applyAlignment="1">
      <alignment horizontal="distributed" vertical="center"/>
    </xf>
    <xf numFmtId="0" fontId="3" fillId="0" borderId="5" xfId="0" applyFont="1" applyBorder="1" applyAlignment="1">
      <alignment horizontal="distributed" vertical="center"/>
    </xf>
    <xf numFmtId="0" fontId="3" fillId="0" borderId="6" xfId="0" applyFont="1" applyBorder="1" applyAlignment="1">
      <alignment horizontal="distributed" vertical="center"/>
    </xf>
    <xf numFmtId="0" fontId="3" fillId="0" borderId="7" xfId="0" applyFont="1" applyBorder="1" applyAlignment="1">
      <alignment horizontal="distributed" vertical="center"/>
    </xf>
    <xf numFmtId="0" fontId="3" fillId="0" borderId="9" xfId="0" applyFont="1" applyBorder="1" applyAlignment="1">
      <alignment horizontal="distributed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58" fontId="3" fillId="0" borderId="12" xfId="0" applyNumberFormat="1" applyFont="1" applyBorder="1" applyAlignment="1">
      <alignment horizontal="distributed" vertical="center"/>
    </xf>
    <xf numFmtId="58" fontId="3" fillId="0" borderId="13" xfId="0" applyNumberFormat="1" applyFont="1" applyBorder="1" applyAlignment="1">
      <alignment horizontal="distributed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3"/>
  <sheetViews>
    <sheetView tabSelected="1" zoomScaleNormal="100" workbookViewId="0">
      <selection activeCell="P14" sqref="P14"/>
    </sheetView>
  </sheetViews>
  <sheetFormatPr defaultColWidth="9" defaultRowHeight="13.5" x14ac:dyDescent="0.15"/>
  <cols>
    <col min="1" max="1" width="15.625" style="1" customWidth="1"/>
    <col min="2" max="2" width="6.625" style="1" customWidth="1"/>
    <col min="3" max="3" width="12.875" style="1" customWidth="1"/>
    <col min="4" max="4" width="12.875" style="1" bestFit="1" customWidth="1"/>
    <col min="5" max="5" width="9.125" style="1" bestFit="1" customWidth="1"/>
    <col min="6" max="7" width="12.875" style="1" bestFit="1" customWidth="1"/>
    <col min="8" max="8" width="9.125" style="1" bestFit="1" customWidth="1"/>
    <col min="9" max="10" width="8.625" style="1" customWidth="1"/>
    <col min="11" max="11" width="9" style="1"/>
    <col min="12" max="12" width="9.125" style="1" bestFit="1" customWidth="1"/>
    <col min="13" max="16384" width="9" style="1"/>
  </cols>
  <sheetData>
    <row r="1" spans="1:12" x14ac:dyDescent="0.15">
      <c r="A1" s="1" t="s">
        <v>0</v>
      </c>
    </row>
    <row r="2" spans="1:12" x14ac:dyDescent="0.15">
      <c r="L2" s="2" t="s">
        <v>1</v>
      </c>
    </row>
    <row r="3" spans="1:12" ht="15" customHeight="1" x14ac:dyDescent="0.15">
      <c r="A3" s="41" t="s">
        <v>2</v>
      </c>
      <c r="B3" s="42"/>
      <c r="C3" s="47" t="s">
        <v>3</v>
      </c>
      <c r="D3" s="48"/>
      <c r="E3" s="49"/>
      <c r="F3" s="47" t="s">
        <v>4</v>
      </c>
      <c r="G3" s="48"/>
      <c r="H3" s="49"/>
      <c r="I3" s="47" t="s">
        <v>5</v>
      </c>
      <c r="J3" s="48"/>
      <c r="K3" s="49"/>
      <c r="L3" s="53" t="s">
        <v>6</v>
      </c>
    </row>
    <row r="4" spans="1:12" ht="15" customHeight="1" x14ac:dyDescent="0.15">
      <c r="A4" s="43"/>
      <c r="B4" s="44"/>
      <c r="C4" s="50"/>
      <c r="D4" s="51"/>
      <c r="E4" s="52"/>
      <c r="F4" s="50"/>
      <c r="G4" s="51"/>
      <c r="H4" s="52"/>
      <c r="I4" s="50"/>
      <c r="J4" s="51"/>
      <c r="K4" s="52"/>
      <c r="L4" s="54"/>
    </row>
    <row r="5" spans="1:12" ht="15" customHeight="1" x14ac:dyDescent="0.15">
      <c r="A5" s="45"/>
      <c r="B5" s="46"/>
      <c r="C5" s="3" t="s">
        <v>7</v>
      </c>
      <c r="D5" s="3" t="s">
        <v>8</v>
      </c>
      <c r="E5" s="3" t="s">
        <v>9</v>
      </c>
      <c r="F5" s="3" t="s">
        <v>7</v>
      </c>
      <c r="G5" s="3" t="s">
        <v>8</v>
      </c>
      <c r="H5" s="3" t="s">
        <v>9</v>
      </c>
      <c r="I5" s="3" t="s">
        <v>7</v>
      </c>
      <c r="J5" s="3" t="s">
        <v>8</v>
      </c>
      <c r="K5" s="3" t="s">
        <v>9</v>
      </c>
      <c r="L5" s="3" t="s">
        <v>8</v>
      </c>
    </row>
    <row r="6" spans="1:12" ht="20.100000000000001" customHeight="1" x14ac:dyDescent="0.15">
      <c r="A6" s="55">
        <v>42826</v>
      </c>
      <c r="B6" s="56"/>
      <c r="C6" s="4">
        <v>311045.13174600003</v>
      </c>
      <c r="D6" s="4">
        <v>310778.60274200002</v>
      </c>
      <c r="E6" s="4">
        <v>266.52900400000004</v>
      </c>
      <c r="F6" s="4">
        <v>310957.93497999996</v>
      </c>
      <c r="G6" s="4">
        <v>310720.35960099997</v>
      </c>
      <c r="H6" s="4">
        <v>237.57537899999997</v>
      </c>
      <c r="I6" s="4">
        <v>28.953625000000002</v>
      </c>
      <c r="J6" s="4">
        <v>0</v>
      </c>
      <c r="K6" s="4">
        <v>28.953625000000002</v>
      </c>
      <c r="L6" s="4">
        <v>58.243140999999994</v>
      </c>
    </row>
    <row r="7" spans="1:12" ht="20.100000000000001" customHeight="1" x14ac:dyDescent="0.15">
      <c r="A7" s="37">
        <v>43191</v>
      </c>
      <c r="B7" s="38"/>
      <c r="C7" s="4">
        <v>311019.67146300006</v>
      </c>
      <c r="D7" s="4">
        <v>310755.34063300001</v>
      </c>
      <c r="E7" s="4">
        <v>264.33082999999999</v>
      </c>
      <c r="F7" s="4">
        <v>310932.51272899995</v>
      </c>
      <c r="G7" s="4">
        <v>310697.13552399998</v>
      </c>
      <c r="H7" s="4">
        <v>235.37720499999998</v>
      </c>
      <c r="I7" s="4">
        <v>28.953625000000002</v>
      </c>
      <c r="J7" s="4">
        <v>0</v>
      </c>
      <c r="K7" s="4">
        <v>28.953625000000002</v>
      </c>
      <c r="L7" s="4">
        <v>58.205108999999993</v>
      </c>
    </row>
    <row r="8" spans="1:12" ht="20.100000000000001" customHeight="1" x14ac:dyDescent="0.15">
      <c r="A8" s="37">
        <v>43556</v>
      </c>
      <c r="B8" s="38"/>
      <c r="C8" s="4">
        <v>310991.23267120006</v>
      </c>
      <c r="D8" s="4">
        <v>310726.90184119996</v>
      </c>
      <c r="E8" s="4">
        <v>264.33082999999999</v>
      </c>
      <c r="F8" s="4">
        <v>310904.0643342</v>
      </c>
      <c r="G8" s="4">
        <v>310668.68712919997</v>
      </c>
      <c r="H8" s="4">
        <v>235.37720499999998</v>
      </c>
      <c r="I8" s="4">
        <v>28.953625000000002</v>
      </c>
      <c r="J8" s="4">
        <v>0</v>
      </c>
      <c r="K8" s="4">
        <v>28.953625000000002</v>
      </c>
      <c r="L8" s="4">
        <v>58.214712000000006</v>
      </c>
    </row>
    <row r="9" spans="1:12" ht="20.100000000000001" customHeight="1" x14ac:dyDescent="0.15">
      <c r="A9" s="37">
        <v>43922</v>
      </c>
      <c r="B9" s="38"/>
      <c r="C9" s="4">
        <v>310990.65828020003</v>
      </c>
      <c r="D9" s="4">
        <v>310726.32745019998</v>
      </c>
      <c r="E9" s="4">
        <v>264.33082999999999</v>
      </c>
      <c r="F9" s="4">
        <v>310903.4800482</v>
      </c>
      <c r="G9" s="4">
        <v>310668.10284319997</v>
      </c>
      <c r="H9" s="4">
        <v>235.37720499999998</v>
      </c>
      <c r="I9" s="4">
        <v>28.953625000000002</v>
      </c>
      <c r="J9" s="4">
        <v>0</v>
      </c>
      <c r="K9" s="4">
        <v>28.953625000000002</v>
      </c>
      <c r="L9" s="4">
        <v>58.224606999999992</v>
      </c>
    </row>
    <row r="10" spans="1:12" ht="20.100000000000001" customHeight="1" thickBot="1" x14ac:dyDescent="0.2">
      <c r="A10" s="39">
        <v>44287</v>
      </c>
      <c r="B10" s="40">
        <v>43556</v>
      </c>
      <c r="C10" s="5">
        <f>SUMIF(C11:C23,"&gt;0")+SUMIF(C26:C27,"&gt;0")</f>
        <v>310986.32442400005</v>
      </c>
      <c r="D10" s="5">
        <f t="shared" ref="D10:L10" si="0">SUMIF(D11:D23,"&gt;0")+SUMIF(D26:D27,"&gt;0")</f>
        <v>310721.993594</v>
      </c>
      <c r="E10" s="5">
        <f t="shared" si="0"/>
        <v>264.33082999999999</v>
      </c>
      <c r="F10" s="5">
        <f t="shared" si="0"/>
        <v>310899.85878699995</v>
      </c>
      <c r="G10" s="5">
        <f t="shared" si="0"/>
        <v>310664.48158199998</v>
      </c>
      <c r="H10" s="5">
        <f t="shared" si="0"/>
        <v>235.37720499999998</v>
      </c>
      <c r="I10" s="5">
        <f t="shared" si="0"/>
        <v>28.953625000000002</v>
      </c>
      <c r="J10" s="5">
        <f t="shared" si="0"/>
        <v>0</v>
      </c>
      <c r="K10" s="5">
        <f t="shared" si="0"/>
        <v>28.953625000000002</v>
      </c>
      <c r="L10" s="5">
        <f t="shared" si="0"/>
        <v>57.512011999999999</v>
      </c>
    </row>
    <row r="11" spans="1:12" ht="18" customHeight="1" thickTop="1" x14ac:dyDescent="0.15">
      <c r="A11" s="6" t="s">
        <v>10</v>
      </c>
      <c r="B11" s="7" t="s">
        <v>10</v>
      </c>
      <c r="C11" s="4">
        <f t="shared" ref="C11:C26" si="1">SUMIF(D11:E11,"&gt;0")</f>
        <v>33901.274604999999</v>
      </c>
      <c r="D11" s="4">
        <f t="shared" ref="D11:D26" si="2">IF(G11&gt;0,G11,0)+IF(J11&gt;0,J11,0)+IF(L11&gt;0,L11,0)</f>
        <v>33901.274604999999</v>
      </c>
      <c r="E11" s="4">
        <f t="shared" ref="E11:E26" si="3">IF(H11&gt;0,H11,0)+IF(K11&gt;0,K11,0)</f>
        <v>0</v>
      </c>
      <c r="F11" s="4">
        <f t="shared" ref="F11:F26" si="4">SUMIF(G11:H11,"&gt;0")</f>
        <v>33901.148691999995</v>
      </c>
      <c r="G11" s="8">
        <v>33901.148691999995</v>
      </c>
      <c r="H11" s="8">
        <v>0</v>
      </c>
      <c r="I11" s="4">
        <f>SUMIF(J11:K11,"&gt;0")</f>
        <v>0</v>
      </c>
      <c r="J11" s="8">
        <v>0</v>
      </c>
      <c r="K11" s="8">
        <v>0</v>
      </c>
      <c r="L11" s="8">
        <v>0.125913</v>
      </c>
    </row>
    <row r="12" spans="1:12" ht="18" customHeight="1" x14ac:dyDescent="0.15">
      <c r="A12" s="9" t="s">
        <v>11</v>
      </c>
      <c r="B12" s="10" t="s">
        <v>11</v>
      </c>
      <c r="C12" s="4">
        <f t="shared" si="1"/>
        <v>36537.508428999994</v>
      </c>
      <c r="D12" s="4">
        <f t="shared" si="2"/>
        <v>36536.900024999995</v>
      </c>
      <c r="E12" s="4">
        <f t="shared" si="3"/>
        <v>0.60840399999999994</v>
      </c>
      <c r="F12" s="4">
        <f t="shared" si="4"/>
        <v>36533.104243999995</v>
      </c>
      <c r="G12" s="8">
        <v>36532.495839999996</v>
      </c>
      <c r="H12" s="8">
        <v>0.60840399999999994</v>
      </c>
      <c r="I12" s="4">
        <f t="shared" ref="I12:I26" si="5">SUMIF(J12:K12,"&gt;0")</f>
        <v>0</v>
      </c>
      <c r="J12" s="8">
        <v>0</v>
      </c>
      <c r="K12" s="8">
        <v>0</v>
      </c>
      <c r="L12" s="8">
        <v>4.404185</v>
      </c>
    </row>
    <row r="13" spans="1:12" ht="18" customHeight="1" x14ac:dyDescent="0.15">
      <c r="A13" s="9" t="s">
        <v>12</v>
      </c>
      <c r="B13" s="10" t="s">
        <v>12</v>
      </c>
      <c r="C13" s="4">
        <f t="shared" si="1"/>
        <v>21684.116187999996</v>
      </c>
      <c r="D13" s="4">
        <f t="shared" si="2"/>
        <v>21676.264177999998</v>
      </c>
      <c r="E13" s="4">
        <f t="shared" si="3"/>
        <v>7.8520099999999999</v>
      </c>
      <c r="F13" s="4">
        <f t="shared" si="4"/>
        <v>21678.363258999998</v>
      </c>
      <c r="G13" s="8">
        <v>21670.511248999999</v>
      </c>
      <c r="H13" s="8">
        <v>7.8520099999999999</v>
      </c>
      <c r="I13" s="4">
        <f t="shared" si="5"/>
        <v>0</v>
      </c>
      <c r="J13" s="8">
        <v>0</v>
      </c>
      <c r="K13" s="8">
        <v>0</v>
      </c>
      <c r="L13" s="8">
        <v>5.752929</v>
      </c>
    </row>
    <row r="14" spans="1:12" ht="18" customHeight="1" x14ac:dyDescent="0.15">
      <c r="A14" s="9" t="s">
        <v>13</v>
      </c>
      <c r="B14" s="10" t="s">
        <v>13</v>
      </c>
      <c r="C14" s="4">
        <f t="shared" si="1"/>
        <v>17158.605795999996</v>
      </c>
      <c r="D14" s="4">
        <f t="shared" si="2"/>
        <v>17156.089226999997</v>
      </c>
      <c r="E14" s="4">
        <f t="shared" si="3"/>
        <v>2.5165690000000001</v>
      </c>
      <c r="F14" s="4">
        <f t="shared" si="4"/>
        <v>17158.394193999997</v>
      </c>
      <c r="G14" s="8">
        <v>17155.877624999997</v>
      </c>
      <c r="H14" s="8">
        <v>2.5165690000000001</v>
      </c>
      <c r="I14" s="4">
        <f t="shared" si="5"/>
        <v>0</v>
      </c>
      <c r="J14" s="8">
        <v>0</v>
      </c>
      <c r="K14" s="8">
        <v>0</v>
      </c>
      <c r="L14" s="8">
        <v>0.21160199999999998</v>
      </c>
    </row>
    <row r="15" spans="1:12" ht="18" customHeight="1" x14ac:dyDescent="0.15">
      <c r="A15" s="11" t="s">
        <v>14</v>
      </c>
      <c r="B15" s="11" t="s">
        <v>14</v>
      </c>
      <c r="C15" s="12">
        <f t="shared" si="1"/>
        <v>24302.508664999994</v>
      </c>
      <c r="D15" s="12">
        <f t="shared" si="2"/>
        <v>24105.304379999994</v>
      </c>
      <c r="E15" s="12">
        <f t="shared" si="3"/>
        <v>197.204285</v>
      </c>
      <c r="F15" s="12">
        <f t="shared" si="4"/>
        <v>24300.601769999994</v>
      </c>
      <c r="G15" s="13">
        <v>24103.420195999995</v>
      </c>
      <c r="H15" s="13">
        <v>197.18157400000001</v>
      </c>
      <c r="I15" s="12">
        <f t="shared" si="5"/>
        <v>2.2710999999999999E-2</v>
      </c>
      <c r="J15" s="13">
        <v>0</v>
      </c>
      <c r="K15" s="13">
        <v>2.2710999999999999E-2</v>
      </c>
      <c r="L15" s="13">
        <v>1.8841840000000001</v>
      </c>
    </row>
    <row r="16" spans="1:12" ht="18" customHeight="1" x14ac:dyDescent="0.15">
      <c r="A16" s="9" t="s">
        <v>15</v>
      </c>
      <c r="B16" s="10" t="s">
        <v>15</v>
      </c>
      <c r="C16" s="14">
        <f t="shared" si="1"/>
        <v>16096.581004</v>
      </c>
      <c r="D16" s="14">
        <f t="shared" si="2"/>
        <v>16096.345515999999</v>
      </c>
      <c r="E16" s="14">
        <f t="shared" si="3"/>
        <v>0.235488</v>
      </c>
      <c r="F16" s="14">
        <f t="shared" si="4"/>
        <v>16081.485354</v>
      </c>
      <c r="G16" s="15">
        <v>16081.249866</v>
      </c>
      <c r="H16" s="15">
        <v>0.235488</v>
      </c>
      <c r="I16" s="14">
        <f t="shared" si="5"/>
        <v>0</v>
      </c>
      <c r="J16" s="15">
        <v>0</v>
      </c>
      <c r="K16" s="15">
        <v>0</v>
      </c>
      <c r="L16" s="15">
        <v>15.095650000000001</v>
      </c>
    </row>
    <row r="17" spans="1:12" ht="18" customHeight="1" x14ac:dyDescent="0.15">
      <c r="A17" s="9" t="s">
        <v>16</v>
      </c>
      <c r="B17" s="10" t="s">
        <v>16</v>
      </c>
      <c r="C17" s="4">
        <f t="shared" si="1"/>
        <v>29946.667066999998</v>
      </c>
      <c r="D17" s="4">
        <f t="shared" si="2"/>
        <v>29931.127059999999</v>
      </c>
      <c r="E17" s="4">
        <f t="shared" si="3"/>
        <v>15.540006999999999</v>
      </c>
      <c r="F17" s="4">
        <f t="shared" si="4"/>
        <v>29930.208833999997</v>
      </c>
      <c r="G17" s="8">
        <v>29923.087652999999</v>
      </c>
      <c r="H17" s="8">
        <v>7.121181</v>
      </c>
      <c r="I17" s="4">
        <f t="shared" si="5"/>
        <v>8.4188259999999993</v>
      </c>
      <c r="J17" s="8">
        <v>0</v>
      </c>
      <c r="K17" s="8">
        <v>8.4188259999999993</v>
      </c>
      <c r="L17" s="8">
        <v>8.0394069999999989</v>
      </c>
    </row>
    <row r="18" spans="1:12" ht="18" customHeight="1" x14ac:dyDescent="0.15">
      <c r="A18" s="9" t="s">
        <v>17</v>
      </c>
      <c r="B18" s="10" t="s">
        <v>17</v>
      </c>
      <c r="C18" s="4">
        <f t="shared" si="1"/>
        <v>29003.610298000007</v>
      </c>
      <c r="D18" s="4">
        <f t="shared" si="2"/>
        <v>29003.134140000006</v>
      </c>
      <c r="E18" s="4">
        <f t="shared" si="3"/>
        <v>0.47615799999999997</v>
      </c>
      <c r="F18" s="4">
        <f t="shared" si="4"/>
        <v>28998.494966000006</v>
      </c>
      <c r="G18" s="8">
        <v>28998.227919000004</v>
      </c>
      <c r="H18" s="8">
        <v>0.26704699999999998</v>
      </c>
      <c r="I18" s="4">
        <f t="shared" si="5"/>
        <v>0.20911099999999999</v>
      </c>
      <c r="J18" s="8">
        <v>0</v>
      </c>
      <c r="K18" s="8">
        <v>0.20911099999999999</v>
      </c>
      <c r="L18" s="8">
        <v>4.9062209999999995</v>
      </c>
    </row>
    <row r="19" spans="1:12" ht="18" customHeight="1" x14ac:dyDescent="0.15">
      <c r="A19" s="9" t="s">
        <v>18</v>
      </c>
      <c r="B19" s="10" t="s">
        <v>18</v>
      </c>
      <c r="C19" s="4">
        <f t="shared" si="1"/>
        <v>32212.658772999999</v>
      </c>
      <c r="D19" s="4">
        <f t="shared" si="2"/>
        <v>32192.231642999999</v>
      </c>
      <c r="E19" s="4">
        <f t="shared" si="3"/>
        <v>20.427130000000002</v>
      </c>
      <c r="F19" s="4">
        <f t="shared" si="4"/>
        <v>32188.513833000001</v>
      </c>
      <c r="G19" s="8">
        <v>32187.998304000001</v>
      </c>
      <c r="H19" s="8">
        <v>0.51552900000000002</v>
      </c>
      <c r="I19" s="4">
        <f t="shared" si="5"/>
        <v>19.911601000000001</v>
      </c>
      <c r="J19" s="8">
        <v>0</v>
      </c>
      <c r="K19" s="8">
        <v>19.911601000000001</v>
      </c>
      <c r="L19" s="8">
        <v>4.233339</v>
      </c>
    </row>
    <row r="20" spans="1:12" ht="18" customHeight="1" x14ac:dyDescent="0.15">
      <c r="A20" s="9" t="s">
        <v>19</v>
      </c>
      <c r="B20" s="10" t="s">
        <v>20</v>
      </c>
      <c r="C20" s="4">
        <f t="shared" si="1"/>
        <v>16094.320225000001</v>
      </c>
      <c r="D20" s="4">
        <f t="shared" si="2"/>
        <v>16094.117911000001</v>
      </c>
      <c r="E20" s="4">
        <f t="shared" si="3"/>
        <v>0.20231400000000002</v>
      </c>
      <c r="F20" s="4">
        <f t="shared" si="4"/>
        <v>16091.237583000002</v>
      </c>
      <c r="G20" s="8">
        <v>16091.035269000002</v>
      </c>
      <c r="H20" s="8">
        <v>0.20231400000000002</v>
      </c>
      <c r="I20" s="4">
        <f t="shared" si="5"/>
        <v>0</v>
      </c>
      <c r="J20" s="8">
        <v>0</v>
      </c>
      <c r="K20" s="8">
        <v>0</v>
      </c>
      <c r="L20" s="8">
        <v>3.0826419999999999</v>
      </c>
    </row>
    <row r="21" spans="1:12" ht="18" customHeight="1" x14ac:dyDescent="0.15">
      <c r="A21" s="9" t="s">
        <v>20</v>
      </c>
      <c r="B21" s="10" t="s">
        <v>21</v>
      </c>
      <c r="C21" s="4">
        <f t="shared" si="1"/>
        <v>28654.064489999997</v>
      </c>
      <c r="D21" s="4">
        <f t="shared" si="2"/>
        <v>28648.405382999998</v>
      </c>
      <c r="E21" s="4">
        <f t="shared" si="3"/>
        <v>5.6591070000000006</v>
      </c>
      <c r="F21" s="4">
        <f t="shared" si="4"/>
        <v>28647.245065999999</v>
      </c>
      <c r="G21" s="8">
        <v>28641.954175999999</v>
      </c>
      <c r="H21" s="8">
        <v>5.2908900000000001</v>
      </c>
      <c r="I21" s="4">
        <f t="shared" si="5"/>
        <v>0.36821700000000002</v>
      </c>
      <c r="J21" s="8">
        <v>0</v>
      </c>
      <c r="K21" s="8">
        <v>0.36821700000000002</v>
      </c>
      <c r="L21" s="8">
        <v>6.4512070000000001</v>
      </c>
    </row>
    <row r="22" spans="1:12" ht="18" customHeight="1" x14ac:dyDescent="0.15">
      <c r="A22" s="9" t="s">
        <v>22</v>
      </c>
      <c r="B22" s="10" t="s">
        <v>23</v>
      </c>
      <c r="C22" s="4">
        <f t="shared" si="1"/>
        <v>0</v>
      </c>
      <c r="D22" s="4">
        <f t="shared" si="2"/>
        <v>0</v>
      </c>
      <c r="E22" s="4">
        <f t="shared" si="3"/>
        <v>0</v>
      </c>
      <c r="F22" s="4">
        <f t="shared" si="4"/>
        <v>0</v>
      </c>
      <c r="G22" s="8"/>
      <c r="H22" s="8">
        <v>0</v>
      </c>
      <c r="I22" s="4">
        <f t="shared" si="5"/>
        <v>0</v>
      </c>
      <c r="J22" s="8">
        <v>0</v>
      </c>
      <c r="K22" s="8">
        <v>0</v>
      </c>
      <c r="L22" s="8">
        <v>0</v>
      </c>
    </row>
    <row r="23" spans="1:12" ht="18" customHeight="1" x14ac:dyDescent="0.15">
      <c r="A23" s="11" t="s">
        <v>24</v>
      </c>
      <c r="B23" s="16" t="s">
        <v>25</v>
      </c>
      <c r="C23" s="17">
        <f t="shared" ref="C23:L23" si="6">SUMIF(C24:C25,"&gt;0")</f>
        <v>5652.1286720000007</v>
      </c>
      <c r="D23" s="17">
        <f t="shared" si="6"/>
        <v>5642.0756650000003</v>
      </c>
      <c r="E23" s="17">
        <f t="shared" si="6"/>
        <v>10.053006999999999</v>
      </c>
      <c r="F23" s="17">
        <f t="shared" si="6"/>
        <v>5651.927001</v>
      </c>
      <c r="G23" s="17">
        <f t="shared" si="6"/>
        <v>5641.8971529999999</v>
      </c>
      <c r="H23" s="17">
        <f t="shared" si="6"/>
        <v>10.029847999999999</v>
      </c>
      <c r="I23" s="17">
        <f t="shared" si="6"/>
        <v>2.3158999999999999E-2</v>
      </c>
      <c r="J23" s="17">
        <f t="shared" si="6"/>
        <v>0</v>
      </c>
      <c r="K23" s="17">
        <f t="shared" si="6"/>
        <v>2.3158999999999999E-2</v>
      </c>
      <c r="L23" s="17">
        <f t="shared" si="6"/>
        <v>0.178512</v>
      </c>
    </row>
    <row r="24" spans="1:12" ht="18" customHeight="1" x14ac:dyDescent="0.15">
      <c r="A24" s="18" t="s">
        <v>26</v>
      </c>
      <c r="B24" s="19" t="s">
        <v>27</v>
      </c>
      <c r="C24" s="20">
        <f t="shared" si="1"/>
        <v>4615.9357950000003</v>
      </c>
      <c r="D24" s="20">
        <f t="shared" si="2"/>
        <v>4605.8827879999999</v>
      </c>
      <c r="E24" s="20">
        <f>IF(H24&gt;0,H24,0)+IF(K24&gt;0,K24,0)</f>
        <v>10.053006999999999</v>
      </c>
      <c r="F24" s="20">
        <f t="shared" si="4"/>
        <v>4615.8881730000003</v>
      </c>
      <c r="G24" s="21">
        <v>4605.8583250000001</v>
      </c>
      <c r="H24" s="21">
        <v>10.029847999999999</v>
      </c>
      <c r="I24" s="20">
        <f t="shared" si="5"/>
        <v>2.3158999999999999E-2</v>
      </c>
      <c r="J24" s="21">
        <v>0</v>
      </c>
      <c r="K24" s="21">
        <v>2.3158999999999999E-2</v>
      </c>
      <c r="L24" s="21">
        <v>2.4462999999999999E-2</v>
      </c>
    </row>
    <row r="25" spans="1:12" ht="18" customHeight="1" x14ac:dyDescent="0.15">
      <c r="A25" s="22" t="s">
        <v>26</v>
      </c>
      <c r="B25" s="23" t="s">
        <v>23</v>
      </c>
      <c r="C25" s="24">
        <f t="shared" si="1"/>
        <v>1036.192877</v>
      </c>
      <c r="D25" s="24">
        <f t="shared" si="2"/>
        <v>1036.192877</v>
      </c>
      <c r="E25" s="24">
        <f>IF(H25&gt;0,H25,0)+IF(K25&gt;0,K25,0)</f>
        <v>0</v>
      </c>
      <c r="F25" s="24">
        <f t="shared" si="4"/>
        <v>1036.038828</v>
      </c>
      <c r="G25" s="25">
        <v>1036.038828</v>
      </c>
      <c r="H25" s="25">
        <v>0</v>
      </c>
      <c r="I25" s="24">
        <f t="shared" si="5"/>
        <v>0</v>
      </c>
      <c r="J25" s="25">
        <v>0</v>
      </c>
      <c r="K25" s="25">
        <v>0</v>
      </c>
      <c r="L25" s="25">
        <v>0.15404899999999999</v>
      </c>
    </row>
    <row r="26" spans="1:12" ht="18" customHeight="1" x14ac:dyDescent="0.15">
      <c r="A26" s="9" t="s">
        <v>28</v>
      </c>
      <c r="B26" s="10" t="s">
        <v>29</v>
      </c>
      <c r="C26" s="4">
        <f t="shared" si="1"/>
        <v>11720.629691</v>
      </c>
      <c r="D26" s="4">
        <f t="shared" si="2"/>
        <v>11720.166894</v>
      </c>
      <c r="E26" s="4">
        <f t="shared" si="3"/>
        <v>0.46279700000000001</v>
      </c>
      <c r="F26" s="4">
        <f t="shared" si="4"/>
        <v>11719.184691</v>
      </c>
      <c r="G26" s="8">
        <v>11718.721894</v>
      </c>
      <c r="H26" s="8">
        <v>0.46279700000000001</v>
      </c>
      <c r="I26" s="4">
        <f t="shared" si="5"/>
        <v>0</v>
      </c>
      <c r="J26" s="8">
        <v>0</v>
      </c>
      <c r="K26" s="8">
        <v>0</v>
      </c>
      <c r="L26" s="8">
        <v>1.4450000000000001</v>
      </c>
    </row>
    <row r="27" spans="1:12" ht="18" customHeight="1" x14ac:dyDescent="0.15">
      <c r="A27" s="26" t="s">
        <v>30</v>
      </c>
      <c r="B27" s="11" t="s">
        <v>31</v>
      </c>
      <c r="C27" s="27">
        <f>SUMIF(D27:E27,"&gt;0")</f>
        <v>8021.6505210000005</v>
      </c>
      <c r="D27" s="27">
        <f>IF(G27&gt;0,G27,0)+IF(J27&gt;0,J27,0)+IF(L27&gt;0,L27,0)</f>
        <v>8018.5569670000004</v>
      </c>
      <c r="E27" s="27">
        <f>IF(H27&gt;0,H27,0)+IF(K27&gt;0,K27,0)</f>
        <v>3.0935540000000001</v>
      </c>
      <c r="F27" s="27">
        <f>SUMIF(G27:H27,"&gt;0")</f>
        <v>8019.9493000000002</v>
      </c>
      <c r="G27" s="28">
        <v>8016.8557460000002</v>
      </c>
      <c r="H27" s="28">
        <v>3.0935540000000001</v>
      </c>
      <c r="I27" s="27">
        <f>SUMIF(J27:K27,"&gt;0")</f>
        <v>0</v>
      </c>
      <c r="J27" s="28">
        <v>0</v>
      </c>
      <c r="K27" s="28">
        <v>0</v>
      </c>
      <c r="L27" s="28">
        <v>1.7012210000000001</v>
      </c>
    </row>
    <row r="28" spans="1:12" ht="18" customHeight="1" x14ac:dyDescent="0.15">
      <c r="A28" s="29" t="s">
        <v>32</v>
      </c>
      <c r="B28" s="30" t="s">
        <v>10</v>
      </c>
      <c r="C28" s="31">
        <f t="shared" ref="C28:L31" si="7">SUMIF(C11,"&gt;0")</f>
        <v>33901.274604999999</v>
      </c>
      <c r="D28" s="31">
        <f t="shared" si="7"/>
        <v>33901.274604999999</v>
      </c>
      <c r="E28" s="31">
        <f t="shared" si="7"/>
        <v>0</v>
      </c>
      <c r="F28" s="31">
        <f t="shared" si="7"/>
        <v>33901.148691999995</v>
      </c>
      <c r="G28" s="31">
        <f t="shared" si="7"/>
        <v>33901.148691999995</v>
      </c>
      <c r="H28" s="31">
        <f t="shared" si="7"/>
        <v>0</v>
      </c>
      <c r="I28" s="31">
        <f t="shared" si="7"/>
        <v>0</v>
      </c>
      <c r="J28" s="31">
        <f t="shared" si="7"/>
        <v>0</v>
      </c>
      <c r="K28" s="31">
        <f t="shared" si="7"/>
        <v>0</v>
      </c>
      <c r="L28" s="31">
        <f t="shared" si="7"/>
        <v>0.125913</v>
      </c>
    </row>
    <row r="29" spans="1:12" ht="18" customHeight="1" x14ac:dyDescent="0.15">
      <c r="A29" s="18"/>
      <c r="B29" s="11" t="s">
        <v>11</v>
      </c>
      <c r="C29" s="12">
        <f t="shared" si="7"/>
        <v>36537.508428999994</v>
      </c>
      <c r="D29" s="12">
        <f t="shared" si="7"/>
        <v>36536.900024999995</v>
      </c>
      <c r="E29" s="12">
        <f t="shared" si="7"/>
        <v>0.60840399999999994</v>
      </c>
      <c r="F29" s="12">
        <f t="shared" si="7"/>
        <v>36533.104243999995</v>
      </c>
      <c r="G29" s="12">
        <f t="shared" si="7"/>
        <v>36532.495839999996</v>
      </c>
      <c r="H29" s="12">
        <f t="shared" si="7"/>
        <v>0.60840399999999994</v>
      </c>
      <c r="I29" s="12">
        <f t="shared" si="7"/>
        <v>0</v>
      </c>
      <c r="J29" s="12">
        <f t="shared" si="7"/>
        <v>0</v>
      </c>
      <c r="K29" s="12">
        <f t="shared" si="7"/>
        <v>0</v>
      </c>
      <c r="L29" s="12">
        <f t="shared" si="7"/>
        <v>4.404185</v>
      </c>
    </row>
    <row r="30" spans="1:12" ht="18" customHeight="1" x14ac:dyDescent="0.15">
      <c r="A30" s="18"/>
      <c r="B30" s="10" t="s">
        <v>12</v>
      </c>
      <c r="C30" s="14">
        <f t="shared" si="7"/>
        <v>21684.116187999996</v>
      </c>
      <c r="D30" s="14">
        <f t="shared" si="7"/>
        <v>21676.264177999998</v>
      </c>
      <c r="E30" s="14">
        <f t="shared" si="7"/>
        <v>7.8520099999999999</v>
      </c>
      <c r="F30" s="14">
        <f t="shared" si="7"/>
        <v>21678.363258999998</v>
      </c>
      <c r="G30" s="14">
        <f t="shared" si="7"/>
        <v>21670.511248999999</v>
      </c>
      <c r="H30" s="14">
        <f t="shared" si="7"/>
        <v>7.8520099999999999</v>
      </c>
      <c r="I30" s="14">
        <f t="shared" si="7"/>
        <v>0</v>
      </c>
      <c r="J30" s="14">
        <f t="shared" si="7"/>
        <v>0</v>
      </c>
      <c r="K30" s="14">
        <f t="shared" si="7"/>
        <v>0</v>
      </c>
      <c r="L30" s="14">
        <f t="shared" si="7"/>
        <v>5.752929</v>
      </c>
    </row>
    <row r="31" spans="1:12" ht="18" customHeight="1" x14ac:dyDescent="0.15">
      <c r="A31" s="18"/>
      <c r="B31" s="10" t="s">
        <v>13</v>
      </c>
      <c r="C31" s="14">
        <f t="shared" si="7"/>
        <v>17158.605795999996</v>
      </c>
      <c r="D31" s="14">
        <f t="shared" si="7"/>
        <v>17156.089226999997</v>
      </c>
      <c r="E31" s="14">
        <f t="shared" si="7"/>
        <v>2.5165690000000001</v>
      </c>
      <c r="F31" s="14">
        <f t="shared" si="7"/>
        <v>17158.394193999997</v>
      </c>
      <c r="G31" s="14">
        <f t="shared" si="7"/>
        <v>17155.877624999997</v>
      </c>
      <c r="H31" s="14">
        <f t="shared" si="7"/>
        <v>2.5165690000000001</v>
      </c>
      <c r="I31" s="14">
        <f t="shared" si="7"/>
        <v>0</v>
      </c>
      <c r="J31" s="14">
        <f t="shared" si="7"/>
        <v>0</v>
      </c>
      <c r="K31" s="14">
        <f t="shared" si="7"/>
        <v>0</v>
      </c>
      <c r="L31" s="14">
        <f t="shared" si="7"/>
        <v>0.21160199999999998</v>
      </c>
    </row>
    <row r="32" spans="1:12" ht="18" customHeight="1" x14ac:dyDescent="0.15">
      <c r="A32" s="18"/>
      <c r="B32" s="10" t="s">
        <v>27</v>
      </c>
      <c r="C32" s="14">
        <f>SUMIF(C24,"&gt;0")</f>
        <v>4615.9357950000003</v>
      </c>
      <c r="D32" s="14">
        <f t="shared" ref="D32:L32" si="8">SUMIF(D24,"&gt;0")</f>
        <v>4605.8827879999999</v>
      </c>
      <c r="E32" s="14">
        <f t="shared" si="8"/>
        <v>10.053006999999999</v>
      </c>
      <c r="F32" s="14">
        <f t="shared" si="8"/>
        <v>4615.8881730000003</v>
      </c>
      <c r="G32" s="14">
        <f t="shared" si="8"/>
        <v>4605.8583250000001</v>
      </c>
      <c r="H32" s="14">
        <f t="shared" si="8"/>
        <v>10.029847999999999</v>
      </c>
      <c r="I32" s="14">
        <f t="shared" si="8"/>
        <v>2.3158999999999999E-2</v>
      </c>
      <c r="J32" s="14">
        <f t="shared" si="8"/>
        <v>0</v>
      </c>
      <c r="K32" s="14">
        <f t="shared" si="8"/>
        <v>2.3158999999999999E-2</v>
      </c>
      <c r="L32" s="14">
        <f t="shared" si="8"/>
        <v>2.4462999999999999E-2</v>
      </c>
    </row>
    <row r="33" spans="1:12" ht="18" customHeight="1" x14ac:dyDescent="0.15">
      <c r="A33" s="18"/>
      <c r="B33" s="10" t="s">
        <v>23</v>
      </c>
      <c r="C33" s="14">
        <f>SUMIF(C22,"&gt;0")+SUMIF(C25,"&gt;0")</f>
        <v>1036.192877</v>
      </c>
      <c r="D33" s="14">
        <f t="shared" ref="D33:L33" si="9">SUMIF(D22,"&gt;0")+SUMIF(D25,"&gt;0")</f>
        <v>1036.192877</v>
      </c>
      <c r="E33" s="14">
        <f t="shared" si="9"/>
        <v>0</v>
      </c>
      <c r="F33" s="14">
        <f t="shared" si="9"/>
        <v>1036.038828</v>
      </c>
      <c r="G33" s="14">
        <f t="shared" si="9"/>
        <v>1036.038828</v>
      </c>
      <c r="H33" s="14">
        <f t="shared" si="9"/>
        <v>0</v>
      </c>
      <c r="I33" s="14">
        <f t="shared" si="9"/>
        <v>0</v>
      </c>
      <c r="J33" s="14">
        <f t="shared" si="9"/>
        <v>0</v>
      </c>
      <c r="K33" s="14">
        <f t="shared" si="9"/>
        <v>0</v>
      </c>
      <c r="L33" s="14">
        <f t="shared" si="9"/>
        <v>0.15404899999999999</v>
      </c>
    </row>
    <row r="34" spans="1:12" ht="18" customHeight="1" x14ac:dyDescent="0.15">
      <c r="A34" s="18"/>
      <c r="B34" s="10" t="s">
        <v>14</v>
      </c>
      <c r="C34" s="14">
        <f>SUMIF(C15,"&gt;0")</f>
        <v>24302.508664999994</v>
      </c>
      <c r="D34" s="14">
        <f t="shared" ref="D34:L34" si="10">SUMIF(D15,"&gt;0")</f>
        <v>24105.304379999994</v>
      </c>
      <c r="E34" s="14">
        <f t="shared" si="10"/>
        <v>197.204285</v>
      </c>
      <c r="F34" s="14">
        <f t="shared" si="10"/>
        <v>24300.601769999994</v>
      </c>
      <c r="G34" s="14">
        <f t="shared" si="10"/>
        <v>24103.420195999995</v>
      </c>
      <c r="H34" s="14">
        <f t="shared" si="10"/>
        <v>197.18157400000001</v>
      </c>
      <c r="I34" s="14">
        <f t="shared" si="10"/>
        <v>2.2710999999999999E-2</v>
      </c>
      <c r="J34" s="14">
        <f t="shared" si="10"/>
        <v>0</v>
      </c>
      <c r="K34" s="14">
        <f t="shared" si="10"/>
        <v>2.2710999999999999E-2</v>
      </c>
      <c r="L34" s="14">
        <f t="shared" si="10"/>
        <v>1.8841840000000001</v>
      </c>
    </row>
    <row r="35" spans="1:12" ht="18" customHeight="1" x14ac:dyDescent="0.15">
      <c r="A35" s="18"/>
      <c r="B35" s="10" t="s">
        <v>29</v>
      </c>
      <c r="C35" s="14">
        <f>SUMIF(C26,"&gt;0")</f>
        <v>11720.629691</v>
      </c>
      <c r="D35" s="14">
        <f>SUMIF(D26,"&gt;0")</f>
        <v>11720.166894</v>
      </c>
      <c r="E35" s="14">
        <f t="shared" ref="E35:L35" si="11">SUMIF(E26,"&gt;0")</f>
        <v>0.46279700000000001</v>
      </c>
      <c r="F35" s="14">
        <f t="shared" si="11"/>
        <v>11719.184691</v>
      </c>
      <c r="G35" s="14">
        <f t="shared" si="11"/>
        <v>11718.721894</v>
      </c>
      <c r="H35" s="14">
        <f t="shared" si="11"/>
        <v>0.46279700000000001</v>
      </c>
      <c r="I35" s="14">
        <f t="shared" si="11"/>
        <v>0</v>
      </c>
      <c r="J35" s="14">
        <f t="shared" si="11"/>
        <v>0</v>
      </c>
      <c r="K35" s="14">
        <f t="shared" si="11"/>
        <v>0</v>
      </c>
      <c r="L35" s="14">
        <f t="shared" si="11"/>
        <v>1.4450000000000001</v>
      </c>
    </row>
    <row r="36" spans="1:12" ht="18" customHeight="1" x14ac:dyDescent="0.15">
      <c r="A36" s="18"/>
      <c r="B36" s="10" t="s">
        <v>15</v>
      </c>
      <c r="C36" s="14">
        <f t="shared" ref="C36:L39" si="12">SUMIF(C16,"&gt;0")</f>
        <v>16096.581004</v>
      </c>
      <c r="D36" s="14">
        <f t="shared" si="12"/>
        <v>16096.345515999999</v>
      </c>
      <c r="E36" s="14">
        <f t="shared" si="12"/>
        <v>0.235488</v>
      </c>
      <c r="F36" s="14">
        <f t="shared" si="12"/>
        <v>16081.485354</v>
      </c>
      <c r="G36" s="14">
        <f t="shared" si="12"/>
        <v>16081.249866</v>
      </c>
      <c r="H36" s="14">
        <f t="shared" si="12"/>
        <v>0.235488</v>
      </c>
      <c r="I36" s="14">
        <f t="shared" si="12"/>
        <v>0</v>
      </c>
      <c r="J36" s="14">
        <f t="shared" si="12"/>
        <v>0</v>
      </c>
      <c r="K36" s="14">
        <f t="shared" si="12"/>
        <v>0</v>
      </c>
      <c r="L36" s="14">
        <f t="shared" si="12"/>
        <v>15.095650000000001</v>
      </c>
    </row>
    <row r="37" spans="1:12" ht="18" customHeight="1" x14ac:dyDescent="0.15">
      <c r="A37" s="18"/>
      <c r="B37" s="10" t="s">
        <v>16</v>
      </c>
      <c r="C37" s="14">
        <f t="shared" si="12"/>
        <v>29946.667066999998</v>
      </c>
      <c r="D37" s="14">
        <f t="shared" si="12"/>
        <v>29931.127059999999</v>
      </c>
      <c r="E37" s="14">
        <f t="shared" si="12"/>
        <v>15.540006999999999</v>
      </c>
      <c r="F37" s="14">
        <f t="shared" si="12"/>
        <v>29930.208833999997</v>
      </c>
      <c r="G37" s="14">
        <f t="shared" si="12"/>
        <v>29923.087652999999</v>
      </c>
      <c r="H37" s="14">
        <f t="shared" si="12"/>
        <v>7.121181</v>
      </c>
      <c r="I37" s="14">
        <f t="shared" si="12"/>
        <v>8.4188259999999993</v>
      </c>
      <c r="J37" s="14">
        <f t="shared" si="12"/>
        <v>0</v>
      </c>
      <c r="K37" s="14">
        <f t="shared" si="12"/>
        <v>8.4188259999999993</v>
      </c>
      <c r="L37" s="14">
        <f t="shared" si="12"/>
        <v>8.0394069999999989</v>
      </c>
    </row>
    <row r="38" spans="1:12" ht="18" customHeight="1" x14ac:dyDescent="0.15">
      <c r="A38" s="18"/>
      <c r="B38" s="10" t="s">
        <v>17</v>
      </c>
      <c r="C38" s="14">
        <f t="shared" si="12"/>
        <v>29003.610298000007</v>
      </c>
      <c r="D38" s="14">
        <f t="shared" si="12"/>
        <v>29003.134140000006</v>
      </c>
      <c r="E38" s="14">
        <f t="shared" si="12"/>
        <v>0.47615799999999997</v>
      </c>
      <c r="F38" s="14">
        <f t="shared" si="12"/>
        <v>28998.494966000006</v>
      </c>
      <c r="G38" s="14">
        <f t="shared" si="12"/>
        <v>28998.227919000004</v>
      </c>
      <c r="H38" s="14">
        <f t="shared" si="12"/>
        <v>0.26704699999999998</v>
      </c>
      <c r="I38" s="14">
        <f t="shared" si="12"/>
        <v>0.20911099999999999</v>
      </c>
      <c r="J38" s="14">
        <f t="shared" si="12"/>
        <v>0</v>
      </c>
      <c r="K38" s="14">
        <f t="shared" si="12"/>
        <v>0.20911099999999999</v>
      </c>
      <c r="L38" s="14">
        <f t="shared" si="12"/>
        <v>4.9062209999999995</v>
      </c>
    </row>
    <row r="39" spans="1:12" ht="18" customHeight="1" x14ac:dyDescent="0.15">
      <c r="A39" s="18"/>
      <c r="B39" s="10" t="s">
        <v>18</v>
      </c>
      <c r="C39" s="14">
        <f t="shared" si="12"/>
        <v>32212.658772999999</v>
      </c>
      <c r="D39" s="14">
        <f t="shared" si="12"/>
        <v>32192.231642999999</v>
      </c>
      <c r="E39" s="14">
        <f t="shared" si="12"/>
        <v>20.427130000000002</v>
      </c>
      <c r="F39" s="14">
        <f t="shared" si="12"/>
        <v>32188.513833000001</v>
      </c>
      <c r="G39" s="14">
        <f t="shared" si="12"/>
        <v>32187.998304000001</v>
      </c>
      <c r="H39" s="14">
        <f t="shared" si="12"/>
        <v>0.51552900000000002</v>
      </c>
      <c r="I39" s="14">
        <f t="shared" si="12"/>
        <v>19.911601000000001</v>
      </c>
      <c r="J39" s="14">
        <f t="shared" si="12"/>
        <v>0</v>
      </c>
      <c r="K39" s="14">
        <f t="shared" si="12"/>
        <v>19.911601000000001</v>
      </c>
      <c r="L39" s="14">
        <f t="shared" si="12"/>
        <v>4.233339</v>
      </c>
    </row>
    <row r="40" spans="1:12" ht="18" customHeight="1" x14ac:dyDescent="0.15">
      <c r="A40" s="18"/>
      <c r="B40" s="10" t="s">
        <v>20</v>
      </c>
      <c r="C40" s="14">
        <f>SUMIF(C20:C21,"&gt;0")</f>
        <v>44748.384715</v>
      </c>
      <c r="D40" s="14">
        <f t="shared" ref="D40:L40" si="13">SUMIF(D20:D21,"&gt;0")</f>
        <v>44742.523293999999</v>
      </c>
      <c r="E40" s="14">
        <f t="shared" si="13"/>
        <v>5.8614210000000009</v>
      </c>
      <c r="F40" s="14">
        <f t="shared" si="13"/>
        <v>44738.482648999998</v>
      </c>
      <c r="G40" s="14">
        <f t="shared" si="13"/>
        <v>44732.989444999999</v>
      </c>
      <c r="H40" s="14">
        <f t="shared" si="13"/>
        <v>5.4932040000000004</v>
      </c>
      <c r="I40" s="14">
        <f t="shared" si="13"/>
        <v>0.36821700000000002</v>
      </c>
      <c r="J40" s="14">
        <f t="shared" si="13"/>
        <v>0</v>
      </c>
      <c r="K40" s="14">
        <f t="shared" si="13"/>
        <v>0.36821700000000002</v>
      </c>
      <c r="L40" s="14">
        <f t="shared" si="13"/>
        <v>9.533849</v>
      </c>
    </row>
    <row r="41" spans="1:12" ht="18" customHeight="1" x14ac:dyDescent="0.15">
      <c r="A41" s="32"/>
      <c r="B41" s="33" t="s">
        <v>31</v>
      </c>
      <c r="C41" s="34">
        <f>SUMIF(C27,"&gt;0")</f>
        <v>8021.6505210000005</v>
      </c>
      <c r="D41" s="34">
        <f t="shared" ref="D41:L41" si="14">SUMIF(D27,"&gt;0")</f>
        <v>8018.5569670000004</v>
      </c>
      <c r="E41" s="34">
        <f t="shared" si="14"/>
        <v>3.0935540000000001</v>
      </c>
      <c r="F41" s="34">
        <f t="shared" si="14"/>
        <v>8019.9493000000002</v>
      </c>
      <c r="G41" s="34">
        <f t="shared" si="14"/>
        <v>8016.8557460000002</v>
      </c>
      <c r="H41" s="34">
        <f t="shared" si="14"/>
        <v>3.0935540000000001</v>
      </c>
      <c r="I41" s="34">
        <f t="shared" si="14"/>
        <v>0</v>
      </c>
      <c r="J41" s="34">
        <f t="shared" si="14"/>
        <v>0</v>
      </c>
      <c r="K41" s="34">
        <f t="shared" si="14"/>
        <v>0</v>
      </c>
      <c r="L41" s="34">
        <f t="shared" si="14"/>
        <v>1.7012210000000001</v>
      </c>
    </row>
    <row r="42" spans="1:12" ht="13.5" customHeight="1" x14ac:dyDescent="0.15">
      <c r="A42" s="35" t="s">
        <v>33</v>
      </c>
      <c r="B42" s="36"/>
      <c r="C42" s="36"/>
      <c r="D42" s="36"/>
      <c r="E42" s="36"/>
      <c r="F42" s="36"/>
      <c r="G42" s="36"/>
    </row>
    <row r="43" spans="1:12" ht="13.5" customHeight="1" x14ac:dyDescent="0.15">
      <c r="A43" s="35"/>
      <c r="B43" s="36"/>
      <c r="C43" s="36"/>
      <c r="D43" s="36"/>
      <c r="E43" s="36"/>
      <c r="F43" s="36"/>
      <c r="G43" s="36"/>
    </row>
  </sheetData>
  <mergeCells count="10">
    <mergeCell ref="C3:E4"/>
    <mergeCell ref="F3:H4"/>
    <mergeCell ref="I3:K4"/>
    <mergeCell ref="L3:L4"/>
    <mergeCell ref="A6:B6"/>
    <mergeCell ref="A7:B7"/>
    <mergeCell ref="A8:B8"/>
    <mergeCell ref="A9:B9"/>
    <mergeCell ref="A10:B10"/>
    <mergeCell ref="A3:B5"/>
  </mergeCells>
  <phoneticPr fontId="2"/>
  <dataValidations count="1">
    <dataValidation type="decimal" operator="greaterThanOrEqual" allowBlank="1" showInputMessage="1" showErrorMessage="1" sqref="G11:H14 G16:H22 G24:H41 J24:L41 J16:L22 J11:L14">
      <formula1>0</formula1>
    </dataValidation>
  </dataValidations>
  <pageMargins left="0.39370078740157483" right="0.39370078740157483" top="0.78740157480314965" bottom="0.39370078740157483" header="0" footer="0"/>
  <pageSetup paperSize="9" scale="76" fitToHeight="0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1-2</vt:lpstr>
      <vt:lpstr>'1-2'!Print_Titles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2022-03-11T00:09:08Z</dcterms:created>
  <dcterms:modified xsi:type="dcterms:W3CDTF">2022-03-11T00:09:16Z</dcterms:modified>
</cp:coreProperties>
</file>