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mln19_rinyacyou03\近畿中国森林管理局1\企画調整課\情報管理\002統計書\R元統計_R2作成\20210301確定版\"/>
    </mc:Choice>
  </mc:AlternateContent>
  <xr:revisionPtr revIDLastSave="0" documentId="8_{23EF11C1-00D1-463B-AAD5-6D8822911AA7}" xr6:coauthVersionLast="45" xr6:coauthVersionMax="45" xr10:uidLastSave="{00000000-0000-0000-0000-000000000000}"/>
  <bookViews>
    <workbookView xWindow="-120" yWindow="-120" windowWidth="29040" windowHeight="15840" xr2:uid="{995E35D6-510B-48E9-B898-7EAF0AFA62C6}"/>
  </bookViews>
  <sheets>
    <sheet name="6-1" sheetId="1" r:id="rId1"/>
  </sheets>
  <definedNames>
    <definedName name="_xlnm.Print_Titles" localSheetId="0">'6-1'!$3:$7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1" l="1"/>
  <c r="E79" i="1"/>
  <c r="D79" i="1"/>
  <c r="F78" i="1"/>
  <c r="E78" i="1"/>
  <c r="D78" i="1"/>
  <c r="C78" i="1"/>
  <c r="F77" i="1"/>
  <c r="E77" i="1"/>
  <c r="D77" i="1"/>
  <c r="F76" i="1"/>
  <c r="E76" i="1"/>
  <c r="D76" i="1"/>
  <c r="C76" i="1"/>
  <c r="F75" i="1"/>
  <c r="E75" i="1"/>
  <c r="D75" i="1"/>
  <c r="F74" i="1"/>
  <c r="E74" i="1"/>
  <c r="D74" i="1"/>
  <c r="F73" i="1"/>
  <c r="E73" i="1"/>
  <c r="D73" i="1"/>
  <c r="F72" i="1"/>
  <c r="E72" i="1"/>
  <c r="D72" i="1"/>
  <c r="C72" i="1"/>
  <c r="F71" i="1"/>
  <c r="E71" i="1"/>
  <c r="D71" i="1"/>
  <c r="F70" i="1"/>
  <c r="E70" i="1"/>
  <c r="D70" i="1"/>
  <c r="C70" i="1"/>
  <c r="F69" i="1"/>
  <c r="E69" i="1"/>
  <c r="D69" i="1"/>
  <c r="F68" i="1"/>
  <c r="E68" i="1"/>
  <c r="D68" i="1"/>
  <c r="C68" i="1"/>
  <c r="F67" i="1"/>
  <c r="E67" i="1"/>
  <c r="D67" i="1"/>
  <c r="F66" i="1"/>
  <c r="E66" i="1"/>
  <c r="D66" i="1"/>
  <c r="C66" i="1"/>
  <c r="F65" i="1"/>
  <c r="E65" i="1"/>
  <c r="D65" i="1"/>
  <c r="F64" i="1"/>
  <c r="E64" i="1"/>
  <c r="D64" i="1"/>
  <c r="F63" i="1"/>
  <c r="E63" i="1"/>
  <c r="D63" i="1"/>
  <c r="F62" i="1"/>
  <c r="E62" i="1"/>
  <c r="D62" i="1"/>
  <c r="C62" i="1"/>
  <c r="F61" i="1"/>
  <c r="E61" i="1"/>
  <c r="D61" i="1"/>
  <c r="F60" i="1"/>
  <c r="E60" i="1"/>
  <c r="D60" i="1"/>
  <c r="F59" i="1"/>
  <c r="E59" i="1"/>
  <c r="D59" i="1"/>
  <c r="F58" i="1"/>
  <c r="E58" i="1"/>
  <c r="D58" i="1"/>
  <c r="C58" i="1"/>
  <c r="F57" i="1"/>
  <c r="E57" i="1"/>
  <c r="D57" i="1"/>
  <c r="F56" i="1"/>
  <c r="E56" i="1"/>
  <c r="D56" i="1"/>
  <c r="C56" i="1"/>
  <c r="F55" i="1"/>
  <c r="E55" i="1"/>
  <c r="D55" i="1"/>
  <c r="F54" i="1"/>
  <c r="E54" i="1"/>
  <c r="D54" i="1"/>
  <c r="C54" i="1"/>
  <c r="F53" i="1"/>
  <c r="E53" i="1"/>
  <c r="D53" i="1"/>
  <c r="F52" i="1"/>
  <c r="E52" i="1"/>
  <c r="D52" i="1"/>
  <c r="C51" i="1"/>
  <c r="C79" i="1" s="1"/>
  <c r="C50" i="1"/>
  <c r="C49" i="1"/>
  <c r="C67" i="1" s="1"/>
  <c r="C48" i="1"/>
  <c r="C47" i="1"/>
  <c r="C46" i="1"/>
  <c r="C45" i="1"/>
  <c r="C61" i="1" s="1"/>
  <c r="C44" i="1"/>
  <c r="C60" i="1" s="1"/>
  <c r="F43" i="1"/>
  <c r="E43" i="1"/>
  <c r="D43" i="1"/>
  <c r="F42" i="1"/>
  <c r="E42" i="1"/>
  <c r="D42" i="1"/>
  <c r="C41" i="1"/>
  <c r="C63" i="1" s="1"/>
  <c r="C40" i="1"/>
  <c r="C39" i="1"/>
  <c r="C38" i="1"/>
  <c r="C37" i="1"/>
  <c r="C77" i="1" s="1"/>
  <c r="C36" i="1"/>
  <c r="C35" i="1"/>
  <c r="C75" i="1" s="1"/>
  <c r="C34" i="1"/>
  <c r="C74" i="1" s="1"/>
  <c r="C33" i="1"/>
  <c r="C73" i="1" s="1"/>
  <c r="C32" i="1"/>
  <c r="C31" i="1"/>
  <c r="C71" i="1" s="1"/>
  <c r="C30" i="1"/>
  <c r="C29" i="1"/>
  <c r="C69" i="1" s="1"/>
  <c r="C28" i="1"/>
  <c r="C27" i="1"/>
  <c r="C65" i="1" s="1"/>
  <c r="C26" i="1"/>
  <c r="C64" i="1" s="1"/>
  <c r="C25" i="1"/>
  <c r="C59" i="1" s="1"/>
  <c r="C24" i="1"/>
  <c r="C23" i="1"/>
  <c r="C57" i="1" s="1"/>
  <c r="C22" i="1"/>
  <c r="C21" i="1"/>
  <c r="C55" i="1" s="1"/>
  <c r="C20" i="1"/>
  <c r="C19" i="1"/>
  <c r="C53" i="1" s="1"/>
  <c r="C18" i="1"/>
  <c r="C52" i="1" s="1"/>
  <c r="F17" i="1"/>
  <c r="E17" i="1"/>
  <c r="D17" i="1"/>
  <c r="F16" i="1"/>
  <c r="E16" i="1"/>
  <c r="D16" i="1"/>
  <c r="C42" i="1" l="1"/>
  <c r="C17" i="1"/>
  <c r="C43" i="1"/>
  <c r="C16" i="1"/>
</calcChain>
</file>

<file path=xl/sharedStrings.xml><?xml version="1.0" encoding="utf-8"?>
<sst xmlns="http://schemas.openxmlformats.org/spreadsheetml/2006/main" count="63" uniqueCount="38">
  <si>
    <t>６－１  国有林治山事業</t>
    <phoneticPr fontId="2"/>
  </si>
  <si>
    <t>単位（金額：千円）</t>
    <rPh sb="0" eb="2">
      <t>タンイ</t>
    </rPh>
    <rPh sb="3" eb="5">
      <t>キンガク</t>
    </rPh>
    <rPh sb="6" eb="8">
      <t>センエン</t>
    </rPh>
    <phoneticPr fontId="2"/>
  </si>
  <si>
    <t>年度
森林管理（局）署
都道府県</t>
    <rPh sb="8" eb="9">
      <t>キョク</t>
    </rPh>
    <rPh sb="10" eb="11">
      <t>ショ</t>
    </rPh>
    <rPh sb="12" eb="16">
      <t>トドウフケン</t>
    </rPh>
    <phoneticPr fontId="2"/>
  </si>
  <si>
    <t>総経費</t>
    <phoneticPr fontId="2"/>
  </si>
  <si>
    <t>国　有　林　野　内　治　山　事　業　費</t>
    <phoneticPr fontId="2"/>
  </si>
  <si>
    <t>山地治山</t>
    <rPh sb="0" eb="2">
      <t>サンチ</t>
    </rPh>
    <rPh sb="2" eb="4">
      <t>チサン</t>
    </rPh>
    <phoneticPr fontId="2"/>
  </si>
  <si>
    <t>水源地域等
保安林整備</t>
    <rPh sb="0" eb="2">
      <t>スイゲン</t>
    </rPh>
    <rPh sb="2" eb="4">
      <t>チイキ</t>
    </rPh>
    <rPh sb="4" eb="5">
      <t>トウ</t>
    </rPh>
    <rPh sb="6" eb="9">
      <t>ホアンリン</t>
    </rPh>
    <rPh sb="9" eb="11">
      <t>セイビ</t>
    </rPh>
    <phoneticPr fontId="2"/>
  </si>
  <si>
    <t>その他</t>
    <rPh sb="2" eb="3">
      <t>タ</t>
    </rPh>
    <phoneticPr fontId="2"/>
  </si>
  <si>
    <t>石川</t>
    <rPh sb="0" eb="2">
      <t>イシカワ</t>
    </rPh>
    <phoneticPr fontId="2"/>
  </si>
  <si>
    <t>福井</t>
    <rPh sb="0" eb="2">
      <t>フクイ</t>
    </rPh>
    <phoneticPr fontId="2"/>
  </si>
  <si>
    <t>三重</t>
    <rPh sb="0" eb="2">
      <t>ミエ</t>
    </rPh>
    <phoneticPr fontId="2"/>
  </si>
  <si>
    <t>滋賀</t>
    <rPh sb="0" eb="2">
      <t>シガ</t>
    </rPh>
    <phoneticPr fontId="2"/>
  </si>
  <si>
    <t>兵庫</t>
    <rPh sb="0" eb="2">
      <t>ヒョウゴ</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</si>
  <si>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</si>
  <si>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</si>
  <si>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</si>
  <si>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</si>
  <si>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広島北部</t>
    <rPh sb="0" eb="2">
      <t>ヒロシマ</t>
    </rPh>
    <rPh sb="2" eb="4">
      <t>ホクブ</t>
    </rPh>
    <phoneticPr fontId="2"/>
  </si>
  <si>
    <t>広島</t>
    <rPh sb="0" eb="2">
      <t>ヒロシマ</t>
    </rPh>
    <phoneticPr fontId="2"/>
  </si>
  <si>
    <t>〃</t>
    <phoneticPr fontId="2"/>
  </si>
  <si>
    <t>本局</t>
    <rPh sb="0" eb="2">
      <t>ホンキョク</t>
    </rPh>
    <phoneticPr fontId="2"/>
  </si>
  <si>
    <t>大阪</t>
    <rPh sb="0" eb="2">
      <t>オオサカ</t>
    </rPh>
    <phoneticPr fontId="2"/>
  </si>
  <si>
    <t>（京都大阪）</t>
    <phoneticPr fontId="2"/>
  </si>
  <si>
    <t>総数</t>
    <rPh sb="0" eb="2">
      <t>ソウスウ</t>
    </rPh>
    <phoneticPr fontId="2"/>
  </si>
  <si>
    <t>　</t>
    <phoneticPr fontId="2"/>
  </si>
  <si>
    <t>京都</t>
    <rPh sb="0" eb="2">
      <t>キョウト</t>
    </rPh>
    <phoneticPr fontId="2"/>
  </si>
  <si>
    <t>（奈良）</t>
    <phoneticPr fontId="2"/>
  </si>
  <si>
    <t>奈良</t>
    <rPh sb="0" eb="2">
      <t>ナラ</t>
    </rPh>
    <phoneticPr fontId="2"/>
  </si>
  <si>
    <t>（山口）</t>
    <phoneticPr fontId="2"/>
  </si>
  <si>
    <t>山口</t>
    <rPh sb="0" eb="1">
      <t>ヤマ</t>
    </rPh>
    <rPh sb="1" eb="2">
      <t>グチ</t>
    </rPh>
    <phoneticPr fontId="2"/>
  </si>
  <si>
    <t>県別再掲</t>
    <rPh sb="0" eb="2">
      <t>ケンベツ</t>
    </rPh>
    <rPh sb="2" eb="4">
      <t>サイケイ</t>
    </rPh>
    <phoneticPr fontId="2"/>
  </si>
  <si>
    <t>山口</t>
    <rPh sb="0" eb="2">
      <t>ヤマグチ</t>
    </rPh>
    <phoneticPr fontId="2"/>
  </si>
  <si>
    <t>１　本表は、治山事業業務資料により作成した。</t>
  </si>
  <si>
    <t>２　本表は、治山事業費、北海道開発事業費、離島振興事業費、沖縄開発事業費及び災害対策等緊急事業推進費による実行分を合算掲上した。</t>
    <phoneticPr fontId="2"/>
  </si>
  <si>
    <t>３　山地治山、水源地域等保安林整備は、平成26年度までは工事費、平成27年度からは工事費、測量設計費、船舶及び機械器具費を合算掲上した。</t>
  </si>
  <si>
    <t>４　その他欄には、平成26年度までは測量及び試験費、船舶及び機械器具費、営繕費、宿舎費、平成27年度からは営繕費、宿舎費を合算掲上した。</t>
  </si>
  <si>
    <t>５　平成２３年度より、東日本大震災復興事業費による実行分を含めて掲上した。</t>
  </si>
  <si>
    <t>６　（　）は前年度からの繰越明許費で外書した。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</si>
</sst>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411]ggge&quot;年度&quot;"/>
    <numFmt numFmtId="178" formatCode="_ * \(#,##0,\)_ ;_ * \(\-#,##0,\)_ ;_ * &quot;&quot;_ ;_ @_ "/>
    <numFmt numFmtId="179" formatCode="_ * #,##0,_ ;_ * \-#,##0,_ ;_ * &quot;-&quot;_ ;_ @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9">
    <xf numFmtId="0" fontId="0" fillId="0" borderId="0" xfId="0">
      <alignment vertical="center"/>
    </xf>
    <xf numFmtId="0" fontId="0" fillId="0" borderId="0" xfId="0"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4"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shrinkToFit="1"/>
    </xf>
    <xf numFmtId="0" fontId="1" fillId="0" borderId="0" xfId="0" applyFo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177" fontId="3" fillId="0" borderId="1" xfId="0" applyNumberFormat="1" applyFont="1" applyBorder="1" applyAlignment="1">
      <alignment horizontal="distributed" vertical="center"/>
    </xf>
    <xf numFmtId="177" fontId="0" fillId="0" borderId="2" xfId="0" applyNumberFormat="1" applyBorder="1" applyAlignment="1">
      <alignment horizontal="distributed" vertical="center"/>
    </xf>
    <xf numFmtId="178" fontId="3" fillId="0" borderId="8" xfId="0" applyNumberFormat="1" applyFont="1" applyBorder="1">
      <alignment vertical="center"/>
    </xf>
    <xf numFmtId="178" fontId="3" fillId="0" borderId="9" xfId="0" applyNumberFormat="1" applyFont="1" applyBorder="1">
      <alignment vertical="center"/>
    </xf>
    <xf numFmtId="178" fontId="3" fillId="0" borderId="9" xfId="0" applyNumberFormat="1" applyFont="1" applyBorder="1" applyAlignment="1">
      <alignment horizontal="center" vertical="center"/>
    </xf>
    <xf numFmtId="177" fontId="3" fillId="0" borderId="13" xfId="0" applyNumberFormat="1" applyFont="1" applyBorder="1" applyAlignment="1">
      <alignment horizontal="distributed" vertical="center"/>
    </xf>
    <xf numFmtId="177" fontId="3" fillId="0" borderId="14" xfId="0" applyNumberFormat="1" applyFont="1" applyBorder="1" applyAlignment="1">
      <alignment horizontal="distributed" vertical="center"/>
    </xf>
    <xf numFmtId="179" fontId="3" fillId="0" borderId="15" xfId="0" applyNumberFormat="1" applyFont="1" applyBorder="1">
      <alignment vertical="center"/>
    </xf>
    <xf numFmtId="177" fontId="3" fillId="0" borderId="16" xfId="0" applyNumberFormat="1" applyFont="1" applyBorder="1" applyAlignment="1">
      <alignment horizontal="distributed" vertical="center"/>
    </xf>
    <xf numFmtId="177" fontId="3" fillId="0" borderId="17" xfId="0" applyNumberFormat="1" applyFont="1" applyBorder="1" applyAlignment="1">
      <alignment horizontal="distributed" vertical="center"/>
    </xf>
    <xf numFmtId="178" fontId="3" fillId="0" borderId="18" xfId="0" applyNumberFormat="1" applyFont="1" applyBorder="1">
      <alignment vertical="center"/>
    </xf>
    <xf numFmtId="177" fontId="5" fillId="0" borderId="19" xfId="0" applyNumberFormat="1" applyFont="1" applyBorder="1" applyAlignment="1">
      <alignment horizontal="distributed" vertical="center"/>
    </xf>
    <xf numFmtId="177" fontId="5" fillId="0" borderId="20" xfId="0" applyNumberFormat="1" applyFont="1" applyBorder="1" applyAlignment="1">
      <alignment horizontal="distributed" vertical="center"/>
    </xf>
    <xf numFmtId="179" fontId="5" fillId="0" borderId="21" xfId="0" applyNumberFormat="1" applyFont="1" applyBorder="1">
      <alignment vertical="center"/>
    </xf>
    <xf numFmtId="0" fontId="5" fillId="0" borderId="22" xfId="0" applyFont="1" applyBorder="1" applyAlignment="1">
      <alignment horizontal="distributed" vertical="center"/>
    </xf>
    <xf numFmtId="178" fontId="3" fillId="0" borderId="22" xfId="0" applyNumberFormat="1" applyFont="1" applyBorder="1">
      <alignment vertical="center"/>
    </xf>
    <xf numFmtId="178" fontId="3" fillId="0" borderId="22" xfId="0" applyNumberFormat="1" applyFont="1" applyBorder="1" applyProtection="1">
      <alignment vertical="center"/>
      <protection locked="0"/>
    </xf>
    <xf numFmtId="0" fontId="3" fillId="0" borderId="15" xfId="1" applyFont="1" applyBorder="1" applyAlignment="1">
      <alignment horizontal="center" vertical="center"/>
    </xf>
    <xf numFmtId="179" fontId="3" fillId="0" borderId="15" xfId="0" applyNumberFormat="1" applyFont="1" applyBorder="1" applyProtection="1">
      <alignment vertical="center"/>
      <protection locked="0"/>
    </xf>
    <xf numFmtId="0" fontId="3" fillId="0" borderId="16" xfId="1" applyFont="1" applyBorder="1" applyAlignment="1">
      <alignment horizontal="center" vertical="center"/>
    </xf>
    <xf numFmtId="0" fontId="3" fillId="0" borderId="18" xfId="1" applyFont="1" applyBorder="1" applyAlignment="1">
      <alignment horizontal="center" vertical="center"/>
    </xf>
    <xf numFmtId="178" fontId="3" fillId="0" borderId="18" xfId="0" applyNumberFormat="1" applyFont="1" applyBorder="1" applyProtection="1">
      <alignment vertical="center"/>
      <protection locked="0"/>
    </xf>
    <xf numFmtId="0" fontId="3" fillId="0" borderId="13" xfId="1" applyFont="1" applyBorder="1" applyAlignment="1">
      <alignment horizontal="center" vertical="center"/>
    </xf>
    <xf numFmtId="178" fontId="3" fillId="0" borderId="18" xfId="0" applyNumberFormat="1" applyFont="1" applyBorder="1" applyAlignment="1" applyProtection="1">
      <alignment horizontal="right" vertical="center"/>
      <protection locked="0"/>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179" fontId="3" fillId="0" borderId="9" xfId="0" applyNumberFormat="1" applyFont="1" applyBorder="1">
      <alignment vertical="center"/>
    </xf>
    <xf numFmtId="0" fontId="3" fillId="0" borderId="23" xfId="0" applyFont="1" applyBorder="1" applyAlignment="1">
      <alignment horizontal="center" vertical="center"/>
    </xf>
    <xf numFmtId="178" fontId="3" fillId="0" borderId="23" xfId="0" applyNumberFormat="1" applyFont="1" applyBorder="1">
      <alignment vertical="center"/>
    </xf>
    <xf numFmtId="178" fontId="3" fillId="0" borderId="23" xfId="0" applyNumberFormat="1" applyFont="1" applyBorder="1" applyProtection="1">
      <alignment vertical="center"/>
      <protection locked="0"/>
    </xf>
    <xf numFmtId="0" fontId="3" fillId="0" borderId="24" xfId="0" applyFont="1" applyBorder="1" applyAlignment="1">
      <alignment horizontal="center" vertical="center"/>
    </xf>
    <xf numFmtId="179" fontId="3" fillId="0" borderId="24" xfId="0" applyNumberFormat="1" applyFont="1" applyBorder="1">
      <alignment vertical="center"/>
    </xf>
    <xf numFmtId="179" fontId="3" fillId="0" borderId="24" xfId="0" applyNumberFormat="1" applyFont="1" applyBorder="1" applyProtection="1">
      <alignment vertical="center"/>
      <protection locked="0"/>
    </xf>
    <xf numFmtId="0" fontId="3" fillId="0" borderId="15" xfId="0" applyFont="1" applyBorder="1" applyAlignment="1">
      <alignment horizontal="center" vertical="center"/>
    </xf>
    <xf numFmtId="178" fontId="3" fillId="0" borderId="9" xfId="0" applyNumberFormat="1" applyFont="1" applyBorder="1" applyProtection="1">
      <alignment vertical="center"/>
      <protection locked="0"/>
    </xf>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12" xfId="1" applyFont="1" applyBorder="1" applyAlignment="1">
      <alignment horizontal="center" vertical="center"/>
    </xf>
    <xf numFmtId="179" fontId="3" fillId="0" borderId="12" xfId="0" applyNumberFormat="1" applyFont="1" applyBorder="1">
      <alignment vertical="center"/>
    </xf>
    <xf numFmtId="179" fontId="3" fillId="0" borderId="12" xfId="0" applyNumberFormat="1" applyFont="1" applyBorder="1" applyProtection="1">
      <alignment vertical="center"/>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lignment vertical="center"/>
    </xf>
    <xf numFmtId="0" fontId="3" fillId="0" borderId="0" xfId="0" applyFont="1">
      <alignment vertical="center"/>
    </xf>
    <xf numFmtId="0" fontId="3" fillId="0" borderId="0" xfId="2" applyFont="1">
      <alignment vertical="center"/>
    </xf>
  </cellXfs>
  <cellStyles count="3">
    <cellStyle name="標準" xfId="0" builtinId="0"/>
    <cellStyle name="標準 2 2" xfId="2" xr:uid="{E09CB025-B452-4958-8A2F-91B5CBFB8E83}"/>
    <cellStyle name="標準_Sheet1" xfId="1" xr:uid="{4F4BA4C7-AB9E-40B2-B66F-74C06907F5DA}"/>
  </cellStyles>
  <dxfs count="1">
    <dxf>
      <numFmt numFmtId="176" formatCode="&quot;令和元年度&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EB1E9-D3AD-4B44-AD57-8CCA8E9D5231}">
  <sheetPr codeName="Sheet35">
    <pageSetUpPr fitToPage="1"/>
  </sheetPr>
  <dimension ref="A1:F90"/>
  <sheetViews>
    <sheetView tabSelected="1" topLeftCell="A16" zoomScaleNormal="100" workbookViewId="0">
      <selection activeCell="C34" sqref="C34"/>
    </sheetView>
  </sheetViews>
  <sheetFormatPr defaultColWidth="9" defaultRowHeight="13.5" x14ac:dyDescent="0.15"/>
  <cols>
    <col min="1" max="1" width="21" customWidth="1"/>
    <col min="2" max="2" width="9.125" customWidth="1"/>
    <col min="3" max="6" width="21.875" customWidth="1"/>
    <col min="7" max="10" width="13.875" customWidth="1"/>
  </cols>
  <sheetData>
    <row r="1" spans="1:6" x14ac:dyDescent="0.15">
      <c r="A1" s="1" t="s">
        <v>0</v>
      </c>
    </row>
    <row r="2" spans="1:6" x14ac:dyDescent="0.15">
      <c r="F2" s="2" t="s">
        <v>1</v>
      </c>
    </row>
    <row r="3" spans="1:6" x14ac:dyDescent="0.15">
      <c r="A3" s="3" t="s">
        <v>2</v>
      </c>
      <c r="B3" s="4"/>
      <c r="C3" s="5" t="s">
        <v>3</v>
      </c>
      <c r="D3" s="6" t="s">
        <v>4</v>
      </c>
      <c r="E3" s="7"/>
      <c r="F3" s="8"/>
    </row>
    <row r="4" spans="1:6" s="14" customFormat="1" ht="13.5" customHeight="1" x14ac:dyDescent="0.15">
      <c r="A4" s="9"/>
      <c r="B4" s="10"/>
      <c r="C4" s="11"/>
      <c r="D4" s="12" t="s">
        <v>5</v>
      </c>
      <c r="E4" s="13" t="s">
        <v>6</v>
      </c>
      <c r="F4" s="12" t="s">
        <v>7</v>
      </c>
    </row>
    <row r="5" spans="1:6" s="14" customFormat="1" ht="13.5" customHeight="1" x14ac:dyDescent="0.15">
      <c r="A5" s="9"/>
      <c r="B5" s="10"/>
      <c r="C5" s="11"/>
      <c r="D5" s="15"/>
      <c r="E5" s="16"/>
      <c r="F5" s="15"/>
    </row>
    <row r="6" spans="1:6" s="14" customFormat="1" ht="13.5" customHeight="1" x14ac:dyDescent="0.15">
      <c r="A6" s="9"/>
      <c r="B6" s="10"/>
      <c r="C6" s="11"/>
      <c r="D6" s="15"/>
      <c r="E6" s="16"/>
      <c r="F6" s="15"/>
    </row>
    <row r="7" spans="1:6" s="14" customFormat="1" ht="13.5" customHeight="1" x14ac:dyDescent="0.15">
      <c r="A7" s="17"/>
      <c r="B7" s="18"/>
      <c r="C7" s="19"/>
      <c r="D7" s="20"/>
      <c r="E7" s="21"/>
      <c r="F7" s="20"/>
    </row>
    <row r="8" spans="1:6" ht="13.5" customHeight="1" x14ac:dyDescent="0.15">
      <c r="A8" s="22"/>
      <c r="B8" s="23"/>
      <c r="C8" s="24">
        <v>155830400</v>
      </c>
      <c r="D8" s="25">
        <v>110598400</v>
      </c>
      <c r="E8" s="26">
        <v>45232000</v>
      </c>
      <c r="F8" s="26">
        <v>0</v>
      </c>
    </row>
    <row r="9" spans="1:6" ht="13.5" customHeight="1" x14ac:dyDescent="0.15">
      <c r="A9" s="27">
        <v>42095</v>
      </c>
      <c r="B9" s="28"/>
      <c r="C9" s="29">
        <v>1687300566</v>
      </c>
      <c r="D9" s="29">
        <v>1560081845</v>
      </c>
      <c r="E9" s="29">
        <v>125436201</v>
      </c>
      <c r="F9" s="29">
        <v>1782520</v>
      </c>
    </row>
    <row r="10" spans="1:6" ht="13.5" customHeight="1" x14ac:dyDescent="0.15">
      <c r="A10" s="30"/>
      <c r="B10" s="31"/>
      <c r="C10" s="32">
        <v>352178600</v>
      </c>
      <c r="D10" s="32">
        <v>326528600</v>
      </c>
      <c r="E10" s="32">
        <v>25650000</v>
      </c>
      <c r="F10" s="32">
        <v>0</v>
      </c>
    </row>
    <row r="11" spans="1:6" ht="13.5" customHeight="1" x14ac:dyDescent="0.15">
      <c r="A11" s="27">
        <v>42460</v>
      </c>
      <c r="B11" s="28"/>
      <c r="C11" s="29">
        <v>1585148625</v>
      </c>
      <c r="D11" s="29">
        <v>1136215258</v>
      </c>
      <c r="E11" s="29">
        <v>446552207</v>
      </c>
      <c r="F11" s="29">
        <v>2381160</v>
      </c>
    </row>
    <row r="12" spans="1:6" ht="13.5" customHeight="1" x14ac:dyDescent="0.15">
      <c r="A12" s="30"/>
      <c r="B12" s="31"/>
      <c r="C12" s="32">
        <v>376211200</v>
      </c>
      <c r="D12" s="32">
        <v>376211200</v>
      </c>
      <c r="E12" s="32">
        <v>0</v>
      </c>
      <c r="F12" s="32">
        <v>0</v>
      </c>
    </row>
    <row r="13" spans="1:6" ht="13.5" customHeight="1" x14ac:dyDescent="0.15">
      <c r="A13" s="27">
        <v>42825</v>
      </c>
      <c r="B13" s="28"/>
      <c r="C13" s="29">
        <v>1384024018</v>
      </c>
      <c r="D13" s="29">
        <v>1220050277</v>
      </c>
      <c r="E13" s="29">
        <v>163182341</v>
      </c>
      <c r="F13" s="29">
        <v>791400</v>
      </c>
    </row>
    <row r="14" spans="1:6" ht="13.5" customHeight="1" x14ac:dyDescent="0.15">
      <c r="A14" s="30"/>
      <c r="B14" s="31"/>
      <c r="C14" s="32">
        <v>1137160840</v>
      </c>
      <c r="D14" s="32">
        <v>1137160840</v>
      </c>
      <c r="E14" s="32">
        <v>0</v>
      </c>
      <c r="F14" s="32">
        <v>0</v>
      </c>
    </row>
    <row r="15" spans="1:6" ht="13.5" customHeight="1" x14ac:dyDescent="0.15">
      <c r="A15" s="27">
        <v>43190</v>
      </c>
      <c r="B15" s="28"/>
      <c r="C15" s="29">
        <v>1590645054</v>
      </c>
      <c r="D15" s="29">
        <v>1383011269</v>
      </c>
      <c r="E15" s="29">
        <v>205240985</v>
      </c>
      <c r="F15" s="29">
        <v>2392800</v>
      </c>
    </row>
    <row r="16" spans="1:6" ht="13.5" customHeight="1" x14ac:dyDescent="0.15">
      <c r="A16" s="30"/>
      <c r="B16" s="31"/>
      <c r="C16" s="32">
        <f t="shared" ref="C16:F17" si="0">SUMIF(C18,"&gt;0")+SUMIF(C20,"&gt;0")+SUMIF(C22,"&gt;0")+SUMIF(C24,"&gt;0")+SUMIF(C26,"&gt;0")+SUMIF(C28,"&gt;0")+SUMIF(C30,"&gt;0")+SUMIF(C32,"&gt;0")+SUMIF(C34,"&gt;0")+SUMIF(C36,"&gt;0")+SUMIF(C38,"&gt;0")+SUMIF(C40,"&gt;0")+SUMIF(C42,"&gt;0")+SUMIF(C48,"&gt;0")+SUMIF(C50,"&gt;0")</f>
        <v>637177320</v>
      </c>
      <c r="D16" s="32">
        <f t="shared" si="0"/>
        <v>637177320</v>
      </c>
      <c r="E16" s="32">
        <f t="shared" si="0"/>
        <v>0</v>
      </c>
      <c r="F16" s="32">
        <f t="shared" si="0"/>
        <v>0</v>
      </c>
    </row>
    <row r="17" spans="1:6" ht="13.5" customHeight="1" thickBot="1" x14ac:dyDescent="0.2">
      <c r="A17" s="33">
        <v>43556</v>
      </c>
      <c r="B17" s="34">
        <v>43190</v>
      </c>
      <c r="C17" s="35">
        <f t="shared" si="0"/>
        <v>1635724422</v>
      </c>
      <c r="D17" s="35">
        <f t="shared" si="0"/>
        <v>1482705268</v>
      </c>
      <c r="E17" s="35">
        <f t="shared" si="0"/>
        <v>149744934</v>
      </c>
      <c r="F17" s="35">
        <f t="shared" si="0"/>
        <v>3274220</v>
      </c>
    </row>
    <row r="18" spans="1:6" ht="13.5" customHeight="1" thickTop="1" x14ac:dyDescent="0.15">
      <c r="A18" s="36"/>
      <c r="B18" s="36"/>
      <c r="C18" s="37">
        <f t="shared" ref="C18:C41" si="1">SUMIF(D18,"&gt;0")+SUMIF(E18,"&gt;0")+SUMIF(F18,"&gt;0")</f>
        <v>77800000</v>
      </c>
      <c r="D18" s="38">
        <v>77800000</v>
      </c>
      <c r="E18" s="38">
        <v>0</v>
      </c>
      <c r="F18" s="38">
        <v>0</v>
      </c>
    </row>
    <row r="19" spans="1:6" ht="13.5" customHeight="1" x14ac:dyDescent="0.15">
      <c r="A19" s="39" t="s">
        <v>8</v>
      </c>
      <c r="B19" s="39" t="s">
        <v>8</v>
      </c>
      <c r="C19" s="29">
        <f t="shared" si="1"/>
        <v>52642412</v>
      </c>
      <c r="D19" s="40">
        <v>23763533</v>
      </c>
      <c r="E19" s="40">
        <v>28823217</v>
      </c>
      <c r="F19" s="40">
        <v>55662</v>
      </c>
    </row>
    <row r="20" spans="1:6" ht="13.5" customHeight="1" x14ac:dyDescent="0.15">
      <c r="A20" s="41"/>
      <c r="B20" s="42"/>
      <c r="C20" s="32">
        <f t="shared" si="1"/>
        <v>0</v>
      </c>
      <c r="D20" s="43">
        <v>0</v>
      </c>
      <c r="E20" s="43">
        <v>0</v>
      </c>
      <c r="F20" s="43">
        <v>0</v>
      </c>
    </row>
    <row r="21" spans="1:6" ht="13.5" customHeight="1" x14ac:dyDescent="0.15">
      <c r="A21" s="44" t="s">
        <v>9</v>
      </c>
      <c r="B21" s="39" t="s">
        <v>9</v>
      </c>
      <c r="C21" s="29">
        <f t="shared" si="1"/>
        <v>71395195</v>
      </c>
      <c r="D21" s="40">
        <v>53475688</v>
      </c>
      <c r="E21" s="40">
        <v>17801635</v>
      </c>
      <c r="F21" s="40">
        <v>117872</v>
      </c>
    </row>
    <row r="22" spans="1:6" ht="13.5" customHeight="1" x14ac:dyDescent="0.15">
      <c r="A22" s="41"/>
      <c r="B22" s="42"/>
      <c r="C22" s="32">
        <f t="shared" si="1"/>
        <v>9790000</v>
      </c>
      <c r="D22" s="43">
        <v>9790000</v>
      </c>
      <c r="E22" s="43">
        <v>0</v>
      </c>
      <c r="F22" s="43">
        <v>0</v>
      </c>
    </row>
    <row r="23" spans="1:6" ht="13.5" customHeight="1" x14ac:dyDescent="0.15">
      <c r="A23" s="44" t="s">
        <v>10</v>
      </c>
      <c r="B23" s="39" t="s">
        <v>10</v>
      </c>
      <c r="C23" s="29">
        <f t="shared" si="1"/>
        <v>124513261</v>
      </c>
      <c r="D23" s="40">
        <v>114332304</v>
      </c>
      <c r="E23" s="40">
        <v>9925568</v>
      </c>
      <c r="F23" s="40">
        <v>255389</v>
      </c>
    </row>
    <row r="24" spans="1:6" ht="13.5" customHeight="1" x14ac:dyDescent="0.15">
      <c r="A24" s="41"/>
      <c r="B24" s="42"/>
      <c r="C24" s="32">
        <f t="shared" si="1"/>
        <v>0</v>
      </c>
      <c r="D24" s="43">
        <v>0</v>
      </c>
      <c r="E24" s="43">
        <v>0</v>
      </c>
      <c r="F24" s="43">
        <v>0</v>
      </c>
    </row>
    <row r="25" spans="1:6" ht="13.5" customHeight="1" x14ac:dyDescent="0.15">
      <c r="A25" s="44" t="s">
        <v>11</v>
      </c>
      <c r="B25" s="39" t="s">
        <v>11</v>
      </c>
      <c r="C25" s="29">
        <f t="shared" si="1"/>
        <v>118130096</v>
      </c>
      <c r="D25" s="40">
        <v>100327584</v>
      </c>
      <c r="E25" s="40">
        <v>17606059</v>
      </c>
      <c r="F25" s="40">
        <v>196453</v>
      </c>
    </row>
    <row r="26" spans="1:6" ht="13.5" customHeight="1" x14ac:dyDescent="0.15">
      <c r="A26" s="41"/>
      <c r="B26" s="42"/>
      <c r="C26" s="32">
        <f t="shared" si="1"/>
        <v>239282760</v>
      </c>
      <c r="D26" s="43">
        <v>239282760</v>
      </c>
      <c r="E26" s="43">
        <v>0</v>
      </c>
      <c r="F26" s="43">
        <v>0</v>
      </c>
    </row>
    <row r="27" spans="1:6" ht="13.5" customHeight="1" x14ac:dyDescent="0.15">
      <c r="A27" s="44" t="s">
        <v>12</v>
      </c>
      <c r="B27" s="39" t="s">
        <v>12</v>
      </c>
      <c r="C27" s="29">
        <f t="shared" si="1"/>
        <v>130579937</v>
      </c>
      <c r="D27" s="40">
        <v>129627474</v>
      </c>
      <c r="E27" s="40">
        <v>664332</v>
      </c>
      <c r="F27" s="40">
        <v>288131</v>
      </c>
    </row>
    <row r="28" spans="1:6" ht="13.5" customHeight="1" x14ac:dyDescent="0.15">
      <c r="A28" s="41"/>
      <c r="B28" s="42"/>
      <c r="C28" s="32">
        <f t="shared" si="1"/>
        <v>0</v>
      </c>
      <c r="D28" s="43">
        <v>0</v>
      </c>
      <c r="E28" s="43">
        <v>0</v>
      </c>
      <c r="F28" s="43">
        <v>0</v>
      </c>
    </row>
    <row r="29" spans="1:6" ht="13.5" customHeight="1" x14ac:dyDescent="0.15">
      <c r="A29" s="44" t="s">
        <v>13</v>
      </c>
      <c r="B29" s="39" t="s">
        <v>13</v>
      </c>
      <c r="C29" s="29">
        <f t="shared" si="1"/>
        <v>284604088</v>
      </c>
      <c r="D29" s="40">
        <v>258922132</v>
      </c>
      <c r="E29" s="40">
        <v>25105693</v>
      </c>
      <c r="F29" s="40">
        <v>576263</v>
      </c>
    </row>
    <row r="30" spans="1:6" ht="13.5" customHeight="1" x14ac:dyDescent="0.15">
      <c r="A30" s="41"/>
      <c r="B30" s="42"/>
      <c r="C30" s="32">
        <f t="shared" si="1"/>
        <v>1249560</v>
      </c>
      <c r="D30" s="45">
        <v>1249560</v>
      </c>
      <c r="E30" s="45">
        <v>0</v>
      </c>
      <c r="F30" s="45">
        <v>0</v>
      </c>
    </row>
    <row r="31" spans="1:6" ht="13.5" customHeight="1" x14ac:dyDescent="0.15">
      <c r="A31" s="44" t="s">
        <v>14</v>
      </c>
      <c r="B31" s="39" t="s">
        <v>14</v>
      </c>
      <c r="C31" s="29">
        <f t="shared" si="1"/>
        <v>215013354</v>
      </c>
      <c r="D31" s="40">
        <v>213726449</v>
      </c>
      <c r="E31" s="40">
        <v>812143</v>
      </c>
      <c r="F31" s="40">
        <v>474762</v>
      </c>
    </row>
    <row r="32" spans="1:6" ht="13.5" customHeight="1" x14ac:dyDescent="0.15">
      <c r="A32" s="41"/>
      <c r="B32" s="42"/>
      <c r="C32" s="32">
        <f t="shared" si="1"/>
        <v>0</v>
      </c>
      <c r="D32" s="45">
        <v>0</v>
      </c>
      <c r="E32" s="45">
        <v>0</v>
      </c>
      <c r="F32" s="45">
        <v>0</v>
      </c>
    </row>
    <row r="33" spans="1:6" ht="13.5" customHeight="1" x14ac:dyDescent="0.15">
      <c r="A33" s="44" t="s">
        <v>15</v>
      </c>
      <c r="B33" s="39" t="s">
        <v>15</v>
      </c>
      <c r="C33" s="29">
        <f t="shared" si="1"/>
        <v>87751460</v>
      </c>
      <c r="D33" s="40">
        <v>79775595</v>
      </c>
      <c r="E33" s="40">
        <v>7799057</v>
      </c>
      <c r="F33" s="40">
        <v>176808</v>
      </c>
    </row>
    <row r="34" spans="1:6" ht="13.5" customHeight="1" x14ac:dyDescent="0.15">
      <c r="A34" s="41"/>
      <c r="B34" s="42"/>
      <c r="C34" s="32">
        <f t="shared" si="1"/>
        <v>104706000</v>
      </c>
      <c r="D34" s="45">
        <v>104706000</v>
      </c>
      <c r="E34" s="45">
        <v>0</v>
      </c>
      <c r="F34" s="45">
        <v>0</v>
      </c>
    </row>
    <row r="35" spans="1:6" ht="13.5" customHeight="1" x14ac:dyDescent="0.15">
      <c r="A35" s="44" t="s">
        <v>16</v>
      </c>
      <c r="B35" s="39" t="s">
        <v>16</v>
      </c>
      <c r="C35" s="29">
        <f t="shared" si="1"/>
        <v>34480357</v>
      </c>
      <c r="D35" s="40">
        <v>27843728</v>
      </c>
      <c r="E35" s="40">
        <v>6574419</v>
      </c>
      <c r="F35" s="40">
        <v>62210</v>
      </c>
    </row>
    <row r="36" spans="1:6" ht="13.5" customHeight="1" x14ac:dyDescent="0.15">
      <c r="A36" s="41"/>
      <c r="B36" s="42"/>
      <c r="C36" s="32">
        <f t="shared" si="1"/>
        <v>21600000</v>
      </c>
      <c r="D36" s="45">
        <v>21600000</v>
      </c>
      <c r="E36" s="45">
        <v>0</v>
      </c>
      <c r="F36" s="45">
        <v>0</v>
      </c>
    </row>
    <row r="37" spans="1:6" ht="13.5" customHeight="1" x14ac:dyDescent="0.15">
      <c r="A37" s="44" t="s">
        <v>17</v>
      </c>
      <c r="B37" s="39" t="s">
        <v>18</v>
      </c>
      <c r="C37" s="29">
        <f t="shared" si="1"/>
        <v>0</v>
      </c>
      <c r="D37" s="40">
        <v>0</v>
      </c>
      <c r="E37" s="40">
        <v>0</v>
      </c>
      <c r="F37" s="40">
        <v>0</v>
      </c>
    </row>
    <row r="38" spans="1:6" ht="13.5" customHeight="1" x14ac:dyDescent="0.15">
      <c r="A38" s="41"/>
      <c r="B38" s="42"/>
      <c r="C38" s="32">
        <f t="shared" si="1"/>
        <v>158359000</v>
      </c>
      <c r="D38" s="45">
        <v>158359000</v>
      </c>
      <c r="E38" s="45">
        <v>0</v>
      </c>
      <c r="F38" s="45">
        <v>0</v>
      </c>
    </row>
    <row r="39" spans="1:6" ht="13.5" customHeight="1" x14ac:dyDescent="0.15">
      <c r="A39" s="44" t="s">
        <v>18</v>
      </c>
      <c r="B39" s="39" t="s">
        <v>19</v>
      </c>
      <c r="C39" s="29">
        <f t="shared" si="1"/>
        <v>145158998</v>
      </c>
      <c r="D39" s="40">
        <v>144289228</v>
      </c>
      <c r="E39" s="40">
        <v>548896</v>
      </c>
      <c r="F39" s="40">
        <v>320874</v>
      </c>
    </row>
    <row r="40" spans="1:6" ht="13.5" customHeight="1" x14ac:dyDescent="0.15">
      <c r="A40" s="41"/>
      <c r="B40" s="42"/>
      <c r="C40" s="32">
        <f t="shared" si="1"/>
        <v>0</v>
      </c>
      <c r="D40" s="45"/>
      <c r="E40" s="45">
        <v>0</v>
      </c>
      <c r="F40" s="45">
        <v>0</v>
      </c>
    </row>
    <row r="41" spans="1:6" ht="13.5" customHeight="1" x14ac:dyDescent="0.15">
      <c r="A41" s="44" t="s">
        <v>20</v>
      </c>
      <c r="B41" s="39" t="s">
        <v>21</v>
      </c>
      <c r="C41" s="29">
        <f t="shared" si="1"/>
        <v>4381208</v>
      </c>
      <c r="D41" s="40">
        <v>4354582</v>
      </c>
      <c r="E41" s="40">
        <v>16803</v>
      </c>
      <c r="F41" s="40">
        <v>9823</v>
      </c>
    </row>
    <row r="42" spans="1:6" ht="13.5" customHeight="1" x14ac:dyDescent="0.15">
      <c r="A42" s="46"/>
      <c r="B42" s="47"/>
      <c r="C42" s="32">
        <f t="shared" ref="C42:F43" si="2">SUMIF(C44,"&gt;0")+SUMIF(C46,"&gt;0")</f>
        <v>24390000</v>
      </c>
      <c r="D42" s="32">
        <f t="shared" si="2"/>
        <v>24390000</v>
      </c>
      <c r="E42" s="32">
        <f t="shared" si="2"/>
        <v>0</v>
      </c>
      <c r="F42" s="32">
        <f t="shared" si="2"/>
        <v>0</v>
      </c>
    </row>
    <row r="43" spans="1:6" ht="13.5" customHeight="1" x14ac:dyDescent="0.15">
      <c r="A43" s="48" t="s">
        <v>22</v>
      </c>
      <c r="B43" s="48" t="s">
        <v>23</v>
      </c>
      <c r="C43" s="49">
        <f t="shared" si="2"/>
        <v>175334838</v>
      </c>
      <c r="D43" s="49">
        <f t="shared" si="2"/>
        <v>155550427</v>
      </c>
      <c r="E43" s="49">
        <f t="shared" si="2"/>
        <v>19437344</v>
      </c>
      <c r="F43" s="49">
        <f t="shared" si="2"/>
        <v>347067</v>
      </c>
    </row>
    <row r="44" spans="1:6" ht="13.5" customHeight="1" x14ac:dyDescent="0.15">
      <c r="A44" s="48"/>
      <c r="B44" s="50"/>
      <c r="C44" s="51">
        <f t="shared" ref="C44:C51" si="3">SUMIF(D44,"&gt;0")+SUMIF(E44,"&gt;0")+SUMIF(F44,"&gt;0")</f>
        <v>24390000</v>
      </c>
      <c r="D44" s="52">
        <v>24390000</v>
      </c>
      <c r="E44" s="52">
        <v>0</v>
      </c>
      <c r="F44" s="52">
        <v>0</v>
      </c>
    </row>
    <row r="45" spans="1:6" ht="13.5" customHeight="1" x14ac:dyDescent="0.15">
      <c r="A45" s="48" t="s">
        <v>24</v>
      </c>
      <c r="B45" s="53" t="s">
        <v>25</v>
      </c>
      <c r="C45" s="54">
        <f t="shared" si="3"/>
        <v>167839481</v>
      </c>
      <c r="D45" s="55">
        <v>148099446</v>
      </c>
      <c r="E45" s="55">
        <v>19409339</v>
      </c>
      <c r="F45" s="55">
        <v>330696</v>
      </c>
    </row>
    <row r="46" spans="1:6" ht="13.5" customHeight="1" x14ac:dyDescent="0.15">
      <c r="A46" s="48"/>
      <c r="B46" s="50"/>
      <c r="C46" s="25">
        <f t="shared" si="3"/>
        <v>0</v>
      </c>
      <c r="D46" s="52">
        <v>0</v>
      </c>
      <c r="E46" s="52">
        <v>0</v>
      </c>
      <c r="F46" s="52">
        <v>0</v>
      </c>
    </row>
    <row r="47" spans="1:6" ht="13.5" customHeight="1" x14ac:dyDescent="0.15">
      <c r="A47" s="56" t="s">
        <v>24</v>
      </c>
      <c r="B47" s="56" t="s">
        <v>21</v>
      </c>
      <c r="C47" s="29">
        <f t="shared" si="3"/>
        <v>7495357</v>
      </c>
      <c r="D47" s="40">
        <v>7450981</v>
      </c>
      <c r="E47" s="40">
        <v>28005</v>
      </c>
      <c r="F47" s="40">
        <v>16371</v>
      </c>
    </row>
    <row r="48" spans="1:6" ht="13.5" customHeight="1" x14ac:dyDescent="0.15">
      <c r="A48" s="41"/>
      <c r="B48" s="42"/>
      <c r="C48" s="32">
        <f t="shared" si="3"/>
        <v>0</v>
      </c>
      <c r="D48" s="57">
        <v>0</v>
      </c>
      <c r="E48" s="57">
        <v>0</v>
      </c>
      <c r="F48" s="57">
        <v>0</v>
      </c>
    </row>
    <row r="49" spans="1:6" ht="13.5" customHeight="1" x14ac:dyDescent="0.15">
      <c r="A49" s="44" t="s">
        <v>26</v>
      </c>
      <c r="B49" s="58" t="s">
        <v>27</v>
      </c>
      <c r="C49" s="29">
        <f t="shared" si="3"/>
        <v>28677357</v>
      </c>
      <c r="D49" s="40">
        <v>28508728</v>
      </c>
      <c r="E49" s="40">
        <v>106419</v>
      </c>
      <c r="F49" s="40">
        <v>62210</v>
      </c>
    </row>
    <row r="50" spans="1:6" ht="13.5" customHeight="1" x14ac:dyDescent="0.15">
      <c r="A50" s="41"/>
      <c r="B50" s="42"/>
      <c r="C50" s="32">
        <f t="shared" si="3"/>
        <v>0</v>
      </c>
      <c r="D50" s="43">
        <v>0</v>
      </c>
      <c r="E50" s="43">
        <v>0</v>
      </c>
      <c r="F50" s="43">
        <v>0</v>
      </c>
    </row>
    <row r="51" spans="1:6" ht="13.5" customHeight="1" x14ac:dyDescent="0.15">
      <c r="A51" s="59" t="s">
        <v>28</v>
      </c>
      <c r="B51" s="60" t="s">
        <v>29</v>
      </c>
      <c r="C51" s="61">
        <f t="shared" si="3"/>
        <v>163061861</v>
      </c>
      <c r="D51" s="62">
        <v>148207816</v>
      </c>
      <c r="E51" s="62">
        <v>14523349</v>
      </c>
      <c r="F51" s="62">
        <v>330696</v>
      </c>
    </row>
    <row r="52" spans="1:6" ht="13.5" customHeight="1" x14ac:dyDescent="0.15">
      <c r="A52" s="63"/>
      <c r="B52" s="58"/>
      <c r="C52" s="25">
        <f t="shared" ref="C52:F59" si="4">SUMIF(C18,"&gt;0")</f>
        <v>77800000</v>
      </c>
      <c r="D52" s="25">
        <f t="shared" si="4"/>
        <v>77800000</v>
      </c>
      <c r="E52" s="25">
        <f t="shared" si="4"/>
        <v>0</v>
      </c>
      <c r="F52" s="25">
        <f t="shared" si="4"/>
        <v>0</v>
      </c>
    </row>
    <row r="53" spans="1:6" ht="13.5" customHeight="1" x14ac:dyDescent="0.15">
      <c r="A53" s="64" t="s">
        <v>30</v>
      </c>
      <c r="B53" s="39" t="s">
        <v>8</v>
      </c>
      <c r="C53" s="29">
        <f t="shared" si="4"/>
        <v>52642412</v>
      </c>
      <c r="D53" s="29">
        <f t="shared" si="4"/>
        <v>23763533</v>
      </c>
      <c r="E53" s="29">
        <f t="shared" si="4"/>
        <v>28823217</v>
      </c>
      <c r="F53" s="29">
        <f t="shared" si="4"/>
        <v>55662</v>
      </c>
    </row>
    <row r="54" spans="1:6" ht="13.5" customHeight="1" x14ac:dyDescent="0.15">
      <c r="A54" s="64"/>
      <c r="B54" s="42"/>
      <c r="C54" s="32">
        <f t="shared" si="4"/>
        <v>0</v>
      </c>
      <c r="D54" s="32">
        <f t="shared" si="4"/>
        <v>0</v>
      </c>
      <c r="E54" s="32">
        <f t="shared" si="4"/>
        <v>0</v>
      </c>
      <c r="F54" s="32">
        <f t="shared" si="4"/>
        <v>0</v>
      </c>
    </row>
    <row r="55" spans="1:6" ht="13.5" customHeight="1" x14ac:dyDescent="0.15">
      <c r="A55" s="48"/>
      <c r="B55" s="39" t="s">
        <v>9</v>
      </c>
      <c r="C55" s="29">
        <f t="shared" si="4"/>
        <v>71395195</v>
      </c>
      <c r="D55" s="29">
        <f t="shared" si="4"/>
        <v>53475688</v>
      </c>
      <c r="E55" s="29">
        <f t="shared" si="4"/>
        <v>17801635</v>
      </c>
      <c r="F55" s="29">
        <f t="shared" si="4"/>
        <v>117872</v>
      </c>
    </row>
    <row r="56" spans="1:6" ht="13.5" customHeight="1" x14ac:dyDescent="0.15">
      <c r="A56" s="48"/>
      <c r="B56" s="42"/>
      <c r="C56" s="32">
        <f t="shared" si="4"/>
        <v>9790000</v>
      </c>
      <c r="D56" s="32">
        <f t="shared" si="4"/>
        <v>9790000</v>
      </c>
      <c r="E56" s="32">
        <f t="shared" si="4"/>
        <v>0</v>
      </c>
      <c r="F56" s="32">
        <f t="shared" si="4"/>
        <v>0</v>
      </c>
    </row>
    <row r="57" spans="1:6" ht="13.5" customHeight="1" x14ac:dyDescent="0.15">
      <c r="A57" s="48"/>
      <c r="B57" s="39" t="s">
        <v>10</v>
      </c>
      <c r="C57" s="29">
        <f t="shared" si="4"/>
        <v>124513261</v>
      </c>
      <c r="D57" s="29">
        <f t="shared" si="4"/>
        <v>114332304</v>
      </c>
      <c r="E57" s="29">
        <f t="shared" si="4"/>
        <v>9925568</v>
      </c>
      <c r="F57" s="29">
        <f t="shared" si="4"/>
        <v>255389</v>
      </c>
    </row>
    <row r="58" spans="1:6" ht="13.5" customHeight="1" x14ac:dyDescent="0.15">
      <c r="A58" s="48"/>
      <c r="B58" s="42"/>
      <c r="C58" s="32">
        <f t="shared" si="4"/>
        <v>0</v>
      </c>
      <c r="D58" s="32">
        <f t="shared" si="4"/>
        <v>0</v>
      </c>
      <c r="E58" s="32">
        <f t="shared" si="4"/>
        <v>0</v>
      </c>
      <c r="F58" s="32">
        <f t="shared" si="4"/>
        <v>0</v>
      </c>
    </row>
    <row r="59" spans="1:6" ht="13.5" customHeight="1" x14ac:dyDescent="0.15">
      <c r="A59" s="48"/>
      <c r="B59" s="39" t="s">
        <v>11</v>
      </c>
      <c r="C59" s="29">
        <f t="shared" si="4"/>
        <v>118130096</v>
      </c>
      <c r="D59" s="29">
        <f t="shared" si="4"/>
        <v>100327584</v>
      </c>
      <c r="E59" s="29">
        <f t="shared" si="4"/>
        <v>17606059</v>
      </c>
      <c r="F59" s="29">
        <f t="shared" si="4"/>
        <v>196453</v>
      </c>
    </row>
    <row r="60" spans="1:6" ht="13.5" customHeight="1" x14ac:dyDescent="0.15">
      <c r="A60" s="48"/>
      <c r="B60" s="42"/>
      <c r="C60" s="32">
        <f t="shared" ref="C60:F61" si="5">SUMIF(C44,"&gt;0")</f>
        <v>24390000</v>
      </c>
      <c r="D60" s="32">
        <f t="shared" si="5"/>
        <v>24390000</v>
      </c>
      <c r="E60" s="32">
        <f t="shared" si="5"/>
        <v>0</v>
      </c>
      <c r="F60" s="32">
        <f t="shared" si="5"/>
        <v>0</v>
      </c>
    </row>
    <row r="61" spans="1:6" ht="13.5" customHeight="1" x14ac:dyDescent="0.15">
      <c r="A61" s="48"/>
      <c r="B61" s="39" t="s">
        <v>25</v>
      </c>
      <c r="C61" s="29">
        <f t="shared" si="5"/>
        <v>167839481</v>
      </c>
      <c r="D61" s="29">
        <f t="shared" si="5"/>
        <v>148099446</v>
      </c>
      <c r="E61" s="29">
        <f t="shared" si="5"/>
        <v>19409339</v>
      </c>
      <c r="F61" s="29">
        <f t="shared" si="5"/>
        <v>330696</v>
      </c>
    </row>
    <row r="62" spans="1:6" ht="13.5" customHeight="1" x14ac:dyDescent="0.15">
      <c r="A62" s="48"/>
      <c r="B62" s="42"/>
      <c r="C62" s="32">
        <f t="shared" ref="C62:F63" si="6">SUMIF(C40,"&gt;0")+SUMIF(C46,"&gt;0")</f>
        <v>0</v>
      </c>
      <c r="D62" s="32">
        <f t="shared" si="6"/>
        <v>0</v>
      </c>
      <c r="E62" s="32">
        <f t="shared" si="6"/>
        <v>0</v>
      </c>
      <c r="F62" s="32">
        <f t="shared" si="6"/>
        <v>0</v>
      </c>
    </row>
    <row r="63" spans="1:6" ht="13.5" customHeight="1" x14ac:dyDescent="0.15">
      <c r="A63" s="48"/>
      <c r="B63" s="39" t="s">
        <v>21</v>
      </c>
      <c r="C63" s="29">
        <f t="shared" si="6"/>
        <v>11876565</v>
      </c>
      <c r="D63" s="29">
        <f t="shared" si="6"/>
        <v>11805563</v>
      </c>
      <c r="E63" s="29">
        <f t="shared" si="6"/>
        <v>44808</v>
      </c>
      <c r="F63" s="29">
        <f t="shared" si="6"/>
        <v>26194</v>
      </c>
    </row>
    <row r="64" spans="1:6" ht="13.5" customHeight="1" x14ac:dyDescent="0.15">
      <c r="A64" s="48"/>
      <c r="B64" s="42"/>
      <c r="C64" s="32">
        <f t="shared" ref="C64:F65" si="7">SUMIF(C26,"&gt;0")</f>
        <v>239282760</v>
      </c>
      <c r="D64" s="32">
        <f t="shared" si="7"/>
        <v>239282760</v>
      </c>
      <c r="E64" s="32">
        <f t="shared" si="7"/>
        <v>0</v>
      </c>
      <c r="F64" s="32">
        <f t="shared" si="7"/>
        <v>0</v>
      </c>
    </row>
    <row r="65" spans="1:6" ht="13.5" customHeight="1" x14ac:dyDescent="0.15">
      <c r="A65" s="48"/>
      <c r="B65" s="39" t="s">
        <v>12</v>
      </c>
      <c r="C65" s="29">
        <f t="shared" si="7"/>
        <v>130579937</v>
      </c>
      <c r="D65" s="29">
        <f t="shared" si="7"/>
        <v>129627474</v>
      </c>
      <c r="E65" s="29">
        <f t="shared" si="7"/>
        <v>664332</v>
      </c>
      <c r="F65" s="29">
        <f t="shared" si="7"/>
        <v>288131</v>
      </c>
    </row>
    <row r="66" spans="1:6" ht="13.5" customHeight="1" x14ac:dyDescent="0.15">
      <c r="A66" s="48"/>
      <c r="B66" s="42"/>
      <c r="C66" s="32">
        <f t="shared" ref="C66:F67" si="8">SUMIF(C48,"&gt;0")</f>
        <v>0</v>
      </c>
      <c r="D66" s="32">
        <f t="shared" si="8"/>
        <v>0</v>
      </c>
      <c r="E66" s="32">
        <f t="shared" si="8"/>
        <v>0</v>
      </c>
      <c r="F66" s="32">
        <f t="shared" si="8"/>
        <v>0</v>
      </c>
    </row>
    <row r="67" spans="1:6" ht="13.5" customHeight="1" x14ac:dyDescent="0.15">
      <c r="A67" s="48"/>
      <c r="B67" s="39" t="s">
        <v>27</v>
      </c>
      <c r="C67" s="29">
        <f t="shared" si="8"/>
        <v>28677357</v>
      </c>
      <c r="D67" s="29">
        <f t="shared" si="8"/>
        <v>28508728</v>
      </c>
      <c r="E67" s="29">
        <f t="shared" si="8"/>
        <v>106419</v>
      </c>
      <c r="F67" s="29">
        <f t="shared" si="8"/>
        <v>62210</v>
      </c>
    </row>
    <row r="68" spans="1:6" ht="13.5" customHeight="1" x14ac:dyDescent="0.15">
      <c r="A68" s="48"/>
      <c r="B68" s="42"/>
      <c r="C68" s="32">
        <f t="shared" ref="C68:F75" si="9">SUMIF(C28,"&gt;0")</f>
        <v>0</v>
      </c>
      <c r="D68" s="32">
        <f t="shared" si="9"/>
        <v>0</v>
      </c>
      <c r="E68" s="32">
        <f t="shared" si="9"/>
        <v>0</v>
      </c>
      <c r="F68" s="32">
        <f t="shared" si="9"/>
        <v>0</v>
      </c>
    </row>
    <row r="69" spans="1:6" ht="13.5" customHeight="1" x14ac:dyDescent="0.15">
      <c r="A69" s="48"/>
      <c r="B69" s="39" t="s">
        <v>13</v>
      </c>
      <c r="C69" s="29">
        <f t="shared" si="9"/>
        <v>284604088</v>
      </c>
      <c r="D69" s="29">
        <f t="shared" si="9"/>
        <v>258922132</v>
      </c>
      <c r="E69" s="29">
        <f t="shared" si="9"/>
        <v>25105693</v>
      </c>
      <c r="F69" s="29">
        <f t="shared" si="9"/>
        <v>576263</v>
      </c>
    </row>
    <row r="70" spans="1:6" ht="13.5" customHeight="1" x14ac:dyDescent="0.15">
      <c r="A70" s="48"/>
      <c r="B70" s="42"/>
      <c r="C70" s="32">
        <f t="shared" si="9"/>
        <v>1249560</v>
      </c>
      <c r="D70" s="32">
        <f t="shared" si="9"/>
        <v>1249560</v>
      </c>
      <c r="E70" s="32">
        <f t="shared" si="9"/>
        <v>0</v>
      </c>
      <c r="F70" s="32">
        <f t="shared" si="9"/>
        <v>0</v>
      </c>
    </row>
    <row r="71" spans="1:6" ht="13.5" customHeight="1" x14ac:dyDescent="0.15">
      <c r="A71" s="48"/>
      <c r="B71" s="39" t="s">
        <v>14</v>
      </c>
      <c r="C71" s="29">
        <f t="shared" si="9"/>
        <v>215013354</v>
      </c>
      <c r="D71" s="29">
        <f t="shared" si="9"/>
        <v>213726449</v>
      </c>
      <c r="E71" s="29">
        <f t="shared" si="9"/>
        <v>812143</v>
      </c>
      <c r="F71" s="29">
        <f t="shared" si="9"/>
        <v>474762</v>
      </c>
    </row>
    <row r="72" spans="1:6" ht="13.5" customHeight="1" x14ac:dyDescent="0.15">
      <c r="A72" s="48"/>
      <c r="B72" s="42"/>
      <c r="C72" s="32">
        <f t="shared" si="9"/>
        <v>0</v>
      </c>
      <c r="D72" s="32">
        <f t="shared" si="9"/>
        <v>0</v>
      </c>
      <c r="E72" s="32">
        <f t="shared" si="9"/>
        <v>0</v>
      </c>
      <c r="F72" s="32">
        <f t="shared" si="9"/>
        <v>0</v>
      </c>
    </row>
    <row r="73" spans="1:6" ht="13.5" customHeight="1" x14ac:dyDescent="0.15">
      <c r="A73" s="48"/>
      <c r="B73" s="39" t="s">
        <v>15</v>
      </c>
      <c r="C73" s="29">
        <f t="shared" si="9"/>
        <v>87751460</v>
      </c>
      <c r="D73" s="29">
        <f t="shared" si="9"/>
        <v>79775595</v>
      </c>
      <c r="E73" s="29">
        <f t="shared" si="9"/>
        <v>7799057</v>
      </c>
      <c r="F73" s="29">
        <f t="shared" si="9"/>
        <v>176808</v>
      </c>
    </row>
    <row r="74" spans="1:6" ht="13.5" customHeight="1" x14ac:dyDescent="0.15">
      <c r="A74" s="48"/>
      <c r="B74" s="42"/>
      <c r="C74" s="32">
        <f t="shared" si="9"/>
        <v>104706000</v>
      </c>
      <c r="D74" s="32">
        <f t="shared" si="9"/>
        <v>104706000</v>
      </c>
      <c r="E74" s="32">
        <f t="shared" si="9"/>
        <v>0</v>
      </c>
      <c r="F74" s="32">
        <f t="shared" si="9"/>
        <v>0</v>
      </c>
    </row>
    <row r="75" spans="1:6" ht="13.5" customHeight="1" x14ac:dyDescent="0.15">
      <c r="A75" s="48"/>
      <c r="B75" s="39" t="s">
        <v>16</v>
      </c>
      <c r="C75" s="29">
        <f t="shared" si="9"/>
        <v>34480357</v>
      </c>
      <c r="D75" s="29">
        <f t="shared" si="9"/>
        <v>27843728</v>
      </c>
      <c r="E75" s="29">
        <f t="shared" si="9"/>
        <v>6574419</v>
      </c>
      <c r="F75" s="29">
        <f t="shared" si="9"/>
        <v>62210</v>
      </c>
    </row>
    <row r="76" spans="1:6" ht="13.5" customHeight="1" x14ac:dyDescent="0.15">
      <c r="A76" s="48"/>
      <c r="B76" s="42"/>
      <c r="C76" s="32">
        <f t="shared" ref="C76:F77" si="10">SUMIF(C36,"&gt;0")+SUMIF(C38,"&gt;0")</f>
        <v>179959000</v>
      </c>
      <c r="D76" s="32">
        <f t="shared" si="10"/>
        <v>179959000</v>
      </c>
      <c r="E76" s="32">
        <f t="shared" si="10"/>
        <v>0</v>
      </c>
      <c r="F76" s="32">
        <f t="shared" si="10"/>
        <v>0</v>
      </c>
    </row>
    <row r="77" spans="1:6" ht="13.5" customHeight="1" x14ac:dyDescent="0.15">
      <c r="A77" s="48"/>
      <c r="B77" s="39" t="s">
        <v>18</v>
      </c>
      <c r="C77" s="29">
        <f t="shared" si="10"/>
        <v>145158998</v>
      </c>
      <c r="D77" s="29">
        <f t="shared" si="10"/>
        <v>144289228</v>
      </c>
      <c r="E77" s="29">
        <f t="shared" si="10"/>
        <v>548896</v>
      </c>
      <c r="F77" s="29">
        <f t="shared" si="10"/>
        <v>320874</v>
      </c>
    </row>
    <row r="78" spans="1:6" ht="13.5" customHeight="1" x14ac:dyDescent="0.15">
      <c r="A78" s="64"/>
      <c r="B78" s="42"/>
      <c r="C78" s="32">
        <f t="shared" ref="C78:F79" si="11">SUMIF(C50,"&gt;0")</f>
        <v>0</v>
      </c>
      <c r="D78" s="32">
        <f t="shared" si="11"/>
        <v>0</v>
      </c>
      <c r="E78" s="32">
        <f t="shared" si="11"/>
        <v>0</v>
      </c>
      <c r="F78" s="32">
        <f t="shared" si="11"/>
        <v>0</v>
      </c>
    </row>
    <row r="79" spans="1:6" ht="13.5" customHeight="1" x14ac:dyDescent="0.15">
      <c r="A79" s="65"/>
      <c r="B79" s="60" t="s">
        <v>31</v>
      </c>
      <c r="C79" s="61">
        <f t="shared" si="11"/>
        <v>163061861</v>
      </c>
      <c r="D79" s="61">
        <f t="shared" si="11"/>
        <v>148207816</v>
      </c>
      <c r="E79" s="61">
        <f t="shared" si="11"/>
        <v>14523349</v>
      </c>
      <c r="F79" s="61">
        <f t="shared" si="11"/>
        <v>330696</v>
      </c>
    </row>
    <row r="80" spans="1:6" x14ac:dyDescent="0.15">
      <c r="A80" s="66" t="s">
        <v>32</v>
      </c>
    </row>
    <row r="81" spans="1:1" x14ac:dyDescent="0.15">
      <c r="A81" s="67" t="s">
        <v>33</v>
      </c>
    </row>
    <row r="82" spans="1:1" x14ac:dyDescent="0.15">
      <c r="A82" s="68" t="s">
        <v>34</v>
      </c>
    </row>
    <row r="83" spans="1:1" x14ac:dyDescent="0.15">
      <c r="A83" s="67" t="s">
        <v>35</v>
      </c>
    </row>
    <row r="84" spans="1:1" x14ac:dyDescent="0.15">
      <c r="A84" s="67" t="s">
        <v>36</v>
      </c>
    </row>
    <row r="85" spans="1:1" x14ac:dyDescent="0.15">
      <c r="A85" s="67" t="s">
        <v>37</v>
      </c>
    </row>
    <row r="86" spans="1:1" x14ac:dyDescent="0.15">
      <c r="A86" s="67"/>
    </row>
    <row r="87" spans="1:1" x14ac:dyDescent="0.15">
      <c r="A87" s="67"/>
    </row>
    <row r="88" spans="1:1" x14ac:dyDescent="0.15">
      <c r="A88" s="67"/>
    </row>
    <row r="89" spans="1:1" x14ac:dyDescent="0.15">
      <c r="A89" s="67"/>
    </row>
    <row r="90" spans="1:1" x14ac:dyDescent="0.15">
      <c r="A90" s="67"/>
    </row>
  </sheetData>
  <mergeCells count="11">
    <mergeCell ref="A9:B9"/>
    <mergeCell ref="A11:B11"/>
    <mergeCell ref="A13:B13"/>
    <mergeCell ref="A15:B15"/>
    <mergeCell ref="A17:B17"/>
    <mergeCell ref="A3:B7"/>
    <mergeCell ref="C3:C7"/>
    <mergeCell ref="D3:F3"/>
    <mergeCell ref="D4:D7"/>
    <mergeCell ref="E4:E7"/>
    <mergeCell ref="F4:F7"/>
  </mergeCells>
  <phoneticPr fontId="2"/>
  <conditionalFormatting sqref="A8:B17">
    <cfRule type="cellIs" dxfId="0" priority="1" operator="between">
      <formula>43466</formula>
      <formula>43830</formula>
    </cfRule>
  </conditionalFormatting>
  <dataValidations count="1">
    <dataValidation type="decimal" operator="greaterThanOrEqual" allowBlank="1" showInputMessage="1" showErrorMessage="1" sqref="E52:E79 D19:F51" xr:uid="{27C1768F-6BE8-414B-9FAB-798D63A0A360}">
      <formula1>0</formula1>
    </dataValidation>
  </dataValidations>
  <pageMargins left="0.78740157480314965" right="0.78740157480314965" top="0.78740157480314965" bottom="0.39370078740157483" header="0" footer="0"/>
  <pageSetup paperSize="9" scale="7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6-1</vt:lpstr>
      <vt:lpstr>'6-1'!Print_Titles</vt:lpstr>
    </vt:vector>
  </TitlesOfParts>
  <Company>Forestry Agency KinkiChugoku Regional Forest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2021-03-01T06:36:20Z</dcterms:created>
  <dcterms:modified xsi:type="dcterms:W3CDTF">2021-03-01T06:36:26Z</dcterms:modified>
</cp:coreProperties>
</file>