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200215作業用\確定(決裁準備)\"/>
    </mc:Choice>
  </mc:AlternateContent>
  <bookViews>
    <workbookView xWindow="0" yWindow="0" windowWidth="27600" windowHeight="11520"/>
  </bookViews>
  <sheets>
    <sheet name="8-1(1)" sheetId="1" r:id="rId1"/>
  </sheets>
  <externalReferences>
    <externalReference r:id="rId2"/>
  </externalReferences>
  <definedNames>
    <definedName name="_xlnm.Print_Titles" localSheetId="0">'8-1(1)'!$2:$4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E42" i="1"/>
  <c r="D42" i="1"/>
  <c r="B42" i="1"/>
  <c r="AC41" i="1"/>
  <c r="X41" i="1"/>
  <c r="S41" i="1"/>
  <c r="N41" i="1"/>
  <c r="I41" i="1"/>
  <c r="F41" i="1"/>
  <c r="C41" i="1"/>
  <c r="D41" i="1" s="1"/>
  <c r="F40" i="1"/>
  <c r="E40" i="1"/>
  <c r="D40" i="1"/>
  <c r="D14" i="1" s="1"/>
  <c r="B40" i="1"/>
  <c r="B14" i="1" s="1"/>
  <c r="AC39" i="1"/>
  <c r="X39" i="1"/>
  <c r="S39" i="1"/>
  <c r="N39" i="1"/>
  <c r="I39" i="1"/>
  <c r="F39" i="1"/>
  <c r="C39" i="1"/>
  <c r="D39" i="1" s="1"/>
  <c r="K38" i="1"/>
  <c r="J38" i="1"/>
  <c r="F38" i="1"/>
  <c r="E38" i="1"/>
  <c r="D38" i="1"/>
  <c r="B38" i="1"/>
  <c r="AC37" i="1"/>
  <c r="X37" i="1"/>
  <c r="S37" i="1"/>
  <c r="N37" i="1"/>
  <c r="I37" i="1"/>
  <c r="F37" i="1"/>
  <c r="C37" i="1"/>
  <c r="D37" i="1" s="1"/>
  <c r="F36" i="1"/>
  <c r="E36" i="1"/>
  <c r="D36" i="1"/>
  <c r="B36" i="1"/>
  <c r="AC35" i="1"/>
  <c r="X35" i="1"/>
  <c r="S35" i="1"/>
  <c r="N35" i="1"/>
  <c r="I35" i="1"/>
  <c r="F35" i="1"/>
  <c r="C35" i="1"/>
  <c r="D35" i="1" s="1"/>
  <c r="F34" i="1"/>
  <c r="E34" i="1"/>
  <c r="D34" i="1"/>
  <c r="B34" i="1"/>
  <c r="AC33" i="1"/>
  <c r="X33" i="1"/>
  <c r="S33" i="1"/>
  <c r="N33" i="1"/>
  <c r="I33" i="1"/>
  <c r="F33" i="1"/>
  <c r="C33" i="1"/>
  <c r="D33" i="1" s="1"/>
  <c r="F32" i="1"/>
  <c r="E32" i="1"/>
  <c r="D32" i="1"/>
  <c r="B32" i="1"/>
  <c r="AC31" i="1"/>
  <c r="X31" i="1"/>
  <c r="S31" i="1"/>
  <c r="N31" i="1"/>
  <c r="I31" i="1"/>
  <c r="F31" i="1"/>
  <c r="C31" i="1"/>
  <c r="D31" i="1" s="1"/>
  <c r="F30" i="1"/>
  <c r="E30" i="1"/>
  <c r="D30" i="1"/>
  <c r="B30" i="1"/>
  <c r="AC29" i="1"/>
  <c r="X29" i="1"/>
  <c r="S29" i="1"/>
  <c r="N29" i="1"/>
  <c r="I29" i="1"/>
  <c r="F29" i="1"/>
  <c r="C29" i="1"/>
  <c r="D29" i="1" s="1"/>
  <c r="F28" i="1"/>
  <c r="E28" i="1"/>
  <c r="D28" i="1"/>
  <c r="B28" i="1"/>
  <c r="AC27" i="1"/>
  <c r="X27" i="1"/>
  <c r="S27" i="1"/>
  <c r="N27" i="1"/>
  <c r="I27" i="1"/>
  <c r="F27" i="1"/>
  <c r="C27" i="1"/>
  <c r="D27" i="1" s="1"/>
  <c r="F26" i="1"/>
  <c r="E26" i="1"/>
  <c r="D26" i="1"/>
  <c r="B26" i="1"/>
  <c r="AC25" i="1"/>
  <c r="X25" i="1"/>
  <c r="S25" i="1"/>
  <c r="N25" i="1"/>
  <c r="I25" i="1"/>
  <c r="F25" i="1"/>
  <c r="C25" i="1"/>
  <c r="D25" i="1" s="1"/>
  <c r="F24" i="1"/>
  <c r="E24" i="1"/>
  <c r="D24" i="1"/>
  <c r="B24" i="1"/>
  <c r="AC23" i="1"/>
  <c r="X23" i="1"/>
  <c r="S23" i="1"/>
  <c r="N23" i="1"/>
  <c r="I23" i="1"/>
  <c r="F23" i="1"/>
  <c r="C23" i="1"/>
  <c r="D23" i="1" s="1"/>
  <c r="K22" i="1"/>
  <c r="J22" i="1"/>
  <c r="I22" i="1"/>
  <c r="G22" i="1"/>
  <c r="F22" i="1"/>
  <c r="E22" i="1"/>
  <c r="D22" i="1"/>
  <c r="B22" i="1"/>
  <c r="AC21" i="1"/>
  <c r="X21" i="1"/>
  <c r="S21" i="1"/>
  <c r="N21" i="1"/>
  <c r="I21" i="1"/>
  <c r="F21" i="1"/>
  <c r="C21" i="1"/>
  <c r="D21" i="1" s="1"/>
  <c r="F20" i="1"/>
  <c r="E20" i="1"/>
  <c r="D20" i="1"/>
  <c r="B20" i="1"/>
  <c r="AC19" i="1"/>
  <c r="X19" i="1"/>
  <c r="S19" i="1"/>
  <c r="N19" i="1"/>
  <c r="I19" i="1"/>
  <c r="F19" i="1"/>
  <c r="C19" i="1"/>
  <c r="D19" i="1" s="1"/>
  <c r="F18" i="1"/>
  <c r="E18" i="1"/>
  <c r="D18" i="1"/>
  <c r="B18" i="1"/>
  <c r="AC17" i="1"/>
  <c r="X17" i="1"/>
  <c r="S17" i="1"/>
  <c r="N17" i="1"/>
  <c r="I17" i="1"/>
  <c r="F17" i="1"/>
  <c r="C17" i="1"/>
  <c r="D17" i="1" s="1"/>
  <c r="F16" i="1"/>
  <c r="E16" i="1"/>
  <c r="D16" i="1"/>
  <c r="B16" i="1"/>
  <c r="AC15" i="1"/>
  <c r="X15" i="1"/>
  <c r="S15" i="1"/>
  <c r="N15" i="1"/>
  <c r="I15" i="1"/>
  <c r="F15" i="1"/>
  <c r="F13" i="1" s="1"/>
  <c r="C15" i="1"/>
  <c r="D15" i="1" s="1"/>
  <c r="AE14" i="1"/>
  <c r="AD14" i="1"/>
  <c r="AC14" i="1"/>
  <c r="AA14" i="1"/>
  <c r="Z14" i="1"/>
  <c r="Y14" i="1"/>
  <c r="X14" i="1"/>
  <c r="V14" i="1"/>
  <c r="U14" i="1"/>
  <c r="T14" i="1"/>
  <c r="S14" i="1"/>
  <c r="Q14" i="1"/>
  <c r="P14" i="1"/>
  <c r="O14" i="1"/>
  <c r="N14" i="1"/>
  <c r="L14" i="1"/>
  <c r="K14" i="1"/>
  <c r="J14" i="1"/>
  <c r="I14" i="1"/>
  <c r="G14" i="1"/>
  <c r="F14" i="1"/>
  <c r="E14" i="1"/>
  <c r="AE13" i="1"/>
  <c r="AC13" i="1"/>
  <c r="AB13" i="1"/>
  <c r="Z13" i="1"/>
  <c r="W13" i="1"/>
  <c r="X13" i="1" s="1"/>
  <c r="U13" i="1"/>
  <c r="R13" i="1"/>
  <c r="S13" i="1" s="1"/>
  <c r="P13" i="1"/>
  <c r="M13" i="1"/>
  <c r="N13" i="1" s="1"/>
  <c r="K13" i="1"/>
  <c r="I13" i="1"/>
  <c r="H13" i="1"/>
  <c r="C13" i="1"/>
  <c r="D13" i="1" s="1"/>
</calcChain>
</file>

<file path=xl/sharedStrings.xml><?xml version="1.0" encoding="utf-8"?>
<sst xmlns="http://schemas.openxmlformats.org/spreadsheetml/2006/main" count="91" uniqueCount="40">
  <si>
    <t>８－１  国有林野の立木被害</t>
    <phoneticPr fontId="1"/>
  </si>
  <si>
    <r>
      <t>単位（面積：ha、数量：m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、金額：千円）</t>
    </r>
    <rPh sb="0" eb="2">
      <t>タンイ</t>
    </rPh>
    <rPh sb="3" eb="5">
      <t>メンセキ</t>
    </rPh>
    <rPh sb="9" eb="11">
      <t>スウリョウ</t>
    </rPh>
    <rPh sb="15" eb="17">
      <t>キンガク</t>
    </rPh>
    <rPh sb="18" eb="20">
      <t>センエン</t>
    </rPh>
    <phoneticPr fontId="1"/>
  </si>
  <si>
    <t>年度
森林管理署</t>
    <rPh sb="7" eb="8">
      <t>ショ</t>
    </rPh>
    <phoneticPr fontId="1"/>
  </si>
  <si>
    <t>総　　　　数</t>
    <phoneticPr fontId="1"/>
  </si>
  <si>
    <t>風　　　　水　　　　害</t>
    <phoneticPr fontId="1"/>
  </si>
  <si>
    <t>雪　　　　害</t>
    <phoneticPr fontId="1"/>
  </si>
  <si>
    <t>震　　　　　害</t>
    <phoneticPr fontId="1"/>
  </si>
  <si>
    <t>病　　　　　虫　　　　　害</t>
    <phoneticPr fontId="1"/>
  </si>
  <si>
    <t>獣　　　　　類　　　　　害</t>
    <phoneticPr fontId="1"/>
  </si>
  <si>
    <t>面積</t>
    <phoneticPr fontId="1"/>
  </si>
  <si>
    <t>数　量</t>
    <phoneticPr fontId="1"/>
  </si>
  <si>
    <t>被害額</t>
  </si>
  <si>
    <t>損害額</t>
  </si>
  <si>
    <t>面積</t>
  </si>
  <si>
    <t>数  量</t>
    <phoneticPr fontId="1"/>
  </si>
  <si>
    <t>千本</t>
  </si>
  <si>
    <t/>
  </si>
  <si>
    <t>　</t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</si>
  <si>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</si>
  <si>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</si>
  <si>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　</t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</si>
  <si>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</si>
  <si>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</si>
  <si>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兵庫</t>
    <rPh sb="0" eb="2">
      <t>ヒョウゴ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</si>
  <si>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</si>
  <si>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</si>
  <si>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</si>
  <si>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　</t>
    <phoneticPr fontId="1"/>
  </si>
  <si>
    <t>岡山</t>
    <rPh sb="0" eb="2">
      <t>オカヤマ</t>
    </rPh>
    <phoneticPr fontId="1"/>
  </si>
  <si>
    <t>広島北部</t>
    <rPh sb="0" eb="2">
      <t>ヒロシマ</t>
    </rPh>
    <rPh sb="2" eb="4">
      <t>ホクブ</t>
    </rPh>
    <phoneticPr fontId="1"/>
  </si>
  <si>
    <t>広島</t>
    <rPh sb="0" eb="2">
      <t>ヒロシマ</t>
    </rPh>
    <phoneticPr fontId="1"/>
  </si>
  <si>
    <t>（京都大阪）</t>
    <phoneticPr fontId="1"/>
  </si>
  <si>
    <t>（奈良）</t>
    <phoneticPr fontId="1"/>
  </si>
  <si>
    <t>（山口）</t>
    <phoneticPr fontId="1"/>
  </si>
  <si>
    <t>１　本表は、国有林野立木被害報告により作成した。</t>
  </si>
  <si>
    <t>２　被害額は被害時における被害前の状態での見積価格、損害額は被害額から残存価格を差し引いたものである。</t>
  </si>
  <si>
    <t>３　分収造林及び分収育林については、数量及び被害額は全量を掲上し、損害額は民収分を（　）外書きした。</t>
  </si>
  <si>
    <t>４　面積は、被害木が点々と孤立散在している場合は樹冠の占有面積、密集している場合は区域面積、火災の場合は区域の全面積を掲上した。</t>
    <rPh sb="10" eb="11">
      <t>テン</t>
    </rPh>
    <phoneticPr fontId="1"/>
  </si>
  <si>
    <t>５　火災のうち、立木被害のないものは含まない。</t>
  </si>
  <si>
    <t>６　数量のうち、材積により掲上することが困難なものは、本数により掲上した。</t>
    <rPh sb="2" eb="4">
      <t>スウリョウ</t>
    </rPh>
    <rPh sb="8" eb="9">
      <t>ザイ</t>
    </rPh>
    <rPh sb="9" eb="10">
      <t>セキ</t>
    </rPh>
    <rPh sb="13" eb="14">
      <t>ケイ</t>
    </rPh>
    <rPh sb="14" eb="15">
      <t>ウエ</t>
    </rPh>
    <rPh sb="20" eb="22">
      <t>コンナン</t>
    </rPh>
    <rPh sb="27" eb="29">
      <t>ホンスウ</t>
    </rPh>
    <rPh sb="32" eb="33">
      <t>ケイ</t>
    </rPh>
    <rPh sb="33" eb="34">
      <t>ノボ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</si>
</sst>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176" formatCode="[$-411]ggge&quot;年度&quot;"/>
    <numFmt numFmtId="177" formatCode="_ * #,##0,_ ;_ * \-#,##0,_ ;_ * &quot;&quot;_ ;_ @_ "/>
    <numFmt numFmtId="178" formatCode="_ * \(#,##0,\)_ ;_ * \(\-#,##0,\)_ ;_ * &quot;&quot;_ ;_ @_ "/>
    <numFmt numFmtId="179" formatCode="_ * 0,_ ;_ * \-0,_ ;_ * &quot;&quot;_ ;_ @_ "/>
    <numFmt numFmtId="180" formatCode="_ * #,##0,_ ;_ * \-#,##0,_ ;_ * &quot;-&quot;_ ;_ @_ "/>
    <numFmt numFmtId="181" formatCode="_ * \(#,##0\)_ ;_ * \-\(#,##0\)_ ;_ * &quot;&quot;_ ;_ @_ "/>
    <numFmt numFmtId="182" formatCode="_ * 0,_ ;_ * \-0,_ ;_ * &quot;-&quot;_ ;_ @_ "/>
    <numFmt numFmtId="183" formatCode="_ * #,##0_ ;_ * \-#,##0_ ;_ * &quot;&quot;_ ;_ @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Font="1" applyFill="1" applyProtection="1">
      <alignment vertical="center"/>
    </xf>
    <xf numFmtId="0" fontId="0" fillId="0" borderId="0" xfId="0" applyFont="1" applyFill="1" applyBorder="1" applyProtection="1">
      <alignment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distributed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6" xfId="0" applyFont="1" applyFill="1" applyBorder="1" applyAlignment="1" applyProtection="1">
      <alignment horizontal="distributed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176" fontId="2" fillId="0" borderId="7" xfId="0" applyNumberFormat="1" applyFont="1" applyFill="1" applyBorder="1" applyAlignment="1" applyProtection="1">
      <alignment horizontal="distributed" vertical="center"/>
    </xf>
    <xf numFmtId="41" fontId="2" fillId="0" borderId="8" xfId="0" applyNumberFormat="1" applyFont="1" applyFill="1" applyBorder="1" applyProtection="1">
      <alignment vertical="center"/>
    </xf>
    <xf numFmtId="177" fontId="2" fillId="0" borderId="9" xfId="0" applyNumberFormat="1" applyFont="1" applyFill="1" applyBorder="1" applyAlignment="1" applyProtection="1">
      <alignment horizontal="right" vertical="center"/>
    </xf>
    <xf numFmtId="41" fontId="2" fillId="0" borderId="10" xfId="0" applyNumberFormat="1" applyFont="1" applyFill="1" applyBorder="1" applyAlignment="1" applyProtection="1">
      <alignment horizontal="left" vertical="center"/>
    </xf>
    <xf numFmtId="178" fontId="2" fillId="0" borderId="8" xfId="0" applyNumberFormat="1" applyFont="1" applyFill="1" applyBorder="1" applyProtection="1">
      <alignment vertical="center"/>
    </xf>
    <xf numFmtId="177" fontId="2" fillId="0" borderId="7" xfId="0" applyNumberFormat="1" applyFont="1" applyFill="1" applyBorder="1" applyAlignment="1" applyProtection="1">
      <alignment horizontal="right" vertical="center"/>
    </xf>
    <xf numFmtId="41" fontId="2" fillId="0" borderId="8" xfId="0" applyNumberFormat="1" applyFont="1" applyFill="1" applyBorder="1" applyAlignment="1" applyProtection="1">
      <alignment horizontal="right" vertical="center"/>
    </xf>
    <xf numFmtId="176" fontId="2" fillId="0" borderId="11" xfId="0" applyNumberFormat="1" applyFont="1" applyFill="1" applyBorder="1" applyAlignment="1" applyProtection="1">
      <alignment horizontal="distributed" vertical="center"/>
    </xf>
    <xf numFmtId="41" fontId="2" fillId="0" borderId="12" xfId="0" applyNumberFormat="1" applyFont="1" applyFill="1" applyBorder="1" applyProtection="1">
      <alignment vertical="center"/>
    </xf>
    <xf numFmtId="179" fontId="2" fillId="0" borderId="11" xfId="0" applyNumberFormat="1" applyFont="1" applyFill="1" applyBorder="1" applyProtection="1">
      <alignment vertical="center"/>
    </xf>
    <xf numFmtId="41" fontId="2" fillId="0" borderId="13" xfId="0" applyNumberFormat="1" applyFont="1" applyFill="1" applyBorder="1" applyProtection="1">
      <alignment vertical="center"/>
    </xf>
    <xf numFmtId="180" fontId="2" fillId="0" borderId="12" xfId="0" applyNumberFormat="1" applyFont="1" applyFill="1" applyBorder="1" applyProtection="1">
      <alignment vertical="center"/>
    </xf>
    <xf numFmtId="41" fontId="2" fillId="0" borderId="12" xfId="0" applyNumberFormat="1" applyFont="1" applyFill="1" applyBorder="1" applyAlignment="1" applyProtection="1">
      <alignment horizontal="right" vertical="center"/>
    </xf>
    <xf numFmtId="176" fontId="2" fillId="0" borderId="14" xfId="0" applyNumberFormat="1" applyFont="1" applyFill="1" applyBorder="1" applyAlignment="1" applyProtection="1">
      <alignment horizontal="distributed" vertical="center"/>
    </xf>
    <xf numFmtId="177" fontId="2" fillId="0" borderId="14" xfId="0" applyNumberFormat="1" applyFont="1" applyFill="1" applyBorder="1" applyAlignment="1" applyProtection="1">
      <alignment horizontal="right" vertical="center"/>
    </xf>
    <xf numFmtId="181" fontId="4" fillId="0" borderId="15" xfId="0" applyNumberFormat="1" applyFont="1" applyFill="1" applyBorder="1" applyProtection="1">
      <alignment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41" fontId="4" fillId="0" borderId="16" xfId="0" applyNumberFormat="1" applyFont="1" applyFill="1" applyBorder="1" applyAlignment="1" applyProtection="1">
      <alignment horizontal="left" vertical="center"/>
    </xf>
    <xf numFmtId="182" fontId="4" fillId="0" borderId="15" xfId="0" applyNumberFormat="1" applyFont="1" applyFill="1" applyBorder="1" applyProtection="1">
      <alignment vertical="center"/>
    </xf>
    <xf numFmtId="178" fontId="4" fillId="0" borderId="15" xfId="0" applyNumberFormat="1" applyFont="1" applyFill="1" applyBorder="1" applyProtection="1">
      <alignment vertical="center"/>
    </xf>
    <xf numFmtId="183" fontId="4" fillId="0" borderId="15" xfId="0" applyNumberFormat="1" applyFont="1" applyFill="1" applyBorder="1" applyProtection="1">
      <alignment vertical="center"/>
    </xf>
    <xf numFmtId="177" fontId="4" fillId="0" borderId="17" xfId="0" applyNumberFormat="1" applyFont="1" applyFill="1" applyBorder="1" applyAlignment="1" applyProtection="1">
      <alignment horizontal="right" vertical="center"/>
    </xf>
    <xf numFmtId="183" fontId="4" fillId="0" borderId="15" xfId="0" applyNumberFormat="1" applyFont="1" applyFill="1" applyBorder="1" applyAlignment="1" applyProtection="1">
      <alignment horizontal="right" vertical="center"/>
    </xf>
    <xf numFmtId="176" fontId="4" fillId="0" borderId="18" xfId="0" applyNumberFormat="1" applyFont="1" applyFill="1" applyBorder="1" applyAlignment="1" applyProtection="1">
      <alignment horizontal="distributed" vertical="center"/>
    </xf>
    <xf numFmtId="41" fontId="4" fillId="0" borderId="19" xfId="0" applyNumberFormat="1" applyFont="1" applyFill="1" applyBorder="1" applyProtection="1">
      <alignment vertical="center"/>
    </xf>
    <xf numFmtId="179" fontId="4" fillId="0" borderId="18" xfId="0" applyNumberFormat="1" applyFont="1" applyFill="1" applyBorder="1" applyProtection="1">
      <alignment vertical="center"/>
    </xf>
    <xf numFmtId="41" fontId="4" fillId="0" borderId="20" xfId="0" applyNumberFormat="1" applyFont="1" applyFill="1" applyBorder="1" applyProtection="1">
      <alignment vertical="center"/>
    </xf>
    <xf numFmtId="180" fontId="4" fillId="0" borderId="19" xfId="0" applyNumberFormat="1" applyFont="1" applyFill="1" applyBorder="1" applyProtection="1">
      <alignment vertical="center"/>
    </xf>
    <xf numFmtId="41" fontId="4" fillId="0" borderId="19" xfId="0" applyNumberFormat="1" applyFont="1" applyFill="1" applyBorder="1" applyAlignment="1" applyProtection="1">
      <alignment horizontal="right" vertical="center"/>
    </xf>
    <xf numFmtId="0" fontId="2" fillId="0" borderId="17" xfId="0" applyFont="1" applyFill="1" applyBorder="1" applyAlignment="1" applyProtection="1">
      <alignment horizontal="center" vertical="center"/>
    </xf>
    <xf numFmtId="41" fontId="2" fillId="0" borderId="21" xfId="0" applyNumberFormat="1" applyFont="1" applyFill="1" applyBorder="1" applyProtection="1">
      <alignment vertical="center"/>
    </xf>
    <xf numFmtId="177" fontId="2" fillId="0" borderId="22" xfId="0" applyNumberFormat="1" applyFont="1" applyFill="1" applyBorder="1" applyAlignment="1" applyProtection="1">
      <alignment horizontal="right" vertical="center"/>
    </xf>
    <xf numFmtId="41" fontId="2" fillId="0" borderId="23" xfId="0" applyNumberFormat="1" applyFont="1" applyFill="1" applyBorder="1" applyAlignment="1" applyProtection="1">
      <alignment horizontal="left" vertical="center"/>
    </xf>
    <xf numFmtId="178" fontId="2" fillId="0" borderId="22" xfId="0" applyNumberFormat="1" applyFont="1" applyFill="1" applyBorder="1" applyAlignment="1" applyProtection="1">
      <alignment horizontal="right" vertical="center"/>
    </xf>
    <xf numFmtId="178" fontId="2" fillId="0" borderId="21" xfId="0" applyNumberFormat="1" applyFont="1" applyFill="1" applyBorder="1" applyAlignment="1" applyProtection="1">
      <alignment horizontal="right" vertical="center"/>
    </xf>
    <xf numFmtId="177" fontId="2" fillId="0" borderId="24" xfId="0" applyNumberFormat="1" applyFont="1" applyFill="1" applyBorder="1" applyAlignment="1" applyProtection="1">
      <alignment horizontal="right" vertical="center"/>
    </xf>
    <xf numFmtId="41" fontId="2" fillId="0" borderId="21" xfId="0" applyNumberFormat="1" applyFont="1" applyFill="1" applyBorder="1" applyAlignment="1" applyProtection="1">
      <alignment horizontal="right" vertical="center"/>
    </xf>
    <xf numFmtId="41" fontId="2" fillId="0" borderId="15" xfId="0" applyNumberFormat="1" applyFont="1" applyFill="1" applyBorder="1" applyProtection="1">
      <alignment vertical="center"/>
    </xf>
    <xf numFmtId="179" fontId="2" fillId="0" borderId="17" xfId="0" applyNumberFormat="1" applyFont="1" applyFill="1" applyBorder="1" applyProtection="1">
      <alignment vertical="center"/>
    </xf>
    <xf numFmtId="41" fontId="2" fillId="0" borderId="16" xfId="0" applyNumberFormat="1" applyFont="1" applyFill="1" applyBorder="1" applyProtection="1">
      <alignment vertical="center"/>
    </xf>
    <xf numFmtId="41" fontId="2" fillId="0" borderId="15" xfId="0" applyNumberFormat="1" applyFont="1" applyFill="1" applyBorder="1" applyAlignment="1" applyProtection="1">
      <alignment horizontal="right" vertical="center"/>
    </xf>
    <xf numFmtId="0" fontId="2" fillId="0" borderId="14" xfId="0" applyFont="1" applyFill="1" applyBorder="1" applyAlignment="1" applyProtection="1">
      <alignment horizontal="center" vertical="center"/>
    </xf>
    <xf numFmtId="178" fontId="2" fillId="0" borderId="14" xfId="0" applyNumberFormat="1" applyFont="1" applyFill="1" applyBorder="1" applyAlignment="1" applyProtection="1">
      <alignment horizontal="right" vertical="center"/>
    </xf>
    <xf numFmtId="178" fontId="2" fillId="0" borderId="8" xfId="0" applyNumberFormat="1" applyFont="1" applyFill="1" applyBorder="1" applyAlignment="1" applyProtection="1">
      <alignment horizontal="right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41" fontId="2" fillId="0" borderId="6" xfId="0" applyNumberFormat="1" applyFont="1" applyFill="1" applyBorder="1" applyProtection="1">
      <alignment vertical="center"/>
    </xf>
    <xf numFmtId="179" fontId="2" fillId="0" borderId="25" xfId="0" applyNumberFormat="1" applyFont="1" applyFill="1" applyBorder="1" applyProtection="1">
      <alignment vertical="center"/>
    </xf>
    <xf numFmtId="41" fontId="2" fillId="0" borderId="26" xfId="0" applyNumberFormat="1" applyFont="1" applyFill="1" applyBorder="1" applyProtection="1">
      <alignment vertical="center"/>
    </xf>
    <xf numFmtId="180" fontId="2" fillId="0" borderId="6" xfId="0" applyNumberFormat="1" applyFont="1" applyFill="1" applyBorder="1" applyProtection="1">
      <alignment vertical="center"/>
    </xf>
    <xf numFmtId="41" fontId="2" fillId="0" borderId="6" xfId="0" applyNumberFormat="1" applyFont="1" applyFill="1" applyBorder="1" applyAlignment="1" applyProtection="1">
      <alignment horizontal="right" vertical="center"/>
    </xf>
    <xf numFmtId="0" fontId="2" fillId="0" borderId="16" xfId="0" applyFont="1" applyFill="1" applyBorder="1" applyProtection="1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Border="1" applyProtection="1">
      <alignment vertical="center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7231;1&#12305;20200215&#12471;&#12540;&#12488;&#20491;&#21029;&#20445;&#23384;&#299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表紙"/>
      <sheetName val="凡例"/>
      <sheetName val="目次"/>
      <sheetName val="1-表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1-12"/>
      <sheetName val="2-表"/>
      <sheetName val="2-1"/>
      <sheetName val="2-2"/>
      <sheetName val="2-3"/>
      <sheetName val="2-4"/>
      <sheetName val="2-5"/>
      <sheetName val="3-表"/>
      <sheetName val="3-1"/>
      <sheetName val="3-2"/>
      <sheetName val="3-3"/>
      <sheetName val="4-表"/>
      <sheetName val="4-1"/>
      <sheetName val="4-2"/>
      <sheetName val="5-表"/>
      <sheetName val="5-1"/>
      <sheetName val="5-2"/>
      <sheetName val="6-表"/>
      <sheetName val="6-1"/>
      <sheetName val="6-2"/>
      <sheetName val="7-表"/>
      <sheetName val="7-1"/>
      <sheetName val="7-2"/>
      <sheetName val="8-表"/>
      <sheetName val="8-1(1)"/>
      <sheetName val="8-1(2)"/>
      <sheetName val="9-表"/>
      <sheetName val="9-1"/>
      <sheetName val="9-2"/>
      <sheetName val="官-表"/>
      <sheetName val="官-1"/>
      <sheetName val="官-2"/>
      <sheetName val="官-3"/>
      <sheetName val="官-4"/>
      <sheetName val="官-5"/>
      <sheetName val="官-6"/>
      <sheetName val="官-7(1)"/>
      <sheetName val="官-7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8">
          <cell r="T18">
            <v>0.01</v>
          </cell>
          <cell r="V18">
            <v>8</v>
          </cell>
          <cell r="W18">
            <v>1000</v>
          </cell>
          <cell r="X18">
            <v>1000</v>
          </cell>
        </row>
        <row r="22">
          <cell r="T22">
            <v>0.01</v>
          </cell>
          <cell r="V22">
            <v>1</v>
          </cell>
          <cell r="W22">
            <v>1000</v>
          </cell>
        </row>
        <row r="24">
          <cell r="T24">
            <v>0.04</v>
          </cell>
          <cell r="V24">
            <v>7</v>
          </cell>
          <cell r="W24">
            <v>1000</v>
          </cell>
        </row>
        <row r="31">
          <cell r="AE31">
            <v>1200</v>
          </cell>
        </row>
        <row r="32">
          <cell r="AD32">
            <v>0.6</v>
          </cell>
          <cell r="AG32">
            <v>341000</v>
          </cell>
          <cell r="AH32">
            <v>341000</v>
          </cell>
        </row>
        <row r="33">
          <cell r="AE33">
            <v>2000</v>
          </cell>
        </row>
        <row r="34">
          <cell r="AD34">
            <v>0.97</v>
          </cell>
          <cell r="AG34">
            <v>466000</v>
          </cell>
          <cell r="AH34">
            <v>466000</v>
          </cell>
        </row>
        <row r="41">
          <cell r="AE41">
            <v>1900</v>
          </cell>
        </row>
        <row r="42">
          <cell r="AD42">
            <v>0.96</v>
          </cell>
          <cell r="AG42">
            <v>990000</v>
          </cell>
          <cell r="AH42">
            <v>990000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8"/>
  <sheetViews>
    <sheetView tabSelected="1" zoomScale="96" zoomScaleNormal="96" workbookViewId="0">
      <pane xSplit="6" ySplit="14" topLeftCell="G15" activePane="bottomRight" state="frozen"/>
      <selection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RowHeight="13.5" x14ac:dyDescent="0.15"/>
  <cols>
    <col min="1" max="1" width="16.625" customWidth="1"/>
    <col min="2" max="2" width="10.5" customWidth="1"/>
    <col min="3" max="3" width="10.5" style="68" customWidth="1"/>
    <col min="4" max="4" width="10.875" style="68" customWidth="1"/>
    <col min="5" max="5" width="11.875" customWidth="1"/>
    <col min="6" max="6" width="13.375" customWidth="1"/>
    <col min="7" max="7" width="10.5" customWidth="1"/>
    <col min="8" max="8" width="10.5" style="68" customWidth="1"/>
    <col min="9" max="9" width="10.875" style="68" customWidth="1"/>
    <col min="10" max="10" width="11.875" customWidth="1"/>
    <col min="11" max="11" width="13.375" customWidth="1"/>
    <col min="12" max="12" width="10.5" customWidth="1"/>
    <col min="13" max="13" width="10.5" style="68" customWidth="1"/>
    <col min="14" max="14" width="10.875" style="68" customWidth="1"/>
    <col min="15" max="15" width="11.875" customWidth="1"/>
    <col min="16" max="16" width="13.375" customWidth="1"/>
    <col min="17" max="18" width="10.5" customWidth="1"/>
    <col min="19" max="19" width="10.875" customWidth="1"/>
    <col min="20" max="20" width="11.875" customWidth="1"/>
    <col min="21" max="21" width="13.375" customWidth="1"/>
    <col min="22" max="22" width="10.5" customWidth="1"/>
    <col min="23" max="23" width="10.5" style="68" customWidth="1"/>
    <col min="24" max="24" width="10.875" style="68" customWidth="1"/>
    <col min="25" max="25" width="11.875" customWidth="1"/>
    <col min="26" max="26" width="13.375" customWidth="1"/>
    <col min="27" max="27" width="10.5" customWidth="1"/>
    <col min="28" max="28" width="10.5" style="68" customWidth="1"/>
    <col min="29" max="29" width="10.875" style="68" customWidth="1"/>
    <col min="30" max="30" width="11.875" customWidth="1"/>
    <col min="31" max="31" width="13.375" customWidth="1"/>
  </cols>
  <sheetData>
    <row r="1" spans="1:31" x14ac:dyDescent="0.15">
      <c r="A1" s="1" t="s">
        <v>0</v>
      </c>
      <c r="B1" s="1"/>
      <c r="C1" s="2"/>
      <c r="D1" s="2"/>
      <c r="E1" s="1"/>
      <c r="F1" s="1"/>
      <c r="G1" s="1"/>
      <c r="H1" s="2"/>
      <c r="I1" s="2"/>
      <c r="J1" s="1"/>
      <c r="K1" s="1"/>
      <c r="L1" s="1"/>
      <c r="M1" s="2"/>
      <c r="N1" s="2"/>
      <c r="O1" s="1"/>
      <c r="P1" s="1"/>
      <c r="Q1" s="1"/>
      <c r="R1" s="1"/>
      <c r="S1" s="1"/>
      <c r="T1" s="1"/>
      <c r="U1" s="1"/>
      <c r="V1" s="1"/>
      <c r="W1" s="2"/>
      <c r="X1" s="2"/>
      <c r="Y1" s="1"/>
      <c r="Z1" s="1"/>
      <c r="AA1" s="1"/>
      <c r="AB1" s="2"/>
      <c r="AC1" s="2"/>
      <c r="AD1" s="1"/>
      <c r="AE1" s="1"/>
    </row>
    <row r="2" spans="1:31" ht="14.25" x14ac:dyDescent="0.15">
      <c r="A2" s="1"/>
      <c r="B2" s="1"/>
      <c r="C2" s="2"/>
      <c r="D2" s="2"/>
      <c r="E2" s="1"/>
      <c r="F2" s="1"/>
      <c r="G2" s="1"/>
      <c r="H2" s="2"/>
      <c r="I2" s="2"/>
      <c r="J2" s="1"/>
      <c r="K2" s="1"/>
      <c r="L2" s="1"/>
      <c r="M2" s="2"/>
      <c r="N2" s="2"/>
      <c r="O2" s="1"/>
      <c r="P2" s="1"/>
      <c r="Q2" s="1"/>
      <c r="R2" s="1"/>
      <c r="S2" s="1"/>
      <c r="T2" s="1"/>
      <c r="U2" s="1"/>
      <c r="V2" s="1"/>
      <c r="W2" s="2"/>
      <c r="X2" s="2"/>
      <c r="Y2" s="1"/>
      <c r="Z2" s="1"/>
      <c r="AA2" s="1"/>
      <c r="AB2" s="2"/>
      <c r="AC2" s="2"/>
      <c r="AD2" s="1"/>
      <c r="AE2" s="3" t="s">
        <v>1</v>
      </c>
    </row>
    <row r="3" spans="1:31" s="9" customFormat="1" ht="15" customHeight="1" x14ac:dyDescent="0.15">
      <c r="A3" s="4" t="s">
        <v>2</v>
      </c>
      <c r="B3" s="5" t="s">
        <v>3</v>
      </c>
      <c r="C3" s="5"/>
      <c r="D3" s="5"/>
      <c r="E3" s="5"/>
      <c r="F3" s="5"/>
      <c r="G3" s="6" t="s">
        <v>4</v>
      </c>
      <c r="H3" s="7"/>
      <c r="I3" s="7"/>
      <c r="J3" s="7"/>
      <c r="K3" s="8"/>
      <c r="L3" s="5" t="s">
        <v>5</v>
      </c>
      <c r="M3" s="5"/>
      <c r="N3" s="5"/>
      <c r="O3" s="5"/>
      <c r="P3" s="5"/>
      <c r="Q3" s="5" t="s">
        <v>6</v>
      </c>
      <c r="R3" s="5"/>
      <c r="S3" s="5"/>
      <c r="T3" s="5"/>
      <c r="U3" s="5"/>
      <c r="V3" s="5" t="s">
        <v>7</v>
      </c>
      <c r="W3" s="5"/>
      <c r="X3" s="5"/>
      <c r="Y3" s="5"/>
      <c r="Z3" s="5"/>
      <c r="AA3" s="6" t="s">
        <v>8</v>
      </c>
      <c r="AB3" s="7"/>
      <c r="AC3" s="7"/>
      <c r="AD3" s="7"/>
      <c r="AE3" s="8"/>
    </row>
    <row r="4" spans="1:31" s="9" customFormat="1" ht="15" customHeight="1" x14ac:dyDescent="0.15">
      <c r="A4" s="10"/>
      <c r="B4" s="11" t="s">
        <v>9</v>
      </c>
      <c r="C4" s="6" t="s">
        <v>10</v>
      </c>
      <c r="D4" s="12"/>
      <c r="E4" s="11" t="s">
        <v>11</v>
      </c>
      <c r="F4" s="11" t="s">
        <v>12</v>
      </c>
      <c r="G4" s="11" t="s">
        <v>13</v>
      </c>
      <c r="H4" s="6" t="s">
        <v>14</v>
      </c>
      <c r="I4" s="12"/>
      <c r="J4" s="11" t="s">
        <v>11</v>
      </c>
      <c r="K4" s="11" t="s">
        <v>12</v>
      </c>
      <c r="L4" s="11" t="s">
        <v>13</v>
      </c>
      <c r="M4" s="6" t="s">
        <v>10</v>
      </c>
      <c r="N4" s="12"/>
      <c r="O4" s="11" t="s">
        <v>11</v>
      </c>
      <c r="P4" s="11" t="s">
        <v>12</v>
      </c>
      <c r="Q4" s="11" t="s">
        <v>13</v>
      </c>
      <c r="R4" s="6" t="s">
        <v>10</v>
      </c>
      <c r="S4" s="8"/>
      <c r="T4" s="11" t="s">
        <v>11</v>
      </c>
      <c r="U4" s="11" t="s">
        <v>12</v>
      </c>
      <c r="V4" s="11" t="s">
        <v>13</v>
      </c>
      <c r="W4" s="6" t="s">
        <v>10</v>
      </c>
      <c r="X4" s="12"/>
      <c r="Y4" s="11" t="s">
        <v>11</v>
      </c>
      <c r="Z4" s="11" t="s">
        <v>12</v>
      </c>
      <c r="AA4" s="11" t="s">
        <v>13</v>
      </c>
      <c r="AB4" s="6" t="s">
        <v>10</v>
      </c>
      <c r="AC4" s="12"/>
      <c r="AD4" s="11" t="s">
        <v>11</v>
      </c>
      <c r="AE4" s="11" t="s">
        <v>12</v>
      </c>
    </row>
    <row r="5" spans="1:31" ht="13.5" customHeight="1" x14ac:dyDescent="0.15">
      <c r="A5" s="13"/>
      <c r="B5" s="14"/>
      <c r="C5" s="15">
        <v>194875</v>
      </c>
      <c r="D5" s="16" t="s">
        <v>15</v>
      </c>
      <c r="E5" s="14"/>
      <c r="F5" s="17">
        <v>20000</v>
      </c>
      <c r="G5" s="14"/>
      <c r="H5" s="15">
        <v>400</v>
      </c>
      <c r="I5" s="16" t="s">
        <v>15</v>
      </c>
      <c r="J5" s="14"/>
      <c r="K5" s="17">
        <v>0</v>
      </c>
      <c r="L5" s="14"/>
      <c r="M5" s="18">
        <v>300</v>
      </c>
      <c r="N5" s="16" t="s">
        <v>15</v>
      </c>
      <c r="O5" s="14"/>
      <c r="P5" s="17">
        <v>0</v>
      </c>
      <c r="Q5" s="19"/>
      <c r="R5" s="15">
        <v>0</v>
      </c>
      <c r="S5" s="16" t="s">
        <v>16</v>
      </c>
      <c r="T5" s="14"/>
      <c r="U5" s="17">
        <v>0</v>
      </c>
      <c r="V5" s="14"/>
      <c r="W5" s="15">
        <v>14326</v>
      </c>
      <c r="X5" s="16" t="s">
        <v>15</v>
      </c>
      <c r="Y5" s="14"/>
      <c r="Z5" s="17">
        <v>0</v>
      </c>
      <c r="AA5" s="14"/>
      <c r="AB5" s="15">
        <v>164740</v>
      </c>
      <c r="AC5" s="16" t="s">
        <v>15</v>
      </c>
      <c r="AD5" s="14"/>
      <c r="AE5" s="17">
        <v>0</v>
      </c>
    </row>
    <row r="6" spans="1:31" ht="13.5" customHeight="1" x14ac:dyDescent="0.15">
      <c r="A6" s="20">
        <v>41729</v>
      </c>
      <c r="B6" s="21">
        <v>115.6576</v>
      </c>
      <c r="C6" s="22"/>
      <c r="D6" s="23">
        <v>4994.1399999999994</v>
      </c>
      <c r="E6" s="24">
        <v>65827802</v>
      </c>
      <c r="F6" s="24">
        <v>64495802</v>
      </c>
      <c r="G6" s="21">
        <v>0.60000000000000009</v>
      </c>
      <c r="H6" s="22"/>
      <c r="I6" s="23">
        <v>24</v>
      </c>
      <c r="J6" s="24">
        <v>5191000</v>
      </c>
      <c r="K6" s="24">
        <v>5191000</v>
      </c>
      <c r="L6" s="21">
        <v>1.4700000000000002</v>
      </c>
      <c r="M6" s="22"/>
      <c r="N6" s="23">
        <v>145</v>
      </c>
      <c r="O6" s="24">
        <v>105000</v>
      </c>
      <c r="P6" s="24">
        <v>101000</v>
      </c>
      <c r="Q6" s="25">
        <v>0</v>
      </c>
      <c r="R6" s="22"/>
      <c r="S6" s="23">
        <v>0</v>
      </c>
      <c r="T6" s="24">
        <v>0</v>
      </c>
      <c r="U6" s="24">
        <v>0</v>
      </c>
      <c r="V6" s="21">
        <v>48.837600000000009</v>
      </c>
      <c r="W6" s="22"/>
      <c r="X6" s="23">
        <v>4350.6399999999994</v>
      </c>
      <c r="Y6" s="24">
        <v>3472802</v>
      </c>
      <c r="Z6" s="24">
        <v>3353802</v>
      </c>
      <c r="AA6" s="21">
        <v>58.139999999999993</v>
      </c>
      <c r="AB6" s="22"/>
      <c r="AC6" s="23">
        <v>0</v>
      </c>
      <c r="AD6" s="24">
        <v>56604000</v>
      </c>
      <c r="AE6" s="24">
        <v>55415000</v>
      </c>
    </row>
    <row r="7" spans="1:31" ht="13.5" customHeight="1" x14ac:dyDescent="0.15">
      <c r="A7" s="26"/>
      <c r="B7" s="14"/>
      <c r="C7" s="15">
        <v>1919871</v>
      </c>
      <c r="D7" s="16" t="s">
        <v>15</v>
      </c>
      <c r="E7" s="14"/>
      <c r="F7" s="17">
        <v>0</v>
      </c>
      <c r="G7" s="14"/>
      <c r="H7" s="15">
        <v>96</v>
      </c>
      <c r="I7" s="16" t="s">
        <v>15</v>
      </c>
      <c r="J7" s="14"/>
      <c r="K7" s="17">
        <v>0</v>
      </c>
      <c r="L7" s="14"/>
      <c r="M7" s="27">
        <v>1236</v>
      </c>
      <c r="N7" s="16" t="s">
        <v>15</v>
      </c>
      <c r="O7" s="14"/>
      <c r="P7" s="17">
        <v>0</v>
      </c>
      <c r="Q7" s="19"/>
      <c r="R7" s="15">
        <v>0</v>
      </c>
      <c r="S7" s="16" t="s">
        <v>16</v>
      </c>
      <c r="T7" s="14"/>
      <c r="U7" s="17">
        <v>0</v>
      </c>
      <c r="V7" s="14"/>
      <c r="W7" s="15">
        <v>5266</v>
      </c>
      <c r="X7" s="16" t="s">
        <v>15</v>
      </c>
      <c r="Y7" s="14"/>
      <c r="Z7" s="17">
        <v>0</v>
      </c>
      <c r="AA7" s="14"/>
      <c r="AB7" s="15">
        <v>1912137</v>
      </c>
      <c r="AC7" s="16" t="s">
        <v>15</v>
      </c>
      <c r="AD7" s="14"/>
      <c r="AE7" s="17">
        <v>0</v>
      </c>
    </row>
    <row r="8" spans="1:31" ht="13.5" customHeight="1" x14ac:dyDescent="0.15">
      <c r="A8" s="20">
        <v>42095</v>
      </c>
      <c r="B8" s="21">
        <v>83.6</v>
      </c>
      <c r="C8" s="22"/>
      <c r="D8" s="23">
        <v>6347.07</v>
      </c>
      <c r="E8" s="24">
        <v>44392000</v>
      </c>
      <c r="F8" s="24">
        <v>44392000</v>
      </c>
      <c r="G8" s="21">
        <v>0.34</v>
      </c>
      <c r="H8" s="22"/>
      <c r="I8" s="23">
        <v>52</v>
      </c>
      <c r="J8" s="24">
        <v>60000</v>
      </c>
      <c r="K8" s="24">
        <v>60000</v>
      </c>
      <c r="L8" s="21">
        <v>1.27</v>
      </c>
      <c r="M8" s="22"/>
      <c r="N8" s="23">
        <v>238</v>
      </c>
      <c r="O8" s="24">
        <v>317000</v>
      </c>
      <c r="P8" s="24">
        <v>317000</v>
      </c>
      <c r="Q8" s="25">
        <v>0</v>
      </c>
      <c r="R8" s="22"/>
      <c r="S8" s="23">
        <v>0</v>
      </c>
      <c r="T8" s="24">
        <v>0</v>
      </c>
      <c r="U8" s="24">
        <v>0</v>
      </c>
      <c r="V8" s="21">
        <v>34.020000000000003</v>
      </c>
      <c r="W8" s="22"/>
      <c r="X8" s="23">
        <v>4661.8500000000004</v>
      </c>
      <c r="Y8" s="24">
        <v>2587000</v>
      </c>
      <c r="Z8" s="24">
        <v>2587000</v>
      </c>
      <c r="AA8" s="21">
        <v>47.16</v>
      </c>
      <c r="AB8" s="22"/>
      <c r="AC8" s="23">
        <v>1339</v>
      </c>
      <c r="AD8" s="24">
        <v>41317000</v>
      </c>
      <c r="AE8" s="24">
        <v>41317000</v>
      </c>
    </row>
    <row r="9" spans="1:31" ht="13.5" customHeight="1" x14ac:dyDescent="0.15">
      <c r="A9" s="26"/>
      <c r="B9" s="14"/>
      <c r="C9" s="15">
        <v>21657</v>
      </c>
      <c r="D9" s="16" t="s">
        <v>15</v>
      </c>
      <c r="E9" s="14"/>
      <c r="F9" s="17">
        <v>0</v>
      </c>
      <c r="G9" s="14"/>
      <c r="H9" s="15">
        <v>0</v>
      </c>
      <c r="I9" s="16" t="s">
        <v>16</v>
      </c>
      <c r="J9" s="14"/>
      <c r="K9" s="17">
        <v>0</v>
      </c>
      <c r="L9" s="14"/>
      <c r="M9" s="27">
        <v>0</v>
      </c>
      <c r="N9" s="16" t="s">
        <v>16</v>
      </c>
      <c r="O9" s="14"/>
      <c r="P9" s="17">
        <v>0</v>
      </c>
      <c r="Q9" s="19"/>
      <c r="R9" s="15">
        <v>0</v>
      </c>
      <c r="S9" s="16" t="s">
        <v>16</v>
      </c>
      <c r="T9" s="14"/>
      <c r="U9" s="17">
        <v>0</v>
      </c>
      <c r="V9" s="14"/>
      <c r="W9" s="15">
        <v>100</v>
      </c>
      <c r="X9" s="16" t="s">
        <v>15</v>
      </c>
      <c r="Y9" s="14"/>
      <c r="Z9" s="17">
        <v>0</v>
      </c>
      <c r="AA9" s="14"/>
      <c r="AB9" s="15">
        <v>18600</v>
      </c>
      <c r="AC9" s="16" t="s">
        <v>15</v>
      </c>
      <c r="AD9" s="14"/>
      <c r="AE9" s="17">
        <v>0</v>
      </c>
    </row>
    <row r="10" spans="1:31" ht="13.5" customHeight="1" x14ac:dyDescent="0.15">
      <c r="A10" s="20">
        <v>42460</v>
      </c>
      <c r="B10" s="21">
        <v>54.040000000000006</v>
      </c>
      <c r="C10" s="22"/>
      <c r="D10" s="23">
        <v>4245.42</v>
      </c>
      <c r="E10" s="24">
        <v>16264000</v>
      </c>
      <c r="F10" s="24">
        <v>15986000</v>
      </c>
      <c r="G10" s="21">
        <v>0.28000000000000003</v>
      </c>
      <c r="H10" s="22"/>
      <c r="I10" s="23">
        <v>107</v>
      </c>
      <c r="J10" s="24">
        <v>482000</v>
      </c>
      <c r="K10" s="24">
        <v>482000</v>
      </c>
      <c r="L10" s="21">
        <v>0.08</v>
      </c>
      <c r="M10" s="22"/>
      <c r="N10" s="23">
        <v>19</v>
      </c>
      <c r="O10" s="24">
        <v>2000</v>
      </c>
      <c r="P10" s="24">
        <v>2000</v>
      </c>
      <c r="Q10" s="25">
        <v>0</v>
      </c>
      <c r="R10" s="22"/>
      <c r="S10" s="23">
        <v>0</v>
      </c>
      <c r="T10" s="24">
        <v>0</v>
      </c>
      <c r="U10" s="24">
        <v>0</v>
      </c>
      <c r="V10" s="21">
        <v>39.08</v>
      </c>
      <c r="W10" s="22"/>
      <c r="X10" s="23">
        <v>4088.42</v>
      </c>
      <c r="Y10" s="24">
        <v>747000</v>
      </c>
      <c r="Z10" s="24">
        <v>747000</v>
      </c>
      <c r="AA10" s="21">
        <v>12.87</v>
      </c>
      <c r="AB10" s="22"/>
      <c r="AC10" s="23">
        <v>0</v>
      </c>
      <c r="AD10" s="24">
        <v>12751000</v>
      </c>
      <c r="AE10" s="24">
        <v>12751000</v>
      </c>
    </row>
    <row r="11" spans="1:31" ht="13.5" customHeight="1" x14ac:dyDescent="0.15">
      <c r="A11" s="26"/>
      <c r="B11" s="14"/>
      <c r="C11" s="15">
        <v>17900</v>
      </c>
      <c r="D11" s="16" t="s">
        <v>15</v>
      </c>
      <c r="E11" s="14"/>
      <c r="F11" s="17">
        <v>0</v>
      </c>
      <c r="G11" s="14"/>
      <c r="H11" s="15">
        <v>0</v>
      </c>
      <c r="I11" s="16" t="s">
        <v>16</v>
      </c>
      <c r="J11" s="14"/>
      <c r="K11" s="17">
        <v>0</v>
      </c>
      <c r="L11" s="14"/>
      <c r="M11" s="27">
        <v>0</v>
      </c>
      <c r="N11" s="16" t="s">
        <v>16</v>
      </c>
      <c r="O11" s="14"/>
      <c r="P11" s="17">
        <v>0</v>
      </c>
      <c r="Q11" s="19"/>
      <c r="R11" s="15">
        <v>0</v>
      </c>
      <c r="S11" s="16" t="s">
        <v>16</v>
      </c>
      <c r="T11" s="14"/>
      <c r="U11" s="17">
        <v>0</v>
      </c>
      <c r="V11" s="14"/>
      <c r="W11" s="15">
        <v>0</v>
      </c>
      <c r="X11" s="16" t="s">
        <v>16</v>
      </c>
      <c r="Y11" s="14"/>
      <c r="Z11" s="17">
        <v>0</v>
      </c>
      <c r="AA11" s="14"/>
      <c r="AB11" s="15">
        <v>17400</v>
      </c>
      <c r="AC11" s="16" t="s">
        <v>15</v>
      </c>
      <c r="AD11" s="14"/>
      <c r="AE11" s="17">
        <v>0</v>
      </c>
    </row>
    <row r="12" spans="1:31" ht="13.5" customHeight="1" x14ac:dyDescent="0.15">
      <c r="A12" s="20">
        <v>42825</v>
      </c>
      <c r="B12" s="21">
        <v>41.440000000000005</v>
      </c>
      <c r="C12" s="22"/>
      <c r="D12" s="23">
        <v>3229</v>
      </c>
      <c r="E12" s="24">
        <v>23956000</v>
      </c>
      <c r="F12" s="24">
        <v>23956000</v>
      </c>
      <c r="G12" s="21">
        <v>1.18</v>
      </c>
      <c r="H12" s="22"/>
      <c r="I12" s="23">
        <v>419</v>
      </c>
      <c r="J12" s="24">
        <v>42000</v>
      </c>
      <c r="K12" s="24">
        <v>42000</v>
      </c>
      <c r="L12" s="21">
        <v>1.67</v>
      </c>
      <c r="M12" s="22"/>
      <c r="N12" s="23">
        <v>29</v>
      </c>
      <c r="O12" s="24">
        <v>5000</v>
      </c>
      <c r="P12" s="24">
        <v>5000</v>
      </c>
      <c r="Q12" s="25">
        <v>0</v>
      </c>
      <c r="R12" s="22"/>
      <c r="S12" s="23">
        <v>0</v>
      </c>
      <c r="T12" s="24">
        <v>0</v>
      </c>
      <c r="U12" s="24">
        <v>0</v>
      </c>
      <c r="V12" s="21">
        <v>28.81</v>
      </c>
      <c r="W12" s="22"/>
      <c r="X12" s="23">
        <v>2781</v>
      </c>
      <c r="Y12" s="24">
        <v>571000</v>
      </c>
      <c r="Z12" s="24">
        <v>571000</v>
      </c>
      <c r="AA12" s="21">
        <v>9.5400000000000009</v>
      </c>
      <c r="AB12" s="22"/>
      <c r="AC12" s="23">
        <v>0</v>
      </c>
      <c r="AD12" s="24">
        <v>23120000</v>
      </c>
      <c r="AE12" s="24">
        <v>23120000</v>
      </c>
    </row>
    <row r="13" spans="1:31" ht="13.5" customHeight="1" x14ac:dyDescent="0.15">
      <c r="A13" s="26"/>
      <c r="B13" s="28"/>
      <c r="C13" s="29">
        <f>IF(C15&gt;0,C15,0)+IF(C17&gt;0,C17,0)+IF(C19&gt;0,C19,0)+IF(C21&gt;0,C21,0)+IF(C23&gt;0,C23,0)+IF(C25&gt;0,C25,0)+IF(C27&gt;0,C27,0)+IF(C29&gt;0,C29,0)+IF(C31&gt;0,C31,0)+IF(C33&gt;0,C33,0)+IF(C35&gt;0,C35,0)+IF(C37&gt;0,C37,0)+IF(C39&gt;0,C39,0)+IF(C41&gt;0,C41,0)</f>
        <v>9648.2999999999993</v>
      </c>
      <c r="D13" s="30" t="str">
        <f>IF(C13&gt;0,"千本","")</f>
        <v>千本</v>
      </c>
      <c r="E13" s="31"/>
      <c r="F13" s="32">
        <f>IF(F15&gt;0,F15,0)+IF(F17&gt;0,F17,0)+IF(F19&gt;0,F19,0)+IF(F21&gt;0,F21,0)+IF(F23&gt;0,F23,0)+IF(F25&gt;0,F25,0)+IF(F27&gt;0,F27,0)+IF(F29&gt;0,F29,0)+IF(F31&gt;0,F31,0)+IF(F33&gt;0,F33,0)+IF(F35&gt;0,F35,0)+IF(F37&gt;0,F37,0)+IF(F39&gt;0,F39,0)+IF(F41&gt;0,F41,0)</f>
        <v>56000</v>
      </c>
      <c r="G13" s="33"/>
      <c r="H13" s="29">
        <f>IF(H15&gt;0,H15,0)+IF(H17&gt;0,H17,0)+IF(H19&gt;0,H19,0)+IF(H21&gt;0,H21,0)+IF(H23&gt;0,H23,0)+IF(H25&gt;0,H25,0)+IF(H27&gt;0,H27,0)+IF(H29&gt;0,H29,0)+IF(H31&gt;0,H31,0)+IF(H33&gt;0,H33,0)+IF(H35&gt;0,H35,0)+IF(H37&gt;0,H37,0)+IF(H39&gt;0,H39,0)+IF(H41&gt;0,H41,0)</f>
        <v>0</v>
      </c>
      <c r="I13" s="30" t="str">
        <f>IF(H13&gt;0,"千本","")</f>
        <v/>
      </c>
      <c r="J13" s="31"/>
      <c r="K13" s="32">
        <f>IF(K15&gt;0,K15,0)+IF(K17&gt;0,K17,0)+IF(K19&gt;0,K19,0)+IF(K21&gt;0,K21,0)+IF(K23&gt;0,K23,0)+IF(K25&gt;0,K25,0)+IF(K27&gt;0,K27,0)+IF(K29&gt;0,K29,0)+IF(K31&gt;0,K31,0)+IF(K33&gt;0,K33,0)+IF(K35&gt;0,K35,0)+IF(K37&gt;0,K37,0)+IF(K39&gt;0,K39,0)+IF(K41&gt;0,K41,0)</f>
        <v>56000</v>
      </c>
      <c r="L13" s="33"/>
      <c r="M13" s="34">
        <f>IF(M15&gt;0,M15,0)+IF(M17&gt;0,M17,0)+IF(M19&gt;0,M19,0)+IF(M21&gt;0,M21,0)+IF(M23&gt;0,M23,0)+IF(M25&gt;0,M25,0)+IF(M27&gt;0,M27,0)+IF(M29&gt;0,M29,0)+IF(M31&gt;0,M31,0)+IF(M33&gt;0,M33,0)+IF(M35&gt;0,M35,0)+IF(M37&gt;0,M37,0)+IF(M39&gt;0,M39,0)+IF(M41&gt;0,M41,0)</f>
        <v>0</v>
      </c>
      <c r="N13" s="30" t="str">
        <f>IF(M13&gt;0,"千本","")</f>
        <v/>
      </c>
      <c r="O13" s="31"/>
      <c r="P13" s="32">
        <f>IF(P15&gt;0,P15,0)+IF(P17&gt;0,P17,0)+IF(P19&gt;0,P19,0)+IF(P21&gt;0,P21,0)+IF(P23&gt;0,P23,0)+IF(P25&gt;0,P25,0)+IF(P27&gt;0,P27,0)+IF(P29&gt;0,P29,0)+IF(P31&gt;0,P31,0)+IF(P33&gt;0,P33,0)+IF(P35&gt;0,P35,0)+IF(P37&gt;0,P37,0)+IF(P39&gt;0,P39,0)+IF(P41&gt;0,P41,0)</f>
        <v>0</v>
      </c>
      <c r="Q13" s="35"/>
      <c r="R13" s="29">
        <f>IF(R15&gt;0,R15,0)+IF(R17&gt;0,R17,0)+IF(R19&gt;0,R19,0)+IF(R21&gt;0,R21,0)+IF(R23&gt;0,R23,0)+IF(R25&gt;0,R25,0)+IF(R27&gt;0,R27,0)+IF(R29&gt;0,R29,0)+IF(R31&gt;0,R31,0)+IF(R33&gt;0,R33,0)+IF(R35&gt;0,R35,0)+IF(R37&gt;0,R37,0)+IF(R39&gt;0,R39,0)+IF(R41&gt;0,R41,0)</f>
        <v>0</v>
      </c>
      <c r="S13" s="30" t="str">
        <f>IF(R13&gt;0,"千本","")</f>
        <v/>
      </c>
      <c r="T13" s="31"/>
      <c r="U13" s="32">
        <f>IF(U15&gt;0,U15,0)+IF(U17&gt;0,U17,0)+IF(U19&gt;0,U19,0)+IF(U21&gt;0,U21,0)+IF(U23&gt;0,U23,0)+IF(U25&gt;0,U25,0)+IF(U27&gt;0,U27,0)+IF(U29&gt;0,U29,0)+IF(U31&gt;0,U31,0)+IF(U33&gt;0,U33,0)+IF(U35&gt;0,U35,0)+IF(U37&gt;0,U37,0)+IF(U39&gt;0,U39,0)+IF(U41&gt;0,U41,0)</f>
        <v>0</v>
      </c>
      <c r="V13" s="33"/>
      <c r="W13" s="29">
        <f>IF(W15&gt;0,W15,0)+IF(W17&gt;0,W17,0)+IF(W19&gt;0,W19,0)+IF(W21&gt;0,W21,0)+IF(W23&gt;0,W23,0)+IF(W25&gt;0,W25,0)+IF(W27&gt;0,W27,0)+IF(W29&gt;0,W29,0)+IF(W31&gt;0,W31,0)+IF(W33&gt;0,W33,0)+IF(W35&gt;0,W35,0)+IF(W37&gt;0,W37,0)+IF(W39&gt;0,W39,0)+IF(W41&gt;0,W41,0)</f>
        <v>0</v>
      </c>
      <c r="X13" s="30" t="str">
        <f>IF(W13&gt;0,"千本","")</f>
        <v/>
      </c>
      <c r="Y13" s="31"/>
      <c r="Z13" s="32">
        <f>IF(Z15&gt;0,Z15,0)+IF(Z17&gt;0,Z17,0)+IF(Z19&gt;0,Z19,0)+IF(Z21&gt;0,Z21,0)+IF(Z23&gt;0,Z23,0)+IF(Z25&gt;0,Z25,0)+IF(Z27&gt;0,Z27,0)+IF(Z29&gt;0,Z29,0)+IF(Z31&gt;0,Z31,0)+IF(Z33&gt;0,Z33,0)+IF(Z35&gt;0,Z35,0)+IF(Z37&gt;0,Z37,0)+IF(Z39&gt;0,Z39,0)+IF(Z41&gt;0,Z41,0)</f>
        <v>0</v>
      </c>
      <c r="AA13" s="33"/>
      <c r="AB13" s="29">
        <f>IF(AB15&gt;0,AB15,0)+IF(AB17&gt;0,AB17,0)+IF(AB19&gt;0,AB19,0)+IF(AB21&gt;0,AB21,0)+IF(AB23&gt;0,AB23,0)+IF(AB25&gt;0,AB25,0)+IF(AB27&gt;0,AB27,0)+IF(AB29&gt;0,AB29,0)+IF(AB31&gt;0,AB31,0)+IF(AB33&gt;0,AB33,0)+IF(AB35&gt;0,AB35,0)+IF(AB37&gt;0,AB37,0)+IF(AB39&gt;0,AB39,0)+IF(AB41&gt;0,AB41,0)</f>
        <v>4548.3</v>
      </c>
      <c r="AC13" s="30" t="str">
        <f>IF(AB13&gt;0,"千本","")</f>
        <v>千本</v>
      </c>
      <c r="AD13" s="31"/>
      <c r="AE13" s="32">
        <f>IF(AE15&gt;0,AE15,0)+IF(AE17&gt;0,AE17,0)+IF(AE19&gt;0,AE19,0)+IF(AE21&gt;0,AE21,0)+IF(AE23&gt;0,AE23,0)+IF(AE25&gt;0,AE25,0)+IF(AE27&gt;0,AE27,0)+IF(AE29&gt;0,AE29,0)+IF(AE31&gt;0,AE31,0)+IF(AE33&gt;0,AE33,0)+IF(AE35&gt;0,AE35,0)+IF(AE37&gt;0,AE37,0)+IF(AE39&gt;0,AE39,0)+IF(AE41&gt;0,AE41,0)</f>
        <v>0</v>
      </c>
    </row>
    <row r="14" spans="1:31" ht="13.5" customHeight="1" thickBot="1" x14ac:dyDescent="0.2">
      <c r="A14" s="36">
        <v>43190</v>
      </c>
      <c r="B14" s="37">
        <f>IF(B16&gt;0,B16,0)+IF(B18&gt;0,B18,0)+IF(B20&gt;0,B20,0)+IF(B22&gt;0,B22,0)+IF(B24&gt;0,B24,0)+IF(B26&gt;0,B26,0)+IF(B28&gt;0,B28,0)+IF(B30&gt;0,B30,0)+IF(B32&gt;0,B32,0)+IF(B34&gt;0,B34,0)+IF(B36&gt;0,B36,0)+IF(B38&gt;0,B38,0)+IF(B40&gt;0,B40,0)+IF(B42&gt;0,B42,0)</f>
        <v>98.78</v>
      </c>
      <c r="C14" s="38"/>
      <c r="D14" s="39">
        <f>IF(D16&gt;0,D16,0)+IF(D18&gt;0,D18,0)+IF(D20&gt;0,D20,0)+IF(D22&gt;0,D22,0)+IF(D24&gt;0,D24,0)+IF(D26&gt;0,D26,0)+IF(D28&gt;0,D28,0)+IF(D30&gt;0,D30,0)+IF(D32&gt;0,D32,0)+IF(D34&gt;0,D34,0)+IF(D36&gt;0,D36,0)+IF(D38&gt;0,D38,0)+IF(D40&gt;0,D40,0)+IF(D42&gt;0,D42,0)</f>
        <v>22655.489999999998</v>
      </c>
      <c r="E14" s="40">
        <f>IF(E16&gt;0,E16,0)+IF(E18&gt;0,E18,0)+IF(E20&gt;0,E20,0)+IF(E22&gt;0,E22,0)+IF(E24&gt;0,E24,0)+IF(E26&gt;0,E26,0)+IF(E28&gt;0,E28,0)+IF(E30&gt;0,E30,0)+IF(E32&gt;0,E32,0)+IF(E34&gt;0,E34,0)+IF(E36&gt;0,E36,0)+IF(E38&gt;0,E38,0)+IF(E40&gt;0,E40,0)+IF(E42&gt;0,E42,0)</f>
        <v>82338000</v>
      </c>
      <c r="F14" s="40">
        <f>IF(F16&gt;0,F16,0)+IF(F18&gt;0,F18,0)+IF(F20&gt;0,F20,0)+IF(F22&gt;0,F22,0)+IF(F24&gt;0,F24,0)+IF(F26&gt;0,F26,0)+IF(F28&gt;0,F28,0)+IF(F30&gt;0,F30,0)+IF(F32&gt;0,F32,0)+IF(F34&gt;0,F34,0)+IF(F36&gt;0,F36,0)+IF(F38&gt;0,F38,0)+IF(F40&gt;0,F40,0)+IF(F42&gt;0,F42,0)</f>
        <v>81861000</v>
      </c>
      <c r="G14" s="37">
        <f>IF(G16&gt;0,G16,0)+IF(G18&gt;0,G18,0)+IF(G20&gt;0,G20,0)+IF(G22&gt;0,G22,0)+IF(G24&gt;0,G24,0)+IF(G26&gt;0,G26,0)+IF(G28&gt;0,G28,0)+IF(G30&gt;0,G30,0)+IF(G32&gt;0,G32,0)+IF(G34&gt;0,G34,0)+IF(G36&gt;0,G36,0)+IF(G38&gt;0,G38,0)+IF(G40&gt;0,G40,0)+IF(G42&gt;0,G42,0)</f>
        <v>75.98</v>
      </c>
      <c r="H14" s="38"/>
      <c r="I14" s="39">
        <f>IF(I16&gt;0,I16,0)+IF(I18&gt;0,I18,0)+IF(I20&gt;0,I20,0)+IF(I22&gt;0,I22,0)+IF(I24&gt;0,I24,0)+IF(I26&gt;0,I26,0)+IF(I28&gt;0,I28,0)+IF(I30&gt;0,I30,0)+IF(I32&gt;0,I32,0)+IF(I34&gt;0,I34,0)+IF(I36&gt;0,I36,0)+IF(I38&gt;0,I38,0)+IF(I40&gt;0,I40,0)+IF(I42&gt;0,I42,0)</f>
        <v>18698</v>
      </c>
      <c r="J14" s="40">
        <f>IF(J16&gt;0,J16,0)+IF(J18&gt;0,J18,0)+IF(J20&gt;0,J20,0)+IF(J22&gt;0,J22,0)+IF(J24&gt;0,J24,0)+IF(J26&gt;0,J26,0)+IF(J28&gt;0,J28,0)+IF(J30&gt;0,J30,0)+IF(J32&gt;0,J32,0)+IF(J34&gt;0,J34,0)+IF(J36&gt;0,J36,0)+IF(J38&gt;0,J38,0)+IF(J40&gt;0,J40,0)+IF(J42&gt;0,J42,0)</f>
        <v>78275000</v>
      </c>
      <c r="K14" s="40">
        <f>IF(K16&gt;0,K16,0)+IF(K18&gt;0,K18,0)+IF(K20&gt;0,K20,0)+IF(K22&gt;0,K22,0)+IF(K24&gt;0,K24,0)+IF(K26&gt;0,K26,0)+IF(K28&gt;0,K28,0)+IF(K30&gt;0,K30,0)+IF(K32&gt;0,K32,0)+IF(K34&gt;0,K34,0)+IF(K36&gt;0,K36,0)+IF(K38&gt;0,K38,0)+IF(K40&gt;0,K40,0)+IF(K42&gt;0,K42,0)</f>
        <v>78219000</v>
      </c>
      <c r="L14" s="37">
        <f>IF(L16&gt;0,L16,0)+IF(L18&gt;0,L18,0)+IF(L20&gt;0,L20,0)+IF(L22&gt;0,L22,0)+IF(L24&gt;0,L24,0)+IF(L26&gt;0,L26,0)+IF(L28&gt;0,L28,0)+IF(L30&gt;0,L30,0)+IF(L32&gt;0,L32,0)+IF(L34&gt;0,L34,0)+IF(L36&gt;0,L36,0)+IF(L38&gt;0,L38,0)+IF(L40&gt;0,L40,0)+IF(L42&gt;0,L42,0)</f>
        <v>5.1800000000000006</v>
      </c>
      <c r="M14" s="38"/>
      <c r="N14" s="39">
        <f>IF(N16&gt;0,N16,0)+IF(N18&gt;0,N18,0)+IF(N20&gt;0,N20,0)+IF(N22&gt;0,N22,0)+IF(N24&gt;0,N24,0)+IF(N26&gt;0,N26,0)+IF(N28&gt;0,N28,0)+IF(N30&gt;0,N30,0)+IF(N32&gt;0,N32,0)+IF(N34&gt;0,N34,0)+IF(N36&gt;0,N36,0)+IF(N38&gt;0,N38,0)+IF(N40&gt;0,N40,0)+IF(N42&gt;0,N42,0)</f>
        <v>2228</v>
      </c>
      <c r="O14" s="40">
        <f>IF(O16&gt;0,O16,0)+IF(O18&gt;0,O18,0)+IF(O20&gt;0,O20,0)+IF(O22&gt;0,O22,0)+IF(O24&gt;0,O24,0)+IF(O26&gt;0,O26,0)+IF(O28&gt;0,O28,0)+IF(O30&gt;0,O30,0)+IF(O32&gt;0,O32,0)+IF(O34&gt;0,O34,0)+IF(O36&gt;0,O36,0)+IF(O38&gt;0,O38,0)+IF(O40&gt;0,O40,0)+IF(O42&gt;0,O42,0)</f>
        <v>304000</v>
      </c>
      <c r="P14" s="40">
        <f>IF(P16&gt;0,P16,0)+IF(P18&gt;0,P18,0)+IF(P20&gt;0,P20,0)+IF(P22&gt;0,P22,0)+IF(P24&gt;0,P24,0)+IF(P26&gt;0,P26,0)+IF(P28&gt;0,P28,0)+IF(P30&gt;0,P30,0)+IF(P32&gt;0,P32,0)+IF(P34&gt;0,P34,0)+IF(P36&gt;0,P36,0)+IF(P38&gt;0,P38,0)+IF(P40&gt;0,P40,0)+IF(P42&gt;0,P42,0)</f>
        <v>1000</v>
      </c>
      <c r="Q14" s="41">
        <f>IF(Q16&gt;0,Q16,0)+IF(Q18&gt;0,Q18,0)+IF(Q20&gt;0,Q20,0)+IF(Q22&gt;0,Q22,0)+IF(Q24&gt;0,Q24,0)+IF(Q26&gt;0,Q26,0)+IF(Q28&gt;0,Q28,0)+IF(Q30&gt;0,Q30,0)+IF(Q32&gt;0,Q32,0)+IF(Q34&gt;0,Q34,0)+IF(Q36&gt;0,Q36,0)+IF(Q38&gt;0,Q38,0)+IF(Q40&gt;0,Q40,0)+IF(Q42&gt;0,Q42,0)</f>
        <v>0</v>
      </c>
      <c r="R14" s="38"/>
      <c r="S14" s="39">
        <f>IF(S16&gt;0,S16,0)+IF(S18&gt;0,S18,0)+IF(S20&gt;0,S20,0)+IF(S22&gt;0,S22,0)+IF(S24&gt;0,S24,0)+IF(S26&gt;0,S26,0)+IF(S28&gt;0,S28,0)+IF(S30&gt;0,S30,0)+IF(S32&gt;0,S32,0)+IF(S34&gt;0,S34,0)+IF(S36&gt;0,S36,0)+IF(S38&gt;0,S38,0)+IF(S40&gt;0,S40,0)+IF(S42&gt;0,S42,0)</f>
        <v>0</v>
      </c>
      <c r="T14" s="40">
        <f>IF(T16&gt;0,T16,0)+IF(T18&gt;0,T18,0)+IF(T20&gt;0,T20,0)+IF(T22&gt;0,T22,0)+IF(T24&gt;0,T24,0)+IF(T26&gt;0,T26,0)+IF(T28&gt;0,T28,0)+IF(T30&gt;0,T30,0)+IF(T32&gt;0,T32,0)+IF(T34&gt;0,T34,0)+IF(T36&gt;0,T36,0)+IF(T38&gt;0,T38,0)+IF(T40&gt;0,T40,0)+IF(T42&gt;0,T42,0)</f>
        <v>0</v>
      </c>
      <c r="U14" s="40">
        <f>IF(U16&gt;0,U16,0)+IF(U18&gt;0,U18,0)+IF(U20&gt;0,U20,0)+IF(U22&gt;0,U22,0)+IF(U24&gt;0,U24,0)+IF(U26&gt;0,U26,0)+IF(U28&gt;0,U28,0)+IF(U30&gt;0,U30,0)+IF(U32&gt;0,U32,0)+IF(U34&gt;0,U34,0)+IF(U36&gt;0,U36,0)+IF(U38&gt;0,U38,0)+IF(U40&gt;0,U40,0)+IF(U42&gt;0,U42,0)</f>
        <v>0</v>
      </c>
      <c r="V14" s="37">
        <f>IF(V16&gt;0,V16,0)+IF(V18&gt;0,V18,0)+IF(V20&gt;0,V20,0)+IF(V22&gt;0,V22,0)+IF(V24&gt;0,V24,0)+IF(V26&gt;0,V26,0)+IF(V28&gt;0,V28,0)+IF(V30&gt;0,V30,0)+IF(V32&gt;0,V32,0)+IF(V34&gt;0,V34,0)+IF(V36&gt;0,V36,0)+IF(V38&gt;0,V38,0)+IF(V40&gt;0,V40,0)+IF(V42&gt;0,V42,0)</f>
        <v>12.63</v>
      </c>
      <c r="W14" s="38"/>
      <c r="X14" s="39">
        <f>IF(X16&gt;0,X16,0)+IF(X18&gt;0,X18,0)+IF(X20&gt;0,X20,0)+IF(X22&gt;0,X22,0)+IF(X24&gt;0,X24,0)+IF(X26&gt;0,X26,0)+IF(X28&gt;0,X28,0)+IF(X30&gt;0,X30,0)+IF(X32&gt;0,X32,0)+IF(X34&gt;0,X34,0)+IF(X36&gt;0,X36,0)+IF(X38&gt;0,X38,0)+IF(X40&gt;0,X40,0)+IF(X42&gt;0,X42,0)</f>
        <v>1713.49</v>
      </c>
      <c r="Y14" s="40">
        <f>IF(Y16&gt;0,Y16,0)+IF(Y18&gt;0,Y18,0)+IF(Y20&gt;0,Y20,0)+IF(Y22&gt;0,Y22,0)+IF(Y24&gt;0,Y24,0)+IF(Y26&gt;0,Y26,0)+IF(Y28&gt;0,Y28,0)+IF(Y30&gt;0,Y30,0)+IF(Y32&gt;0,Y32,0)+IF(Y34&gt;0,Y34,0)+IF(Y36&gt;0,Y36,0)+IF(Y38&gt;0,Y38,0)+IF(Y40&gt;0,Y40,0)+IF(Y42&gt;0,Y42,0)</f>
        <v>712000</v>
      </c>
      <c r="Z14" s="40">
        <f>IF(Z16&gt;0,Z16,0)+IF(Z18&gt;0,Z18,0)+IF(Z20&gt;0,Z20,0)+IF(Z22&gt;0,Z22,0)+IF(Z24&gt;0,Z24,0)+IF(Z26&gt;0,Z26,0)+IF(Z28&gt;0,Z28,0)+IF(Z30&gt;0,Z30,0)+IF(Z32&gt;0,Z32,0)+IF(Z34&gt;0,Z34,0)+IF(Z36&gt;0,Z36,0)+IF(Z38&gt;0,Z38,0)+IF(Z40&gt;0,Z40,0)+IF(Z42&gt;0,Z42,0)</f>
        <v>596000</v>
      </c>
      <c r="AA14" s="37">
        <f>IF(AA16&gt;0,AA16,0)+IF(AA18&gt;0,AA18,0)+IF(AA20&gt;0,AA20,0)+IF(AA22&gt;0,AA22,0)+IF(AA24&gt;0,AA24,0)+IF(AA26&gt;0,AA26,0)+IF(AA28&gt;0,AA28,0)+IF(AA30&gt;0,AA30,0)+IF(AA32&gt;0,AA32,0)+IF(AA34&gt;0,AA34,0)+IF(AA36&gt;0,AA36,0)+IF(AA38&gt;0,AA38,0)+IF(AA40&gt;0,AA40,0)+IF(AA42&gt;0,AA42,0)</f>
        <v>2.4000000000000004</v>
      </c>
      <c r="AB14" s="38"/>
      <c r="AC14" s="39">
        <f>IF(AC16&gt;0,AC16,0)+IF(AC18&gt;0,AC18,0)+IF(AC20&gt;0,AC20,0)+IF(AC22&gt;0,AC22,0)+IF(AC24&gt;0,AC24,0)+IF(AC26&gt;0,AC26,0)+IF(AC28&gt;0,AC28,0)+IF(AC30&gt;0,AC30,0)+IF(AC32&gt;0,AC32,0)+IF(AC34&gt;0,AC34,0)+IF(AC36&gt;0,AC36,0)+IF(AC38&gt;0,AC38,0)+IF(AC40&gt;0,AC40,0)+IF(AC42&gt;0,AC42,0)</f>
        <v>0</v>
      </c>
      <c r="AD14" s="40">
        <f>IF(AD16&gt;0,AD16,0)+IF(AD18&gt;0,AD18,0)+IF(AD20&gt;0,AD20,0)+IF(AD22&gt;0,AD22,0)+IF(AD24&gt;0,AD24,0)+IF(AD26&gt;0,AD26,0)+IF(AD28&gt;0,AD28,0)+IF(AD30&gt;0,AD30,0)+IF(AD32&gt;0,AD32,0)+IF(AD34&gt;0,AD34,0)+IF(AD36&gt;0,AD36,0)+IF(AD38&gt;0,AD38,0)+IF(AD40&gt;0,AD40,0)+IF(AD42&gt;0,AD42,0)</f>
        <v>1247000</v>
      </c>
      <c r="AE14" s="40">
        <f>IF(AE16&gt;0,AE16,0)+IF(AE18&gt;0,AE18,0)+IF(AE20&gt;0,AE20,0)+IF(AE22&gt;0,AE22,0)+IF(AE24&gt;0,AE24,0)+IF(AE26&gt;0,AE26,0)+IF(AE28&gt;0,AE28,0)+IF(AE30&gt;0,AE30,0)+IF(AE32&gt;0,AE32,0)+IF(AE34&gt;0,AE34,0)+IF(AE36&gt;0,AE36,0)+IF(AE38&gt;0,AE38,0)+IF(AE40&gt;0,AE40,0)+IF(AE42&gt;0,AE42,0)</f>
        <v>1247000</v>
      </c>
    </row>
    <row r="15" spans="1:31" ht="13.5" customHeight="1" thickTop="1" x14ac:dyDescent="0.15">
      <c r="A15" s="42" t="s">
        <v>17</v>
      </c>
      <c r="B15" s="43"/>
      <c r="C15" s="44">
        <f>SUM(H15)+SUM(M15)+SUM(R15)+SUM(W15)+SUM(AB15)+SUM('[1]8-1(2)'!C15)+SUM('[1]8-1(2)'!I15)+SUM('[1]8-1(2)'!O15)+SUM('[1]8-1(2)'!U15)+SUM('[1]8-1(2)'!Z15)+SUM('[1]8-1(2)'!AE15)</f>
        <v>0</v>
      </c>
      <c r="D15" s="45" t="str">
        <f>IF(C15&gt;0,"千本","")</f>
        <v/>
      </c>
      <c r="E15" s="14"/>
      <c r="F15" s="46">
        <f>SUM(K15)+SUM(P15)+SUM(U15)+SUM(Z15)+SUM(AE15)+SUM('[1]8-1(2)'!F15)+SUM('[1]8-1(2)'!L15)+SUM('[1]8-1(2)'!R15)+SUM('[1]8-1(2)'!X15)+SUM('[1]8-1(2)'!AC15)+SUM('[1]8-1(2)'!AH15)</f>
        <v>0</v>
      </c>
      <c r="G15" s="43"/>
      <c r="H15" s="44"/>
      <c r="I15" s="45" t="str">
        <f>IF(H15&gt;0,"千本","")</f>
        <v/>
      </c>
      <c r="J15" s="14"/>
      <c r="K15" s="47"/>
      <c r="L15" s="43"/>
      <c r="M15" s="48"/>
      <c r="N15" s="45" t="str">
        <f>IF(M15&gt;0,"千本","")</f>
        <v/>
      </c>
      <c r="O15" s="14"/>
      <c r="P15" s="47"/>
      <c r="Q15" s="49"/>
      <c r="R15" s="44"/>
      <c r="S15" s="45" t="str">
        <f>IF(R15&gt;0,"千本","")</f>
        <v/>
      </c>
      <c r="T15" s="14"/>
      <c r="U15" s="47"/>
      <c r="V15" s="43"/>
      <c r="W15" s="44"/>
      <c r="X15" s="45" t="str">
        <f>IF(W15&gt;0,"千本","")</f>
        <v/>
      </c>
      <c r="Y15" s="14"/>
      <c r="Z15" s="46"/>
      <c r="AA15" s="43"/>
      <c r="AB15" s="44"/>
      <c r="AC15" s="45" t="str">
        <f>IF(AB15&gt;0,"千本","")</f>
        <v/>
      </c>
      <c r="AD15" s="14"/>
      <c r="AE15" s="47"/>
    </row>
    <row r="16" spans="1:31" ht="13.5" customHeight="1" x14ac:dyDescent="0.15">
      <c r="A16" s="42" t="s">
        <v>18</v>
      </c>
      <c r="B16" s="50">
        <f>SUM(G16)+SUM(L16)+SUM(Q16)+SUM(V16)+SUM(AA16)+SUM('[1]8-1(2)'!B16)+SUM('[1]8-1(2)'!H16)+SUM('[1]8-1(2)'!N16)+SUM('[1]8-1(2)'!T16)+SUM('[1]8-1(2)'!Y16)+SUM('[1]8-1(2)'!AD16)</f>
        <v>8.2100000000000009</v>
      </c>
      <c r="C16" s="51"/>
      <c r="D16" s="52">
        <f>SUM(I16)+SUM(N16)+SUM(S16)+SUM(X16)+SUM(AC16)+SUM('[1]8-1(2)'!D16)+SUM('[1]8-1(2)'!J16)+SUM('[1]8-1(2)'!P16)+SUM('[1]8-1(2)'!V16)+SUM('[1]8-1(2)'!AA16)+SUM('[1]8-1(2)'!AF16)</f>
        <v>2429</v>
      </c>
      <c r="E16" s="24">
        <f>SUM(J16)+SUM(O16)+SUM(T16)+SUM(Y16)+SUM(AD16)+SUM('[1]8-1(2)'!E16)+SUM('[1]8-1(2)'!K16)+SUM('[1]8-1(2)'!Q16)+SUM('[1]8-1(2)'!W16)+SUM('[1]8-1(2)'!AB16)+SUM('[1]8-1(2)'!AG16)</f>
        <v>334000</v>
      </c>
      <c r="F16" s="24">
        <f>SUM(K16)+SUM(P16)+SUM(U16)+SUM(Z16)+SUM(AE16)+SUM('[1]8-1(2)'!F16)+SUM('[1]8-1(2)'!L16)+SUM('[1]8-1(2)'!R16)+SUM('[1]8-1(2)'!X16)+SUM('[1]8-1(2)'!AC16)+SUM('[1]8-1(2)'!AH16)</f>
        <v>0</v>
      </c>
      <c r="G16" s="50"/>
      <c r="H16" s="51"/>
      <c r="I16" s="52"/>
      <c r="J16" s="24"/>
      <c r="K16" s="24"/>
      <c r="L16" s="21">
        <v>5.03</v>
      </c>
      <c r="M16" s="51"/>
      <c r="N16" s="23">
        <v>2202</v>
      </c>
      <c r="O16" s="24">
        <v>303000</v>
      </c>
      <c r="P16" s="24">
        <v>0</v>
      </c>
      <c r="Q16" s="53"/>
      <c r="R16" s="51"/>
      <c r="S16" s="52"/>
      <c r="T16" s="24"/>
      <c r="U16" s="24"/>
      <c r="V16" s="21">
        <v>3.18</v>
      </c>
      <c r="W16" s="51"/>
      <c r="X16" s="23">
        <v>227</v>
      </c>
      <c r="Y16" s="24">
        <v>31000</v>
      </c>
      <c r="Z16" s="24">
        <v>0</v>
      </c>
      <c r="AA16" s="50"/>
      <c r="AB16" s="51"/>
      <c r="AC16" s="52"/>
      <c r="AD16" s="24"/>
      <c r="AE16" s="24"/>
    </row>
    <row r="17" spans="1:31" ht="13.5" customHeight="1" x14ac:dyDescent="0.15">
      <c r="A17" s="54" t="s">
        <v>17</v>
      </c>
      <c r="B17" s="14"/>
      <c r="C17" s="27">
        <f>SUM(H17)+SUM(M17)+SUM(R17)+SUM(W17)+SUM(AB17)+SUM('[1]8-1(2)'!C17)+SUM('[1]8-1(2)'!I17)+SUM('[1]8-1(2)'!O17)+SUM('[1]8-1(2)'!U17)+SUM('[1]8-1(2)'!Z17)+SUM('[1]8-1(2)'!AE17)</f>
        <v>0</v>
      </c>
      <c r="D17" s="16" t="str">
        <f>IF(C17&gt;0,"千本","")</f>
        <v/>
      </c>
      <c r="E17" s="14"/>
      <c r="F17" s="55">
        <f>SUM(K17)+SUM(P17)+SUM(U17)+SUM(Z17)+SUM(AE17)+SUM('[1]8-1(2)'!F17)+SUM('[1]8-1(2)'!L17)+SUM('[1]8-1(2)'!R17)+SUM('[1]8-1(2)'!X17)+SUM('[1]8-1(2)'!AC17)+SUM('[1]8-1(2)'!AH17)</f>
        <v>0</v>
      </c>
      <c r="G17" s="14"/>
      <c r="H17" s="27"/>
      <c r="I17" s="16" t="str">
        <f>IF(H17&gt;0,"千本","")</f>
        <v/>
      </c>
      <c r="J17" s="14"/>
      <c r="K17" s="56"/>
      <c r="L17" s="14"/>
      <c r="M17" s="27"/>
      <c r="N17" s="16" t="str">
        <f>IF(M17&gt;0,"千本","")</f>
        <v/>
      </c>
      <c r="O17" s="14"/>
      <c r="P17" s="56"/>
      <c r="Q17" s="19"/>
      <c r="R17" s="27"/>
      <c r="S17" s="16" t="str">
        <f>IF(R17&gt;0,"千本","")</f>
        <v/>
      </c>
      <c r="T17" s="14"/>
      <c r="U17" s="56"/>
      <c r="V17" s="14"/>
      <c r="W17" s="27"/>
      <c r="X17" s="16" t="str">
        <f>IF(W17&gt;0,"千本","")</f>
        <v/>
      </c>
      <c r="Y17" s="14"/>
      <c r="Z17" s="55"/>
      <c r="AA17" s="14"/>
      <c r="AB17" s="27"/>
      <c r="AC17" s="16" t="str">
        <f>IF(AB17&gt;0,"千本","")</f>
        <v/>
      </c>
      <c r="AD17" s="14"/>
      <c r="AE17" s="56"/>
    </row>
    <row r="18" spans="1:31" ht="13.5" customHeight="1" x14ac:dyDescent="0.15">
      <c r="A18" s="57" t="s">
        <v>19</v>
      </c>
      <c r="B18" s="21">
        <f>SUM(G18)+SUM(L18)+SUM(Q18)+SUM(V18)+SUM(AA18)+SUM('[1]8-1(2)'!B18)+SUM('[1]8-1(2)'!H18)+SUM('[1]8-1(2)'!N18)+SUM('[1]8-1(2)'!T18)+SUM('[1]8-1(2)'!Y18)+SUM('[1]8-1(2)'!AD18)</f>
        <v>1.54</v>
      </c>
      <c r="C18" s="22"/>
      <c r="D18" s="23">
        <f>SUM(I18)+SUM(N18)+SUM(S18)+SUM(X18)+SUM(AC18)+SUM('[1]8-1(2)'!D18)+SUM('[1]8-1(2)'!J18)+SUM('[1]8-1(2)'!P18)+SUM('[1]8-1(2)'!V18)+SUM('[1]8-1(2)'!AA18)+SUM('[1]8-1(2)'!AF18)</f>
        <v>273</v>
      </c>
      <c r="E18" s="24">
        <f>SUM(J18)+SUM(O18)+SUM(T18)+SUM(Y18)+SUM(AD18)+SUM('[1]8-1(2)'!E18)+SUM('[1]8-1(2)'!K18)+SUM('[1]8-1(2)'!Q18)+SUM('[1]8-1(2)'!W18)+SUM('[1]8-1(2)'!AB18)+SUM('[1]8-1(2)'!AG18)</f>
        <v>1194000</v>
      </c>
      <c r="F18" s="24">
        <f>SUM(K18)+SUM(P18)+SUM(U18)+SUM(Z18)+SUM(AE18)+SUM('[1]8-1(2)'!F18)+SUM('[1]8-1(2)'!L18)+SUM('[1]8-1(2)'!R18)+SUM('[1]8-1(2)'!X18)+SUM('[1]8-1(2)'!AC18)+SUM('[1]8-1(2)'!AH18)</f>
        <v>1194000</v>
      </c>
      <c r="G18" s="21">
        <v>0.48</v>
      </c>
      <c r="H18" s="22"/>
      <c r="I18" s="23">
        <v>152</v>
      </c>
      <c r="J18" s="24">
        <v>684000</v>
      </c>
      <c r="K18" s="24">
        <v>684000</v>
      </c>
      <c r="L18" s="21"/>
      <c r="M18" s="22"/>
      <c r="N18" s="23"/>
      <c r="O18" s="24"/>
      <c r="P18" s="24"/>
      <c r="Q18" s="25"/>
      <c r="R18" s="22"/>
      <c r="S18" s="23"/>
      <c r="T18" s="24"/>
      <c r="U18" s="24"/>
      <c r="V18" s="21">
        <v>1.05</v>
      </c>
      <c r="W18" s="22"/>
      <c r="X18" s="23">
        <v>113</v>
      </c>
      <c r="Y18" s="24">
        <v>509000</v>
      </c>
      <c r="Z18" s="24">
        <v>509000</v>
      </c>
      <c r="AA18" s="21"/>
      <c r="AB18" s="22"/>
      <c r="AC18" s="23"/>
      <c r="AD18" s="24"/>
      <c r="AE18" s="24"/>
    </row>
    <row r="19" spans="1:31" ht="13.5" customHeight="1" x14ac:dyDescent="0.15">
      <c r="A19" s="42" t="s">
        <v>20</v>
      </c>
      <c r="B19" s="14"/>
      <c r="C19" s="27">
        <f>SUM(H19)+SUM(M19)+SUM(R19)+SUM(W19)+SUM(AB19)+SUM('[1]8-1(2)'!C19)+SUM('[1]8-1(2)'!I19)+SUM('[1]8-1(2)'!O19)+SUM('[1]8-1(2)'!U19)+SUM('[1]8-1(2)'!Z19)+SUM('[1]8-1(2)'!AE19)</f>
        <v>0</v>
      </c>
      <c r="D19" s="16" t="str">
        <f>IF(C19&gt;0,"千本","")</f>
        <v/>
      </c>
      <c r="E19" s="14"/>
      <c r="F19" s="55">
        <f>SUM(K19)+SUM(P19)+SUM(U19)+SUM(Z19)+SUM(AE19)+SUM('[1]8-1(2)'!F19)+SUM('[1]8-1(2)'!L19)+SUM('[1]8-1(2)'!R19)+SUM('[1]8-1(2)'!X19)+SUM('[1]8-1(2)'!AC19)+SUM('[1]8-1(2)'!AH19)</f>
        <v>0</v>
      </c>
      <c r="G19" s="14"/>
      <c r="H19" s="27"/>
      <c r="I19" s="16" t="str">
        <f>IF(H19&gt;0,"千本","")</f>
        <v/>
      </c>
      <c r="J19" s="14"/>
      <c r="K19" s="56"/>
      <c r="L19" s="14"/>
      <c r="M19" s="27"/>
      <c r="N19" s="16" t="str">
        <f>IF(M19&gt;0,"千本","")</f>
        <v/>
      </c>
      <c r="O19" s="14"/>
      <c r="P19" s="56"/>
      <c r="Q19" s="19"/>
      <c r="R19" s="27"/>
      <c r="S19" s="16" t="str">
        <f>IF(R19&gt;0,"千本","")</f>
        <v/>
      </c>
      <c r="T19" s="14"/>
      <c r="U19" s="56"/>
      <c r="V19" s="14"/>
      <c r="W19" s="27"/>
      <c r="X19" s="16" t="str">
        <f>IF(W19&gt;0,"千本","")</f>
        <v/>
      </c>
      <c r="Y19" s="14"/>
      <c r="Z19" s="55"/>
      <c r="AA19" s="14"/>
      <c r="AB19" s="27"/>
      <c r="AC19" s="16" t="str">
        <f>IF(AB19&gt;0,"千本","")</f>
        <v/>
      </c>
      <c r="AD19" s="14"/>
      <c r="AE19" s="56"/>
    </row>
    <row r="20" spans="1:31" ht="13.5" customHeight="1" x14ac:dyDescent="0.15">
      <c r="A20" s="42" t="s">
        <v>21</v>
      </c>
      <c r="B20" s="21">
        <f>SUM(G20)+SUM(L20)+SUM(Q20)+SUM(V20)+SUM(AA20)+SUM('[1]8-1(2)'!B20)+SUM('[1]8-1(2)'!H20)+SUM('[1]8-1(2)'!N20)+SUM('[1]8-1(2)'!T20)+SUM('[1]8-1(2)'!Y20)+SUM('[1]8-1(2)'!AD20)</f>
        <v>1.1399999999999999</v>
      </c>
      <c r="C20" s="22"/>
      <c r="D20" s="23">
        <f>SUM(I20)+SUM(N20)+SUM(S20)+SUM(X20)+SUM(AC20)+SUM('[1]8-1(2)'!D20)+SUM('[1]8-1(2)'!J20)+SUM('[1]8-1(2)'!P20)+SUM('[1]8-1(2)'!V20)+SUM('[1]8-1(2)'!AA20)+SUM('[1]8-1(2)'!AF20)</f>
        <v>295</v>
      </c>
      <c r="E20" s="24">
        <f>SUM(J20)+SUM(O20)+SUM(T20)+SUM(Y20)+SUM(AD20)+SUM('[1]8-1(2)'!E20)+SUM('[1]8-1(2)'!K20)+SUM('[1]8-1(2)'!Q20)+SUM('[1]8-1(2)'!W20)+SUM('[1]8-1(2)'!AB20)+SUM('[1]8-1(2)'!AG20)</f>
        <v>24000</v>
      </c>
      <c r="F20" s="24">
        <f>SUM(K20)+SUM(P20)+SUM(U20)+SUM(Z20)+SUM(AE20)+SUM('[1]8-1(2)'!F20)+SUM('[1]8-1(2)'!L20)+SUM('[1]8-1(2)'!R20)+SUM('[1]8-1(2)'!X20)+SUM('[1]8-1(2)'!AC20)+SUM('[1]8-1(2)'!AH20)</f>
        <v>24000</v>
      </c>
      <c r="G20" s="21"/>
      <c r="H20" s="22"/>
      <c r="I20" s="23"/>
      <c r="J20" s="24"/>
      <c r="K20" s="24"/>
      <c r="L20" s="21"/>
      <c r="M20" s="22"/>
      <c r="N20" s="23"/>
      <c r="O20" s="24"/>
      <c r="P20" s="24"/>
      <c r="Q20" s="25"/>
      <c r="R20" s="22"/>
      <c r="S20" s="23"/>
      <c r="T20" s="24"/>
      <c r="U20" s="24"/>
      <c r="V20" s="21">
        <v>1.1399999999999999</v>
      </c>
      <c r="W20" s="22"/>
      <c r="X20" s="23">
        <v>295</v>
      </c>
      <c r="Y20" s="24">
        <v>24000</v>
      </c>
      <c r="Z20" s="24">
        <v>24000</v>
      </c>
      <c r="AA20" s="21"/>
      <c r="AB20" s="22"/>
      <c r="AC20" s="23"/>
      <c r="AD20" s="24"/>
      <c r="AE20" s="24"/>
    </row>
    <row r="21" spans="1:31" ht="13.5" customHeight="1" x14ac:dyDescent="0.15">
      <c r="A21" s="54" t="s">
        <v>17</v>
      </c>
      <c r="B21" s="14"/>
      <c r="C21" s="27">
        <f>SUM(H21)+SUM(M21)+SUM(R21)+SUM(W21)+SUM(AB21)+SUM('[1]8-1(2)'!C21)+SUM('[1]8-1(2)'!I21)+SUM('[1]8-1(2)'!O21)+SUM('[1]8-1(2)'!U21)+SUM('[1]8-1(2)'!Z21)+SUM('[1]8-1(2)'!AE21)</f>
        <v>0</v>
      </c>
      <c r="D21" s="16" t="str">
        <f>IF(C21&gt;0,"千本","")</f>
        <v/>
      </c>
      <c r="E21" s="14"/>
      <c r="F21" s="55">
        <f>SUM(K21)+SUM(P21)+SUM(U21)+SUM(Z21)+SUM(AE21)+SUM('[1]8-1(2)'!F21)+SUM('[1]8-1(2)'!L21)+SUM('[1]8-1(2)'!R21)+SUM('[1]8-1(2)'!X21)+SUM('[1]8-1(2)'!AC21)+SUM('[1]8-1(2)'!AH21)</f>
        <v>56000</v>
      </c>
      <c r="G21" s="14"/>
      <c r="H21" s="27"/>
      <c r="I21" s="16" t="str">
        <f>IF(H21&gt;0,"千本","")</f>
        <v/>
      </c>
      <c r="J21" s="14"/>
      <c r="K21" s="56">
        <v>56000</v>
      </c>
      <c r="L21" s="14"/>
      <c r="M21" s="27"/>
      <c r="N21" s="16" t="str">
        <f>IF(M21&gt;0,"千本","")</f>
        <v/>
      </c>
      <c r="O21" s="14"/>
      <c r="P21" s="56"/>
      <c r="Q21" s="19"/>
      <c r="R21" s="27"/>
      <c r="S21" s="16" t="str">
        <f>IF(R21&gt;0,"千本","")</f>
        <v/>
      </c>
      <c r="T21" s="14"/>
      <c r="U21" s="56"/>
      <c r="V21" s="14"/>
      <c r="W21" s="27"/>
      <c r="X21" s="16" t="str">
        <f>IF(W21&gt;0,"千本","")</f>
        <v/>
      </c>
      <c r="Y21" s="14"/>
      <c r="Z21" s="55"/>
      <c r="AA21" s="14"/>
      <c r="AB21" s="27"/>
      <c r="AC21" s="16" t="str">
        <f>IF(AB21&gt;0,"千本","")</f>
        <v/>
      </c>
      <c r="AD21" s="14"/>
      <c r="AE21" s="56"/>
    </row>
    <row r="22" spans="1:31" ht="13.5" customHeight="1" x14ac:dyDescent="0.15">
      <c r="A22" s="57" t="s">
        <v>22</v>
      </c>
      <c r="B22" s="21">
        <f>SUM(G22)+SUM(L22)+SUM(Q22)+SUM(V22)+SUM(AA22)+SUM('[1]8-1(2)'!B22)+SUM('[1]8-1(2)'!H22)+SUM('[1]8-1(2)'!N22)+SUM('[1]8-1(2)'!T22)+SUM('[1]8-1(2)'!Y22)+SUM('[1]8-1(2)'!AD22)</f>
        <v>1.65</v>
      </c>
      <c r="C22" s="22"/>
      <c r="D22" s="23">
        <f>SUM(I22)+SUM(N22)+SUM(S22)+SUM(X22)+SUM(AC22)+SUM('[1]8-1(2)'!D22)+SUM('[1]8-1(2)'!J22)+SUM('[1]8-1(2)'!P22)+SUM('[1]8-1(2)'!V22)+SUM('[1]8-1(2)'!AA22)+SUM('[1]8-1(2)'!AF22)</f>
        <v>909</v>
      </c>
      <c r="E22" s="24">
        <f>SUM(J22)+SUM(O22)+SUM(T22)+SUM(Y22)+SUM(AD22)+SUM('[1]8-1(2)'!E22)+SUM('[1]8-1(2)'!K22)+SUM('[1]8-1(2)'!Q22)+SUM('[1]8-1(2)'!W22)+SUM('[1]8-1(2)'!AB22)+SUM('[1]8-1(2)'!AG22)</f>
        <v>92000</v>
      </c>
      <c r="F22" s="24">
        <f>SUM(K22)+SUM(P22)+SUM(U22)+SUM(Z22)+SUM(AE22)+SUM('[1]8-1(2)'!F22)+SUM('[1]8-1(2)'!L22)+SUM('[1]8-1(2)'!R22)+SUM('[1]8-1(2)'!X22)+SUM('[1]8-1(2)'!AC22)+SUM('[1]8-1(2)'!AH22)</f>
        <v>35000</v>
      </c>
      <c r="G22" s="21">
        <f>1.44</f>
        <v>1.44</v>
      </c>
      <c r="H22" s="22"/>
      <c r="I22" s="23">
        <f>873</f>
        <v>873</v>
      </c>
      <c r="J22" s="24">
        <f>87000</f>
        <v>87000</v>
      </c>
      <c r="K22" s="24">
        <f>31000</f>
        <v>31000</v>
      </c>
      <c r="L22" s="21"/>
      <c r="M22" s="22"/>
      <c r="N22" s="23"/>
      <c r="O22" s="24"/>
      <c r="P22" s="24"/>
      <c r="Q22" s="25"/>
      <c r="R22" s="22"/>
      <c r="S22" s="23"/>
      <c r="T22" s="24"/>
      <c r="U22" s="24"/>
      <c r="V22" s="21">
        <v>0.2</v>
      </c>
      <c r="W22" s="22"/>
      <c r="X22" s="23">
        <v>35</v>
      </c>
      <c r="Y22" s="24">
        <v>4000</v>
      </c>
      <c r="Z22" s="24">
        <v>4000</v>
      </c>
      <c r="AA22" s="21"/>
      <c r="AB22" s="22"/>
      <c r="AC22" s="23"/>
      <c r="AD22" s="24"/>
      <c r="AE22" s="24"/>
    </row>
    <row r="23" spans="1:31" ht="13.5" customHeight="1" x14ac:dyDescent="0.15">
      <c r="A23" s="42" t="s">
        <v>17</v>
      </c>
      <c r="B23" s="14"/>
      <c r="C23" s="27">
        <f>SUM(H23)+SUM(M23)+SUM(R23)+SUM(W23)+SUM(AB23)+SUM('[1]8-1(2)'!C23)+SUM('[1]8-1(2)'!I23)+SUM('[1]8-1(2)'!O23)+SUM('[1]8-1(2)'!U23)+SUM('[1]8-1(2)'!Z23)+SUM('[1]8-1(2)'!AE23)</f>
        <v>0</v>
      </c>
      <c r="D23" s="16" t="str">
        <f>IF(C23&gt;0,"千本","")</f>
        <v/>
      </c>
      <c r="E23" s="14"/>
      <c r="F23" s="55">
        <f>SUM(K23)+SUM(P23)+SUM(U23)+SUM(Z23)+SUM(AE23)+SUM('[1]8-1(2)'!F23)+SUM('[1]8-1(2)'!L23)+SUM('[1]8-1(2)'!R23)+SUM('[1]8-1(2)'!X23)+SUM('[1]8-1(2)'!AC23)+SUM('[1]8-1(2)'!AH23)</f>
        <v>0</v>
      </c>
      <c r="G23" s="14"/>
      <c r="H23" s="27"/>
      <c r="I23" s="16" t="str">
        <f>IF(H23&gt;0,"千本","")</f>
        <v/>
      </c>
      <c r="J23" s="14"/>
      <c r="K23" s="56"/>
      <c r="L23" s="14"/>
      <c r="M23" s="27"/>
      <c r="N23" s="16" t="str">
        <f>IF(M23&gt;0,"千本","")</f>
        <v/>
      </c>
      <c r="O23" s="14"/>
      <c r="P23" s="56"/>
      <c r="Q23" s="19"/>
      <c r="R23" s="27"/>
      <c r="S23" s="16" t="str">
        <f>IF(R23&gt;0,"千本","")</f>
        <v/>
      </c>
      <c r="T23" s="14"/>
      <c r="U23" s="56"/>
      <c r="V23" s="14"/>
      <c r="W23" s="27"/>
      <c r="X23" s="16" t="str">
        <f>IF(W23&gt;0,"千本","")</f>
        <v/>
      </c>
      <c r="Y23" s="14"/>
      <c r="Z23" s="55"/>
      <c r="AA23" s="14"/>
      <c r="AB23" s="27"/>
      <c r="AC23" s="16" t="str">
        <f>IF(AB23&gt;0,"千本","")</f>
        <v/>
      </c>
      <c r="AD23" s="14"/>
      <c r="AE23" s="56"/>
    </row>
    <row r="24" spans="1:31" ht="13.5" customHeight="1" x14ac:dyDescent="0.15">
      <c r="A24" s="58" t="s">
        <v>23</v>
      </c>
      <c r="B24" s="21">
        <f>SUM(G24)+SUM(L24)+SUM(Q24)+SUM(V24)+SUM(AA24)+SUM('[1]8-1(2)'!B24)+SUM('[1]8-1(2)'!H24)+SUM('[1]8-1(2)'!N24)+SUM('[1]8-1(2)'!T24)+SUM('[1]8-1(2)'!Y24)+SUM('[1]8-1(2)'!AD24)</f>
        <v>0.5</v>
      </c>
      <c r="C24" s="22"/>
      <c r="D24" s="23">
        <f>SUM(I24)+SUM(N24)+SUM(S24)+SUM(X24)+SUM(AC24)+SUM('[1]8-1(2)'!D24)+SUM('[1]8-1(2)'!J24)+SUM('[1]8-1(2)'!P24)+SUM('[1]8-1(2)'!V24)+SUM('[1]8-1(2)'!AA24)+SUM('[1]8-1(2)'!AF24)</f>
        <v>55</v>
      </c>
      <c r="E24" s="24">
        <f>SUM(J24)+SUM(O24)+SUM(T24)+SUM(Y24)+SUM(AD24)+SUM('[1]8-1(2)'!E24)+SUM('[1]8-1(2)'!K24)+SUM('[1]8-1(2)'!Q24)+SUM('[1]8-1(2)'!W24)+SUM('[1]8-1(2)'!AB24)+SUM('[1]8-1(2)'!AG24)</f>
        <v>6000</v>
      </c>
      <c r="F24" s="24">
        <f>SUM(K24)+SUM(P24)+SUM(U24)+SUM(Z24)+SUM(AE24)+SUM('[1]8-1(2)'!F24)+SUM('[1]8-1(2)'!L24)+SUM('[1]8-1(2)'!R24)+SUM('[1]8-1(2)'!X24)+SUM('[1]8-1(2)'!AC24)+SUM('[1]8-1(2)'!AH24)</f>
        <v>5000</v>
      </c>
      <c r="G24" s="21"/>
      <c r="H24" s="22"/>
      <c r="I24" s="23"/>
      <c r="J24" s="24"/>
      <c r="K24" s="24"/>
      <c r="L24" s="21"/>
      <c r="M24" s="22"/>
      <c r="N24" s="23"/>
      <c r="O24" s="24"/>
      <c r="P24" s="24"/>
      <c r="Q24" s="25"/>
      <c r="R24" s="22"/>
      <c r="S24" s="23"/>
      <c r="T24" s="24"/>
      <c r="U24" s="24"/>
      <c r="V24" s="21">
        <v>0.46</v>
      </c>
      <c r="W24" s="22"/>
      <c r="X24" s="23">
        <v>48</v>
      </c>
      <c r="Y24" s="24">
        <v>5000</v>
      </c>
      <c r="Z24" s="24">
        <v>5000</v>
      </c>
      <c r="AA24" s="21"/>
      <c r="AB24" s="22"/>
      <c r="AC24" s="23"/>
      <c r="AD24" s="24"/>
      <c r="AE24" s="24"/>
    </row>
    <row r="25" spans="1:31" ht="13.5" customHeight="1" x14ac:dyDescent="0.15">
      <c r="A25" s="42" t="s">
        <v>17</v>
      </c>
      <c r="B25" s="14"/>
      <c r="C25" s="27">
        <f>SUM(H25)+SUM(M25)+SUM(R25)+SUM(W25)+SUM(AB25)+SUM('[1]8-1(2)'!C25)+SUM('[1]8-1(2)'!I25)+SUM('[1]8-1(2)'!O25)+SUM('[1]8-1(2)'!U25)+SUM('[1]8-1(2)'!Z25)+SUM('[1]8-1(2)'!AE25)</f>
        <v>0</v>
      </c>
      <c r="D25" s="16" t="str">
        <f>IF(C25&gt;0,"千本","")</f>
        <v/>
      </c>
      <c r="E25" s="14"/>
      <c r="F25" s="55">
        <f>SUM(K25)+SUM(P25)+SUM(U25)+SUM(Z25)+SUM(AE25)+SUM('[1]8-1(2)'!F25)+SUM('[1]8-1(2)'!L25)+SUM('[1]8-1(2)'!R25)+SUM('[1]8-1(2)'!X25)+SUM('[1]8-1(2)'!AC25)+SUM('[1]8-1(2)'!AH25)</f>
        <v>0</v>
      </c>
      <c r="G25" s="14"/>
      <c r="H25" s="27"/>
      <c r="I25" s="16" t="str">
        <f>IF(H25&gt;0,"千本","")</f>
        <v/>
      </c>
      <c r="J25" s="14"/>
      <c r="K25" s="56"/>
      <c r="L25" s="14"/>
      <c r="M25" s="27"/>
      <c r="N25" s="16" t="str">
        <f>IF(M25&gt;0,"千本","")</f>
        <v/>
      </c>
      <c r="O25" s="14"/>
      <c r="P25" s="56"/>
      <c r="Q25" s="19"/>
      <c r="R25" s="27"/>
      <c r="S25" s="16" t="str">
        <f>IF(R25&gt;0,"千本","")</f>
        <v/>
      </c>
      <c r="T25" s="14"/>
      <c r="U25" s="56"/>
      <c r="V25" s="14"/>
      <c r="W25" s="27"/>
      <c r="X25" s="16" t="str">
        <f>IF(W25&gt;0,"千本","")</f>
        <v/>
      </c>
      <c r="Y25" s="14"/>
      <c r="Z25" s="55"/>
      <c r="AA25" s="14"/>
      <c r="AB25" s="27"/>
      <c r="AC25" s="16" t="str">
        <f>IF(AB25&gt;0,"千本","")</f>
        <v/>
      </c>
      <c r="AD25" s="14"/>
      <c r="AE25" s="56"/>
    </row>
    <row r="26" spans="1:31" ht="13.5" customHeight="1" x14ac:dyDescent="0.15">
      <c r="A26" s="42" t="s">
        <v>24</v>
      </c>
      <c r="B26" s="21">
        <f>SUM(G26)+SUM(L26)+SUM(Q26)+SUM(V26)+SUM(AA26)+SUM('[1]8-1(2)'!B26)+SUM('[1]8-1(2)'!H26)+SUM('[1]8-1(2)'!N26)+SUM('[1]8-1(2)'!T26)+SUM('[1]8-1(2)'!Y26)+SUM('[1]8-1(2)'!AD26)</f>
        <v>0</v>
      </c>
      <c r="C26" s="22"/>
      <c r="D26" s="23">
        <f>SUM(I26)+SUM(N26)+SUM(S26)+SUM(X26)+SUM(AC26)+SUM('[1]8-1(2)'!D26)+SUM('[1]8-1(2)'!J26)+SUM('[1]8-1(2)'!P26)+SUM('[1]8-1(2)'!V26)+SUM('[1]8-1(2)'!AA26)+SUM('[1]8-1(2)'!AF26)</f>
        <v>0</v>
      </c>
      <c r="E26" s="24">
        <f>SUM(J26)+SUM(O26)+SUM(T26)+SUM(Y26)+SUM(AD26)+SUM('[1]8-1(2)'!E26)+SUM('[1]8-1(2)'!K26)+SUM('[1]8-1(2)'!Q26)+SUM('[1]8-1(2)'!W26)+SUM('[1]8-1(2)'!AB26)+SUM('[1]8-1(2)'!AG26)</f>
        <v>0</v>
      </c>
      <c r="F26" s="24">
        <f>SUM(K26)+SUM(P26)+SUM(U26)+SUM(Z26)+SUM(AE26)+SUM('[1]8-1(2)'!F26)+SUM('[1]8-1(2)'!L26)+SUM('[1]8-1(2)'!R26)+SUM('[1]8-1(2)'!X26)+SUM('[1]8-1(2)'!AC26)+SUM('[1]8-1(2)'!AH26)</f>
        <v>0</v>
      </c>
      <c r="G26" s="21"/>
      <c r="H26" s="22"/>
      <c r="I26" s="23"/>
      <c r="J26" s="24"/>
      <c r="K26" s="24"/>
      <c r="L26" s="21"/>
      <c r="M26" s="22"/>
      <c r="N26" s="23"/>
      <c r="O26" s="24"/>
      <c r="P26" s="24"/>
      <c r="Q26" s="25"/>
      <c r="R26" s="22"/>
      <c r="S26" s="23"/>
      <c r="T26" s="24"/>
      <c r="U26" s="24"/>
      <c r="V26" s="21"/>
      <c r="W26" s="22"/>
      <c r="X26" s="23"/>
      <c r="Y26" s="24"/>
      <c r="Z26" s="24"/>
      <c r="AA26" s="21"/>
      <c r="AB26" s="22"/>
      <c r="AC26" s="23"/>
      <c r="AD26" s="24"/>
      <c r="AE26" s="24"/>
    </row>
    <row r="27" spans="1:31" ht="13.5" customHeight="1" x14ac:dyDescent="0.15">
      <c r="A27" s="54" t="s">
        <v>17</v>
      </c>
      <c r="B27" s="14"/>
      <c r="C27" s="27">
        <f>SUM(H27)+SUM(M27)+SUM(R27)+SUM(W27)+SUM(AB27)+SUM('[1]8-1(2)'!C27)+SUM('[1]8-1(2)'!I27)+SUM('[1]8-1(2)'!O27)+SUM('[1]8-1(2)'!U27)+SUM('[1]8-1(2)'!Z27)+SUM('[1]8-1(2)'!AE27)</f>
        <v>0</v>
      </c>
      <c r="D27" s="16" t="str">
        <f>IF(C27&gt;0,"千本","")</f>
        <v/>
      </c>
      <c r="E27" s="14"/>
      <c r="F27" s="55">
        <f>SUM(K27)+SUM(P27)+SUM(U27)+SUM(Z27)+SUM(AE27)+SUM('[1]8-1(2)'!F27)+SUM('[1]8-1(2)'!L27)+SUM('[1]8-1(2)'!R27)+SUM('[1]8-1(2)'!X27)+SUM('[1]8-1(2)'!AC27)+SUM('[1]8-1(2)'!AH27)</f>
        <v>0</v>
      </c>
      <c r="G27" s="14"/>
      <c r="H27" s="27"/>
      <c r="I27" s="16" t="str">
        <f>IF(H27&gt;0,"千本","")</f>
        <v/>
      </c>
      <c r="J27" s="14"/>
      <c r="K27" s="56"/>
      <c r="L27" s="14"/>
      <c r="M27" s="27"/>
      <c r="N27" s="16" t="str">
        <f>IF(M27&gt;0,"千本","")</f>
        <v/>
      </c>
      <c r="O27" s="14"/>
      <c r="P27" s="56"/>
      <c r="Q27" s="19"/>
      <c r="R27" s="27"/>
      <c r="S27" s="16" t="str">
        <f>IF(R27&gt;0,"千本","")</f>
        <v/>
      </c>
      <c r="T27" s="14"/>
      <c r="U27" s="56"/>
      <c r="V27" s="14"/>
      <c r="W27" s="27"/>
      <c r="X27" s="16" t="str">
        <f>IF(W27&gt;0,"千本","")</f>
        <v/>
      </c>
      <c r="Y27" s="14"/>
      <c r="Z27" s="55"/>
      <c r="AA27" s="14"/>
      <c r="AB27" s="27"/>
      <c r="AC27" s="16" t="str">
        <f>IF(AB27&gt;0,"千本","")</f>
        <v/>
      </c>
      <c r="AD27" s="14"/>
      <c r="AE27" s="56"/>
    </row>
    <row r="28" spans="1:31" ht="13.5" customHeight="1" x14ac:dyDescent="0.15">
      <c r="A28" s="57" t="s">
        <v>25</v>
      </c>
      <c r="B28" s="21">
        <f>SUM(G28)+SUM(L28)+SUM(Q28)+SUM(V28)+SUM(AA28)+SUM('[1]8-1(2)'!B28)+SUM('[1]8-1(2)'!H28)+SUM('[1]8-1(2)'!N28)+SUM('[1]8-1(2)'!T28)+SUM('[1]8-1(2)'!Y28)+SUM('[1]8-1(2)'!AD28)</f>
        <v>5.55</v>
      </c>
      <c r="C28" s="22"/>
      <c r="D28" s="23">
        <f>SUM(I28)+SUM(N28)+SUM(S28)+SUM(X28)+SUM(AC28)+SUM('[1]8-1(2)'!D28)+SUM('[1]8-1(2)'!J28)+SUM('[1]8-1(2)'!P28)+SUM('[1]8-1(2)'!V28)+SUM('[1]8-1(2)'!AA28)+SUM('[1]8-1(2)'!AF28)</f>
        <v>846</v>
      </c>
      <c r="E28" s="24">
        <f>SUM(J28)+SUM(O28)+SUM(T28)+SUM(Y28)+SUM(AD28)+SUM('[1]8-1(2)'!E28)+SUM('[1]8-1(2)'!K28)+SUM('[1]8-1(2)'!Q28)+SUM('[1]8-1(2)'!W28)+SUM('[1]8-1(2)'!AB28)+SUM('[1]8-1(2)'!AG28)</f>
        <v>85000</v>
      </c>
      <c r="F28" s="24">
        <f>SUM(K28)+SUM(P28)+SUM(U28)+SUM(Z28)+SUM(AE28)+SUM('[1]8-1(2)'!F28)+SUM('[1]8-1(2)'!L28)+SUM('[1]8-1(2)'!R28)+SUM('[1]8-1(2)'!X28)+SUM('[1]8-1(2)'!AC28)+SUM('[1]8-1(2)'!AH28)</f>
        <v>0</v>
      </c>
      <c r="G28" s="21"/>
      <c r="H28" s="22"/>
      <c r="I28" s="23"/>
      <c r="J28" s="24"/>
      <c r="K28" s="24"/>
      <c r="L28" s="21"/>
      <c r="M28" s="22"/>
      <c r="N28" s="23"/>
      <c r="O28" s="24"/>
      <c r="P28" s="24"/>
      <c r="Q28" s="25"/>
      <c r="R28" s="22"/>
      <c r="S28" s="23"/>
      <c r="T28" s="24"/>
      <c r="U28" s="24"/>
      <c r="V28" s="21">
        <v>5.55</v>
      </c>
      <c r="W28" s="22"/>
      <c r="X28" s="23">
        <v>846</v>
      </c>
      <c r="Y28" s="24">
        <v>85000</v>
      </c>
      <c r="Z28" s="24"/>
      <c r="AA28" s="21"/>
      <c r="AB28" s="22"/>
      <c r="AC28" s="23"/>
      <c r="AD28" s="24"/>
      <c r="AE28" s="24"/>
    </row>
    <row r="29" spans="1:31" ht="13.5" customHeight="1" x14ac:dyDescent="0.15">
      <c r="A29" s="42" t="s">
        <v>17</v>
      </c>
      <c r="B29" s="14"/>
      <c r="C29" s="27">
        <f>SUM(H29)+SUM(M29)+SUM(R29)+SUM(W29)+SUM(AB29)+SUM('[1]8-1(2)'!C29)+SUM('[1]8-1(2)'!I29)+SUM('[1]8-1(2)'!O29)+SUM('[1]8-1(2)'!U29)+SUM('[1]8-1(2)'!Z29)+SUM('[1]8-1(2)'!AE29)</f>
        <v>0</v>
      </c>
      <c r="D29" s="16" t="str">
        <f>IF(C29&gt;0,"千本","")</f>
        <v/>
      </c>
      <c r="E29" s="14"/>
      <c r="F29" s="55">
        <f>SUM(K29)+SUM(P29)+SUM(U29)+SUM(Z29)+SUM(AE29)+SUM('[1]8-1(2)'!F29)+SUM('[1]8-1(2)'!L29)+SUM('[1]8-1(2)'!R29)+SUM('[1]8-1(2)'!X29)+SUM('[1]8-1(2)'!AC29)+SUM('[1]8-1(2)'!AH29)</f>
        <v>0</v>
      </c>
      <c r="G29" s="14"/>
      <c r="H29" s="27"/>
      <c r="I29" s="16" t="str">
        <f>IF(H29&gt;0,"千本","")</f>
        <v/>
      </c>
      <c r="J29" s="14"/>
      <c r="K29" s="56"/>
      <c r="L29" s="14"/>
      <c r="M29" s="27"/>
      <c r="N29" s="16" t="str">
        <f>IF(M29&gt;0,"千本","")</f>
        <v/>
      </c>
      <c r="O29" s="14"/>
      <c r="P29" s="56"/>
      <c r="Q29" s="19"/>
      <c r="R29" s="27"/>
      <c r="S29" s="16" t="str">
        <f>IF(R29&gt;0,"千本","")</f>
        <v/>
      </c>
      <c r="T29" s="14"/>
      <c r="U29" s="56"/>
      <c r="V29" s="14"/>
      <c r="W29" s="27"/>
      <c r="X29" s="16" t="str">
        <f>IF(W29&gt;0,"千本","")</f>
        <v/>
      </c>
      <c r="Y29" s="14"/>
      <c r="Z29" s="55"/>
      <c r="AA29" s="14"/>
      <c r="AB29" s="27"/>
      <c r="AC29" s="16" t="str">
        <f>IF(AB29&gt;0,"千本","")</f>
        <v/>
      </c>
      <c r="AD29" s="14"/>
      <c r="AE29" s="56"/>
    </row>
    <row r="30" spans="1:31" ht="13.5" customHeight="1" x14ac:dyDescent="0.15">
      <c r="A30" s="58" t="s">
        <v>26</v>
      </c>
      <c r="B30" s="21">
        <f>SUM(G30)+SUM(L30)+SUM(Q30)+SUM(V30)+SUM(AA30)+SUM('[1]8-1(2)'!B30)+SUM('[1]8-1(2)'!H30)+SUM('[1]8-1(2)'!N30)+SUM('[1]8-1(2)'!T30)+SUM('[1]8-1(2)'!Y30)+SUM('[1]8-1(2)'!AD30)</f>
        <v>0.21</v>
      </c>
      <c r="C30" s="22"/>
      <c r="D30" s="23">
        <f>SUM(I30)+SUM(N30)+SUM(S30)+SUM(X30)+SUM(AC30)+SUM('[1]8-1(2)'!D30)+SUM('[1]8-1(2)'!J30)+SUM('[1]8-1(2)'!P30)+SUM('[1]8-1(2)'!V30)+SUM('[1]8-1(2)'!AA30)+SUM('[1]8-1(2)'!AF30)</f>
        <v>10.49</v>
      </c>
      <c r="E30" s="24">
        <f>SUM(J30)+SUM(O30)+SUM(T30)+SUM(Y30)+SUM(AD30)+SUM('[1]8-1(2)'!E30)+SUM('[1]8-1(2)'!K30)+SUM('[1]8-1(2)'!Q30)+SUM('[1]8-1(2)'!W30)+SUM('[1]8-1(2)'!AB30)+SUM('[1]8-1(2)'!AG30)</f>
        <v>0</v>
      </c>
      <c r="F30" s="24">
        <f>SUM(K30)+SUM(P30)+SUM(U30)+SUM(Z30)+SUM(AE30)+SUM('[1]8-1(2)'!F30)+SUM('[1]8-1(2)'!L30)+SUM('[1]8-1(2)'!R30)+SUM('[1]8-1(2)'!X30)+SUM('[1]8-1(2)'!AC30)+SUM('[1]8-1(2)'!AH30)</f>
        <v>0</v>
      </c>
      <c r="G30" s="21"/>
      <c r="H30" s="22"/>
      <c r="I30" s="23"/>
      <c r="J30" s="24"/>
      <c r="K30" s="24"/>
      <c r="L30" s="21"/>
      <c r="M30" s="22"/>
      <c r="N30" s="23"/>
      <c r="O30" s="24"/>
      <c r="P30" s="24"/>
      <c r="Q30" s="25"/>
      <c r="R30" s="22"/>
      <c r="S30" s="23"/>
      <c r="T30" s="24"/>
      <c r="U30" s="24"/>
      <c r="V30" s="21">
        <v>0.21</v>
      </c>
      <c r="W30" s="22"/>
      <c r="X30" s="23">
        <v>10.49</v>
      </c>
      <c r="Y30" s="24"/>
      <c r="Z30" s="24"/>
      <c r="AA30" s="21"/>
      <c r="AB30" s="22"/>
      <c r="AC30" s="23"/>
      <c r="AD30" s="24"/>
      <c r="AE30" s="24"/>
    </row>
    <row r="31" spans="1:31" ht="13.5" customHeight="1" x14ac:dyDescent="0.15">
      <c r="A31" s="54" t="s">
        <v>27</v>
      </c>
      <c r="B31" s="14"/>
      <c r="C31" s="27">
        <f>SUM(H31)+SUM(M31)+SUM(R31)+SUM(W31)+SUM(AB31)+SUM('[1]8-1(2)'!C31)+SUM('[1]8-1(2)'!I31)+SUM('[1]8-1(2)'!O31)+SUM('[1]8-1(2)'!U31)+SUM('[1]8-1(2)'!Z31)+SUM('[1]8-1(2)'!AE31)</f>
        <v>1200</v>
      </c>
      <c r="D31" s="16" t="str">
        <f>IF(C31&gt;0,"千本","")</f>
        <v>千本</v>
      </c>
      <c r="E31" s="14"/>
      <c r="F31" s="55">
        <f>SUM(K31)+SUM(P31)+SUM(U31)+SUM(Z31)+SUM(AE31)+SUM('[1]8-1(2)'!F31)+SUM('[1]8-1(2)'!L31)+SUM('[1]8-1(2)'!R31)+SUM('[1]8-1(2)'!X31)+SUM('[1]8-1(2)'!AC31)+SUM('[1]8-1(2)'!AH31)</f>
        <v>0</v>
      </c>
      <c r="G31" s="14"/>
      <c r="H31" s="27"/>
      <c r="I31" s="16" t="str">
        <f>IF(H31&gt;0,"千本","")</f>
        <v/>
      </c>
      <c r="J31" s="14"/>
      <c r="K31" s="56"/>
      <c r="L31" s="14"/>
      <c r="M31" s="27"/>
      <c r="N31" s="16" t="str">
        <f>IF(M31&gt;0,"千本","")</f>
        <v/>
      </c>
      <c r="O31" s="14"/>
      <c r="P31" s="56"/>
      <c r="Q31" s="19"/>
      <c r="R31" s="27"/>
      <c r="S31" s="16" t="str">
        <f>IF(R31&gt;0,"千本","")</f>
        <v/>
      </c>
      <c r="T31" s="14"/>
      <c r="U31" s="56"/>
      <c r="V31" s="14"/>
      <c r="W31" s="27"/>
      <c r="X31" s="16" t="str">
        <f>IF(W31&gt;0,"千本","")</f>
        <v/>
      </c>
      <c r="Y31" s="14"/>
      <c r="Z31" s="55"/>
      <c r="AA31" s="14"/>
      <c r="AB31" s="27"/>
      <c r="AC31" s="16" t="str">
        <f>IF(AB31&gt;0,"千本","")</f>
        <v/>
      </c>
      <c r="AD31" s="14"/>
      <c r="AE31" s="56"/>
    </row>
    <row r="32" spans="1:31" ht="13.5" customHeight="1" x14ac:dyDescent="0.15">
      <c r="A32" s="57" t="s">
        <v>28</v>
      </c>
      <c r="B32" s="21">
        <f>SUM(G32)+SUM(L32)+SUM(Q32)+SUM(V32)+SUM(AA32)+SUM('[1]8-1(2)'!B32)+SUM('[1]8-1(2)'!H32)+SUM('[1]8-1(2)'!N32)+SUM('[1]8-1(2)'!T32)+SUM('[1]8-1(2)'!Y32)+SUM('[1]8-1(2)'!AD32)</f>
        <v>0.61</v>
      </c>
      <c r="C32" s="22"/>
      <c r="D32" s="23">
        <f>SUM(I32)+SUM(N32)+SUM(S32)+SUM(X32)+SUM(AC32)+SUM('[1]8-1(2)'!D32)+SUM('[1]8-1(2)'!J32)+SUM('[1]8-1(2)'!P32)+SUM('[1]8-1(2)'!V32)+SUM('[1]8-1(2)'!AA32)+SUM('[1]8-1(2)'!AF32)</f>
        <v>1</v>
      </c>
      <c r="E32" s="24">
        <f>SUM(J32)+SUM(O32)+SUM(T32)+SUM(Y32)+SUM(AD32)+SUM('[1]8-1(2)'!E32)+SUM('[1]8-1(2)'!K32)+SUM('[1]8-1(2)'!Q32)+SUM('[1]8-1(2)'!W32)+SUM('[1]8-1(2)'!AB32)+SUM('[1]8-1(2)'!AG32)</f>
        <v>342000</v>
      </c>
      <c r="F32" s="24">
        <f>SUM(K32)+SUM(P32)+SUM(U32)+SUM(Z32)+SUM(AE32)+SUM('[1]8-1(2)'!F32)+SUM('[1]8-1(2)'!L32)+SUM('[1]8-1(2)'!R32)+SUM('[1]8-1(2)'!X32)+SUM('[1]8-1(2)'!AC32)+SUM('[1]8-1(2)'!AH32)</f>
        <v>342000</v>
      </c>
      <c r="G32" s="21"/>
      <c r="H32" s="22"/>
      <c r="I32" s="23"/>
      <c r="J32" s="24"/>
      <c r="K32" s="24"/>
      <c r="L32" s="21"/>
      <c r="M32" s="22"/>
      <c r="N32" s="23"/>
      <c r="O32" s="24"/>
      <c r="P32" s="24"/>
      <c r="Q32" s="25"/>
      <c r="R32" s="22"/>
      <c r="S32" s="23"/>
      <c r="T32" s="24"/>
      <c r="U32" s="24"/>
      <c r="V32" s="21">
        <v>0.01</v>
      </c>
      <c r="W32" s="22"/>
      <c r="X32" s="23">
        <v>1</v>
      </c>
      <c r="Y32" s="24">
        <v>1000</v>
      </c>
      <c r="Z32" s="24">
        <v>1000</v>
      </c>
      <c r="AA32" s="21"/>
      <c r="AB32" s="22"/>
      <c r="AC32" s="23"/>
      <c r="AD32" s="24"/>
      <c r="AE32" s="24"/>
    </row>
    <row r="33" spans="1:31" ht="13.5" customHeight="1" x14ac:dyDescent="0.15">
      <c r="A33" s="42" t="s">
        <v>17</v>
      </c>
      <c r="B33" s="14"/>
      <c r="C33" s="27">
        <f>SUM(H33)+SUM(M33)+SUM(R33)+SUM(W33)+SUM(AB33)+SUM('[1]8-1(2)'!C33)+SUM('[1]8-1(2)'!I33)+SUM('[1]8-1(2)'!O33)+SUM('[1]8-1(2)'!U33)+SUM('[1]8-1(2)'!Z33)+SUM('[1]8-1(2)'!AE33)</f>
        <v>2048</v>
      </c>
      <c r="D33" s="16" t="str">
        <f>IF(C33&gt;0,"千本","")</f>
        <v>千本</v>
      </c>
      <c r="E33" s="14"/>
      <c r="F33" s="55">
        <f>SUM(K33)+SUM(P33)+SUM(U33)+SUM(Z33)+SUM(AE33)+SUM('[1]8-1(2)'!F33)+SUM('[1]8-1(2)'!L33)+SUM('[1]8-1(2)'!R33)+SUM('[1]8-1(2)'!X33)+SUM('[1]8-1(2)'!AC33)+SUM('[1]8-1(2)'!AH33)</f>
        <v>0</v>
      </c>
      <c r="G33" s="14"/>
      <c r="H33" s="27"/>
      <c r="I33" s="16" t="str">
        <f>IF(H33&gt;0,"千本","")</f>
        <v/>
      </c>
      <c r="J33" s="14"/>
      <c r="K33" s="56"/>
      <c r="L33" s="14"/>
      <c r="M33" s="27"/>
      <c r="N33" s="16" t="str">
        <f>IF(M33&gt;0,"千本","")</f>
        <v/>
      </c>
      <c r="O33" s="14"/>
      <c r="P33" s="56"/>
      <c r="Q33" s="19"/>
      <c r="R33" s="27"/>
      <c r="S33" s="16" t="str">
        <f>IF(R33&gt;0,"千本","")</f>
        <v/>
      </c>
      <c r="T33" s="14"/>
      <c r="U33" s="56"/>
      <c r="V33" s="14"/>
      <c r="W33" s="27"/>
      <c r="X33" s="16" t="str">
        <f>IF(W33&gt;0,"千本","")</f>
        <v/>
      </c>
      <c r="Y33" s="14"/>
      <c r="Z33" s="55"/>
      <c r="AA33" s="14"/>
      <c r="AB33" s="27">
        <v>48</v>
      </c>
      <c r="AC33" s="16" t="str">
        <f>IF(AB33&gt;0,"千本","")</f>
        <v>千本</v>
      </c>
      <c r="AD33" s="14"/>
      <c r="AE33" s="56"/>
    </row>
    <row r="34" spans="1:31" ht="13.5" customHeight="1" x14ac:dyDescent="0.15">
      <c r="A34" s="42" t="s">
        <v>29</v>
      </c>
      <c r="B34" s="21">
        <f>SUM(G34)+SUM(L34)+SUM(Q34)+SUM(V34)+SUM(AA34)+SUM('[1]8-1(2)'!B34)+SUM('[1]8-1(2)'!H34)+SUM('[1]8-1(2)'!N34)+SUM('[1]8-1(2)'!T34)+SUM('[1]8-1(2)'!Y34)+SUM('[1]8-1(2)'!AD34)</f>
        <v>0.99</v>
      </c>
      <c r="C34" s="22"/>
      <c r="D34" s="23">
        <f>SUM(I34)+SUM(N34)+SUM(S34)+SUM(X34)+SUM(AC34)+SUM('[1]8-1(2)'!D34)+SUM('[1]8-1(2)'!J34)+SUM('[1]8-1(2)'!P34)+SUM('[1]8-1(2)'!V34)+SUM('[1]8-1(2)'!AA34)+SUM('[1]8-1(2)'!AF34)</f>
        <v>0</v>
      </c>
      <c r="E34" s="24">
        <f>SUM(J34)+SUM(O34)+SUM(T34)+SUM(Y34)+SUM(AD34)+SUM('[1]8-1(2)'!E34)+SUM('[1]8-1(2)'!K34)+SUM('[1]8-1(2)'!Q34)+SUM('[1]8-1(2)'!W34)+SUM('[1]8-1(2)'!AB34)+SUM('[1]8-1(2)'!AG34)</f>
        <v>475000</v>
      </c>
      <c r="F34" s="24">
        <f>SUM(K34)+SUM(P34)+SUM(U34)+SUM(Z34)+SUM(AE34)+SUM('[1]8-1(2)'!F34)+SUM('[1]8-1(2)'!L34)+SUM('[1]8-1(2)'!R34)+SUM('[1]8-1(2)'!X34)+SUM('[1]8-1(2)'!AC34)+SUM('[1]8-1(2)'!AH34)</f>
        <v>475000</v>
      </c>
      <c r="G34" s="21"/>
      <c r="H34" s="22"/>
      <c r="I34" s="23"/>
      <c r="J34" s="24"/>
      <c r="K34" s="24"/>
      <c r="L34" s="21"/>
      <c r="M34" s="22"/>
      <c r="N34" s="23"/>
      <c r="O34" s="24"/>
      <c r="P34" s="24"/>
      <c r="Q34" s="25"/>
      <c r="R34" s="22"/>
      <c r="S34" s="23"/>
      <c r="T34" s="24"/>
      <c r="U34" s="24"/>
      <c r="V34" s="21"/>
      <c r="W34" s="22"/>
      <c r="X34" s="23"/>
      <c r="Y34" s="24"/>
      <c r="Z34" s="24"/>
      <c r="AA34" s="21">
        <v>0.02</v>
      </c>
      <c r="AB34" s="22"/>
      <c r="AC34" s="23"/>
      <c r="AD34" s="24">
        <v>9000</v>
      </c>
      <c r="AE34" s="24">
        <v>9000</v>
      </c>
    </row>
    <row r="35" spans="1:31" ht="13.5" customHeight="1" x14ac:dyDescent="0.15">
      <c r="A35" s="54" t="s">
        <v>17</v>
      </c>
      <c r="B35" s="14"/>
      <c r="C35" s="27">
        <f>SUM(H35)+SUM(M35)+SUM(R35)+SUM(W35)+SUM(AB35)+SUM('[1]8-1(2)'!C35)+SUM('[1]8-1(2)'!I35)+SUM('[1]8-1(2)'!O35)+SUM('[1]8-1(2)'!U35)+SUM('[1]8-1(2)'!Z35)+SUM('[1]8-1(2)'!AE35)</f>
        <v>1300</v>
      </c>
      <c r="D35" s="16" t="str">
        <f>IF(C35&gt;0,"千本","")</f>
        <v>千本</v>
      </c>
      <c r="E35" s="14"/>
      <c r="F35" s="55">
        <f>SUM(K35)+SUM(P35)+SUM(U35)+SUM(Z35)+SUM(AE35)+SUM('[1]8-1(2)'!F35)+SUM('[1]8-1(2)'!L35)+SUM('[1]8-1(2)'!R35)+SUM('[1]8-1(2)'!X35)+SUM('[1]8-1(2)'!AC35)+SUM('[1]8-1(2)'!AH35)</f>
        <v>0</v>
      </c>
      <c r="G35" s="14"/>
      <c r="H35" s="27"/>
      <c r="I35" s="16" t="str">
        <f>IF(H35&gt;0,"千本","")</f>
        <v/>
      </c>
      <c r="J35" s="14"/>
      <c r="K35" s="56"/>
      <c r="L35" s="14"/>
      <c r="M35" s="27"/>
      <c r="N35" s="16" t="str">
        <f>IF(M35&gt;0,"千本","")</f>
        <v/>
      </c>
      <c r="O35" s="14"/>
      <c r="P35" s="56"/>
      <c r="Q35" s="19"/>
      <c r="R35" s="27"/>
      <c r="S35" s="16" t="str">
        <f>IF(R35&gt;0,"千本","")</f>
        <v/>
      </c>
      <c r="T35" s="14"/>
      <c r="U35" s="56"/>
      <c r="V35" s="14"/>
      <c r="W35" s="27"/>
      <c r="X35" s="16" t="str">
        <f>IF(W35&gt;0,"千本","")</f>
        <v/>
      </c>
      <c r="Y35" s="14"/>
      <c r="Z35" s="55"/>
      <c r="AA35" s="14"/>
      <c r="AB35" s="27">
        <v>1300</v>
      </c>
      <c r="AC35" s="16" t="str">
        <f>IF(AB35&gt;0,"千本","")</f>
        <v>千本</v>
      </c>
      <c r="AD35" s="14"/>
      <c r="AE35" s="56"/>
    </row>
    <row r="36" spans="1:31" ht="13.5" customHeight="1" x14ac:dyDescent="0.15">
      <c r="A36" s="57" t="s">
        <v>30</v>
      </c>
      <c r="B36" s="21">
        <f>SUM(G36)+SUM(L36)+SUM(Q36)+SUM(V36)+SUM(AA36)+SUM('[1]8-1(2)'!B36)+SUM('[1]8-1(2)'!H36)+SUM('[1]8-1(2)'!N36)+SUM('[1]8-1(2)'!T36)+SUM('[1]8-1(2)'!Y36)+SUM('[1]8-1(2)'!AD36)</f>
        <v>0.96</v>
      </c>
      <c r="C36" s="22"/>
      <c r="D36" s="23">
        <f>SUM(I36)+SUM(N36)+SUM(S36)+SUM(X36)+SUM(AC36)+SUM('[1]8-1(2)'!D36)+SUM('[1]8-1(2)'!J36)+SUM('[1]8-1(2)'!P36)+SUM('[1]8-1(2)'!V36)+SUM('[1]8-1(2)'!AA36)+SUM('[1]8-1(2)'!AF36)</f>
        <v>78</v>
      </c>
      <c r="E36" s="24">
        <f>SUM(J36)+SUM(O36)+SUM(T36)+SUM(Y36)+SUM(AD36)+SUM('[1]8-1(2)'!E36)+SUM('[1]8-1(2)'!K36)+SUM('[1]8-1(2)'!Q36)+SUM('[1]8-1(2)'!W36)+SUM('[1]8-1(2)'!AB36)+SUM('[1]8-1(2)'!AG36)</f>
        <v>28000</v>
      </c>
      <c r="F36" s="24">
        <f>SUM(K36)+SUM(P36)+SUM(U36)+SUM(Z36)+SUM(AE36)+SUM('[1]8-1(2)'!F36)+SUM('[1]8-1(2)'!L36)+SUM('[1]8-1(2)'!R36)+SUM('[1]8-1(2)'!X36)+SUM('[1]8-1(2)'!AC36)+SUM('[1]8-1(2)'!AH36)</f>
        <v>28000</v>
      </c>
      <c r="G36" s="21"/>
      <c r="H36" s="22"/>
      <c r="I36" s="23"/>
      <c r="J36" s="24"/>
      <c r="K36" s="24"/>
      <c r="L36" s="21">
        <v>0.15</v>
      </c>
      <c r="M36" s="22"/>
      <c r="N36" s="23">
        <v>26</v>
      </c>
      <c r="O36" s="24">
        <v>1000</v>
      </c>
      <c r="P36" s="24">
        <v>1000</v>
      </c>
      <c r="Q36" s="25"/>
      <c r="R36" s="22"/>
      <c r="S36" s="23"/>
      <c r="T36" s="24"/>
      <c r="U36" s="24"/>
      <c r="V36" s="21">
        <v>0.21</v>
      </c>
      <c r="W36" s="22"/>
      <c r="X36" s="23">
        <v>52</v>
      </c>
      <c r="Y36" s="24">
        <v>1000</v>
      </c>
      <c r="Z36" s="24">
        <v>1000</v>
      </c>
      <c r="AA36" s="21">
        <v>0.6</v>
      </c>
      <c r="AB36" s="22"/>
      <c r="AC36" s="23"/>
      <c r="AD36" s="24">
        <v>26000</v>
      </c>
      <c r="AE36" s="24">
        <v>26000</v>
      </c>
    </row>
    <row r="37" spans="1:31" ht="13.5" customHeight="1" x14ac:dyDescent="0.15">
      <c r="A37" s="42" t="s">
        <v>17</v>
      </c>
      <c r="B37" s="14"/>
      <c r="C37" s="27">
        <f>SUM(H37)+SUM(M37)+SUM(R37)+SUM(W37)+SUM(AB37)+SUM('[1]8-1(2)'!C37)+SUM('[1]8-1(2)'!I37)+SUM('[1]8-1(2)'!O37)+SUM('[1]8-1(2)'!U37)+SUM('[1]8-1(2)'!Z37)+SUM('[1]8-1(2)'!AE37)</f>
        <v>3200</v>
      </c>
      <c r="D37" s="16" t="str">
        <f>IF(C37&gt;0,"千本","")</f>
        <v>千本</v>
      </c>
      <c r="E37" s="14"/>
      <c r="F37" s="55">
        <f>SUM(K37)+SUM(P37)+SUM(U37)+SUM(Z37)+SUM(AE37)+SUM('[1]8-1(2)'!F37)+SUM('[1]8-1(2)'!L37)+SUM('[1]8-1(2)'!R37)+SUM('[1]8-1(2)'!X37)+SUM('[1]8-1(2)'!AC37)+SUM('[1]8-1(2)'!AH37)</f>
        <v>0</v>
      </c>
      <c r="G37" s="14"/>
      <c r="H37" s="27"/>
      <c r="I37" s="16" t="str">
        <f>IF(H37&gt;0,"千本","")</f>
        <v/>
      </c>
      <c r="J37" s="14"/>
      <c r="K37" s="56"/>
      <c r="L37" s="14"/>
      <c r="M37" s="27"/>
      <c r="N37" s="16" t="str">
        <f>IF(M37&gt;0,"千本","")</f>
        <v/>
      </c>
      <c r="O37" s="14"/>
      <c r="P37" s="56"/>
      <c r="Q37" s="19"/>
      <c r="R37" s="27"/>
      <c r="S37" s="16" t="str">
        <f>IF(R37&gt;0,"千本","")</f>
        <v/>
      </c>
      <c r="T37" s="14"/>
      <c r="U37" s="56"/>
      <c r="V37" s="14"/>
      <c r="W37" s="27"/>
      <c r="X37" s="16" t="str">
        <f>IF(W37&gt;0,"千本","")</f>
        <v/>
      </c>
      <c r="Y37" s="14"/>
      <c r="Z37" s="55"/>
      <c r="AA37" s="14"/>
      <c r="AB37" s="27">
        <v>3200</v>
      </c>
      <c r="AC37" s="16" t="str">
        <f>IF(AB37&gt;0,"千本","")</f>
        <v>千本</v>
      </c>
      <c r="AD37" s="14"/>
      <c r="AE37" s="56"/>
    </row>
    <row r="38" spans="1:31" ht="13.5" customHeight="1" x14ac:dyDescent="0.15">
      <c r="A38" s="42" t="s">
        <v>31</v>
      </c>
      <c r="B38" s="21">
        <f>SUM(G38)+SUM(L38)+SUM(Q38)+SUM(V38)+SUM(AA38)+SUM('[1]8-1(2)'!B38)+SUM('[1]8-1(2)'!H38)+SUM('[1]8-1(2)'!N38)+SUM('[1]8-1(2)'!T38)+SUM('[1]8-1(2)'!Y38)+SUM('[1]8-1(2)'!AD38)</f>
        <v>74.14</v>
      </c>
      <c r="C38" s="22"/>
      <c r="D38" s="23">
        <f>SUM(I38)+SUM(N38)+SUM(S38)+SUM(X38)+SUM(AC38)+SUM('[1]8-1(2)'!D38)+SUM('[1]8-1(2)'!J38)+SUM('[1]8-1(2)'!P38)+SUM('[1]8-1(2)'!V38)+SUM('[1]8-1(2)'!AA38)+SUM('[1]8-1(2)'!AF38)</f>
        <v>16911</v>
      </c>
      <c r="E38" s="24">
        <f>SUM(J38)+SUM(O38)+SUM(T38)+SUM(Y38)+SUM(AD38)+SUM('[1]8-1(2)'!E38)+SUM('[1]8-1(2)'!K38)+SUM('[1]8-1(2)'!Q38)+SUM('[1]8-1(2)'!W38)+SUM('[1]8-1(2)'!AB38)+SUM('[1]8-1(2)'!AG38)</f>
        <v>72197000</v>
      </c>
      <c r="F38" s="24">
        <f>SUM(K38)+SUM(P38)+SUM(U38)+SUM(Z38)+SUM(AE38)+SUM('[1]8-1(2)'!F38)+SUM('[1]8-1(2)'!L38)+SUM('[1]8-1(2)'!R38)+SUM('[1]8-1(2)'!X38)+SUM('[1]8-1(2)'!AC38)+SUM('[1]8-1(2)'!AH38)</f>
        <v>72197000</v>
      </c>
      <c r="G38" s="21">
        <v>72.52</v>
      </c>
      <c r="H38" s="22"/>
      <c r="I38" s="23">
        <v>16911</v>
      </c>
      <c r="J38" s="24">
        <f>1691000+69459000</f>
        <v>71150000</v>
      </c>
      <c r="K38" s="24">
        <f>1691000+69459000</f>
        <v>71150000</v>
      </c>
      <c r="L38" s="21"/>
      <c r="M38" s="22"/>
      <c r="N38" s="23"/>
      <c r="O38" s="24"/>
      <c r="P38" s="24"/>
      <c r="Q38" s="25"/>
      <c r="R38" s="22"/>
      <c r="S38" s="23"/>
      <c r="T38" s="24"/>
      <c r="U38" s="24"/>
      <c r="V38" s="21"/>
      <c r="W38" s="22"/>
      <c r="X38" s="23"/>
      <c r="Y38" s="24"/>
      <c r="Z38" s="24"/>
      <c r="AA38" s="21">
        <v>1.62</v>
      </c>
      <c r="AB38" s="22"/>
      <c r="AC38" s="23"/>
      <c r="AD38" s="24">
        <v>1047000</v>
      </c>
      <c r="AE38" s="24">
        <v>1047000</v>
      </c>
    </row>
    <row r="39" spans="1:31" ht="13.5" customHeight="1" x14ac:dyDescent="0.15">
      <c r="A39" s="54" t="s">
        <v>17</v>
      </c>
      <c r="B39" s="14"/>
      <c r="C39" s="27">
        <f>SUM(H39)+SUM(M39)+SUM(R39)+SUM(W39)+SUM(AB39)+SUM('[1]8-1(2)'!C39)+SUM('[1]8-1(2)'!I39)+SUM('[1]8-1(2)'!O39)+SUM('[1]8-1(2)'!U39)+SUM('[1]8-1(2)'!Z39)+SUM('[1]8-1(2)'!AE39)</f>
        <v>0</v>
      </c>
      <c r="D39" s="16" t="str">
        <f>IF(C39&gt;0,"千本","")</f>
        <v/>
      </c>
      <c r="E39" s="14"/>
      <c r="F39" s="55">
        <f>SUM(K39)+SUM(P39)+SUM(U39)+SUM(Z39)+SUM(AE39)+SUM('[1]8-1(2)'!F39)+SUM('[1]8-1(2)'!L39)+SUM('[1]8-1(2)'!R39)+SUM('[1]8-1(2)'!X39)+SUM('[1]8-1(2)'!AC39)+SUM('[1]8-1(2)'!AH39)</f>
        <v>0</v>
      </c>
      <c r="G39" s="14"/>
      <c r="H39" s="27"/>
      <c r="I39" s="16" t="str">
        <f>IF(H39&gt;0,"千本","")</f>
        <v/>
      </c>
      <c r="J39" s="14"/>
      <c r="K39" s="56"/>
      <c r="L39" s="14"/>
      <c r="M39" s="27"/>
      <c r="N39" s="16" t="str">
        <f>IF(M39&gt;0,"千本","")</f>
        <v/>
      </c>
      <c r="O39" s="14"/>
      <c r="P39" s="56"/>
      <c r="Q39" s="19"/>
      <c r="R39" s="27"/>
      <c r="S39" s="16" t="str">
        <f>IF(R39&gt;0,"千本","")</f>
        <v/>
      </c>
      <c r="T39" s="14"/>
      <c r="U39" s="56"/>
      <c r="V39" s="14"/>
      <c r="W39" s="27"/>
      <c r="X39" s="16" t="str">
        <f>IF(W39&gt;0,"千本","")</f>
        <v/>
      </c>
      <c r="Y39" s="14"/>
      <c r="Z39" s="55"/>
      <c r="AA39" s="14"/>
      <c r="AB39" s="27"/>
      <c r="AC39" s="16" t="str">
        <f>IF(AB39&gt;0,"千本","")</f>
        <v/>
      </c>
      <c r="AD39" s="14"/>
      <c r="AE39" s="56"/>
    </row>
    <row r="40" spans="1:31" ht="13.5" customHeight="1" x14ac:dyDescent="0.15">
      <c r="A40" s="57" t="s">
        <v>32</v>
      </c>
      <c r="B40" s="21">
        <f>SUM(G40)+SUM(L40)+SUM(Q40)+SUM(V40)+SUM(AA40)+SUM('[1]8-1(2)'!B40)+SUM('[1]8-1(2)'!H40)+SUM('[1]8-1(2)'!N40)+SUM('[1]8-1(2)'!T40)+SUM('[1]8-1(2)'!Y40)+SUM('[1]8-1(2)'!AD40)</f>
        <v>0.54</v>
      </c>
      <c r="C40" s="22"/>
      <c r="D40" s="23">
        <f>SUM(I40)+SUM(N40)+SUM(S40)+SUM(X40)+SUM(AC40)+SUM('[1]8-1(2)'!D40)+SUM('[1]8-1(2)'!J40)+SUM('[1]8-1(2)'!P40)+SUM('[1]8-1(2)'!V40)+SUM('[1]8-1(2)'!AA40)+SUM('[1]8-1(2)'!AF40)</f>
        <v>76</v>
      </c>
      <c r="E40" s="24">
        <f>SUM(J40)+SUM(O40)+SUM(T40)+SUM(Y40)+SUM(AD40)+SUM('[1]8-1(2)'!E40)+SUM('[1]8-1(2)'!K40)+SUM('[1]8-1(2)'!Q40)+SUM('[1]8-1(2)'!W40)+SUM('[1]8-1(2)'!AB40)+SUM('[1]8-1(2)'!AG40)</f>
        <v>7000</v>
      </c>
      <c r="F40" s="24">
        <f>SUM(K40)+SUM(P40)+SUM(U40)+SUM(Z40)+SUM(AE40)+SUM('[1]8-1(2)'!F40)+SUM('[1]8-1(2)'!L40)+SUM('[1]8-1(2)'!R40)+SUM('[1]8-1(2)'!X40)+SUM('[1]8-1(2)'!AC40)+SUM('[1]8-1(2)'!AH40)</f>
        <v>7000</v>
      </c>
      <c r="G40" s="21"/>
      <c r="H40" s="22"/>
      <c r="I40" s="23"/>
      <c r="J40" s="24"/>
      <c r="K40" s="24"/>
      <c r="L40" s="21"/>
      <c r="M40" s="22"/>
      <c r="N40" s="23"/>
      <c r="O40" s="24"/>
      <c r="P40" s="24"/>
      <c r="Q40" s="25"/>
      <c r="R40" s="22"/>
      <c r="S40" s="23"/>
      <c r="T40" s="24"/>
      <c r="U40" s="24"/>
      <c r="V40" s="21">
        <v>0.54</v>
      </c>
      <c r="W40" s="22"/>
      <c r="X40" s="23">
        <v>76</v>
      </c>
      <c r="Y40" s="24">
        <v>7000</v>
      </c>
      <c r="Z40" s="24">
        <v>7000</v>
      </c>
      <c r="AA40" s="21"/>
      <c r="AB40" s="22"/>
      <c r="AC40" s="23"/>
      <c r="AD40" s="24"/>
      <c r="AE40" s="24"/>
    </row>
    <row r="41" spans="1:31" ht="13.5" customHeight="1" x14ac:dyDescent="0.15">
      <c r="A41" s="42" t="s">
        <v>17</v>
      </c>
      <c r="B41" s="14"/>
      <c r="C41" s="27">
        <f>SUM(H41)+SUM(M41)+SUM(R41)+SUM(W41)+SUM(AB41)+SUM('[1]8-1(2)'!C41)+SUM('[1]8-1(2)'!I41)+SUM('[1]8-1(2)'!O41)+SUM('[1]8-1(2)'!U41)+SUM('[1]8-1(2)'!Z41)+SUM('[1]8-1(2)'!AE41)</f>
        <v>1900.3</v>
      </c>
      <c r="D41" s="16" t="str">
        <f>IF(C41&gt;0,"千本","")</f>
        <v>千本</v>
      </c>
      <c r="E41" s="14"/>
      <c r="F41" s="55">
        <f>SUM(K41)+SUM(P41)+SUM(U41)+SUM(Z41)+SUM(AE41)+SUM('[1]8-1(2)'!F41)+SUM('[1]8-1(2)'!L41)+SUM('[1]8-1(2)'!R41)+SUM('[1]8-1(2)'!X41)+SUM('[1]8-1(2)'!AC41)+SUM('[1]8-1(2)'!AH41)</f>
        <v>0</v>
      </c>
      <c r="G41" s="14"/>
      <c r="H41" s="27"/>
      <c r="I41" s="16" t="str">
        <f>IF(H41&gt;0,"千本","")</f>
        <v/>
      </c>
      <c r="J41" s="14"/>
      <c r="K41" s="56"/>
      <c r="L41" s="14"/>
      <c r="M41" s="27"/>
      <c r="N41" s="16" t="str">
        <f>IF(M41&gt;0,"千本","")</f>
        <v/>
      </c>
      <c r="O41" s="14"/>
      <c r="P41" s="56"/>
      <c r="Q41" s="19"/>
      <c r="R41" s="27"/>
      <c r="S41" s="16" t="str">
        <f>IF(R41&gt;0,"千本","")</f>
        <v/>
      </c>
      <c r="T41" s="14"/>
      <c r="U41" s="56"/>
      <c r="V41" s="14"/>
      <c r="W41" s="27"/>
      <c r="X41" s="16" t="str">
        <f>IF(W41&gt;0,"千本","")</f>
        <v/>
      </c>
      <c r="Y41" s="14"/>
      <c r="Z41" s="55"/>
      <c r="AA41" s="14"/>
      <c r="AB41" s="27">
        <v>0.3</v>
      </c>
      <c r="AC41" s="16" t="str">
        <f>IF(AB41&gt;0,"千本","")</f>
        <v>千本</v>
      </c>
      <c r="AD41" s="14"/>
      <c r="AE41" s="56"/>
    </row>
    <row r="42" spans="1:31" ht="13.5" customHeight="1" x14ac:dyDescent="0.15">
      <c r="A42" s="59" t="s">
        <v>33</v>
      </c>
      <c r="B42" s="60">
        <f>SUM(G42)+SUM(L42)+SUM(Q42)+SUM(V42)+SUM(AA42)+SUM('[1]8-1(2)'!B42)+SUM('[1]8-1(2)'!H42)+SUM('[1]8-1(2)'!N42)+SUM('[1]8-1(2)'!T42)+SUM('[1]8-1(2)'!Y42)+SUM('[1]8-1(2)'!AD42)</f>
        <v>2.74</v>
      </c>
      <c r="C42" s="61"/>
      <c r="D42" s="62">
        <f>SUM(I42)+SUM(N42)+SUM(S42)+SUM(X42)+SUM(AC42)+SUM('[1]8-1(2)'!D42)+SUM('[1]8-1(2)'!J42)+SUM('[1]8-1(2)'!P42)+SUM('[1]8-1(2)'!V42)+SUM('[1]8-1(2)'!AA42)+SUM('[1]8-1(2)'!AF42)</f>
        <v>772</v>
      </c>
      <c r="E42" s="63">
        <f>SUM(J42)+SUM(O42)+SUM(T42)+SUM(Y42)+SUM(AD42)+SUM('[1]8-1(2)'!E42)+SUM('[1]8-1(2)'!K42)+SUM('[1]8-1(2)'!Q42)+SUM('[1]8-1(2)'!W42)+SUM('[1]8-1(2)'!AB42)+SUM('[1]8-1(2)'!AG42)</f>
        <v>7554000</v>
      </c>
      <c r="F42" s="63">
        <f>SUM(K42)+SUM(P42)+SUM(U42)+SUM(Z42)+SUM(AE42)+SUM('[1]8-1(2)'!F42)+SUM('[1]8-1(2)'!L42)+SUM('[1]8-1(2)'!R42)+SUM('[1]8-1(2)'!X42)+SUM('[1]8-1(2)'!AC42)+SUM('[1]8-1(2)'!AH42)</f>
        <v>7554000</v>
      </c>
      <c r="G42" s="60">
        <v>1.54</v>
      </c>
      <c r="H42" s="61"/>
      <c r="I42" s="62">
        <v>762</v>
      </c>
      <c r="J42" s="63">
        <v>6354000</v>
      </c>
      <c r="K42" s="63">
        <v>6354000</v>
      </c>
      <c r="L42" s="60"/>
      <c r="M42" s="61"/>
      <c r="N42" s="62"/>
      <c r="O42" s="63"/>
      <c r="P42" s="63"/>
      <c r="Q42" s="64"/>
      <c r="R42" s="61"/>
      <c r="S42" s="62"/>
      <c r="T42" s="63"/>
      <c r="U42" s="63"/>
      <c r="V42" s="60">
        <v>0.08</v>
      </c>
      <c r="W42" s="61"/>
      <c r="X42" s="62">
        <v>10</v>
      </c>
      <c r="Y42" s="63">
        <v>45000</v>
      </c>
      <c r="Z42" s="63">
        <v>45000</v>
      </c>
      <c r="AA42" s="60">
        <v>0.16</v>
      </c>
      <c r="AB42" s="61"/>
      <c r="AC42" s="62"/>
      <c r="AD42" s="63">
        <v>165000</v>
      </c>
      <c r="AE42" s="63">
        <v>165000</v>
      </c>
    </row>
    <row r="43" spans="1:31" x14ac:dyDescent="0.15">
      <c r="A43" s="65" t="s">
        <v>34</v>
      </c>
      <c r="B43" s="1"/>
      <c r="C43" s="2"/>
      <c r="D43" s="2"/>
      <c r="E43" s="1"/>
      <c r="F43" s="1"/>
      <c r="G43" s="1"/>
      <c r="H43" s="2"/>
      <c r="I43" s="2"/>
      <c r="J43" s="1"/>
      <c r="K43" s="1"/>
      <c r="L43" s="1"/>
      <c r="M43" s="2"/>
      <c r="N43" s="2"/>
      <c r="O43" s="1"/>
      <c r="P43" s="1"/>
      <c r="Q43" s="1"/>
      <c r="R43" s="1"/>
      <c r="S43" s="1"/>
      <c r="T43" s="1"/>
      <c r="U43" s="1"/>
      <c r="V43" s="1"/>
      <c r="W43" s="2"/>
      <c r="X43" s="2"/>
      <c r="Y43" s="1"/>
      <c r="Z43" s="1"/>
      <c r="AA43" s="1"/>
      <c r="AB43" s="2"/>
      <c r="AC43" s="2"/>
      <c r="AD43" s="1"/>
      <c r="AE43" s="1"/>
    </row>
    <row r="44" spans="1:31" x14ac:dyDescent="0.15">
      <c r="A44" s="66" t="s">
        <v>35</v>
      </c>
      <c r="B44" s="1"/>
      <c r="C44" s="2"/>
      <c r="D44" s="2"/>
      <c r="E44" s="1"/>
      <c r="F44" s="1"/>
      <c r="G44" s="1"/>
      <c r="H44" s="2"/>
      <c r="I44" s="2"/>
      <c r="J44" s="1"/>
      <c r="K44" s="1"/>
      <c r="L44" s="1"/>
      <c r="M44" s="2"/>
      <c r="N44" s="2"/>
      <c r="O44" s="1"/>
      <c r="P44" s="1"/>
      <c r="Q44" s="1"/>
      <c r="R44" s="1"/>
      <c r="S44" s="1"/>
      <c r="T44" s="1"/>
      <c r="U44" s="1"/>
      <c r="V44" s="1"/>
      <c r="W44" s="2"/>
      <c r="X44" s="2"/>
      <c r="Y44" s="1"/>
      <c r="Z44" s="1"/>
      <c r="AA44" s="1"/>
      <c r="AB44" s="2"/>
      <c r="AC44" s="2"/>
      <c r="AD44" s="1"/>
      <c r="AE44" s="1"/>
    </row>
    <row r="45" spans="1:31" x14ac:dyDescent="0.15">
      <c r="A45" s="66" t="s">
        <v>36</v>
      </c>
      <c r="B45" s="1"/>
      <c r="C45" s="2"/>
      <c r="D45" s="2"/>
      <c r="E45" s="1"/>
      <c r="F45" s="1"/>
      <c r="G45" s="1"/>
      <c r="H45" s="2"/>
      <c r="I45" s="2"/>
      <c r="J45" s="1"/>
      <c r="K45" s="1"/>
      <c r="L45" s="1"/>
      <c r="M45" s="2"/>
      <c r="N45" s="2"/>
      <c r="O45" s="1"/>
      <c r="P45" s="1"/>
      <c r="Q45" s="1"/>
      <c r="R45" s="1"/>
      <c r="S45" s="1"/>
      <c r="T45" s="1"/>
      <c r="U45" s="1"/>
      <c r="V45" s="1"/>
      <c r="W45" s="2"/>
      <c r="X45" s="2"/>
      <c r="Y45" s="1"/>
      <c r="Z45" s="1"/>
      <c r="AA45" s="1"/>
      <c r="AB45" s="2"/>
      <c r="AC45" s="2"/>
      <c r="AD45" s="1"/>
      <c r="AE45" s="1"/>
    </row>
    <row r="46" spans="1:31" x14ac:dyDescent="0.15">
      <c r="A46" s="66" t="s">
        <v>37</v>
      </c>
      <c r="B46" s="1"/>
      <c r="C46" s="2"/>
      <c r="D46" s="2"/>
      <c r="E46" s="1"/>
      <c r="F46" s="1"/>
      <c r="G46" s="1"/>
      <c r="H46" s="2"/>
      <c r="I46" s="2"/>
      <c r="J46" s="1"/>
      <c r="K46" s="1"/>
      <c r="L46" s="1"/>
      <c r="M46" s="2"/>
      <c r="N46" s="2"/>
      <c r="O46" s="1"/>
      <c r="P46" s="1"/>
      <c r="Q46" s="1"/>
      <c r="R46" s="1"/>
      <c r="S46" s="1"/>
      <c r="T46" s="1"/>
      <c r="U46" s="1"/>
      <c r="V46" s="1"/>
      <c r="W46" s="2"/>
      <c r="X46" s="2"/>
      <c r="Y46" s="1"/>
      <c r="Z46" s="1"/>
      <c r="AA46" s="1"/>
      <c r="AB46" s="2"/>
      <c r="AC46" s="2"/>
      <c r="AD46" s="1"/>
      <c r="AE46" s="1"/>
    </row>
    <row r="47" spans="1:31" x14ac:dyDescent="0.15">
      <c r="A47" s="66" t="s">
        <v>38</v>
      </c>
      <c r="B47" s="1"/>
      <c r="C47" s="2"/>
      <c r="D47" s="2"/>
      <c r="E47" s="1"/>
      <c r="F47" s="1"/>
      <c r="G47" s="1"/>
      <c r="H47" s="2"/>
      <c r="I47" s="2"/>
      <c r="J47" s="1"/>
      <c r="K47" s="1"/>
      <c r="L47" s="1"/>
      <c r="M47" s="2"/>
      <c r="N47" s="2"/>
      <c r="O47" s="1"/>
      <c r="P47" s="1"/>
      <c r="Q47" s="1"/>
      <c r="R47" s="1"/>
      <c r="S47" s="1"/>
      <c r="T47" s="1"/>
      <c r="U47" s="1"/>
      <c r="V47" s="1"/>
      <c r="W47" s="2"/>
      <c r="X47" s="2"/>
      <c r="Y47" s="1"/>
      <c r="Z47" s="1"/>
      <c r="AA47" s="1"/>
      <c r="AB47" s="2"/>
      <c r="AC47" s="2"/>
      <c r="AD47" s="1"/>
      <c r="AE47" s="1"/>
    </row>
    <row r="48" spans="1:31" x14ac:dyDescent="0.15">
      <c r="A48" s="67" t="s">
        <v>39</v>
      </c>
      <c r="B48" s="1"/>
      <c r="C48" s="2"/>
      <c r="D48" s="2"/>
      <c r="E48" s="1"/>
      <c r="F48" s="1"/>
      <c r="G48" s="1"/>
      <c r="H48" s="2"/>
      <c r="I48" s="2"/>
      <c r="J48" s="1"/>
      <c r="K48" s="1"/>
      <c r="L48" s="1"/>
      <c r="M48" s="2"/>
      <c r="N48" s="2"/>
      <c r="O48" s="1"/>
      <c r="P48" s="1"/>
      <c r="Q48" s="1"/>
      <c r="R48" s="1"/>
      <c r="S48" s="1"/>
      <c r="T48" s="1"/>
      <c r="U48" s="1"/>
      <c r="V48" s="1"/>
      <c r="W48" s="2"/>
      <c r="X48" s="2"/>
      <c r="Y48" s="1"/>
      <c r="Z48" s="1"/>
      <c r="AA48" s="1"/>
      <c r="AB48" s="2"/>
      <c r="AC48" s="2"/>
      <c r="AD48" s="1"/>
      <c r="AE48" s="1"/>
    </row>
  </sheetData>
  <sheetProtection sheet="1" objects="1" scenarios="1"/>
  <mergeCells count="13">
    <mergeCell ref="AA3:AE3"/>
    <mergeCell ref="C4:D4"/>
    <mergeCell ref="H4:I4"/>
    <mergeCell ref="M4:N4"/>
    <mergeCell ref="R4:S4"/>
    <mergeCell ref="W4:X4"/>
    <mergeCell ref="AB4:AC4"/>
    <mergeCell ref="A3:A4"/>
    <mergeCell ref="B3:F3"/>
    <mergeCell ref="G3:K3"/>
    <mergeCell ref="L3:P3"/>
    <mergeCell ref="Q3:U3"/>
    <mergeCell ref="V3:Z3"/>
  </mergeCells>
  <phoneticPr fontId="1"/>
  <dataValidations count="1">
    <dataValidation type="decimal" operator="greaterThanOrEqual" allowBlank="1" showInputMessage="1" showErrorMessage="1" sqref="B15:C42 T15:W42 D16 D18 D20 D22 D24 D26 D28 D30 D32 D34 D36 D38 D40 D42 X16 X18 X20 X22 X24 X26 X28 X30 X32 X34 X36 X38 X40 E15:H42 Y15:AB42 I16 I18 I20 I22 I24 I26 I28 I30 I32 I34 I36 I38 I40 J15:M42 I42 N16 N18 N20 N22 N24 N26 N28 N30 N32 N34 N36 N38 N40 O15:R42 N42 S16 S18 S20 S22 S24 S26 S28 S30 S32 S34 S36 S38 S40 X42 S42 AD15:AE42 AC16 AC18 AC20 AC22 AC24 AC26 AC28 AC30 AC32 AC34 AC36 AC38 AC40 AC42">
      <formula1>0</formula1>
    </dataValidation>
  </dataValidations>
  <pageMargins left="0.78700000000000003" right="0.78700000000000003" top="0.98399999999999999" bottom="0.98399999999999999" header="0.51200000000000001" footer="0.51200000000000001"/>
  <pageSetup paperSize="8" scale="52" pageOrder="overThenDown" orientation="landscape" r:id="rId1"/>
  <headerFooter alignWithMargins="0"/>
  <colBreaks count="2" manualBreakCount="2">
    <brk id="11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8-1(1)</vt:lpstr>
      <vt:lpstr>'8-1(1)'!Print_Titles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2020-02-15T05:21:04Z</dcterms:created>
  <dcterms:modified xsi:type="dcterms:W3CDTF">2020-02-15T05:21:05Z</dcterms:modified>
</cp:coreProperties>
</file>