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00215作業用\確定(決裁準備)\"/>
    </mc:Choice>
  </mc:AlternateContent>
  <bookViews>
    <workbookView xWindow="0" yWindow="0" windowWidth="27600" windowHeight="11520"/>
  </bookViews>
  <sheets>
    <sheet name="1-3" sheetId="1" r:id="rId1"/>
  </sheets>
  <definedNames>
    <definedName name="_xlnm.Print_Titles" localSheetId="0">'1-3'!$2:$6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7" i="1" l="1"/>
  <c r="R227" i="1"/>
  <c r="Q227" i="1"/>
  <c r="P227" i="1"/>
  <c r="O227" i="1"/>
  <c r="N227" i="1"/>
  <c r="M227" i="1"/>
  <c r="L227" i="1"/>
  <c r="J227" i="1"/>
  <c r="I227" i="1"/>
  <c r="S226" i="1"/>
  <c r="R226" i="1"/>
  <c r="Q226" i="1"/>
  <c r="O226" i="1"/>
  <c r="N226" i="1"/>
  <c r="M226" i="1"/>
  <c r="L226" i="1"/>
  <c r="J226" i="1"/>
  <c r="I226" i="1"/>
  <c r="S225" i="1"/>
  <c r="R225" i="1"/>
  <c r="Q225" i="1"/>
  <c r="O225" i="1"/>
  <c r="N225" i="1"/>
  <c r="M225" i="1"/>
  <c r="L225" i="1"/>
  <c r="J225" i="1"/>
  <c r="I225" i="1"/>
  <c r="S224" i="1"/>
  <c r="R224" i="1"/>
  <c r="Q224" i="1"/>
  <c r="O224" i="1"/>
  <c r="N224" i="1"/>
  <c r="M224" i="1"/>
  <c r="L224" i="1"/>
  <c r="J224" i="1"/>
  <c r="I224" i="1"/>
  <c r="S223" i="1"/>
  <c r="R223" i="1"/>
  <c r="Q223" i="1"/>
  <c r="O223" i="1"/>
  <c r="N223" i="1"/>
  <c r="M223" i="1"/>
  <c r="L223" i="1"/>
  <c r="J223" i="1"/>
  <c r="I223" i="1"/>
  <c r="S222" i="1"/>
  <c r="R222" i="1"/>
  <c r="Q222" i="1"/>
  <c r="O222" i="1"/>
  <c r="N222" i="1"/>
  <c r="M222" i="1"/>
  <c r="L222" i="1"/>
  <c r="J222" i="1"/>
  <c r="I222" i="1"/>
  <c r="S220" i="1"/>
  <c r="R220" i="1"/>
  <c r="Q220" i="1"/>
  <c r="O220" i="1"/>
  <c r="N220" i="1"/>
  <c r="M220" i="1"/>
  <c r="L220" i="1"/>
  <c r="J220" i="1"/>
  <c r="I220" i="1"/>
  <c r="S219" i="1"/>
  <c r="R219" i="1"/>
  <c r="Q219" i="1"/>
  <c r="O219" i="1"/>
  <c r="N219" i="1"/>
  <c r="M219" i="1"/>
  <c r="L219" i="1"/>
  <c r="J219" i="1"/>
  <c r="I219" i="1"/>
  <c r="S218" i="1"/>
  <c r="R218" i="1"/>
  <c r="Q218" i="1"/>
  <c r="O218" i="1"/>
  <c r="N218" i="1"/>
  <c r="M218" i="1"/>
  <c r="L218" i="1"/>
  <c r="J218" i="1"/>
  <c r="I218" i="1"/>
  <c r="S217" i="1"/>
  <c r="R217" i="1"/>
  <c r="Q217" i="1"/>
  <c r="O217" i="1"/>
  <c r="N217" i="1"/>
  <c r="M217" i="1"/>
  <c r="L217" i="1"/>
  <c r="J217" i="1"/>
  <c r="I217" i="1"/>
  <c r="S216" i="1"/>
  <c r="R216" i="1"/>
  <c r="Q216" i="1"/>
  <c r="O216" i="1"/>
  <c r="N216" i="1"/>
  <c r="M216" i="1"/>
  <c r="L216" i="1"/>
  <c r="J216" i="1"/>
  <c r="I216" i="1"/>
  <c r="S215" i="1"/>
  <c r="R215" i="1"/>
  <c r="Q215" i="1"/>
  <c r="O215" i="1"/>
  <c r="N215" i="1"/>
  <c r="M215" i="1"/>
  <c r="L215" i="1"/>
  <c r="J215" i="1"/>
  <c r="I215" i="1"/>
  <c r="S213" i="1"/>
  <c r="R213" i="1"/>
  <c r="Q213" i="1"/>
  <c r="O213" i="1"/>
  <c r="N213" i="1"/>
  <c r="M213" i="1"/>
  <c r="L213" i="1"/>
  <c r="J213" i="1"/>
  <c r="I213" i="1"/>
  <c r="S212" i="1"/>
  <c r="R212" i="1"/>
  <c r="Q212" i="1"/>
  <c r="O212" i="1"/>
  <c r="N212" i="1"/>
  <c r="M212" i="1"/>
  <c r="L212" i="1"/>
  <c r="J212" i="1"/>
  <c r="I212" i="1"/>
  <c r="S211" i="1"/>
  <c r="R211" i="1"/>
  <c r="Q211" i="1"/>
  <c r="O211" i="1"/>
  <c r="N211" i="1"/>
  <c r="M211" i="1"/>
  <c r="L211" i="1"/>
  <c r="J211" i="1"/>
  <c r="I211" i="1"/>
  <c r="S210" i="1"/>
  <c r="R210" i="1"/>
  <c r="Q210" i="1"/>
  <c r="O210" i="1"/>
  <c r="N210" i="1"/>
  <c r="M210" i="1"/>
  <c r="L210" i="1"/>
  <c r="J210" i="1"/>
  <c r="I210" i="1"/>
  <c r="S209" i="1"/>
  <c r="R209" i="1"/>
  <c r="Q209" i="1"/>
  <c r="O209" i="1"/>
  <c r="N209" i="1"/>
  <c r="M209" i="1"/>
  <c r="L209" i="1"/>
  <c r="J209" i="1"/>
  <c r="I209" i="1"/>
  <c r="S208" i="1"/>
  <c r="R208" i="1"/>
  <c r="Q208" i="1"/>
  <c r="O208" i="1"/>
  <c r="N208" i="1"/>
  <c r="M208" i="1"/>
  <c r="L208" i="1"/>
  <c r="J208" i="1"/>
  <c r="I208" i="1"/>
  <c r="S206" i="1"/>
  <c r="R206" i="1"/>
  <c r="Q206" i="1"/>
  <c r="O206" i="1"/>
  <c r="N206" i="1"/>
  <c r="M206" i="1"/>
  <c r="L206" i="1"/>
  <c r="J206" i="1"/>
  <c r="I206" i="1"/>
  <c r="S205" i="1"/>
  <c r="R205" i="1"/>
  <c r="Q205" i="1"/>
  <c r="O205" i="1"/>
  <c r="N205" i="1"/>
  <c r="M205" i="1"/>
  <c r="L205" i="1"/>
  <c r="J205" i="1"/>
  <c r="I205" i="1"/>
  <c r="S204" i="1"/>
  <c r="R204" i="1"/>
  <c r="Q204" i="1"/>
  <c r="O204" i="1"/>
  <c r="N204" i="1"/>
  <c r="M204" i="1"/>
  <c r="L204" i="1"/>
  <c r="J204" i="1"/>
  <c r="I204" i="1"/>
  <c r="S203" i="1"/>
  <c r="R203" i="1"/>
  <c r="Q203" i="1"/>
  <c r="O203" i="1"/>
  <c r="N203" i="1"/>
  <c r="M203" i="1"/>
  <c r="L203" i="1"/>
  <c r="J203" i="1"/>
  <c r="I203" i="1"/>
  <c r="S202" i="1"/>
  <c r="R202" i="1"/>
  <c r="Q202" i="1"/>
  <c r="O202" i="1"/>
  <c r="N202" i="1"/>
  <c r="M202" i="1"/>
  <c r="L202" i="1"/>
  <c r="J202" i="1"/>
  <c r="I202" i="1"/>
  <c r="S201" i="1"/>
  <c r="R201" i="1"/>
  <c r="Q201" i="1"/>
  <c r="O201" i="1"/>
  <c r="N201" i="1"/>
  <c r="M201" i="1"/>
  <c r="L201" i="1"/>
  <c r="J201" i="1"/>
  <c r="I201" i="1"/>
  <c r="S199" i="1"/>
  <c r="R199" i="1"/>
  <c r="Q199" i="1"/>
  <c r="O199" i="1"/>
  <c r="N199" i="1"/>
  <c r="M199" i="1"/>
  <c r="L199" i="1"/>
  <c r="J199" i="1"/>
  <c r="I199" i="1"/>
  <c r="S198" i="1"/>
  <c r="R198" i="1"/>
  <c r="Q198" i="1"/>
  <c r="O198" i="1"/>
  <c r="N198" i="1"/>
  <c r="M198" i="1"/>
  <c r="L198" i="1"/>
  <c r="J198" i="1"/>
  <c r="I198" i="1"/>
  <c r="S197" i="1"/>
  <c r="R197" i="1"/>
  <c r="Q197" i="1"/>
  <c r="O197" i="1"/>
  <c r="N197" i="1"/>
  <c r="M197" i="1"/>
  <c r="L197" i="1"/>
  <c r="J197" i="1"/>
  <c r="I197" i="1"/>
  <c r="S196" i="1"/>
  <c r="R196" i="1"/>
  <c r="Q196" i="1"/>
  <c r="O196" i="1"/>
  <c r="N196" i="1"/>
  <c r="M196" i="1"/>
  <c r="L196" i="1"/>
  <c r="J196" i="1"/>
  <c r="I196" i="1"/>
  <c r="S195" i="1"/>
  <c r="R195" i="1"/>
  <c r="Q195" i="1"/>
  <c r="O195" i="1"/>
  <c r="N195" i="1"/>
  <c r="M195" i="1"/>
  <c r="L195" i="1"/>
  <c r="J195" i="1"/>
  <c r="I195" i="1"/>
  <c r="S194" i="1"/>
  <c r="R194" i="1"/>
  <c r="Q194" i="1"/>
  <c r="O194" i="1"/>
  <c r="N194" i="1"/>
  <c r="M194" i="1"/>
  <c r="L194" i="1"/>
  <c r="J194" i="1"/>
  <c r="I194" i="1"/>
  <c r="S192" i="1"/>
  <c r="R192" i="1"/>
  <c r="Q192" i="1"/>
  <c r="O192" i="1"/>
  <c r="N192" i="1"/>
  <c r="M192" i="1"/>
  <c r="L192" i="1"/>
  <c r="J192" i="1"/>
  <c r="I192" i="1"/>
  <c r="S191" i="1"/>
  <c r="R191" i="1"/>
  <c r="Q191" i="1"/>
  <c r="O191" i="1"/>
  <c r="N191" i="1"/>
  <c r="M191" i="1"/>
  <c r="L191" i="1"/>
  <c r="J191" i="1"/>
  <c r="I191" i="1"/>
  <c r="S190" i="1"/>
  <c r="R190" i="1"/>
  <c r="Q190" i="1"/>
  <c r="O190" i="1"/>
  <c r="N190" i="1"/>
  <c r="M190" i="1"/>
  <c r="L190" i="1"/>
  <c r="J190" i="1"/>
  <c r="I190" i="1"/>
  <c r="S189" i="1"/>
  <c r="R189" i="1"/>
  <c r="Q189" i="1"/>
  <c r="O189" i="1"/>
  <c r="N189" i="1"/>
  <c r="M189" i="1"/>
  <c r="L189" i="1"/>
  <c r="J189" i="1"/>
  <c r="I189" i="1"/>
  <c r="S188" i="1"/>
  <c r="R188" i="1"/>
  <c r="Q188" i="1"/>
  <c r="O188" i="1"/>
  <c r="N188" i="1"/>
  <c r="M188" i="1"/>
  <c r="L188" i="1"/>
  <c r="J188" i="1"/>
  <c r="I188" i="1"/>
  <c r="S187" i="1"/>
  <c r="R187" i="1"/>
  <c r="Q187" i="1"/>
  <c r="O187" i="1"/>
  <c r="N187" i="1"/>
  <c r="M187" i="1"/>
  <c r="L187" i="1"/>
  <c r="J187" i="1"/>
  <c r="I187" i="1"/>
  <c r="S185" i="1"/>
  <c r="R185" i="1"/>
  <c r="Q185" i="1"/>
  <c r="O185" i="1"/>
  <c r="N185" i="1"/>
  <c r="M185" i="1"/>
  <c r="L185" i="1"/>
  <c r="J185" i="1"/>
  <c r="I185" i="1"/>
  <c r="S184" i="1"/>
  <c r="R184" i="1"/>
  <c r="Q184" i="1"/>
  <c r="O184" i="1"/>
  <c r="N184" i="1"/>
  <c r="M184" i="1"/>
  <c r="L184" i="1"/>
  <c r="J184" i="1"/>
  <c r="I184" i="1"/>
  <c r="S183" i="1"/>
  <c r="R183" i="1"/>
  <c r="Q183" i="1"/>
  <c r="O183" i="1"/>
  <c r="N183" i="1"/>
  <c r="M183" i="1"/>
  <c r="L183" i="1"/>
  <c r="J183" i="1"/>
  <c r="I183" i="1"/>
  <c r="S182" i="1"/>
  <c r="R182" i="1"/>
  <c r="Q182" i="1"/>
  <c r="O182" i="1"/>
  <c r="N182" i="1"/>
  <c r="M182" i="1"/>
  <c r="L182" i="1"/>
  <c r="J182" i="1"/>
  <c r="I182" i="1"/>
  <c r="S181" i="1"/>
  <c r="R181" i="1"/>
  <c r="Q181" i="1"/>
  <c r="O181" i="1"/>
  <c r="N181" i="1"/>
  <c r="M181" i="1"/>
  <c r="L181" i="1"/>
  <c r="J181" i="1"/>
  <c r="I181" i="1"/>
  <c r="S180" i="1"/>
  <c r="R180" i="1"/>
  <c r="Q180" i="1"/>
  <c r="O180" i="1"/>
  <c r="N180" i="1"/>
  <c r="M180" i="1"/>
  <c r="L180" i="1"/>
  <c r="J180" i="1"/>
  <c r="I180" i="1"/>
  <c r="S178" i="1"/>
  <c r="R178" i="1"/>
  <c r="Q178" i="1"/>
  <c r="O178" i="1"/>
  <c r="N178" i="1"/>
  <c r="M178" i="1"/>
  <c r="L178" i="1"/>
  <c r="J178" i="1"/>
  <c r="I178" i="1"/>
  <c r="S177" i="1"/>
  <c r="R177" i="1"/>
  <c r="Q177" i="1"/>
  <c r="O177" i="1"/>
  <c r="N177" i="1"/>
  <c r="M177" i="1"/>
  <c r="L177" i="1"/>
  <c r="J177" i="1"/>
  <c r="I177" i="1"/>
  <c r="S176" i="1"/>
  <c r="R176" i="1"/>
  <c r="Q176" i="1"/>
  <c r="O176" i="1"/>
  <c r="N176" i="1"/>
  <c r="M176" i="1"/>
  <c r="L176" i="1"/>
  <c r="J176" i="1"/>
  <c r="I176" i="1"/>
  <c r="S175" i="1"/>
  <c r="R175" i="1"/>
  <c r="Q175" i="1"/>
  <c r="O175" i="1"/>
  <c r="N175" i="1"/>
  <c r="M175" i="1"/>
  <c r="L175" i="1"/>
  <c r="J175" i="1"/>
  <c r="I175" i="1"/>
  <c r="H175" i="1"/>
  <c r="S174" i="1"/>
  <c r="R174" i="1"/>
  <c r="Q174" i="1"/>
  <c r="O174" i="1"/>
  <c r="N174" i="1"/>
  <c r="M174" i="1"/>
  <c r="L174" i="1"/>
  <c r="K174" i="1"/>
  <c r="J174" i="1"/>
  <c r="I174" i="1"/>
  <c r="S173" i="1"/>
  <c r="R173" i="1"/>
  <c r="Q173" i="1"/>
  <c r="O173" i="1"/>
  <c r="N173" i="1"/>
  <c r="M173" i="1"/>
  <c r="L173" i="1"/>
  <c r="J173" i="1"/>
  <c r="I173" i="1"/>
  <c r="I172" i="1"/>
  <c r="S171" i="1"/>
  <c r="R171" i="1"/>
  <c r="Q171" i="1"/>
  <c r="O171" i="1"/>
  <c r="N171" i="1"/>
  <c r="M171" i="1"/>
  <c r="L171" i="1"/>
  <c r="J171" i="1"/>
  <c r="I171" i="1"/>
  <c r="H171" i="1"/>
  <c r="S170" i="1"/>
  <c r="R170" i="1"/>
  <c r="Q170" i="1"/>
  <c r="O170" i="1"/>
  <c r="N170" i="1"/>
  <c r="M170" i="1"/>
  <c r="L170" i="1"/>
  <c r="J170" i="1"/>
  <c r="I170" i="1"/>
  <c r="S169" i="1"/>
  <c r="R169" i="1"/>
  <c r="Q169" i="1"/>
  <c r="O169" i="1"/>
  <c r="N169" i="1"/>
  <c r="M169" i="1"/>
  <c r="L169" i="1"/>
  <c r="J169" i="1"/>
  <c r="I169" i="1"/>
  <c r="S168" i="1"/>
  <c r="R168" i="1"/>
  <c r="Q168" i="1"/>
  <c r="O168" i="1"/>
  <c r="N168" i="1"/>
  <c r="M168" i="1"/>
  <c r="L168" i="1"/>
  <c r="J168" i="1"/>
  <c r="I168" i="1"/>
  <c r="S167" i="1"/>
  <c r="R167" i="1"/>
  <c r="Q167" i="1"/>
  <c r="O167" i="1"/>
  <c r="N167" i="1"/>
  <c r="M167" i="1"/>
  <c r="L167" i="1"/>
  <c r="J167" i="1"/>
  <c r="I167" i="1"/>
  <c r="S166" i="1"/>
  <c r="R166" i="1"/>
  <c r="Q166" i="1"/>
  <c r="O166" i="1"/>
  <c r="N166" i="1"/>
  <c r="M166" i="1"/>
  <c r="L166" i="1"/>
  <c r="J166" i="1"/>
  <c r="I166" i="1"/>
  <c r="J165" i="1"/>
  <c r="S164" i="1"/>
  <c r="R164" i="1"/>
  <c r="Q164" i="1"/>
  <c r="O164" i="1"/>
  <c r="N164" i="1"/>
  <c r="M164" i="1"/>
  <c r="L164" i="1"/>
  <c r="J164" i="1"/>
  <c r="I164" i="1"/>
  <c r="S163" i="1"/>
  <c r="R163" i="1"/>
  <c r="Q163" i="1"/>
  <c r="O163" i="1"/>
  <c r="N163" i="1"/>
  <c r="M163" i="1"/>
  <c r="L163" i="1"/>
  <c r="J163" i="1"/>
  <c r="I163" i="1"/>
  <c r="S162" i="1"/>
  <c r="R162" i="1"/>
  <c r="Q162" i="1"/>
  <c r="O162" i="1"/>
  <c r="N162" i="1"/>
  <c r="M162" i="1"/>
  <c r="L162" i="1"/>
  <c r="J162" i="1"/>
  <c r="I162" i="1"/>
  <c r="S161" i="1"/>
  <c r="R161" i="1"/>
  <c r="Q161" i="1"/>
  <c r="O161" i="1"/>
  <c r="N161" i="1"/>
  <c r="M161" i="1"/>
  <c r="L161" i="1"/>
  <c r="J161" i="1"/>
  <c r="I161" i="1"/>
  <c r="S160" i="1"/>
  <c r="R160" i="1"/>
  <c r="Q160" i="1"/>
  <c r="O160" i="1"/>
  <c r="N160" i="1"/>
  <c r="M160" i="1"/>
  <c r="L160" i="1"/>
  <c r="J160" i="1"/>
  <c r="I160" i="1"/>
  <c r="S159" i="1"/>
  <c r="R159" i="1"/>
  <c r="Q159" i="1"/>
  <c r="O159" i="1"/>
  <c r="N159" i="1"/>
  <c r="M159" i="1"/>
  <c r="L159" i="1"/>
  <c r="J159" i="1"/>
  <c r="I159" i="1"/>
  <c r="S157" i="1"/>
  <c r="R157" i="1"/>
  <c r="Q157" i="1"/>
  <c r="O157" i="1"/>
  <c r="N157" i="1"/>
  <c r="M157" i="1"/>
  <c r="L157" i="1"/>
  <c r="J157" i="1"/>
  <c r="I157" i="1"/>
  <c r="S156" i="1"/>
  <c r="R156" i="1"/>
  <c r="Q156" i="1"/>
  <c r="P156" i="1"/>
  <c r="O156" i="1"/>
  <c r="N156" i="1"/>
  <c r="M156" i="1"/>
  <c r="L156" i="1"/>
  <c r="J156" i="1"/>
  <c r="I156" i="1"/>
  <c r="S155" i="1"/>
  <c r="R155" i="1"/>
  <c r="Q155" i="1"/>
  <c r="O155" i="1"/>
  <c r="N155" i="1"/>
  <c r="M155" i="1"/>
  <c r="L155" i="1"/>
  <c r="J155" i="1"/>
  <c r="I155" i="1"/>
  <c r="S154" i="1"/>
  <c r="R154" i="1"/>
  <c r="Q154" i="1"/>
  <c r="O154" i="1"/>
  <c r="N154" i="1"/>
  <c r="M154" i="1"/>
  <c r="L154" i="1"/>
  <c r="J154" i="1"/>
  <c r="I154" i="1"/>
  <c r="S153" i="1"/>
  <c r="R153" i="1"/>
  <c r="Q153" i="1"/>
  <c r="O153" i="1"/>
  <c r="N153" i="1"/>
  <c r="M153" i="1"/>
  <c r="L153" i="1"/>
  <c r="J153" i="1"/>
  <c r="I153" i="1"/>
  <c r="S152" i="1"/>
  <c r="R152" i="1"/>
  <c r="Q152" i="1"/>
  <c r="O152" i="1"/>
  <c r="N152" i="1"/>
  <c r="M152" i="1"/>
  <c r="L152" i="1"/>
  <c r="J152" i="1"/>
  <c r="I152" i="1"/>
  <c r="S150" i="1"/>
  <c r="R150" i="1"/>
  <c r="Q150" i="1"/>
  <c r="O150" i="1"/>
  <c r="N150" i="1"/>
  <c r="M150" i="1"/>
  <c r="L150" i="1"/>
  <c r="J150" i="1"/>
  <c r="I150" i="1"/>
  <c r="S149" i="1"/>
  <c r="R149" i="1"/>
  <c r="Q149" i="1"/>
  <c r="O149" i="1"/>
  <c r="N149" i="1"/>
  <c r="M149" i="1"/>
  <c r="L149" i="1"/>
  <c r="J149" i="1"/>
  <c r="I149" i="1"/>
  <c r="S148" i="1"/>
  <c r="R148" i="1"/>
  <c r="Q148" i="1"/>
  <c r="O148" i="1"/>
  <c r="N148" i="1"/>
  <c r="M148" i="1"/>
  <c r="L148" i="1"/>
  <c r="J148" i="1"/>
  <c r="I148" i="1"/>
  <c r="S147" i="1"/>
  <c r="R147" i="1"/>
  <c r="Q147" i="1"/>
  <c r="O147" i="1"/>
  <c r="N147" i="1"/>
  <c r="M147" i="1"/>
  <c r="L147" i="1"/>
  <c r="J147" i="1"/>
  <c r="I147" i="1"/>
  <c r="S146" i="1"/>
  <c r="R146" i="1"/>
  <c r="Q146" i="1"/>
  <c r="O146" i="1"/>
  <c r="N146" i="1"/>
  <c r="M146" i="1"/>
  <c r="L146" i="1"/>
  <c r="J146" i="1"/>
  <c r="I146" i="1"/>
  <c r="S145" i="1"/>
  <c r="R145" i="1"/>
  <c r="Q145" i="1"/>
  <c r="O145" i="1"/>
  <c r="N145" i="1"/>
  <c r="M145" i="1"/>
  <c r="L145" i="1"/>
  <c r="J145" i="1"/>
  <c r="I145" i="1"/>
  <c r="L144" i="1"/>
  <c r="S143" i="1"/>
  <c r="R143" i="1"/>
  <c r="Q143" i="1"/>
  <c r="O143" i="1"/>
  <c r="N143" i="1"/>
  <c r="M143" i="1"/>
  <c r="L143" i="1"/>
  <c r="J143" i="1"/>
  <c r="I143" i="1"/>
  <c r="S142" i="1"/>
  <c r="R142" i="1"/>
  <c r="Q142" i="1"/>
  <c r="O142" i="1"/>
  <c r="N142" i="1"/>
  <c r="M142" i="1"/>
  <c r="L142" i="1"/>
  <c r="J142" i="1"/>
  <c r="I142" i="1"/>
  <c r="S141" i="1"/>
  <c r="R141" i="1"/>
  <c r="Q141" i="1"/>
  <c r="O141" i="1"/>
  <c r="N141" i="1"/>
  <c r="M141" i="1"/>
  <c r="L141" i="1"/>
  <c r="J141" i="1"/>
  <c r="I141" i="1"/>
  <c r="S140" i="1"/>
  <c r="R140" i="1"/>
  <c r="Q140" i="1"/>
  <c r="O140" i="1"/>
  <c r="N140" i="1"/>
  <c r="M140" i="1"/>
  <c r="L140" i="1"/>
  <c r="J140" i="1"/>
  <c r="I140" i="1"/>
  <c r="S139" i="1"/>
  <c r="R139" i="1"/>
  <c r="Q139" i="1"/>
  <c r="O139" i="1"/>
  <c r="N139" i="1"/>
  <c r="M139" i="1"/>
  <c r="L139" i="1"/>
  <c r="J139" i="1"/>
  <c r="I139" i="1"/>
  <c r="S138" i="1"/>
  <c r="R138" i="1"/>
  <c r="Q138" i="1"/>
  <c r="O138" i="1"/>
  <c r="N138" i="1"/>
  <c r="M138" i="1"/>
  <c r="L138" i="1"/>
  <c r="J138" i="1"/>
  <c r="I138" i="1"/>
  <c r="S136" i="1"/>
  <c r="R136" i="1"/>
  <c r="Q136" i="1"/>
  <c r="P136" i="1"/>
  <c r="O136" i="1"/>
  <c r="N136" i="1"/>
  <c r="M136" i="1"/>
  <c r="L136" i="1"/>
  <c r="J136" i="1"/>
  <c r="I136" i="1"/>
  <c r="S135" i="1"/>
  <c r="R135" i="1"/>
  <c r="Q135" i="1"/>
  <c r="O135" i="1"/>
  <c r="N135" i="1"/>
  <c r="M135" i="1"/>
  <c r="L135" i="1"/>
  <c r="J135" i="1"/>
  <c r="I135" i="1"/>
  <c r="S134" i="1"/>
  <c r="R134" i="1"/>
  <c r="Q134" i="1"/>
  <c r="O134" i="1"/>
  <c r="N134" i="1"/>
  <c r="M134" i="1"/>
  <c r="L134" i="1"/>
  <c r="J134" i="1"/>
  <c r="I134" i="1"/>
  <c r="S133" i="1"/>
  <c r="R133" i="1"/>
  <c r="Q133" i="1"/>
  <c r="O133" i="1"/>
  <c r="N133" i="1"/>
  <c r="M133" i="1"/>
  <c r="L133" i="1"/>
  <c r="J133" i="1"/>
  <c r="I133" i="1"/>
  <c r="S132" i="1"/>
  <c r="R132" i="1"/>
  <c r="Q132" i="1"/>
  <c r="O132" i="1"/>
  <c r="N132" i="1"/>
  <c r="M132" i="1"/>
  <c r="L132" i="1"/>
  <c r="J132" i="1"/>
  <c r="I132" i="1"/>
  <c r="S131" i="1"/>
  <c r="R131" i="1"/>
  <c r="Q131" i="1"/>
  <c r="O131" i="1"/>
  <c r="N131" i="1"/>
  <c r="M131" i="1"/>
  <c r="L131" i="1"/>
  <c r="J131" i="1"/>
  <c r="I131" i="1"/>
  <c r="P129" i="1"/>
  <c r="K129" i="1"/>
  <c r="K227" i="1" s="1"/>
  <c r="H129" i="1"/>
  <c r="P128" i="1"/>
  <c r="P226" i="1" s="1"/>
  <c r="K128" i="1"/>
  <c r="K226" i="1" s="1"/>
  <c r="H128" i="1"/>
  <c r="H226" i="1" s="1"/>
  <c r="G128" i="1"/>
  <c r="G226" i="1" s="1"/>
  <c r="P127" i="1"/>
  <c r="P225" i="1" s="1"/>
  <c r="K127" i="1"/>
  <c r="K225" i="1" s="1"/>
  <c r="H127" i="1"/>
  <c r="P126" i="1"/>
  <c r="P224" i="1" s="1"/>
  <c r="K126" i="1"/>
  <c r="K224" i="1" s="1"/>
  <c r="H126" i="1"/>
  <c r="H224" i="1" s="1"/>
  <c r="G126" i="1"/>
  <c r="G224" i="1" s="1"/>
  <c r="F126" i="1"/>
  <c r="P125" i="1"/>
  <c r="P223" i="1" s="1"/>
  <c r="K125" i="1"/>
  <c r="K223" i="1" s="1"/>
  <c r="H125" i="1"/>
  <c r="P124" i="1"/>
  <c r="K124" i="1"/>
  <c r="K222" i="1" s="1"/>
  <c r="H124" i="1"/>
  <c r="H222" i="1" s="1"/>
  <c r="G124" i="1"/>
  <c r="G222" i="1" s="1"/>
  <c r="F124" i="1"/>
  <c r="S123" i="1"/>
  <c r="S221" i="1" s="1"/>
  <c r="R123" i="1"/>
  <c r="R221" i="1" s="1"/>
  <c r="Q123" i="1"/>
  <c r="Q221" i="1" s="1"/>
  <c r="O123" i="1"/>
  <c r="O221" i="1" s="1"/>
  <c r="N123" i="1"/>
  <c r="N221" i="1" s="1"/>
  <c r="M123" i="1"/>
  <c r="M221" i="1" s="1"/>
  <c r="L123" i="1"/>
  <c r="L221" i="1" s="1"/>
  <c r="J123" i="1"/>
  <c r="J221" i="1" s="1"/>
  <c r="I123" i="1"/>
  <c r="I221" i="1" s="1"/>
  <c r="P122" i="1"/>
  <c r="P185" i="1" s="1"/>
  <c r="K122" i="1"/>
  <c r="K185" i="1" s="1"/>
  <c r="H122" i="1"/>
  <c r="H185" i="1" s="1"/>
  <c r="G122" i="1"/>
  <c r="P121" i="1"/>
  <c r="P184" i="1" s="1"/>
  <c r="K121" i="1"/>
  <c r="H121" i="1"/>
  <c r="H184" i="1" s="1"/>
  <c r="P120" i="1"/>
  <c r="P183" i="1" s="1"/>
  <c r="K120" i="1"/>
  <c r="K183" i="1" s="1"/>
  <c r="H120" i="1"/>
  <c r="H183" i="1" s="1"/>
  <c r="G120" i="1"/>
  <c r="P119" i="1"/>
  <c r="P182" i="1" s="1"/>
  <c r="K119" i="1"/>
  <c r="K182" i="1" s="1"/>
  <c r="H119" i="1"/>
  <c r="H182" i="1" s="1"/>
  <c r="P118" i="1"/>
  <c r="P181" i="1" s="1"/>
  <c r="K118" i="1"/>
  <c r="K181" i="1" s="1"/>
  <c r="H118" i="1"/>
  <c r="H181" i="1" s="1"/>
  <c r="G118" i="1"/>
  <c r="P117" i="1"/>
  <c r="P180" i="1" s="1"/>
  <c r="K117" i="1"/>
  <c r="K116" i="1" s="1"/>
  <c r="K179" i="1" s="1"/>
  <c r="H117" i="1"/>
  <c r="H180" i="1" s="1"/>
  <c r="S116" i="1"/>
  <c r="S179" i="1" s="1"/>
  <c r="R116" i="1"/>
  <c r="R179" i="1" s="1"/>
  <c r="Q116" i="1"/>
  <c r="Q179" i="1" s="1"/>
  <c r="P116" i="1"/>
  <c r="P179" i="1" s="1"/>
  <c r="O116" i="1"/>
  <c r="O179" i="1" s="1"/>
  <c r="N116" i="1"/>
  <c r="N179" i="1" s="1"/>
  <c r="M116" i="1"/>
  <c r="M179" i="1" s="1"/>
  <c r="L116" i="1"/>
  <c r="L179" i="1" s="1"/>
  <c r="J116" i="1"/>
  <c r="J179" i="1" s="1"/>
  <c r="I116" i="1"/>
  <c r="I179" i="1" s="1"/>
  <c r="H116" i="1"/>
  <c r="H179" i="1" s="1"/>
  <c r="P115" i="1"/>
  <c r="P171" i="1" s="1"/>
  <c r="K115" i="1"/>
  <c r="K171" i="1" s="1"/>
  <c r="H115" i="1"/>
  <c r="G115" i="1"/>
  <c r="G171" i="1" s="1"/>
  <c r="P114" i="1"/>
  <c r="P170" i="1" s="1"/>
  <c r="K114" i="1"/>
  <c r="K170" i="1" s="1"/>
  <c r="H114" i="1"/>
  <c r="P113" i="1"/>
  <c r="P169" i="1" s="1"/>
  <c r="K113" i="1"/>
  <c r="K169" i="1" s="1"/>
  <c r="H113" i="1"/>
  <c r="H169" i="1" s="1"/>
  <c r="G113" i="1"/>
  <c r="G169" i="1" s="1"/>
  <c r="F113" i="1"/>
  <c r="P112" i="1"/>
  <c r="P168" i="1" s="1"/>
  <c r="K112" i="1"/>
  <c r="K168" i="1" s="1"/>
  <c r="H112" i="1"/>
  <c r="P111" i="1"/>
  <c r="P167" i="1" s="1"/>
  <c r="K111" i="1"/>
  <c r="K167" i="1" s="1"/>
  <c r="H111" i="1"/>
  <c r="H167" i="1" s="1"/>
  <c r="G111" i="1"/>
  <c r="G167" i="1" s="1"/>
  <c r="P110" i="1"/>
  <c r="P166" i="1" s="1"/>
  <c r="K110" i="1"/>
  <c r="K166" i="1" s="1"/>
  <c r="H110" i="1"/>
  <c r="S109" i="1"/>
  <c r="S165" i="1" s="1"/>
  <c r="R109" i="1"/>
  <c r="R165" i="1" s="1"/>
  <c r="Q109" i="1"/>
  <c r="Q165" i="1" s="1"/>
  <c r="O109" i="1"/>
  <c r="O165" i="1" s="1"/>
  <c r="N109" i="1"/>
  <c r="N165" i="1" s="1"/>
  <c r="M109" i="1"/>
  <c r="M165" i="1" s="1"/>
  <c r="L109" i="1"/>
  <c r="L165" i="1" s="1"/>
  <c r="K109" i="1"/>
  <c r="K165" i="1" s="1"/>
  <c r="J109" i="1"/>
  <c r="I109" i="1"/>
  <c r="I165" i="1" s="1"/>
  <c r="P108" i="1"/>
  <c r="P164" i="1" s="1"/>
  <c r="K108" i="1"/>
  <c r="K101" i="1" s="1"/>
  <c r="H108" i="1"/>
  <c r="H164" i="1" s="1"/>
  <c r="P107" i="1"/>
  <c r="P163" i="1" s="1"/>
  <c r="K107" i="1"/>
  <c r="K163" i="1" s="1"/>
  <c r="H107" i="1"/>
  <c r="H163" i="1" s="1"/>
  <c r="P106" i="1"/>
  <c r="P162" i="1" s="1"/>
  <c r="K106" i="1"/>
  <c r="H106" i="1"/>
  <c r="H162" i="1" s="1"/>
  <c r="P105" i="1"/>
  <c r="P161" i="1" s="1"/>
  <c r="K105" i="1"/>
  <c r="K161" i="1" s="1"/>
  <c r="H105" i="1"/>
  <c r="H161" i="1" s="1"/>
  <c r="G105" i="1"/>
  <c r="P104" i="1"/>
  <c r="P160" i="1" s="1"/>
  <c r="K104" i="1"/>
  <c r="K102" i="1" s="1"/>
  <c r="K158" i="1" s="1"/>
  <c r="H104" i="1"/>
  <c r="H160" i="1" s="1"/>
  <c r="P103" i="1"/>
  <c r="P159" i="1" s="1"/>
  <c r="K103" i="1"/>
  <c r="K159" i="1" s="1"/>
  <c r="H103" i="1"/>
  <c r="G103" i="1" s="1"/>
  <c r="S102" i="1"/>
  <c r="S158" i="1" s="1"/>
  <c r="R102" i="1"/>
  <c r="R158" i="1" s="1"/>
  <c r="Q102" i="1"/>
  <c r="Q158" i="1" s="1"/>
  <c r="O102" i="1"/>
  <c r="O158" i="1" s="1"/>
  <c r="N102" i="1"/>
  <c r="N158" i="1" s="1"/>
  <c r="M102" i="1"/>
  <c r="M158" i="1" s="1"/>
  <c r="L102" i="1"/>
  <c r="L158" i="1" s="1"/>
  <c r="J102" i="1"/>
  <c r="J158" i="1" s="1"/>
  <c r="I102" i="1"/>
  <c r="I158" i="1" s="1"/>
  <c r="S101" i="1"/>
  <c r="R101" i="1"/>
  <c r="Q101" i="1"/>
  <c r="Q17" i="1" s="1"/>
  <c r="P101" i="1"/>
  <c r="O101" i="1"/>
  <c r="N101" i="1"/>
  <c r="M101" i="1"/>
  <c r="M17" i="1" s="1"/>
  <c r="L101" i="1"/>
  <c r="J101" i="1"/>
  <c r="I101" i="1"/>
  <c r="I17" i="1" s="1"/>
  <c r="H101" i="1"/>
  <c r="S100" i="1"/>
  <c r="R100" i="1"/>
  <c r="Q100" i="1"/>
  <c r="P100" i="1"/>
  <c r="O100" i="1"/>
  <c r="N100" i="1"/>
  <c r="M100" i="1"/>
  <c r="L100" i="1"/>
  <c r="L16" i="1" s="1"/>
  <c r="K100" i="1"/>
  <c r="J100" i="1"/>
  <c r="I100" i="1"/>
  <c r="H100" i="1"/>
  <c r="S99" i="1"/>
  <c r="S15" i="1" s="1"/>
  <c r="R99" i="1"/>
  <c r="Q99" i="1"/>
  <c r="O99" i="1"/>
  <c r="O15" i="1" s="1"/>
  <c r="N99" i="1"/>
  <c r="M99" i="1"/>
  <c r="L99" i="1"/>
  <c r="K99" i="1"/>
  <c r="J99" i="1"/>
  <c r="I99" i="1"/>
  <c r="H99" i="1"/>
  <c r="S98" i="1"/>
  <c r="R98" i="1"/>
  <c r="R14" i="1" s="1"/>
  <c r="Q98" i="1"/>
  <c r="P98" i="1"/>
  <c r="O98" i="1"/>
  <c r="N98" i="1"/>
  <c r="N14" i="1" s="1"/>
  <c r="M98" i="1"/>
  <c r="L98" i="1"/>
  <c r="K98" i="1"/>
  <c r="J98" i="1"/>
  <c r="J14" i="1" s="1"/>
  <c r="I98" i="1"/>
  <c r="H98" i="1"/>
  <c r="S97" i="1"/>
  <c r="R97" i="1"/>
  <c r="Q97" i="1"/>
  <c r="Q95" i="1" s="1"/>
  <c r="Q11" i="1" s="1"/>
  <c r="P97" i="1"/>
  <c r="O97" i="1"/>
  <c r="N97" i="1"/>
  <c r="M97" i="1"/>
  <c r="M95" i="1" s="1"/>
  <c r="M11" i="1" s="1"/>
  <c r="L97" i="1"/>
  <c r="K97" i="1"/>
  <c r="J97" i="1"/>
  <c r="I97" i="1"/>
  <c r="I95" i="1" s="1"/>
  <c r="I11" i="1" s="1"/>
  <c r="H97" i="1"/>
  <c r="S96" i="1"/>
  <c r="R96" i="1"/>
  <c r="R95" i="1" s="1"/>
  <c r="Q96" i="1"/>
  <c r="P96" i="1"/>
  <c r="O96" i="1"/>
  <c r="N96" i="1"/>
  <c r="N95" i="1" s="1"/>
  <c r="M96" i="1"/>
  <c r="L96" i="1"/>
  <c r="L12" i="1" s="1"/>
  <c r="K96" i="1"/>
  <c r="J96" i="1"/>
  <c r="J95" i="1" s="1"/>
  <c r="I96" i="1"/>
  <c r="H96" i="1"/>
  <c r="H95" i="1" s="1"/>
  <c r="S95" i="1"/>
  <c r="O95" i="1"/>
  <c r="P94" i="1"/>
  <c r="K94" i="1"/>
  <c r="G94" i="1" s="1"/>
  <c r="F94" i="1" s="1"/>
  <c r="E94" i="1" s="1"/>
  <c r="H94" i="1"/>
  <c r="P93" i="1"/>
  <c r="K93" i="1"/>
  <c r="H93" i="1"/>
  <c r="G93" i="1"/>
  <c r="F93" i="1" s="1"/>
  <c r="E93" i="1" s="1"/>
  <c r="P92" i="1"/>
  <c r="K92" i="1"/>
  <c r="G92" i="1" s="1"/>
  <c r="F92" i="1" s="1"/>
  <c r="E92" i="1" s="1"/>
  <c r="H92" i="1"/>
  <c r="P91" i="1"/>
  <c r="K91" i="1"/>
  <c r="H91" i="1"/>
  <c r="G91" i="1"/>
  <c r="F91" i="1" s="1"/>
  <c r="E91" i="1" s="1"/>
  <c r="P90" i="1"/>
  <c r="K90" i="1"/>
  <c r="G90" i="1" s="1"/>
  <c r="F90" i="1" s="1"/>
  <c r="E90" i="1" s="1"/>
  <c r="H90" i="1"/>
  <c r="P89" i="1"/>
  <c r="K89" i="1"/>
  <c r="K88" i="1" s="1"/>
  <c r="H89" i="1"/>
  <c r="G89" i="1"/>
  <c r="F89" i="1" s="1"/>
  <c r="S88" i="1"/>
  <c r="R88" i="1"/>
  <c r="Q88" i="1"/>
  <c r="P88" i="1"/>
  <c r="O88" i="1"/>
  <c r="N88" i="1"/>
  <c r="M88" i="1"/>
  <c r="L88" i="1"/>
  <c r="J88" i="1"/>
  <c r="I88" i="1"/>
  <c r="H88" i="1"/>
  <c r="P87" i="1"/>
  <c r="P220" i="1" s="1"/>
  <c r="K87" i="1"/>
  <c r="H87" i="1"/>
  <c r="H220" i="1" s="1"/>
  <c r="P86" i="1"/>
  <c r="P219" i="1" s="1"/>
  <c r="K86" i="1"/>
  <c r="H86" i="1"/>
  <c r="H219" i="1" s="1"/>
  <c r="P85" i="1"/>
  <c r="P218" i="1" s="1"/>
  <c r="K85" i="1"/>
  <c r="H85" i="1"/>
  <c r="H218" i="1" s="1"/>
  <c r="P84" i="1"/>
  <c r="P217" i="1" s="1"/>
  <c r="K84" i="1"/>
  <c r="H84" i="1"/>
  <c r="H217" i="1" s="1"/>
  <c r="P83" i="1"/>
  <c r="P216" i="1" s="1"/>
  <c r="K83" i="1"/>
  <c r="H83" i="1"/>
  <c r="H216" i="1" s="1"/>
  <c r="P82" i="1"/>
  <c r="P215" i="1" s="1"/>
  <c r="K82" i="1"/>
  <c r="K215" i="1" s="1"/>
  <c r="H82" i="1"/>
  <c r="H215" i="1" s="1"/>
  <c r="S81" i="1"/>
  <c r="S214" i="1" s="1"/>
  <c r="R81" i="1"/>
  <c r="Q81" i="1"/>
  <c r="Q214" i="1" s="1"/>
  <c r="O81" i="1"/>
  <c r="O214" i="1" s="1"/>
  <c r="N81" i="1"/>
  <c r="M81" i="1"/>
  <c r="M214" i="1" s="1"/>
  <c r="L81" i="1"/>
  <c r="L214" i="1" s="1"/>
  <c r="K81" i="1"/>
  <c r="J81" i="1"/>
  <c r="I81" i="1"/>
  <c r="I214" i="1" s="1"/>
  <c r="P80" i="1"/>
  <c r="P213" i="1" s="1"/>
  <c r="K80" i="1"/>
  <c r="K213" i="1" s="1"/>
  <c r="H80" i="1"/>
  <c r="H213" i="1" s="1"/>
  <c r="G80" i="1"/>
  <c r="G213" i="1" s="1"/>
  <c r="P79" i="1"/>
  <c r="P212" i="1" s="1"/>
  <c r="K79" i="1"/>
  <c r="K212" i="1" s="1"/>
  <c r="H79" i="1"/>
  <c r="H212" i="1" s="1"/>
  <c r="P78" i="1"/>
  <c r="P211" i="1" s="1"/>
  <c r="K78" i="1"/>
  <c r="K211" i="1" s="1"/>
  <c r="H78" i="1"/>
  <c r="H211" i="1" s="1"/>
  <c r="G78" i="1"/>
  <c r="G211" i="1" s="1"/>
  <c r="P77" i="1"/>
  <c r="P210" i="1" s="1"/>
  <c r="K77" i="1"/>
  <c r="K210" i="1" s="1"/>
  <c r="H77" i="1"/>
  <c r="H210" i="1" s="1"/>
  <c r="P76" i="1"/>
  <c r="P209" i="1" s="1"/>
  <c r="K76" i="1"/>
  <c r="K209" i="1" s="1"/>
  <c r="H76" i="1"/>
  <c r="H209" i="1" s="1"/>
  <c r="G76" i="1"/>
  <c r="G209" i="1" s="1"/>
  <c r="P75" i="1"/>
  <c r="P208" i="1" s="1"/>
  <c r="K75" i="1"/>
  <c r="K208" i="1" s="1"/>
  <c r="H75" i="1"/>
  <c r="H208" i="1" s="1"/>
  <c r="S74" i="1"/>
  <c r="S207" i="1" s="1"/>
  <c r="R74" i="1"/>
  <c r="R207" i="1" s="1"/>
  <c r="Q74" i="1"/>
  <c r="Q207" i="1" s="1"/>
  <c r="P74" i="1"/>
  <c r="P207" i="1" s="1"/>
  <c r="O74" i="1"/>
  <c r="O207" i="1" s="1"/>
  <c r="N74" i="1"/>
  <c r="N207" i="1" s="1"/>
  <c r="M74" i="1"/>
  <c r="M207" i="1" s="1"/>
  <c r="L74" i="1"/>
  <c r="L207" i="1" s="1"/>
  <c r="J74" i="1"/>
  <c r="J207" i="1" s="1"/>
  <c r="I74" i="1"/>
  <c r="I207" i="1" s="1"/>
  <c r="H74" i="1"/>
  <c r="H207" i="1" s="1"/>
  <c r="P73" i="1"/>
  <c r="P206" i="1" s="1"/>
  <c r="K73" i="1"/>
  <c r="K206" i="1" s="1"/>
  <c r="H73" i="1"/>
  <c r="H206" i="1" s="1"/>
  <c r="P72" i="1"/>
  <c r="P205" i="1" s="1"/>
  <c r="K72" i="1"/>
  <c r="K205" i="1" s="1"/>
  <c r="H72" i="1"/>
  <c r="H205" i="1" s="1"/>
  <c r="P71" i="1"/>
  <c r="P204" i="1" s="1"/>
  <c r="K71" i="1"/>
  <c r="K204" i="1" s="1"/>
  <c r="H71" i="1"/>
  <c r="H204" i="1" s="1"/>
  <c r="P70" i="1"/>
  <c r="P203" i="1" s="1"/>
  <c r="K70" i="1"/>
  <c r="K203" i="1" s="1"/>
  <c r="H70" i="1"/>
  <c r="H203" i="1" s="1"/>
  <c r="P69" i="1"/>
  <c r="P202" i="1" s="1"/>
  <c r="K69" i="1"/>
  <c r="K202" i="1" s="1"/>
  <c r="H69" i="1"/>
  <c r="H202" i="1" s="1"/>
  <c r="P68" i="1"/>
  <c r="P201" i="1" s="1"/>
  <c r="K68" i="1"/>
  <c r="K201" i="1" s="1"/>
  <c r="H68" i="1"/>
  <c r="H201" i="1" s="1"/>
  <c r="S67" i="1"/>
  <c r="S200" i="1" s="1"/>
  <c r="R67" i="1"/>
  <c r="R200" i="1" s="1"/>
  <c r="Q67" i="1"/>
  <c r="Q200" i="1" s="1"/>
  <c r="O67" i="1"/>
  <c r="O200" i="1" s="1"/>
  <c r="N67" i="1"/>
  <c r="N200" i="1" s="1"/>
  <c r="M67" i="1"/>
  <c r="M200" i="1" s="1"/>
  <c r="L67" i="1"/>
  <c r="L200" i="1" s="1"/>
  <c r="K67" i="1"/>
  <c r="K200" i="1" s="1"/>
  <c r="J67" i="1"/>
  <c r="J200" i="1" s="1"/>
  <c r="I67" i="1"/>
  <c r="I200" i="1" s="1"/>
  <c r="P66" i="1"/>
  <c r="P199" i="1" s="1"/>
  <c r="K66" i="1"/>
  <c r="K199" i="1" s="1"/>
  <c r="H66" i="1"/>
  <c r="H199" i="1" s="1"/>
  <c r="P65" i="1"/>
  <c r="P198" i="1" s="1"/>
  <c r="K65" i="1"/>
  <c r="K198" i="1" s="1"/>
  <c r="H65" i="1"/>
  <c r="H198" i="1" s="1"/>
  <c r="G65" i="1"/>
  <c r="G198" i="1" s="1"/>
  <c r="P64" i="1"/>
  <c r="P197" i="1" s="1"/>
  <c r="K64" i="1"/>
  <c r="K197" i="1" s="1"/>
  <c r="H64" i="1"/>
  <c r="H197" i="1" s="1"/>
  <c r="P63" i="1"/>
  <c r="P196" i="1" s="1"/>
  <c r="K63" i="1"/>
  <c r="K196" i="1" s="1"/>
  <c r="H63" i="1"/>
  <c r="H196" i="1" s="1"/>
  <c r="G63" i="1"/>
  <c r="G196" i="1" s="1"/>
  <c r="P62" i="1"/>
  <c r="P195" i="1" s="1"/>
  <c r="K62" i="1"/>
  <c r="K195" i="1" s="1"/>
  <c r="H62" i="1"/>
  <c r="H195" i="1" s="1"/>
  <c r="P61" i="1"/>
  <c r="P194" i="1" s="1"/>
  <c r="K61" i="1"/>
  <c r="K194" i="1" s="1"/>
  <c r="H61" i="1"/>
  <c r="H194" i="1" s="1"/>
  <c r="G61" i="1"/>
  <c r="G194" i="1" s="1"/>
  <c r="S60" i="1"/>
  <c r="S193" i="1" s="1"/>
  <c r="R60" i="1"/>
  <c r="R193" i="1" s="1"/>
  <c r="Q60" i="1"/>
  <c r="Q193" i="1" s="1"/>
  <c r="P60" i="1"/>
  <c r="P193" i="1" s="1"/>
  <c r="O60" i="1"/>
  <c r="O193" i="1" s="1"/>
  <c r="N60" i="1"/>
  <c r="N193" i="1" s="1"/>
  <c r="M60" i="1"/>
  <c r="M193" i="1" s="1"/>
  <c r="L60" i="1"/>
  <c r="L193" i="1" s="1"/>
  <c r="J60" i="1"/>
  <c r="J193" i="1" s="1"/>
  <c r="I60" i="1"/>
  <c r="I193" i="1" s="1"/>
  <c r="H60" i="1"/>
  <c r="H193" i="1" s="1"/>
  <c r="P59" i="1"/>
  <c r="P192" i="1" s="1"/>
  <c r="K59" i="1"/>
  <c r="K192" i="1" s="1"/>
  <c r="H59" i="1"/>
  <c r="H192" i="1" s="1"/>
  <c r="P58" i="1"/>
  <c r="P191" i="1" s="1"/>
  <c r="K58" i="1"/>
  <c r="K191" i="1" s="1"/>
  <c r="H58" i="1"/>
  <c r="H191" i="1" s="1"/>
  <c r="P57" i="1"/>
  <c r="P190" i="1" s="1"/>
  <c r="K57" i="1"/>
  <c r="K190" i="1" s="1"/>
  <c r="H57" i="1"/>
  <c r="H190" i="1" s="1"/>
  <c r="P56" i="1"/>
  <c r="P189" i="1" s="1"/>
  <c r="K56" i="1"/>
  <c r="K189" i="1" s="1"/>
  <c r="H56" i="1"/>
  <c r="H189" i="1" s="1"/>
  <c r="P55" i="1"/>
  <c r="P188" i="1" s="1"/>
  <c r="K55" i="1"/>
  <c r="K188" i="1" s="1"/>
  <c r="H55" i="1"/>
  <c r="H188" i="1" s="1"/>
  <c r="P54" i="1"/>
  <c r="P187" i="1" s="1"/>
  <c r="K54" i="1"/>
  <c r="K187" i="1" s="1"/>
  <c r="H54" i="1"/>
  <c r="H187" i="1" s="1"/>
  <c r="S53" i="1"/>
  <c r="S186" i="1" s="1"/>
  <c r="R53" i="1"/>
  <c r="R186" i="1" s="1"/>
  <c r="Q53" i="1"/>
  <c r="Q186" i="1" s="1"/>
  <c r="O53" i="1"/>
  <c r="O186" i="1" s="1"/>
  <c r="N53" i="1"/>
  <c r="N186" i="1" s="1"/>
  <c r="M53" i="1"/>
  <c r="M186" i="1" s="1"/>
  <c r="L53" i="1"/>
  <c r="L186" i="1" s="1"/>
  <c r="K53" i="1"/>
  <c r="K186" i="1" s="1"/>
  <c r="J53" i="1"/>
  <c r="J186" i="1" s="1"/>
  <c r="I53" i="1"/>
  <c r="I186" i="1" s="1"/>
  <c r="P52" i="1"/>
  <c r="P178" i="1" s="1"/>
  <c r="K52" i="1"/>
  <c r="K178" i="1" s="1"/>
  <c r="H52" i="1"/>
  <c r="H178" i="1" s="1"/>
  <c r="G52" i="1"/>
  <c r="G178" i="1" s="1"/>
  <c r="P51" i="1"/>
  <c r="P177" i="1" s="1"/>
  <c r="K51" i="1"/>
  <c r="K177" i="1" s="1"/>
  <c r="H51" i="1"/>
  <c r="H177" i="1" s="1"/>
  <c r="P50" i="1"/>
  <c r="P176" i="1" s="1"/>
  <c r="K50" i="1"/>
  <c r="K176" i="1" s="1"/>
  <c r="H50" i="1"/>
  <c r="H176" i="1" s="1"/>
  <c r="G50" i="1"/>
  <c r="G176" i="1" s="1"/>
  <c r="P49" i="1"/>
  <c r="P175" i="1" s="1"/>
  <c r="K49" i="1"/>
  <c r="K175" i="1" s="1"/>
  <c r="H49" i="1"/>
  <c r="P48" i="1"/>
  <c r="P174" i="1" s="1"/>
  <c r="K48" i="1"/>
  <c r="H48" i="1"/>
  <c r="H174" i="1" s="1"/>
  <c r="G48" i="1"/>
  <c r="G174" i="1" s="1"/>
  <c r="P47" i="1"/>
  <c r="P173" i="1" s="1"/>
  <c r="K47" i="1"/>
  <c r="K173" i="1" s="1"/>
  <c r="H47" i="1"/>
  <c r="H173" i="1" s="1"/>
  <c r="S46" i="1"/>
  <c r="S172" i="1" s="1"/>
  <c r="R46" i="1"/>
  <c r="R172" i="1" s="1"/>
  <c r="Q46" i="1"/>
  <c r="Q172" i="1" s="1"/>
  <c r="P46" i="1"/>
  <c r="P172" i="1" s="1"/>
  <c r="O46" i="1"/>
  <c r="O172" i="1" s="1"/>
  <c r="N46" i="1"/>
  <c r="N172" i="1" s="1"/>
  <c r="M46" i="1"/>
  <c r="M172" i="1" s="1"/>
  <c r="L46" i="1"/>
  <c r="L172" i="1" s="1"/>
  <c r="J46" i="1"/>
  <c r="J172" i="1" s="1"/>
  <c r="I46" i="1"/>
  <c r="H46" i="1"/>
  <c r="H172" i="1" s="1"/>
  <c r="P45" i="1"/>
  <c r="P157" i="1" s="1"/>
  <c r="K45" i="1"/>
  <c r="K157" i="1" s="1"/>
  <c r="H45" i="1"/>
  <c r="H157" i="1" s="1"/>
  <c r="G45" i="1"/>
  <c r="G157" i="1" s="1"/>
  <c r="F45" i="1"/>
  <c r="F157" i="1" s="1"/>
  <c r="P44" i="1"/>
  <c r="K44" i="1"/>
  <c r="K156" i="1" s="1"/>
  <c r="H44" i="1"/>
  <c r="H156" i="1" s="1"/>
  <c r="P43" i="1"/>
  <c r="K43" i="1"/>
  <c r="K155" i="1" s="1"/>
  <c r="H43" i="1"/>
  <c r="H155" i="1" s="1"/>
  <c r="G43" i="1"/>
  <c r="G155" i="1" s="1"/>
  <c r="F43" i="1"/>
  <c r="F155" i="1" s="1"/>
  <c r="P42" i="1"/>
  <c r="P154" i="1" s="1"/>
  <c r="K42" i="1"/>
  <c r="K154" i="1" s="1"/>
  <c r="H42" i="1"/>
  <c r="H154" i="1" s="1"/>
  <c r="P41" i="1"/>
  <c r="P153" i="1" s="1"/>
  <c r="K41" i="1"/>
  <c r="K153" i="1" s="1"/>
  <c r="H41" i="1"/>
  <c r="H153" i="1" s="1"/>
  <c r="G41" i="1"/>
  <c r="G153" i="1" s="1"/>
  <c r="P40" i="1"/>
  <c r="P152" i="1" s="1"/>
  <c r="K40" i="1"/>
  <c r="K152" i="1" s="1"/>
  <c r="H40" i="1"/>
  <c r="H152" i="1" s="1"/>
  <c r="S39" i="1"/>
  <c r="S151" i="1" s="1"/>
  <c r="R39" i="1"/>
  <c r="R151" i="1" s="1"/>
  <c r="Q39" i="1"/>
  <c r="Q151" i="1" s="1"/>
  <c r="O39" i="1"/>
  <c r="O151" i="1" s="1"/>
  <c r="N39" i="1"/>
  <c r="N151" i="1" s="1"/>
  <c r="M39" i="1"/>
  <c r="M151" i="1" s="1"/>
  <c r="L39" i="1"/>
  <c r="L151" i="1" s="1"/>
  <c r="K39" i="1"/>
  <c r="K151" i="1" s="1"/>
  <c r="J39" i="1"/>
  <c r="J151" i="1" s="1"/>
  <c r="I39" i="1"/>
  <c r="I151" i="1" s="1"/>
  <c r="P38" i="1"/>
  <c r="P150" i="1" s="1"/>
  <c r="K38" i="1"/>
  <c r="K150" i="1" s="1"/>
  <c r="H38" i="1"/>
  <c r="H150" i="1" s="1"/>
  <c r="P37" i="1"/>
  <c r="P149" i="1" s="1"/>
  <c r="K37" i="1"/>
  <c r="K149" i="1" s="1"/>
  <c r="H37" i="1"/>
  <c r="H149" i="1" s="1"/>
  <c r="G37" i="1"/>
  <c r="G149" i="1" s="1"/>
  <c r="P36" i="1"/>
  <c r="P148" i="1" s="1"/>
  <c r="K36" i="1"/>
  <c r="K148" i="1" s="1"/>
  <c r="H36" i="1"/>
  <c r="H148" i="1" s="1"/>
  <c r="P35" i="1"/>
  <c r="P147" i="1" s="1"/>
  <c r="K35" i="1"/>
  <c r="K147" i="1" s="1"/>
  <c r="H35" i="1"/>
  <c r="H147" i="1" s="1"/>
  <c r="G35" i="1"/>
  <c r="G147" i="1" s="1"/>
  <c r="P34" i="1"/>
  <c r="P146" i="1" s="1"/>
  <c r="K34" i="1"/>
  <c r="K146" i="1" s="1"/>
  <c r="H34" i="1"/>
  <c r="H146" i="1" s="1"/>
  <c r="P33" i="1"/>
  <c r="P145" i="1" s="1"/>
  <c r="K33" i="1"/>
  <c r="K145" i="1" s="1"/>
  <c r="H33" i="1"/>
  <c r="H145" i="1" s="1"/>
  <c r="G33" i="1"/>
  <c r="G145" i="1" s="1"/>
  <c r="S32" i="1"/>
  <c r="S144" i="1" s="1"/>
  <c r="R32" i="1"/>
  <c r="R144" i="1" s="1"/>
  <c r="Q32" i="1"/>
  <c r="Q144" i="1" s="1"/>
  <c r="O32" i="1"/>
  <c r="O144" i="1" s="1"/>
  <c r="N32" i="1"/>
  <c r="N144" i="1" s="1"/>
  <c r="M32" i="1"/>
  <c r="M144" i="1" s="1"/>
  <c r="L32" i="1"/>
  <c r="J32" i="1"/>
  <c r="J144" i="1" s="1"/>
  <c r="I32" i="1"/>
  <c r="I144" i="1" s="1"/>
  <c r="P31" i="1"/>
  <c r="P143" i="1" s="1"/>
  <c r="K31" i="1"/>
  <c r="K143" i="1" s="1"/>
  <c r="H31" i="1"/>
  <c r="H143" i="1" s="1"/>
  <c r="P30" i="1"/>
  <c r="P142" i="1" s="1"/>
  <c r="K30" i="1"/>
  <c r="K142" i="1" s="1"/>
  <c r="H30" i="1"/>
  <c r="H142" i="1" s="1"/>
  <c r="G30" i="1"/>
  <c r="G142" i="1" s="1"/>
  <c r="F30" i="1"/>
  <c r="E30" i="1" s="1"/>
  <c r="E142" i="1" s="1"/>
  <c r="P29" i="1"/>
  <c r="P141" i="1" s="1"/>
  <c r="K29" i="1"/>
  <c r="K141" i="1" s="1"/>
  <c r="H29" i="1"/>
  <c r="H141" i="1" s="1"/>
  <c r="P28" i="1"/>
  <c r="P140" i="1" s="1"/>
  <c r="K28" i="1"/>
  <c r="K140" i="1" s="1"/>
  <c r="H28" i="1"/>
  <c r="H140" i="1" s="1"/>
  <c r="G28" i="1"/>
  <c r="G140" i="1" s="1"/>
  <c r="P27" i="1"/>
  <c r="P139" i="1" s="1"/>
  <c r="K27" i="1"/>
  <c r="K25" i="1" s="1"/>
  <c r="K137" i="1" s="1"/>
  <c r="H27" i="1"/>
  <c r="H139" i="1" s="1"/>
  <c r="P26" i="1"/>
  <c r="P138" i="1" s="1"/>
  <c r="K26" i="1"/>
  <c r="K138" i="1" s="1"/>
  <c r="H26" i="1"/>
  <c r="H138" i="1" s="1"/>
  <c r="G26" i="1"/>
  <c r="G138" i="1" s="1"/>
  <c r="S25" i="1"/>
  <c r="S137" i="1" s="1"/>
  <c r="R25" i="1"/>
  <c r="R137" i="1" s="1"/>
  <c r="Q25" i="1"/>
  <c r="Q137" i="1" s="1"/>
  <c r="O25" i="1"/>
  <c r="O137" i="1" s="1"/>
  <c r="N25" i="1"/>
  <c r="N137" i="1" s="1"/>
  <c r="M25" i="1"/>
  <c r="M137" i="1" s="1"/>
  <c r="L25" i="1"/>
  <c r="L137" i="1" s="1"/>
  <c r="J25" i="1"/>
  <c r="J137" i="1" s="1"/>
  <c r="I25" i="1"/>
  <c r="I137" i="1" s="1"/>
  <c r="P24" i="1"/>
  <c r="K24" i="1"/>
  <c r="K136" i="1" s="1"/>
  <c r="H24" i="1"/>
  <c r="H136" i="1" s="1"/>
  <c r="G24" i="1"/>
  <c r="G136" i="1" s="1"/>
  <c r="P23" i="1"/>
  <c r="P135" i="1" s="1"/>
  <c r="K23" i="1"/>
  <c r="G23" i="1" s="1"/>
  <c r="H23" i="1"/>
  <c r="H135" i="1" s="1"/>
  <c r="P22" i="1"/>
  <c r="P134" i="1" s="1"/>
  <c r="K22" i="1"/>
  <c r="K134" i="1" s="1"/>
  <c r="H22" i="1"/>
  <c r="H134" i="1" s="1"/>
  <c r="G22" i="1"/>
  <c r="G134" i="1" s="1"/>
  <c r="P21" i="1"/>
  <c r="P133" i="1" s="1"/>
  <c r="K21" i="1"/>
  <c r="K133" i="1" s="1"/>
  <c r="H21" i="1"/>
  <c r="H133" i="1" s="1"/>
  <c r="P20" i="1"/>
  <c r="P132" i="1" s="1"/>
  <c r="K20" i="1"/>
  <c r="K132" i="1" s="1"/>
  <c r="H20" i="1"/>
  <c r="H132" i="1" s="1"/>
  <c r="G20" i="1"/>
  <c r="G132" i="1" s="1"/>
  <c r="P19" i="1"/>
  <c r="P131" i="1" s="1"/>
  <c r="K19" i="1"/>
  <c r="K131" i="1" s="1"/>
  <c r="H19" i="1"/>
  <c r="H131" i="1" s="1"/>
  <c r="S18" i="1"/>
  <c r="S130" i="1" s="1"/>
  <c r="R18" i="1"/>
  <c r="R130" i="1" s="1"/>
  <c r="Q18" i="1"/>
  <c r="Q130" i="1" s="1"/>
  <c r="P18" i="1"/>
  <c r="P130" i="1" s="1"/>
  <c r="O18" i="1"/>
  <c r="O130" i="1" s="1"/>
  <c r="N18" i="1"/>
  <c r="N130" i="1" s="1"/>
  <c r="M18" i="1"/>
  <c r="M130" i="1" s="1"/>
  <c r="L18" i="1"/>
  <c r="L130" i="1" s="1"/>
  <c r="J18" i="1"/>
  <c r="J130" i="1" s="1"/>
  <c r="I18" i="1"/>
  <c r="I130" i="1" s="1"/>
  <c r="H18" i="1"/>
  <c r="H130" i="1" s="1"/>
  <c r="S17" i="1"/>
  <c r="R17" i="1"/>
  <c r="O17" i="1"/>
  <c r="N17" i="1"/>
  <c r="L17" i="1"/>
  <c r="J17" i="1"/>
  <c r="S16" i="1"/>
  <c r="R16" i="1"/>
  <c r="Q16" i="1"/>
  <c r="O16" i="1"/>
  <c r="N16" i="1"/>
  <c r="M16" i="1"/>
  <c r="J16" i="1"/>
  <c r="I16" i="1"/>
  <c r="R15" i="1"/>
  <c r="Q15" i="1"/>
  <c r="N15" i="1"/>
  <c r="M15" i="1"/>
  <c r="L15" i="1"/>
  <c r="J15" i="1"/>
  <c r="I15" i="1"/>
  <c r="S14" i="1"/>
  <c r="Q14" i="1"/>
  <c r="P14" i="1"/>
  <c r="O14" i="1"/>
  <c r="M14" i="1"/>
  <c r="L14" i="1"/>
  <c r="I14" i="1"/>
  <c r="H14" i="1"/>
  <c r="S13" i="1"/>
  <c r="R13" i="1"/>
  <c r="O13" i="1"/>
  <c r="N13" i="1"/>
  <c r="L13" i="1"/>
  <c r="K13" i="1"/>
  <c r="J13" i="1"/>
  <c r="S12" i="1"/>
  <c r="R12" i="1"/>
  <c r="Q12" i="1"/>
  <c r="O12" i="1"/>
  <c r="N12" i="1"/>
  <c r="M12" i="1"/>
  <c r="J12" i="1"/>
  <c r="I12" i="1"/>
  <c r="G159" i="1" l="1"/>
  <c r="F103" i="1"/>
  <c r="K17" i="1"/>
  <c r="K95" i="1"/>
  <c r="E89" i="1"/>
  <c r="E88" i="1" s="1"/>
  <c r="F88" i="1"/>
  <c r="G135" i="1"/>
  <c r="F23" i="1"/>
  <c r="F28" i="1"/>
  <c r="F41" i="1"/>
  <c r="G161" i="1"/>
  <c r="F105" i="1"/>
  <c r="F222" i="1"/>
  <c r="E124" i="1"/>
  <c r="H159" i="1"/>
  <c r="J11" i="1"/>
  <c r="N11" i="1"/>
  <c r="R11" i="1"/>
  <c r="K12" i="1"/>
  <c r="H13" i="1"/>
  <c r="P13" i="1"/>
  <c r="K16" i="1"/>
  <c r="H17" i="1"/>
  <c r="P17" i="1"/>
  <c r="K32" i="1"/>
  <c r="K144" i="1" s="1"/>
  <c r="H39" i="1"/>
  <c r="H151" i="1" s="1"/>
  <c r="P39" i="1"/>
  <c r="P151" i="1" s="1"/>
  <c r="G54" i="1"/>
  <c r="G56" i="1"/>
  <c r="G58" i="1"/>
  <c r="K60" i="1"/>
  <c r="K193" i="1" s="1"/>
  <c r="H67" i="1"/>
  <c r="H200" i="1" s="1"/>
  <c r="P67" i="1"/>
  <c r="P200" i="1" s="1"/>
  <c r="G69" i="1"/>
  <c r="G71" i="1"/>
  <c r="G73" i="1"/>
  <c r="J214" i="1"/>
  <c r="N214" i="1"/>
  <c r="R214" i="1"/>
  <c r="G82" i="1"/>
  <c r="K216" i="1"/>
  <c r="G84" i="1"/>
  <c r="K218" i="1"/>
  <c r="G86" i="1"/>
  <c r="K220" i="1"/>
  <c r="G88" i="1"/>
  <c r="L95" i="1"/>
  <c r="P99" i="1"/>
  <c r="P95" i="1" s="1"/>
  <c r="G107" i="1"/>
  <c r="H168" i="1"/>
  <c r="G112" i="1"/>
  <c r="F115" i="1"/>
  <c r="H223" i="1"/>
  <c r="G125" i="1"/>
  <c r="H123" i="1"/>
  <c r="H221" i="1" s="1"/>
  <c r="H225" i="1"/>
  <c r="G127" i="1"/>
  <c r="H227" i="1"/>
  <c r="G129" i="1"/>
  <c r="K135" i="1"/>
  <c r="K139" i="1"/>
  <c r="P155" i="1"/>
  <c r="F26" i="1"/>
  <c r="H166" i="1"/>
  <c r="G110" i="1"/>
  <c r="G96" i="1" s="1"/>
  <c r="K184" i="1"/>
  <c r="G121" i="1"/>
  <c r="F224" i="1"/>
  <c r="E126" i="1"/>
  <c r="E224" i="1" s="1"/>
  <c r="F128" i="1"/>
  <c r="K180" i="1"/>
  <c r="O11" i="1"/>
  <c r="S11" i="1"/>
  <c r="H12" i="1"/>
  <c r="P12" i="1"/>
  <c r="I13" i="1"/>
  <c r="M13" i="1"/>
  <c r="Q13" i="1"/>
  <c r="K15" i="1"/>
  <c r="H16" i="1"/>
  <c r="P16" i="1"/>
  <c r="G19" i="1"/>
  <c r="G21" i="1"/>
  <c r="H32" i="1"/>
  <c r="H144" i="1" s="1"/>
  <c r="P32" i="1"/>
  <c r="P144" i="1" s="1"/>
  <c r="G34" i="1"/>
  <c r="G32" i="1" s="1"/>
  <c r="G144" i="1" s="1"/>
  <c r="G36" i="1"/>
  <c r="G38" i="1"/>
  <c r="G47" i="1"/>
  <c r="G49" i="1"/>
  <c r="G51" i="1"/>
  <c r="G62" i="1"/>
  <c r="G64" i="1"/>
  <c r="G66" i="1"/>
  <c r="G75" i="1"/>
  <c r="G77" i="1"/>
  <c r="G79" i="1"/>
  <c r="K214" i="1"/>
  <c r="H102" i="1"/>
  <c r="H158" i="1" s="1"/>
  <c r="P102" i="1"/>
  <c r="P158" i="1" s="1"/>
  <c r="K160" i="1"/>
  <c r="G104" i="1"/>
  <c r="G102" i="1" s="1"/>
  <c r="G158" i="1" s="1"/>
  <c r="H170" i="1"/>
  <c r="G114" i="1"/>
  <c r="G181" i="1"/>
  <c r="F118" i="1"/>
  <c r="G183" i="1"/>
  <c r="F120" i="1"/>
  <c r="G185" i="1"/>
  <c r="F122" i="1"/>
  <c r="F142" i="1"/>
  <c r="K164" i="1"/>
  <c r="G108" i="1"/>
  <c r="F169" i="1"/>
  <c r="E113" i="1"/>
  <c r="E169" i="1" s="1"/>
  <c r="P222" i="1"/>
  <c r="P123" i="1"/>
  <c r="P221" i="1" s="1"/>
  <c r="L11" i="1"/>
  <c r="K14" i="1"/>
  <c r="H15" i="1"/>
  <c r="K18" i="1"/>
  <c r="F20" i="1"/>
  <c r="F22" i="1"/>
  <c r="F24" i="1"/>
  <c r="H25" i="1"/>
  <c r="H137" i="1" s="1"/>
  <c r="P25" i="1"/>
  <c r="P137" i="1" s="1"/>
  <c r="G27" i="1"/>
  <c r="G29" i="1"/>
  <c r="G31" i="1"/>
  <c r="F33" i="1"/>
  <c r="F35" i="1"/>
  <c r="F37" i="1"/>
  <c r="G40" i="1"/>
  <c r="G42" i="1"/>
  <c r="E43" i="1"/>
  <c r="E155" i="1" s="1"/>
  <c r="G44" i="1"/>
  <c r="E45" i="1"/>
  <c r="E157" i="1" s="1"/>
  <c r="K46" i="1"/>
  <c r="K172" i="1" s="1"/>
  <c r="F48" i="1"/>
  <c r="F50" i="1"/>
  <c r="F52" i="1"/>
  <c r="H53" i="1"/>
  <c r="H186" i="1" s="1"/>
  <c r="P53" i="1"/>
  <c r="P186" i="1" s="1"/>
  <c r="G55" i="1"/>
  <c r="G57" i="1"/>
  <c r="G59" i="1"/>
  <c r="F61" i="1"/>
  <c r="F63" i="1"/>
  <c r="F65" i="1"/>
  <c r="G68" i="1"/>
  <c r="G70" i="1"/>
  <c r="G72" i="1"/>
  <c r="K74" i="1"/>
  <c r="K207" i="1" s="1"/>
  <c r="F76" i="1"/>
  <c r="F78" i="1"/>
  <c r="F80" i="1"/>
  <c r="H81" i="1"/>
  <c r="H214" i="1" s="1"/>
  <c r="P81" i="1"/>
  <c r="P214" i="1" s="1"/>
  <c r="G83" i="1"/>
  <c r="K217" i="1"/>
  <c r="G85" i="1"/>
  <c r="K219" i="1"/>
  <c r="G87" i="1"/>
  <c r="K162" i="1"/>
  <c r="G106" i="1"/>
  <c r="H109" i="1"/>
  <c r="H165" i="1" s="1"/>
  <c r="P109" i="1"/>
  <c r="P165" i="1" s="1"/>
  <c r="F111" i="1"/>
  <c r="G117" i="1"/>
  <c r="G119" i="1"/>
  <c r="G123" i="1"/>
  <c r="G221" i="1" s="1"/>
  <c r="K123" i="1"/>
  <c r="K221" i="1" s="1"/>
  <c r="G220" i="1" l="1"/>
  <c r="F87" i="1"/>
  <c r="G216" i="1"/>
  <c r="F83" i="1"/>
  <c r="F211" i="1"/>
  <c r="E78" i="1"/>
  <c r="E211" i="1" s="1"/>
  <c r="G203" i="1"/>
  <c r="F70" i="1"/>
  <c r="F194" i="1"/>
  <c r="E61" i="1"/>
  <c r="F174" i="1"/>
  <c r="E48" i="1"/>
  <c r="E174" i="1" s="1"/>
  <c r="F147" i="1"/>
  <c r="E35" i="1"/>
  <c r="E147" i="1" s="1"/>
  <c r="G139" i="1"/>
  <c r="F27" i="1"/>
  <c r="G13" i="1"/>
  <c r="E22" i="1"/>
  <c r="F134" i="1"/>
  <c r="G164" i="1"/>
  <c r="F108" i="1"/>
  <c r="G101" i="1"/>
  <c r="G212" i="1"/>
  <c r="F79" i="1"/>
  <c r="G197" i="1"/>
  <c r="F64" i="1"/>
  <c r="G173" i="1"/>
  <c r="G46" i="1"/>
  <c r="G172" i="1" s="1"/>
  <c r="F47" i="1"/>
  <c r="G18" i="1"/>
  <c r="G131" i="1"/>
  <c r="F19" i="1"/>
  <c r="G12" i="1"/>
  <c r="G184" i="1"/>
  <c r="F121" i="1"/>
  <c r="E26" i="1"/>
  <c r="F138" i="1"/>
  <c r="G227" i="1"/>
  <c r="F129" i="1"/>
  <c r="G168" i="1"/>
  <c r="F112" i="1"/>
  <c r="G98" i="1"/>
  <c r="G219" i="1"/>
  <c r="F86" i="1"/>
  <c r="G215" i="1"/>
  <c r="G81" i="1"/>
  <c r="G214" i="1" s="1"/>
  <c r="F82" i="1"/>
  <c r="G206" i="1"/>
  <c r="F73" i="1"/>
  <c r="G189" i="1"/>
  <c r="F56" i="1"/>
  <c r="F135" i="1"/>
  <c r="E23" i="1"/>
  <c r="P15" i="1"/>
  <c r="G162" i="1"/>
  <c r="G99" i="1"/>
  <c r="G15" i="1" s="1"/>
  <c r="F106" i="1"/>
  <c r="G182" i="1"/>
  <c r="F119" i="1"/>
  <c r="F209" i="1"/>
  <c r="E76" i="1"/>
  <c r="E209" i="1" s="1"/>
  <c r="G201" i="1"/>
  <c r="G67" i="1"/>
  <c r="G200" i="1" s="1"/>
  <c r="F68" i="1"/>
  <c r="G192" i="1"/>
  <c r="F59" i="1"/>
  <c r="G154" i="1"/>
  <c r="F42" i="1"/>
  <c r="F145" i="1"/>
  <c r="E33" i="1"/>
  <c r="F132" i="1"/>
  <c r="E20" i="1"/>
  <c r="P11" i="1"/>
  <c r="F183" i="1"/>
  <c r="E120" i="1"/>
  <c r="E183" i="1" s="1"/>
  <c r="F114" i="1"/>
  <c r="G170" i="1"/>
  <c r="G210" i="1"/>
  <c r="F77" i="1"/>
  <c r="G195" i="1"/>
  <c r="F62" i="1"/>
  <c r="G150" i="1"/>
  <c r="F38" i="1"/>
  <c r="F226" i="1"/>
  <c r="E128" i="1"/>
  <c r="E226" i="1" s="1"/>
  <c r="G223" i="1"/>
  <c r="F125" i="1"/>
  <c r="G204" i="1"/>
  <c r="F71" i="1"/>
  <c r="G187" i="1"/>
  <c r="G53" i="1"/>
  <c r="G186" i="1" s="1"/>
  <c r="F54" i="1"/>
  <c r="E222" i="1"/>
  <c r="F153" i="1"/>
  <c r="E41" i="1"/>
  <c r="E153" i="1" s="1"/>
  <c r="G116" i="1"/>
  <c r="G179" i="1" s="1"/>
  <c r="G180" i="1"/>
  <c r="F117" i="1"/>
  <c r="G218" i="1"/>
  <c r="F85" i="1"/>
  <c r="F198" i="1"/>
  <c r="E65" i="1"/>
  <c r="E198" i="1" s="1"/>
  <c r="G190" i="1"/>
  <c r="F57" i="1"/>
  <c r="F178" i="1"/>
  <c r="E52" i="1"/>
  <c r="E178" i="1" s="1"/>
  <c r="G152" i="1"/>
  <c r="G39" i="1"/>
  <c r="G151" i="1" s="1"/>
  <c r="F40" i="1"/>
  <c r="F31" i="1"/>
  <c r="G143" i="1"/>
  <c r="G17" i="1"/>
  <c r="K130" i="1"/>
  <c r="K11" i="1"/>
  <c r="G208" i="1"/>
  <c r="G74" i="1"/>
  <c r="G207" i="1" s="1"/>
  <c r="F75" i="1"/>
  <c r="G177" i="1"/>
  <c r="F51" i="1"/>
  <c r="G148" i="1"/>
  <c r="F36" i="1"/>
  <c r="G25" i="1"/>
  <c r="G137" i="1" s="1"/>
  <c r="G166" i="1"/>
  <c r="F110" i="1"/>
  <c r="G109" i="1"/>
  <c r="G165" i="1" s="1"/>
  <c r="G225" i="1"/>
  <c r="F127" i="1"/>
  <c r="G163" i="1"/>
  <c r="F107" i="1"/>
  <c r="G100" i="1"/>
  <c r="G217" i="1"/>
  <c r="F84" i="1"/>
  <c r="G202" i="1"/>
  <c r="F69" i="1"/>
  <c r="G60" i="1"/>
  <c r="G193" i="1" s="1"/>
  <c r="F140" i="1"/>
  <c r="E28" i="1"/>
  <c r="E140" i="1" s="1"/>
  <c r="F159" i="1"/>
  <c r="E103" i="1"/>
  <c r="F96" i="1"/>
  <c r="F167" i="1"/>
  <c r="E111" i="1"/>
  <c r="E167" i="1" s="1"/>
  <c r="F213" i="1"/>
  <c r="E80" i="1"/>
  <c r="E213" i="1" s="1"/>
  <c r="G205" i="1"/>
  <c r="F72" i="1"/>
  <c r="F196" i="1"/>
  <c r="E63" i="1"/>
  <c r="E196" i="1" s="1"/>
  <c r="G188" i="1"/>
  <c r="F55" i="1"/>
  <c r="F176" i="1"/>
  <c r="E50" i="1"/>
  <c r="E176" i="1" s="1"/>
  <c r="G156" i="1"/>
  <c r="F44" i="1"/>
  <c r="F149" i="1"/>
  <c r="E37" i="1"/>
  <c r="E149" i="1" s="1"/>
  <c r="G141" i="1"/>
  <c r="F29" i="1"/>
  <c r="F136" i="1"/>
  <c r="E24" i="1"/>
  <c r="H11" i="1"/>
  <c r="E122" i="1"/>
  <c r="E185" i="1" s="1"/>
  <c r="F185" i="1"/>
  <c r="F181" i="1"/>
  <c r="E118" i="1"/>
  <c r="E181" i="1" s="1"/>
  <c r="G160" i="1"/>
  <c r="G97" i="1"/>
  <c r="G95" i="1" s="1"/>
  <c r="F104" i="1"/>
  <c r="G199" i="1"/>
  <c r="F66" i="1"/>
  <c r="G175" i="1"/>
  <c r="F49" i="1"/>
  <c r="G146" i="1"/>
  <c r="F34" i="1"/>
  <c r="G133" i="1"/>
  <c r="G14" i="1"/>
  <c r="F21" i="1"/>
  <c r="F171" i="1"/>
  <c r="E115" i="1"/>
  <c r="E171" i="1" s="1"/>
  <c r="G191" i="1"/>
  <c r="F58" i="1"/>
  <c r="E105" i="1"/>
  <c r="F161" i="1"/>
  <c r="F98" i="1"/>
  <c r="G16" i="1"/>
  <c r="F191" i="1" l="1"/>
  <c r="E58" i="1"/>
  <c r="E191" i="1" s="1"/>
  <c r="F141" i="1"/>
  <c r="E29" i="1"/>
  <c r="E141" i="1" s="1"/>
  <c r="E159" i="1"/>
  <c r="F187" i="1"/>
  <c r="E54" i="1"/>
  <c r="F53" i="1"/>
  <c r="F186" i="1" s="1"/>
  <c r="F170" i="1"/>
  <c r="E114" i="1"/>
  <c r="E170" i="1" s="1"/>
  <c r="E32" i="1"/>
  <c r="E144" i="1" s="1"/>
  <c r="E145" i="1"/>
  <c r="F220" i="1"/>
  <c r="E87" i="1"/>
  <c r="E220" i="1" s="1"/>
  <c r="F175" i="1"/>
  <c r="E49" i="1"/>
  <c r="E175" i="1" s="1"/>
  <c r="F160" i="1"/>
  <c r="E104" i="1"/>
  <c r="F97" i="1"/>
  <c r="F95" i="1" s="1"/>
  <c r="E136" i="1"/>
  <c r="F202" i="1"/>
  <c r="E69" i="1"/>
  <c r="E202" i="1" s="1"/>
  <c r="F143" i="1"/>
  <c r="E31" i="1"/>
  <c r="E143" i="1" s="1"/>
  <c r="F180" i="1"/>
  <c r="F116" i="1"/>
  <c r="F179" i="1" s="1"/>
  <c r="E117" i="1"/>
  <c r="F223" i="1"/>
  <c r="E125" i="1"/>
  <c r="F123" i="1"/>
  <c r="F221" i="1" s="1"/>
  <c r="F150" i="1"/>
  <c r="E38" i="1"/>
  <c r="E150" i="1" s="1"/>
  <c r="F210" i="1"/>
  <c r="E77" i="1"/>
  <c r="E210" i="1" s="1"/>
  <c r="F162" i="1"/>
  <c r="F99" i="1"/>
  <c r="E106" i="1"/>
  <c r="F184" i="1"/>
  <c r="E121" i="1"/>
  <c r="E184" i="1" s="1"/>
  <c r="F139" i="1"/>
  <c r="E27" i="1"/>
  <c r="E139" i="1" s="1"/>
  <c r="F133" i="1"/>
  <c r="E21" i="1"/>
  <c r="F14" i="1"/>
  <c r="F156" i="1"/>
  <c r="E44" i="1"/>
  <c r="E156" i="1" s="1"/>
  <c r="F215" i="1"/>
  <c r="E82" i="1"/>
  <c r="F81" i="1"/>
  <c r="F214" i="1" s="1"/>
  <c r="F227" i="1"/>
  <c r="E129" i="1"/>
  <c r="E227" i="1" s="1"/>
  <c r="F102" i="1"/>
  <c r="F158" i="1" s="1"/>
  <c r="F163" i="1"/>
  <c r="E107" i="1"/>
  <c r="F100" i="1"/>
  <c r="F16" i="1" s="1"/>
  <c r="F148" i="1"/>
  <c r="E36" i="1"/>
  <c r="E148" i="1" s="1"/>
  <c r="F208" i="1"/>
  <c r="F74" i="1"/>
  <c r="F207" i="1" s="1"/>
  <c r="E75" i="1"/>
  <c r="F152" i="1"/>
  <c r="F39" i="1"/>
  <c r="F151" i="1" s="1"/>
  <c r="E40" i="1"/>
  <c r="F154" i="1"/>
  <c r="E42" i="1"/>
  <c r="E154" i="1" s="1"/>
  <c r="F201" i="1"/>
  <c r="F67" i="1"/>
  <c r="F200" i="1" s="1"/>
  <c r="E68" i="1"/>
  <c r="E135" i="1"/>
  <c r="F206" i="1"/>
  <c r="E73" i="1"/>
  <c r="E206" i="1" s="1"/>
  <c r="F168" i="1"/>
  <c r="E112" i="1"/>
  <c r="E168" i="1" s="1"/>
  <c r="F25" i="1"/>
  <c r="F137" i="1" s="1"/>
  <c r="G130" i="1"/>
  <c r="G11" i="1"/>
  <c r="F197" i="1"/>
  <c r="E64" i="1"/>
  <c r="E197" i="1" s="1"/>
  <c r="F15" i="1"/>
  <c r="F203" i="1"/>
  <c r="E70" i="1"/>
  <c r="E203" i="1" s="1"/>
  <c r="F216" i="1"/>
  <c r="E83" i="1"/>
  <c r="E216" i="1" s="1"/>
  <c r="F188" i="1"/>
  <c r="E55" i="1"/>
  <c r="E188" i="1" s="1"/>
  <c r="F205" i="1"/>
  <c r="E72" i="1"/>
  <c r="E205" i="1" s="1"/>
  <c r="F225" i="1"/>
  <c r="E127" i="1"/>
  <c r="E225" i="1" s="1"/>
  <c r="F177" i="1"/>
  <c r="E51" i="1"/>
  <c r="E177" i="1" s="1"/>
  <c r="E132" i="1"/>
  <c r="F192" i="1"/>
  <c r="E59" i="1"/>
  <c r="E192" i="1" s="1"/>
  <c r="F189" i="1"/>
  <c r="E56" i="1"/>
  <c r="E189" i="1" s="1"/>
  <c r="E138" i="1"/>
  <c r="E25" i="1"/>
  <c r="E137" i="1" s="1"/>
  <c r="F131" i="1"/>
  <c r="F18" i="1"/>
  <c r="E19" i="1"/>
  <c r="F12" i="1"/>
  <c r="F212" i="1"/>
  <c r="E79" i="1"/>
  <c r="E212" i="1" s="1"/>
  <c r="E194" i="1"/>
  <c r="E161" i="1"/>
  <c r="E98" i="1"/>
  <c r="F146" i="1"/>
  <c r="E34" i="1"/>
  <c r="E146" i="1" s="1"/>
  <c r="F199" i="1"/>
  <c r="E66" i="1"/>
  <c r="E199" i="1" s="1"/>
  <c r="F217" i="1"/>
  <c r="E84" i="1"/>
  <c r="E217" i="1" s="1"/>
  <c r="F166" i="1"/>
  <c r="F109" i="1"/>
  <c r="F165" i="1" s="1"/>
  <c r="E110" i="1"/>
  <c r="F190" i="1"/>
  <c r="E57" i="1"/>
  <c r="E190" i="1" s="1"/>
  <c r="F218" i="1"/>
  <c r="E85" i="1"/>
  <c r="E218" i="1" s="1"/>
  <c r="F204" i="1"/>
  <c r="E71" i="1"/>
  <c r="E204" i="1" s="1"/>
  <c r="F195" i="1"/>
  <c r="E62" i="1"/>
  <c r="E195" i="1" s="1"/>
  <c r="F32" i="1"/>
  <c r="F144" i="1" s="1"/>
  <c r="F182" i="1"/>
  <c r="E119" i="1"/>
  <c r="E182" i="1" s="1"/>
  <c r="F219" i="1"/>
  <c r="E86" i="1"/>
  <c r="E219" i="1" s="1"/>
  <c r="F173" i="1"/>
  <c r="F46" i="1"/>
  <c r="F172" i="1" s="1"/>
  <c r="E47" i="1"/>
  <c r="F164" i="1"/>
  <c r="E108" i="1"/>
  <c r="F101" i="1"/>
  <c r="F17" i="1" s="1"/>
  <c r="E134" i="1"/>
  <c r="F60" i="1"/>
  <c r="F193" i="1" s="1"/>
  <c r="E15" i="1" l="1"/>
  <c r="E162" i="1"/>
  <c r="E99" i="1"/>
  <c r="E223" i="1"/>
  <c r="E123" i="1"/>
  <c r="E221" i="1" s="1"/>
  <c r="E160" i="1"/>
  <c r="E97" i="1"/>
  <c r="E13" i="1" s="1"/>
  <c r="F13" i="1"/>
  <c r="F130" i="1"/>
  <c r="F11" i="1"/>
  <c r="E187" i="1"/>
  <c r="E53" i="1"/>
  <c r="E186" i="1" s="1"/>
  <c r="E166" i="1"/>
  <c r="E109" i="1"/>
  <c r="E165" i="1" s="1"/>
  <c r="E60" i="1"/>
  <c r="E193" i="1" s="1"/>
  <c r="E201" i="1"/>
  <c r="E67" i="1"/>
  <c r="E200" i="1" s="1"/>
  <c r="E208" i="1"/>
  <c r="E74" i="1"/>
  <c r="E207" i="1" s="1"/>
  <c r="E215" i="1"/>
  <c r="E81" i="1"/>
  <c r="E214" i="1" s="1"/>
  <c r="E17" i="1"/>
  <c r="E96" i="1"/>
  <c r="E164" i="1"/>
  <c r="E101" i="1"/>
  <c r="E163" i="1"/>
  <c r="E100" i="1"/>
  <c r="E16" i="1" s="1"/>
  <c r="E173" i="1"/>
  <c r="E46" i="1"/>
  <c r="E172" i="1" s="1"/>
  <c r="E131" i="1"/>
  <c r="E12" i="1"/>
  <c r="E18" i="1"/>
  <c r="E152" i="1"/>
  <c r="E39" i="1"/>
  <c r="E151" i="1" s="1"/>
  <c r="E133" i="1"/>
  <c r="E14" i="1"/>
  <c r="E180" i="1"/>
  <c r="E116" i="1"/>
  <c r="E179" i="1" s="1"/>
  <c r="E102" i="1"/>
  <c r="E158" i="1" s="1"/>
  <c r="E95" i="1" l="1"/>
  <c r="E130" i="1"/>
  <c r="E11" i="1"/>
</calcChain>
</file>

<file path=xl/sharedStrings.xml><?xml version="1.0" encoding="utf-8"?>
<sst xmlns="http://schemas.openxmlformats.org/spreadsheetml/2006/main" count="295" uniqueCount="62">
  <si>
    <r>
      <t xml:space="preserve">１－３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機能類型別、林種別面積</t>
    </r>
    <phoneticPr fontId="2"/>
  </si>
  <si>
    <t>単位（面積：ha）</t>
    <rPh sb="0" eb="2">
      <t>タンイ</t>
    </rPh>
    <rPh sb="3" eb="5">
      <t>メンセキ</t>
    </rPh>
    <phoneticPr fontId="2"/>
  </si>
  <si>
    <t>年次
森林管理署
都道府県</t>
    <phoneticPr fontId="2"/>
  </si>
  <si>
    <t>機　能　類　型　別</t>
    <phoneticPr fontId="2"/>
  </si>
  <si>
    <t>総　数</t>
    <phoneticPr fontId="2"/>
  </si>
  <si>
    <t>林　　　　　　　　　　　　地</t>
    <phoneticPr fontId="2"/>
  </si>
  <si>
    <t>林地以外</t>
    <rPh sb="2" eb="4">
      <t>イガイ</t>
    </rPh>
    <phoneticPr fontId="2"/>
  </si>
  <si>
    <t>総　数</t>
    <phoneticPr fontId="2"/>
  </si>
  <si>
    <t>立　　　　　　　　木　　　　　　　　地</t>
    <phoneticPr fontId="2"/>
  </si>
  <si>
    <t>竹林</t>
    <phoneticPr fontId="2"/>
  </si>
  <si>
    <t>無　　立　　木　　地</t>
    <phoneticPr fontId="2"/>
  </si>
  <si>
    <t>人　　工　　林</t>
    <phoneticPr fontId="2"/>
  </si>
  <si>
    <t>天　　　然　　　林</t>
    <phoneticPr fontId="2"/>
  </si>
  <si>
    <t>伐採跡地</t>
    <rPh sb="2" eb="4">
      <t>アトチ</t>
    </rPh>
    <phoneticPr fontId="2"/>
  </si>
  <si>
    <t>未立木地</t>
    <rPh sb="2" eb="3">
      <t>キ</t>
    </rPh>
    <rPh sb="3" eb="4">
      <t>チ</t>
    </rPh>
    <phoneticPr fontId="2"/>
  </si>
  <si>
    <t>育成単層林</t>
  </si>
  <si>
    <t>育成複層林</t>
  </si>
  <si>
    <t>育成複層林</t>
    <rPh sb="2" eb="4">
      <t>フクソウ</t>
    </rPh>
    <phoneticPr fontId="2"/>
  </si>
  <si>
    <t>天然生林</t>
    <phoneticPr fontId="2"/>
  </si>
  <si>
    <t>総数</t>
    <phoneticPr fontId="2"/>
  </si>
  <si>
    <t>総数</t>
    <phoneticPr fontId="2"/>
  </si>
  <si>
    <t>　山　地　災　害　防　止　タ　イ　プ</t>
    <rPh sb="1" eb="2">
      <t>ヤマ</t>
    </rPh>
    <rPh sb="3" eb="4">
      <t>チ</t>
    </rPh>
    <rPh sb="5" eb="6">
      <t>サイ</t>
    </rPh>
    <rPh sb="7" eb="8">
      <t>ガイ</t>
    </rPh>
    <rPh sb="9" eb="10">
      <t>ボウ</t>
    </rPh>
    <rPh sb="11" eb="12">
      <t>ドメ</t>
    </rPh>
    <phoneticPr fontId="2"/>
  </si>
  <si>
    <t>　自　然　維　持　タ　イ　プ</t>
    <rPh sb="1" eb="2">
      <t>ジ</t>
    </rPh>
    <rPh sb="3" eb="4">
      <t>ゼン</t>
    </rPh>
    <rPh sb="5" eb="6">
      <t>ユイ</t>
    </rPh>
    <rPh sb="7" eb="8">
      <t>ジ</t>
    </rPh>
    <phoneticPr fontId="2"/>
  </si>
  <si>
    <t>　森　林　空　間　利　用　タ　イ　プ</t>
    <rPh sb="1" eb="2">
      <t>モリ</t>
    </rPh>
    <rPh sb="3" eb="4">
      <t>ハヤシ</t>
    </rPh>
    <rPh sb="5" eb="6">
      <t>ソラ</t>
    </rPh>
    <rPh sb="7" eb="8">
      <t>アイダ</t>
    </rPh>
    <rPh sb="9" eb="10">
      <t>リ</t>
    </rPh>
    <rPh sb="11" eb="12">
      <t>ヨウ</t>
    </rPh>
    <phoneticPr fontId="2"/>
  </si>
  <si>
    <t>　快　適　環　境　形　成　タ　イ　プ</t>
    <rPh sb="1" eb="2">
      <t>カイ</t>
    </rPh>
    <rPh sb="3" eb="4">
      <t>テキ</t>
    </rPh>
    <rPh sb="5" eb="6">
      <t>ワ</t>
    </rPh>
    <rPh sb="7" eb="8">
      <t>サカイ</t>
    </rPh>
    <rPh sb="9" eb="10">
      <t>ケイ</t>
    </rPh>
    <rPh sb="11" eb="12">
      <t>シゲル</t>
    </rPh>
    <phoneticPr fontId="2"/>
  </si>
  <si>
    <t>　水　源　涵　養　タ　イ　プ</t>
    <rPh sb="1" eb="2">
      <t>ミズ</t>
    </rPh>
    <rPh sb="3" eb="4">
      <t>ミナモト</t>
    </rPh>
    <rPh sb="5" eb="6">
      <t>カン</t>
    </rPh>
    <rPh sb="7" eb="8">
      <t>マモル</t>
    </rPh>
    <phoneticPr fontId="2"/>
  </si>
  <si>
    <t>区分外</t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</si>
  <si>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</si>
  <si>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</si>
  <si>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区分外</t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</si>
  <si>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</si>
  <si>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</si>
  <si>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総数</t>
    <phoneticPr fontId="2"/>
  </si>
  <si>
    <t>区分外</t>
    <phoneticPr fontId="2"/>
  </si>
  <si>
    <t>兵庫</t>
    <rPh sb="0" eb="2">
      <t>ヒョウゴ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</si>
  <si>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</si>
  <si>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</si>
  <si>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総数</t>
    <phoneticPr fontId="2"/>
  </si>
  <si>
    <t>島根</t>
    <rPh sb="0" eb="2">
      <t>シマネ</t>
    </rPh>
    <phoneticPr fontId="2"/>
  </si>
  <si>
    <t>区分外</t>
    <phoneticPr fontId="2"/>
  </si>
  <si>
    <t>岡山</t>
    <rPh sb="0" eb="2">
      <t>オカヤマ</t>
    </rPh>
    <phoneticPr fontId="2"/>
  </si>
  <si>
    <t>広島北部</t>
    <rPh sb="0" eb="2">
      <t>ヒロシマ</t>
    </rPh>
    <rPh sb="2" eb="4">
      <t>ホクブ</t>
    </rPh>
    <phoneticPr fontId="2"/>
  </si>
  <si>
    <t>広島</t>
    <rPh sb="0" eb="2">
      <t>ヒロシマ</t>
    </rPh>
    <phoneticPr fontId="2"/>
  </si>
  <si>
    <t>〃</t>
    <phoneticPr fontId="2"/>
  </si>
  <si>
    <t>（京都大阪）</t>
    <phoneticPr fontId="2"/>
  </si>
  <si>
    <t>総数</t>
    <rPh sb="0" eb="2">
      <t>ソウスウ</t>
    </rPh>
    <phoneticPr fontId="2"/>
  </si>
  <si>
    <t>　</t>
    <phoneticPr fontId="2"/>
  </si>
  <si>
    <t>京都</t>
    <rPh sb="0" eb="2">
      <t>キョウト</t>
    </rPh>
    <phoneticPr fontId="2"/>
  </si>
  <si>
    <t>　</t>
    <phoneticPr fontId="2"/>
  </si>
  <si>
    <t>大阪</t>
    <rPh sb="0" eb="2">
      <t>オオサカ</t>
    </rPh>
    <phoneticPr fontId="2"/>
  </si>
  <si>
    <t>（奈良）</t>
    <phoneticPr fontId="2"/>
  </si>
  <si>
    <t>奈良</t>
    <rPh sb="0" eb="2">
      <t>ナラ</t>
    </rPh>
    <phoneticPr fontId="2"/>
  </si>
  <si>
    <t>区分外</t>
    <phoneticPr fontId="2"/>
  </si>
  <si>
    <t>（山口）</t>
    <phoneticPr fontId="2"/>
  </si>
  <si>
    <t>山口</t>
    <rPh sb="0" eb="2">
      <t>ヤマグチ</t>
    </rPh>
    <phoneticPr fontId="2"/>
  </si>
  <si>
    <t>総数</t>
    <phoneticPr fontId="2"/>
  </si>
  <si>
    <t>県別再掲</t>
    <rPh sb="0" eb="2">
      <t>ケンベツ</t>
    </rPh>
    <rPh sb="2" eb="4">
      <t>サイケイ</t>
    </rPh>
    <phoneticPr fontId="2"/>
  </si>
  <si>
    <t>総数</t>
    <phoneticPr fontId="2"/>
  </si>
  <si>
    <t>総数</t>
    <phoneticPr fontId="2"/>
  </si>
  <si>
    <t>１　本表は、平成３１年４月１日現在有効の国有林野施業実施計画書（森林調査簿等）により作成した。</t>
  </si>
  <si>
    <t>２　改植予定地は、伐採跡地に含めて掲上した。</t>
  </si>
  <si>
    <t>３　総数は、四捨五入のため必ずしも一致しない。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</si>
</sst>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1" fillId="0" borderId="0" xfId="0" applyFo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58" fontId="4" fillId="0" borderId="1" xfId="0" applyNumberFormat="1" applyFont="1" applyFill="1" applyBorder="1" applyAlignment="1" applyProtection="1">
      <alignment horizontal="distributed" vertical="center"/>
    </xf>
    <xf numFmtId="58" fontId="4" fillId="0" borderId="2" xfId="0" applyNumberFormat="1" applyFont="1" applyFill="1" applyBorder="1" applyAlignment="1" applyProtection="1">
      <alignment horizontal="distributed" vertical="center"/>
    </xf>
    <xf numFmtId="0" fontId="3" fillId="0" borderId="15" xfId="0" applyFont="1" applyFill="1" applyBorder="1" applyAlignment="1" applyProtection="1">
      <alignment horizontal="distributed" vertical="center"/>
    </xf>
    <xf numFmtId="0" fontId="1" fillId="0" borderId="16" xfId="0" applyFont="1" applyFill="1" applyBorder="1" applyProtection="1">
      <alignment vertical="center"/>
    </xf>
    <xf numFmtId="41" fontId="4" fillId="0" borderId="3" xfId="0" applyNumberFormat="1" applyFont="1" applyFill="1" applyBorder="1" applyProtection="1">
      <alignment vertical="center"/>
    </xf>
    <xf numFmtId="58" fontId="4" fillId="0" borderId="17" xfId="0" applyNumberFormat="1" applyFont="1" applyFill="1" applyBorder="1" applyAlignment="1" applyProtection="1">
      <alignment horizontal="distributed" vertical="center"/>
    </xf>
    <xf numFmtId="58" fontId="4" fillId="0" borderId="18" xfId="0" applyNumberFormat="1" applyFont="1" applyFill="1" applyBorder="1" applyAlignment="1" applyProtection="1">
      <alignment horizontal="distributed" vertical="center"/>
    </xf>
    <xf numFmtId="0" fontId="3" fillId="0" borderId="17" xfId="0" applyFont="1" applyFill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distributed" vertical="center"/>
    </xf>
    <xf numFmtId="41" fontId="4" fillId="0" borderId="19" xfId="0" applyNumberFormat="1" applyFont="1" applyFill="1" applyBorder="1" applyProtection="1">
      <alignment vertical="center"/>
    </xf>
    <xf numFmtId="58" fontId="5" fillId="0" borderId="7" xfId="0" applyNumberFormat="1" applyFont="1" applyFill="1" applyBorder="1" applyAlignment="1" applyProtection="1">
      <alignment horizontal="distributed" vertical="center"/>
    </xf>
    <xf numFmtId="58" fontId="5" fillId="0" borderId="8" xfId="0" applyNumberFormat="1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0" fontId="1" fillId="0" borderId="21" xfId="0" applyFont="1" applyFill="1" applyBorder="1" applyProtection="1">
      <alignment vertical="center"/>
    </xf>
    <xf numFmtId="41" fontId="5" fillId="0" borderId="9" xfId="0" applyNumberFormat="1" applyFont="1" applyFill="1" applyBorder="1" applyProtection="1">
      <alignment vertical="center"/>
    </xf>
    <xf numFmtId="0" fontId="1" fillId="0" borderId="7" xfId="0" applyFont="1" applyFill="1" applyBorder="1" applyProtection="1">
      <alignment vertical="center"/>
    </xf>
    <xf numFmtId="0" fontId="1" fillId="0" borderId="8" xfId="0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41" fontId="4" fillId="0" borderId="9" xfId="0" applyNumberFormat="1" applyFont="1" applyFill="1" applyBorder="1" applyProtection="1">
      <alignment vertical="center"/>
    </xf>
    <xf numFmtId="0" fontId="1" fillId="0" borderId="22" xfId="0" applyFont="1" applyFill="1" applyBorder="1" applyProtection="1">
      <alignment vertical="center"/>
    </xf>
    <xf numFmtId="0" fontId="1" fillId="0" borderId="23" xfId="0" applyFont="1" applyFill="1" applyBorder="1" applyProtection="1">
      <alignment vertical="center"/>
    </xf>
    <xf numFmtId="0" fontId="3" fillId="0" borderId="22" xfId="0" applyFont="1" applyFill="1" applyBorder="1" applyAlignment="1" applyProtection="1">
      <alignment horizontal="distributed" vertical="center"/>
    </xf>
    <xf numFmtId="0" fontId="3" fillId="0" borderId="23" xfId="0" applyFont="1" applyFill="1" applyBorder="1" applyAlignment="1" applyProtection="1">
      <alignment horizontal="distributed" vertical="center"/>
    </xf>
    <xf numFmtId="41" fontId="4" fillId="0" borderId="24" xfId="0" applyNumberFormat="1" applyFont="1" applyFill="1" applyBorder="1" applyProtection="1">
      <alignment vertical="center"/>
    </xf>
    <xf numFmtId="41" fontId="4" fillId="0" borderId="24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distributed" vertical="center"/>
    </xf>
    <xf numFmtId="0" fontId="1" fillId="0" borderId="8" xfId="0" applyFont="1" applyFill="1" applyBorder="1" applyProtection="1">
      <alignment vertical="center"/>
    </xf>
    <xf numFmtId="41" fontId="4" fillId="0" borderId="9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distributed" vertical="center"/>
    </xf>
    <xf numFmtId="0" fontId="3" fillId="0" borderId="29" xfId="0" applyFont="1" applyFill="1" applyBorder="1" applyAlignment="1" applyProtection="1">
      <alignment horizontal="distributed" vertical="center"/>
    </xf>
    <xf numFmtId="41" fontId="4" fillId="0" borderId="27" xfId="0" applyNumberFormat="1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4" fillId="0" borderId="30" xfId="0" applyFont="1" applyFill="1" applyBorder="1" applyAlignment="1" applyProtection="1">
      <alignment horizontal="center" vertical="center"/>
    </xf>
    <xf numFmtId="41" fontId="4" fillId="0" borderId="30" xfId="0" applyNumberFormat="1" applyFont="1" applyFill="1" applyBorder="1" applyProtection="1">
      <alignment vertical="center"/>
    </xf>
    <xf numFmtId="0" fontId="4" fillId="0" borderId="20" xfId="0" applyFont="1" applyFill="1" applyBorder="1" applyAlignment="1" applyProtection="1">
      <alignment horizontal="center" vertical="center"/>
    </xf>
    <xf numFmtId="41" fontId="4" fillId="0" borderId="30" xfId="0" applyNumberFormat="1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horizontal="center" vertical="center"/>
    </xf>
    <xf numFmtId="41" fontId="4" fillId="0" borderId="31" xfId="0" applyNumberFormat="1" applyFont="1" applyFill="1" applyBorder="1" applyProtection="1">
      <alignment vertical="center"/>
    </xf>
    <xf numFmtId="0" fontId="4" fillId="0" borderId="32" xfId="0" applyFont="1" applyFill="1" applyBorder="1" applyAlignment="1" applyProtection="1">
      <alignment horizontal="center" vertical="center"/>
    </xf>
    <xf numFmtId="41" fontId="4" fillId="0" borderId="32" xfId="0" applyNumberFormat="1" applyFont="1" applyFill="1" applyBorder="1" applyProtection="1">
      <alignment vertical="center"/>
    </xf>
    <xf numFmtId="0" fontId="6" fillId="0" borderId="21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33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distributed" vertical="center"/>
    </xf>
    <xf numFmtId="41" fontId="4" fillId="0" borderId="13" xfId="0" applyNumberFormat="1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6"/>
  <sheetViews>
    <sheetView tabSelected="1" topLeftCell="C118" zoomScaleNormal="100" workbookViewId="0">
      <selection activeCell="J16" sqref="J16"/>
    </sheetView>
  </sheetViews>
  <sheetFormatPr defaultColWidth="9" defaultRowHeight="13.5" x14ac:dyDescent="0.15"/>
  <cols>
    <col min="1" max="1" width="19.125" style="4" customWidth="1"/>
    <col min="2" max="2" width="8.75" style="4" customWidth="1"/>
    <col min="3" max="4" width="16.5" style="93" customWidth="1"/>
    <col min="5" max="7" width="13.75" style="93" customWidth="1"/>
    <col min="8" max="19" width="12.875" style="93" customWidth="1"/>
    <col min="20" max="16384" width="9" style="4"/>
  </cols>
  <sheetData>
    <row r="1" spans="1:19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 t="s">
        <v>1</v>
      </c>
    </row>
    <row r="3" spans="1:19" ht="20.100000000000001" customHeight="1" x14ac:dyDescent="0.15">
      <c r="A3" s="6" t="s">
        <v>2</v>
      </c>
      <c r="B3" s="7"/>
      <c r="C3" s="8" t="s">
        <v>3</v>
      </c>
      <c r="D3" s="9"/>
      <c r="E3" s="10" t="s">
        <v>4</v>
      </c>
      <c r="F3" s="11" t="s">
        <v>5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0" t="s">
        <v>6</v>
      </c>
    </row>
    <row r="4" spans="1:19" ht="20.100000000000001" customHeight="1" x14ac:dyDescent="0.15">
      <c r="A4" s="14"/>
      <c r="B4" s="15"/>
      <c r="C4" s="16"/>
      <c r="D4" s="17"/>
      <c r="E4" s="18"/>
      <c r="F4" s="10" t="s">
        <v>7</v>
      </c>
      <c r="G4" s="11" t="s">
        <v>8</v>
      </c>
      <c r="H4" s="12"/>
      <c r="I4" s="12"/>
      <c r="J4" s="12"/>
      <c r="K4" s="12"/>
      <c r="L4" s="12"/>
      <c r="M4" s="12"/>
      <c r="N4" s="12"/>
      <c r="O4" s="10" t="s">
        <v>9</v>
      </c>
      <c r="P4" s="11" t="s">
        <v>10</v>
      </c>
      <c r="Q4" s="12"/>
      <c r="R4" s="12"/>
      <c r="S4" s="18"/>
    </row>
    <row r="5" spans="1:19" ht="20.100000000000001" customHeight="1" x14ac:dyDescent="0.15">
      <c r="A5" s="14"/>
      <c r="B5" s="15"/>
      <c r="C5" s="16"/>
      <c r="D5" s="17"/>
      <c r="E5" s="18"/>
      <c r="F5" s="18"/>
      <c r="G5" s="10" t="s">
        <v>4</v>
      </c>
      <c r="H5" s="11" t="s">
        <v>11</v>
      </c>
      <c r="I5" s="19"/>
      <c r="J5" s="20"/>
      <c r="K5" s="21" t="s">
        <v>12</v>
      </c>
      <c r="L5" s="21"/>
      <c r="M5" s="21"/>
      <c r="N5" s="21"/>
      <c r="O5" s="18"/>
      <c r="P5" s="10" t="s">
        <v>7</v>
      </c>
      <c r="Q5" s="10" t="s">
        <v>13</v>
      </c>
      <c r="R5" s="10" t="s">
        <v>14</v>
      </c>
      <c r="S5" s="18"/>
    </row>
    <row r="6" spans="1:19" ht="20.100000000000001" customHeight="1" x14ac:dyDescent="0.15">
      <c r="A6" s="22"/>
      <c r="B6" s="23"/>
      <c r="C6" s="24"/>
      <c r="D6" s="25"/>
      <c r="E6" s="26"/>
      <c r="F6" s="26"/>
      <c r="G6" s="27"/>
      <c r="H6" s="28" t="s">
        <v>7</v>
      </c>
      <c r="I6" s="28" t="s">
        <v>15</v>
      </c>
      <c r="J6" s="28" t="s">
        <v>16</v>
      </c>
      <c r="K6" s="28" t="s">
        <v>4</v>
      </c>
      <c r="L6" s="28" t="s">
        <v>15</v>
      </c>
      <c r="M6" s="28" t="s">
        <v>17</v>
      </c>
      <c r="N6" s="29" t="s">
        <v>18</v>
      </c>
      <c r="O6" s="26"/>
      <c r="P6" s="26"/>
      <c r="Q6" s="26"/>
      <c r="R6" s="26"/>
      <c r="S6" s="26"/>
    </row>
    <row r="7" spans="1:19" ht="20.100000000000001" customHeight="1" x14ac:dyDescent="0.15">
      <c r="A7" s="30">
        <v>42095</v>
      </c>
      <c r="B7" s="31"/>
      <c r="C7" s="32" t="s">
        <v>19</v>
      </c>
      <c r="D7" s="33"/>
      <c r="E7" s="34">
        <v>310733.99999999994</v>
      </c>
      <c r="F7" s="34">
        <v>289839.58</v>
      </c>
      <c r="G7" s="34">
        <v>289424.63</v>
      </c>
      <c r="H7" s="34">
        <v>134494.74</v>
      </c>
      <c r="I7" s="34">
        <v>133875.08999999997</v>
      </c>
      <c r="J7" s="34">
        <v>619.65000000000009</v>
      </c>
      <c r="K7" s="34">
        <v>154929.88999999998</v>
      </c>
      <c r="L7" s="34">
        <v>9982.3500000000022</v>
      </c>
      <c r="M7" s="34">
        <v>0</v>
      </c>
      <c r="N7" s="34">
        <v>144947.53999999998</v>
      </c>
      <c r="O7" s="34">
        <v>16.93</v>
      </c>
      <c r="P7" s="34">
        <v>398.02000000000004</v>
      </c>
      <c r="Q7" s="34">
        <v>83.36</v>
      </c>
      <c r="R7" s="34">
        <v>314.65999999999997</v>
      </c>
      <c r="S7" s="34">
        <v>20894.420000000002</v>
      </c>
    </row>
    <row r="8" spans="1:19" ht="20.100000000000001" customHeight="1" x14ac:dyDescent="0.15">
      <c r="A8" s="35">
        <v>42461</v>
      </c>
      <c r="B8" s="36"/>
      <c r="C8" s="37" t="s">
        <v>20</v>
      </c>
      <c r="D8" s="38"/>
      <c r="E8" s="39">
        <v>310723.02999999991</v>
      </c>
      <c r="F8" s="39">
        <v>289867.39</v>
      </c>
      <c r="G8" s="39">
        <v>289426.13000000006</v>
      </c>
      <c r="H8" s="39">
        <v>133280.44</v>
      </c>
      <c r="I8" s="39">
        <v>132662.66</v>
      </c>
      <c r="J8" s="39">
        <v>617.78000000000009</v>
      </c>
      <c r="K8" s="39">
        <v>156145.68999999997</v>
      </c>
      <c r="L8" s="39">
        <v>9996.1000000000022</v>
      </c>
      <c r="M8" s="39">
        <v>0</v>
      </c>
      <c r="N8" s="39">
        <v>146149.59</v>
      </c>
      <c r="O8" s="39">
        <v>16.93</v>
      </c>
      <c r="P8" s="39">
        <v>424.33000000000004</v>
      </c>
      <c r="Q8" s="39">
        <v>82.550000000000011</v>
      </c>
      <c r="R8" s="39">
        <v>341.77999999999992</v>
      </c>
      <c r="S8" s="39">
        <v>20855.64</v>
      </c>
    </row>
    <row r="9" spans="1:19" ht="20.100000000000001" customHeight="1" x14ac:dyDescent="0.15">
      <c r="A9" s="35">
        <v>42826</v>
      </c>
      <c r="B9" s="36"/>
      <c r="C9" s="37" t="s">
        <v>19</v>
      </c>
      <c r="D9" s="38"/>
      <c r="E9" s="39">
        <v>310713.54000000004</v>
      </c>
      <c r="F9" s="39">
        <v>289947.67000000004</v>
      </c>
      <c r="G9" s="39">
        <v>289520.03000000003</v>
      </c>
      <c r="H9" s="39">
        <v>132189.28000000003</v>
      </c>
      <c r="I9" s="39">
        <v>131583.77999999997</v>
      </c>
      <c r="J9" s="39">
        <v>605.50000000000011</v>
      </c>
      <c r="K9" s="39">
        <v>157330.74999999997</v>
      </c>
      <c r="L9" s="39">
        <v>9957.3700000000008</v>
      </c>
      <c r="M9" s="39">
        <v>0</v>
      </c>
      <c r="N9" s="39">
        <v>147373.38000000003</v>
      </c>
      <c r="O9" s="39">
        <v>16.229999999999997</v>
      </c>
      <c r="P9" s="39">
        <v>411.41000000000008</v>
      </c>
      <c r="Q9" s="39">
        <v>74.370000000000019</v>
      </c>
      <c r="R9" s="39">
        <v>337.04</v>
      </c>
      <c r="S9" s="39">
        <v>20765.869999999995</v>
      </c>
    </row>
    <row r="10" spans="1:19" ht="20.100000000000001" customHeight="1" x14ac:dyDescent="0.15">
      <c r="A10" s="35">
        <v>43191</v>
      </c>
      <c r="B10" s="36"/>
      <c r="C10" s="37" t="s">
        <v>19</v>
      </c>
      <c r="D10" s="38"/>
      <c r="E10" s="39">
        <v>310703.80999999994</v>
      </c>
      <c r="F10" s="39">
        <v>289930.03000000003</v>
      </c>
      <c r="G10" s="39">
        <v>289458.90000000002</v>
      </c>
      <c r="H10" s="39">
        <v>131172.07999999999</v>
      </c>
      <c r="I10" s="39">
        <v>130567.35</v>
      </c>
      <c r="J10" s="39">
        <v>604.73</v>
      </c>
      <c r="K10" s="39">
        <v>158286.82</v>
      </c>
      <c r="L10" s="39">
        <v>9906.64</v>
      </c>
      <c r="M10" s="39">
        <v>0</v>
      </c>
      <c r="N10" s="39">
        <v>148380.18</v>
      </c>
      <c r="O10" s="39">
        <v>11.489999999999998</v>
      </c>
      <c r="P10" s="39">
        <v>459.6400000000001</v>
      </c>
      <c r="Q10" s="39">
        <v>111.23</v>
      </c>
      <c r="R10" s="39">
        <v>348.41</v>
      </c>
      <c r="S10" s="39">
        <v>20773.779999999995</v>
      </c>
    </row>
    <row r="11" spans="1:19" ht="20.100000000000001" customHeight="1" x14ac:dyDescent="0.15">
      <c r="A11" s="40">
        <v>43556</v>
      </c>
      <c r="B11" s="41">
        <v>43556</v>
      </c>
      <c r="C11" s="42" t="s">
        <v>19</v>
      </c>
      <c r="D11" s="43"/>
      <c r="E11" s="44">
        <f>SUMIF(E18,"&gt;0")+SUMIF(E25,"&gt;0")+SUMIF(E32,"&gt;0")+SUMIF(E39,"&gt;0")+SUMIF(E46,"&gt;0")+SUMIF(E53,"&gt;0")+SUMIF(E60,"&gt;0")+SUMIF(E67,"&gt;0")+SUMIF(E74,"&gt;0")+SUMIF(E81,"&gt;0")+SUMIF(E88,"&gt;0")+SUMIF(E95,"&gt;0")+SUMIF(E116,"&gt;0")+SUMIF(E123,"&gt;0")</f>
        <v>310683.42</v>
      </c>
      <c r="F11" s="44">
        <f t="shared" ref="F11:S11" si="0">SUMIF(F18,"&gt;0")+SUMIF(F25,"&gt;0")+SUMIF(F32,"&gt;0")+SUMIF(F39,"&gt;0")+SUMIF(F46,"&gt;0")+SUMIF(F53,"&gt;0")+SUMIF(F60,"&gt;0")+SUMIF(F67,"&gt;0")+SUMIF(F74,"&gt;0")+SUMIF(F81,"&gt;0")+SUMIF(F88,"&gt;0")+SUMIF(F95,"&gt;0")+SUMIF(F116,"&gt;0")+SUMIF(F123,"&gt;0")</f>
        <v>289851.59999999998</v>
      </c>
      <c r="G11" s="44">
        <f t="shared" si="0"/>
        <v>289349.73000000004</v>
      </c>
      <c r="H11" s="44">
        <f t="shared" si="0"/>
        <v>130707.77</v>
      </c>
      <c r="I11" s="44">
        <f t="shared" si="0"/>
        <v>130107.80000000002</v>
      </c>
      <c r="J11" s="44">
        <f t="shared" si="0"/>
        <v>599.97</v>
      </c>
      <c r="K11" s="44">
        <f t="shared" si="0"/>
        <v>158641.96</v>
      </c>
      <c r="L11" s="44">
        <f t="shared" si="0"/>
        <v>9958.9399999999987</v>
      </c>
      <c r="M11" s="44">
        <f t="shared" si="0"/>
        <v>0</v>
      </c>
      <c r="N11" s="44">
        <f t="shared" si="0"/>
        <v>148683.01999999999</v>
      </c>
      <c r="O11" s="44">
        <f t="shared" si="0"/>
        <v>11.559999999999999</v>
      </c>
      <c r="P11" s="44">
        <f t="shared" si="0"/>
        <v>490.31000000000006</v>
      </c>
      <c r="Q11" s="44">
        <f t="shared" si="0"/>
        <v>206.88000000000002</v>
      </c>
      <c r="R11" s="44">
        <f t="shared" si="0"/>
        <v>283.43</v>
      </c>
      <c r="S11" s="44">
        <f t="shared" si="0"/>
        <v>20831.82</v>
      </c>
    </row>
    <row r="12" spans="1:19" ht="20.100000000000001" customHeight="1" x14ac:dyDescent="0.15">
      <c r="A12" s="45"/>
      <c r="B12" s="46"/>
      <c r="C12" s="47" t="s">
        <v>21</v>
      </c>
      <c r="D12" s="48"/>
      <c r="E12" s="49">
        <f t="shared" ref="E12:S17" si="1">SUMIF(E19,"&gt;0")+SUMIF(E26,"&gt;0")+SUMIF(E33,"&gt;0")+SUMIF(E40,"&gt;0")+SUMIF(E47,"&gt;0")+SUMIF(E54,"&gt;0")+SUMIF(E61,"&gt;0")+SUMIF(E68,"&gt;0")+SUMIF(E75,"&gt;0")+SUMIF(E82,"&gt;0")+SUMIF(E89,"&gt;0")+SUMIF(E96,"&gt;0")+SUMIF(E117,"&gt;0")+SUMIF(E124,"&gt;0")</f>
        <v>76882.599999999991</v>
      </c>
      <c r="F12" s="49">
        <f>SUMIF(F19,"&gt;0")+SUMIF(F26,"&gt;0")+SUMIF(F33,"&gt;0")+SUMIF(F40,"&gt;0")+SUMIF(F47,"&gt;0")+SUMIF(F54,"&gt;0")+SUMIF(F61,"&gt;0")+SUMIF(F68,"&gt;0")+SUMIF(F75,"&gt;0")+SUMIF(F82,"&gt;0")+SUMIF(F89,"&gt;0")+SUMIF(F96,"&gt;0")+SUMIF(F117,"&gt;0")+SUMIF(F124,"&gt;0")</f>
        <v>72028.430000000008</v>
      </c>
      <c r="G12" s="49">
        <f t="shared" si="1"/>
        <v>71962.560000000012</v>
      </c>
      <c r="H12" s="49">
        <f t="shared" si="1"/>
        <v>13435.019999999999</v>
      </c>
      <c r="I12" s="49">
        <f t="shared" si="1"/>
        <v>13340.949999999997</v>
      </c>
      <c r="J12" s="49">
        <f t="shared" si="1"/>
        <v>94.07</v>
      </c>
      <c r="K12" s="49">
        <f t="shared" si="1"/>
        <v>58527.54</v>
      </c>
      <c r="L12" s="49">
        <f t="shared" si="1"/>
        <v>2258.8200000000002</v>
      </c>
      <c r="M12" s="49">
        <f t="shared" si="1"/>
        <v>0</v>
      </c>
      <c r="N12" s="49">
        <f t="shared" si="1"/>
        <v>56268.719999999994</v>
      </c>
      <c r="O12" s="49">
        <f t="shared" si="1"/>
        <v>1.88</v>
      </c>
      <c r="P12" s="49">
        <f t="shared" si="1"/>
        <v>63.99</v>
      </c>
      <c r="Q12" s="49">
        <f t="shared" si="1"/>
        <v>0</v>
      </c>
      <c r="R12" s="49">
        <f t="shared" si="1"/>
        <v>63.99</v>
      </c>
      <c r="S12" s="49">
        <f t="shared" si="1"/>
        <v>4854.17</v>
      </c>
    </row>
    <row r="13" spans="1:19" ht="20.100000000000001" customHeight="1" x14ac:dyDescent="0.15">
      <c r="A13" s="45"/>
      <c r="B13" s="46"/>
      <c r="C13" s="47" t="s">
        <v>22</v>
      </c>
      <c r="D13" s="48"/>
      <c r="E13" s="49">
        <f t="shared" si="1"/>
        <v>47510.119999999995</v>
      </c>
      <c r="F13" s="49">
        <f t="shared" si="1"/>
        <v>38737.79</v>
      </c>
      <c r="G13" s="49">
        <f t="shared" si="1"/>
        <v>38734.450000000004</v>
      </c>
      <c r="H13" s="49">
        <f t="shared" si="1"/>
        <v>769.56000000000006</v>
      </c>
      <c r="I13" s="49">
        <f t="shared" si="1"/>
        <v>769.56000000000006</v>
      </c>
      <c r="J13" s="49">
        <f t="shared" si="1"/>
        <v>0</v>
      </c>
      <c r="K13" s="49">
        <f t="shared" si="1"/>
        <v>37964.89</v>
      </c>
      <c r="L13" s="49">
        <f t="shared" si="1"/>
        <v>426.59</v>
      </c>
      <c r="M13" s="49">
        <f t="shared" si="1"/>
        <v>0</v>
      </c>
      <c r="N13" s="49">
        <f t="shared" si="1"/>
        <v>37538.300000000003</v>
      </c>
      <c r="O13" s="49">
        <f t="shared" si="1"/>
        <v>0</v>
      </c>
      <c r="P13" s="49">
        <f t="shared" si="1"/>
        <v>3.34</v>
      </c>
      <c r="Q13" s="49">
        <f t="shared" si="1"/>
        <v>0</v>
      </c>
      <c r="R13" s="49">
        <f t="shared" si="1"/>
        <v>3.34</v>
      </c>
      <c r="S13" s="49">
        <f t="shared" si="1"/>
        <v>8772.33</v>
      </c>
    </row>
    <row r="14" spans="1:19" ht="20.100000000000001" customHeight="1" x14ac:dyDescent="0.15">
      <c r="A14" s="45"/>
      <c r="B14" s="46"/>
      <c r="C14" s="47" t="s">
        <v>23</v>
      </c>
      <c r="D14" s="48"/>
      <c r="E14" s="49">
        <f t="shared" si="1"/>
        <v>27861.820000000007</v>
      </c>
      <c r="F14" s="49">
        <f t="shared" si="1"/>
        <v>25622.35</v>
      </c>
      <c r="G14" s="49">
        <f t="shared" si="1"/>
        <v>25609.870000000003</v>
      </c>
      <c r="H14" s="49">
        <f t="shared" si="1"/>
        <v>7573.64</v>
      </c>
      <c r="I14" s="49">
        <f t="shared" si="1"/>
        <v>7429.19</v>
      </c>
      <c r="J14" s="49">
        <f t="shared" si="1"/>
        <v>144.44999999999999</v>
      </c>
      <c r="K14" s="49">
        <f t="shared" si="1"/>
        <v>18036.230000000003</v>
      </c>
      <c r="L14" s="49">
        <f t="shared" si="1"/>
        <v>1960.1799999999998</v>
      </c>
      <c r="M14" s="49">
        <f t="shared" si="1"/>
        <v>0</v>
      </c>
      <c r="N14" s="49">
        <f t="shared" si="1"/>
        <v>16076.050000000003</v>
      </c>
      <c r="O14" s="49">
        <f t="shared" si="1"/>
        <v>9.2600000000000016</v>
      </c>
      <c r="P14" s="49">
        <f t="shared" si="1"/>
        <v>3.22</v>
      </c>
      <c r="Q14" s="49">
        <f t="shared" si="1"/>
        <v>3.01</v>
      </c>
      <c r="R14" s="49">
        <f t="shared" si="1"/>
        <v>0.21000000000000002</v>
      </c>
      <c r="S14" s="49">
        <f t="shared" si="1"/>
        <v>2239.4700000000003</v>
      </c>
    </row>
    <row r="15" spans="1:19" ht="20.100000000000001" customHeight="1" x14ac:dyDescent="0.15">
      <c r="A15" s="45"/>
      <c r="B15" s="46"/>
      <c r="C15" s="47" t="s">
        <v>24</v>
      </c>
      <c r="D15" s="48"/>
      <c r="E15" s="49">
        <f t="shared" si="1"/>
        <v>821.06999999999994</v>
      </c>
      <c r="F15" s="49">
        <f t="shared" si="1"/>
        <v>806</v>
      </c>
      <c r="G15" s="49">
        <f t="shared" si="1"/>
        <v>806</v>
      </c>
      <c r="H15" s="49">
        <f t="shared" si="1"/>
        <v>128.94999999999999</v>
      </c>
      <c r="I15" s="49">
        <f t="shared" si="1"/>
        <v>123.72</v>
      </c>
      <c r="J15" s="49">
        <f t="shared" si="1"/>
        <v>5.23</v>
      </c>
      <c r="K15" s="49">
        <f t="shared" si="1"/>
        <v>677.05</v>
      </c>
      <c r="L15" s="49">
        <f t="shared" si="1"/>
        <v>42.53</v>
      </c>
      <c r="M15" s="49">
        <f t="shared" si="1"/>
        <v>0</v>
      </c>
      <c r="N15" s="49">
        <f t="shared" si="1"/>
        <v>634.5200000000001</v>
      </c>
      <c r="O15" s="49">
        <f t="shared" si="1"/>
        <v>0</v>
      </c>
      <c r="P15" s="49">
        <f t="shared" si="1"/>
        <v>0</v>
      </c>
      <c r="Q15" s="49">
        <f t="shared" si="1"/>
        <v>0</v>
      </c>
      <c r="R15" s="49">
        <f t="shared" si="1"/>
        <v>0</v>
      </c>
      <c r="S15" s="49">
        <f t="shared" si="1"/>
        <v>15.069999999999999</v>
      </c>
    </row>
    <row r="16" spans="1:19" ht="20.100000000000001" customHeight="1" x14ac:dyDescent="0.15">
      <c r="A16" s="45"/>
      <c r="B16" s="46"/>
      <c r="C16" s="47" t="s">
        <v>25</v>
      </c>
      <c r="D16" s="48"/>
      <c r="E16" s="49">
        <f t="shared" si="1"/>
        <v>157607.81</v>
      </c>
      <c r="F16" s="49">
        <f t="shared" si="1"/>
        <v>152657.03</v>
      </c>
      <c r="G16" s="49">
        <f t="shared" si="1"/>
        <v>152236.85</v>
      </c>
      <c r="H16" s="49">
        <f t="shared" si="1"/>
        <v>108800.6</v>
      </c>
      <c r="I16" s="49">
        <f t="shared" si="1"/>
        <v>108444.38</v>
      </c>
      <c r="J16" s="49">
        <f t="shared" si="1"/>
        <v>356.21999999999997</v>
      </c>
      <c r="K16" s="49">
        <f t="shared" si="1"/>
        <v>43436.25</v>
      </c>
      <c r="L16" s="49">
        <f t="shared" si="1"/>
        <v>5270.82</v>
      </c>
      <c r="M16" s="49">
        <f t="shared" si="1"/>
        <v>0</v>
      </c>
      <c r="N16" s="49">
        <f t="shared" si="1"/>
        <v>38165.429999999993</v>
      </c>
      <c r="O16" s="49">
        <f t="shared" si="1"/>
        <v>0.42</v>
      </c>
      <c r="P16" s="49">
        <f t="shared" si="1"/>
        <v>419.76</v>
      </c>
      <c r="Q16" s="49">
        <f t="shared" si="1"/>
        <v>203.87</v>
      </c>
      <c r="R16" s="49">
        <f t="shared" si="1"/>
        <v>215.89000000000001</v>
      </c>
      <c r="S16" s="49">
        <f t="shared" si="1"/>
        <v>4950.78</v>
      </c>
    </row>
    <row r="17" spans="1:19" ht="20.100000000000001" customHeight="1" thickBot="1" x14ac:dyDescent="0.2">
      <c r="A17" s="50"/>
      <c r="B17" s="51"/>
      <c r="C17" s="52" t="s">
        <v>26</v>
      </c>
      <c r="D17" s="53"/>
      <c r="E17" s="54">
        <f t="shared" si="1"/>
        <v>0</v>
      </c>
      <c r="F17" s="54">
        <f t="shared" si="1"/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55">
        <f t="shared" si="1"/>
        <v>0</v>
      </c>
      <c r="K17" s="54">
        <f t="shared" si="1"/>
        <v>0</v>
      </c>
      <c r="L17" s="55">
        <f t="shared" si="1"/>
        <v>0</v>
      </c>
      <c r="M17" s="54">
        <f t="shared" si="1"/>
        <v>0</v>
      </c>
      <c r="N17" s="54">
        <f t="shared" si="1"/>
        <v>0</v>
      </c>
      <c r="O17" s="55">
        <f t="shared" si="1"/>
        <v>0</v>
      </c>
      <c r="P17" s="55">
        <f t="shared" si="1"/>
        <v>0</v>
      </c>
      <c r="Q17" s="55">
        <f t="shared" si="1"/>
        <v>0</v>
      </c>
      <c r="R17" s="55">
        <f t="shared" si="1"/>
        <v>0</v>
      </c>
      <c r="S17" s="54">
        <f t="shared" si="1"/>
        <v>0</v>
      </c>
    </row>
    <row r="18" spans="1:19" ht="14.25" thickTop="1" x14ac:dyDescent="0.15">
      <c r="A18" s="56" t="s">
        <v>27</v>
      </c>
      <c r="B18" s="57" t="s">
        <v>27</v>
      </c>
      <c r="C18" s="58" t="s">
        <v>19</v>
      </c>
      <c r="D18" s="59"/>
      <c r="E18" s="49">
        <f t="shared" ref="E18:S18" si="2">SUMIF(E19:E24,"&gt;0")</f>
        <v>33901.429999999993</v>
      </c>
      <c r="F18" s="49">
        <f>SUMIF(F19:F24,"&gt;0")</f>
        <v>25347.94</v>
      </c>
      <c r="G18" s="49">
        <f t="shared" si="2"/>
        <v>25347.94</v>
      </c>
      <c r="H18" s="49">
        <f t="shared" si="2"/>
        <v>1974.7199999999998</v>
      </c>
      <c r="I18" s="49">
        <f t="shared" si="2"/>
        <v>1974.7199999999998</v>
      </c>
      <c r="J18" s="49">
        <f t="shared" si="2"/>
        <v>0</v>
      </c>
      <c r="K18" s="49">
        <f t="shared" si="2"/>
        <v>23373.22</v>
      </c>
      <c r="L18" s="49">
        <f t="shared" si="2"/>
        <v>26.52</v>
      </c>
      <c r="M18" s="49">
        <f t="shared" si="2"/>
        <v>0</v>
      </c>
      <c r="N18" s="49">
        <f t="shared" si="2"/>
        <v>23346.7</v>
      </c>
      <c r="O18" s="60">
        <f t="shared" si="2"/>
        <v>0</v>
      </c>
      <c r="P18" s="49">
        <f t="shared" si="2"/>
        <v>0</v>
      </c>
      <c r="Q18" s="49">
        <f t="shared" si="2"/>
        <v>0</v>
      </c>
      <c r="R18" s="49">
        <f t="shared" si="2"/>
        <v>0</v>
      </c>
      <c r="S18" s="49">
        <f t="shared" si="2"/>
        <v>8553.49</v>
      </c>
    </row>
    <row r="19" spans="1:19" x14ac:dyDescent="0.15">
      <c r="A19" s="56"/>
      <c r="B19" s="61"/>
      <c r="C19" s="47" t="s">
        <v>21</v>
      </c>
      <c r="D19" s="48"/>
      <c r="E19" s="49">
        <f t="shared" ref="E19:E24" si="3">IF(F19&gt;0,F19,0)+IF(S19&gt;0,S19,0)</f>
        <v>14578.220000000001</v>
      </c>
      <c r="F19" s="49">
        <f t="shared" ref="F19:F24" si="4">IF(G19&gt;0,G19,0)+IF(O19&gt;0,O19,0)+IF(P19&gt;0,P19,0)</f>
        <v>12955.19</v>
      </c>
      <c r="G19" s="49">
        <f>IF(H19&gt;0,H19,0)+IF(K19&gt;0,K19,0)</f>
        <v>12955.19</v>
      </c>
      <c r="H19" s="49">
        <f t="shared" ref="H19:H24" si="5">SUMIF(I19:J19,"&gt;0")</f>
        <v>1268</v>
      </c>
      <c r="I19" s="49">
        <v>1268</v>
      </c>
      <c r="J19" s="49">
        <v>0</v>
      </c>
      <c r="K19" s="49">
        <f t="shared" ref="K19:K24" si="6">SUMIF(L19:N19,"&gt;0")</f>
        <v>11687.19</v>
      </c>
      <c r="L19" s="49">
        <v>0</v>
      </c>
      <c r="M19" s="49">
        <v>0</v>
      </c>
      <c r="N19" s="49">
        <v>11687.19</v>
      </c>
      <c r="O19" s="49">
        <v>0</v>
      </c>
      <c r="P19" s="49">
        <f t="shared" ref="P19:P24" si="7">SUMIF(Q19:R19,"&gt;0")</f>
        <v>0</v>
      </c>
      <c r="Q19" s="49">
        <v>0</v>
      </c>
      <c r="R19" s="49">
        <v>0</v>
      </c>
      <c r="S19" s="49">
        <v>1623.03</v>
      </c>
    </row>
    <row r="20" spans="1:19" x14ac:dyDescent="0.15">
      <c r="A20" s="56"/>
      <c r="B20" s="61"/>
      <c r="C20" s="47" t="s">
        <v>22</v>
      </c>
      <c r="D20" s="48"/>
      <c r="E20" s="49">
        <f t="shared" si="3"/>
        <v>17073.46</v>
      </c>
      <c r="F20" s="49">
        <f t="shared" si="4"/>
        <v>10521.98</v>
      </c>
      <c r="G20" s="49">
        <f>IF(H20&gt;0,H20,0)+IF(K20&gt;0,K20,0)</f>
        <v>10521.98</v>
      </c>
      <c r="H20" s="49">
        <f t="shared" si="5"/>
        <v>72.099999999999994</v>
      </c>
      <c r="I20" s="49">
        <v>72.099999999999994</v>
      </c>
      <c r="J20" s="49">
        <v>0</v>
      </c>
      <c r="K20" s="49">
        <f t="shared" si="6"/>
        <v>10449.879999999999</v>
      </c>
      <c r="L20" s="49">
        <v>0</v>
      </c>
      <c r="M20" s="49">
        <v>0</v>
      </c>
      <c r="N20" s="49">
        <v>10449.879999999999</v>
      </c>
      <c r="O20" s="49">
        <v>0</v>
      </c>
      <c r="P20" s="49">
        <f t="shared" si="7"/>
        <v>0</v>
      </c>
      <c r="Q20" s="49">
        <v>0</v>
      </c>
      <c r="R20" s="49">
        <v>0</v>
      </c>
      <c r="S20" s="49">
        <v>6551.48</v>
      </c>
    </row>
    <row r="21" spans="1:19" x14ac:dyDescent="0.15">
      <c r="A21" s="56"/>
      <c r="B21" s="61"/>
      <c r="C21" s="47" t="s">
        <v>23</v>
      </c>
      <c r="D21" s="48"/>
      <c r="E21" s="49">
        <f t="shared" si="3"/>
        <v>1774.1</v>
      </c>
      <c r="F21" s="49">
        <f t="shared" si="4"/>
        <v>1399.25</v>
      </c>
      <c r="G21" s="49">
        <f t="shared" ref="G21:G24" si="8">IF(H21&gt;0,H21,0)+IF(K21&gt;0,K21,0)</f>
        <v>1399.25</v>
      </c>
      <c r="H21" s="49">
        <f t="shared" si="5"/>
        <v>429.51</v>
      </c>
      <c r="I21" s="49">
        <v>429.51</v>
      </c>
      <c r="J21" s="49">
        <v>0</v>
      </c>
      <c r="K21" s="49">
        <f t="shared" si="6"/>
        <v>969.74</v>
      </c>
      <c r="L21" s="49">
        <v>26.52</v>
      </c>
      <c r="M21" s="49">
        <v>0</v>
      </c>
      <c r="N21" s="49">
        <v>943.22</v>
      </c>
      <c r="O21" s="49">
        <v>0</v>
      </c>
      <c r="P21" s="49">
        <f t="shared" si="7"/>
        <v>0</v>
      </c>
      <c r="Q21" s="49">
        <v>0</v>
      </c>
      <c r="R21" s="49">
        <v>0</v>
      </c>
      <c r="S21" s="49">
        <v>374.85</v>
      </c>
    </row>
    <row r="22" spans="1:19" x14ac:dyDescent="0.15">
      <c r="A22" s="56"/>
      <c r="B22" s="61"/>
      <c r="C22" s="47" t="s">
        <v>24</v>
      </c>
      <c r="D22" s="48"/>
      <c r="E22" s="49">
        <f t="shared" si="3"/>
        <v>26.31</v>
      </c>
      <c r="F22" s="49">
        <f t="shared" si="4"/>
        <v>26.13</v>
      </c>
      <c r="G22" s="49">
        <f t="shared" si="8"/>
        <v>26.13</v>
      </c>
      <c r="H22" s="49">
        <f t="shared" si="5"/>
        <v>0</v>
      </c>
      <c r="I22" s="49">
        <v>0</v>
      </c>
      <c r="J22" s="49">
        <v>0</v>
      </c>
      <c r="K22" s="49">
        <f t="shared" si="6"/>
        <v>26.13</v>
      </c>
      <c r="L22" s="49">
        <v>0</v>
      </c>
      <c r="M22" s="49">
        <v>0</v>
      </c>
      <c r="N22" s="49">
        <v>26.13</v>
      </c>
      <c r="O22" s="49">
        <v>0</v>
      </c>
      <c r="P22" s="49">
        <f t="shared" si="7"/>
        <v>0</v>
      </c>
      <c r="Q22" s="49">
        <v>0</v>
      </c>
      <c r="R22" s="49">
        <v>0</v>
      </c>
      <c r="S22" s="49">
        <v>0.18</v>
      </c>
    </row>
    <row r="23" spans="1:19" x14ac:dyDescent="0.15">
      <c r="A23" s="56"/>
      <c r="B23" s="61"/>
      <c r="C23" s="47" t="s">
        <v>25</v>
      </c>
      <c r="D23" s="48"/>
      <c r="E23" s="49">
        <f t="shared" si="3"/>
        <v>449.34</v>
      </c>
      <c r="F23" s="49">
        <f t="shared" si="4"/>
        <v>445.39</v>
      </c>
      <c r="G23" s="49">
        <f t="shared" si="8"/>
        <v>445.39</v>
      </c>
      <c r="H23" s="49">
        <f t="shared" si="5"/>
        <v>205.11</v>
      </c>
      <c r="I23" s="49">
        <v>205.11</v>
      </c>
      <c r="J23" s="49">
        <v>0</v>
      </c>
      <c r="K23" s="49">
        <f t="shared" si="6"/>
        <v>240.28</v>
      </c>
      <c r="L23" s="49">
        <v>0</v>
      </c>
      <c r="M23" s="49">
        <v>0</v>
      </c>
      <c r="N23" s="49">
        <v>240.28</v>
      </c>
      <c r="O23" s="49">
        <v>0</v>
      </c>
      <c r="P23" s="49">
        <f t="shared" si="7"/>
        <v>0</v>
      </c>
      <c r="Q23" s="49">
        <v>0</v>
      </c>
      <c r="R23" s="49">
        <v>0</v>
      </c>
      <c r="S23" s="49">
        <v>3.95</v>
      </c>
    </row>
    <row r="24" spans="1:19" x14ac:dyDescent="0.15">
      <c r="A24" s="62"/>
      <c r="B24" s="63"/>
      <c r="C24" s="64" t="s">
        <v>26</v>
      </c>
      <c r="D24" s="65"/>
      <c r="E24" s="66">
        <f t="shared" si="3"/>
        <v>0</v>
      </c>
      <c r="F24" s="66">
        <f t="shared" si="4"/>
        <v>0</v>
      </c>
      <c r="G24" s="66">
        <f t="shared" si="8"/>
        <v>0</v>
      </c>
      <c r="H24" s="66">
        <f t="shared" si="5"/>
        <v>0</v>
      </c>
      <c r="I24" s="66">
        <v>0</v>
      </c>
      <c r="J24" s="66">
        <v>0</v>
      </c>
      <c r="K24" s="66">
        <f t="shared" si="6"/>
        <v>0</v>
      </c>
      <c r="L24" s="66">
        <v>0</v>
      </c>
      <c r="M24" s="66">
        <v>0</v>
      </c>
      <c r="N24" s="66">
        <v>0</v>
      </c>
      <c r="O24" s="66">
        <v>0</v>
      </c>
      <c r="P24" s="66">
        <f t="shared" si="7"/>
        <v>0</v>
      </c>
      <c r="Q24" s="66">
        <v>0</v>
      </c>
      <c r="R24" s="66">
        <v>0</v>
      </c>
      <c r="S24" s="66">
        <v>0</v>
      </c>
    </row>
    <row r="25" spans="1:19" x14ac:dyDescent="0.15">
      <c r="A25" s="56" t="s">
        <v>28</v>
      </c>
      <c r="B25" s="61" t="s">
        <v>28</v>
      </c>
      <c r="C25" s="67" t="s">
        <v>19</v>
      </c>
      <c r="D25" s="68"/>
      <c r="E25" s="49">
        <f t="shared" ref="E25:S25" si="9">SUMIF(E26:E31,"&gt;0")</f>
        <v>36537.199999999997</v>
      </c>
      <c r="F25" s="49">
        <f>SUMIF(F26:F31,"&gt;0")</f>
        <v>34682.579999999994</v>
      </c>
      <c r="G25" s="49">
        <f t="shared" si="9"/>
        <v>34666.819999999992</v>
      </c>
      <c r="H25" s="49">
        <f t="shared" si="9"/>
        <v>4403.07</v>
      </c>
      <c r="I25" s="49">
        <f t="shared" si="9"/>
        <v>4403.07</v>
      </c>
      <c r="J25" s="49">
        <f t="shared" si="9"/>
        <v>0</v>
      </c>
      <c r="K25" s="49">
        <f t="shared" si="9"/>
        <v>30263.749999999996</v>
      </c>
      <c r="L25" s="49">
        <f t="shared" si="9"/>
        <v>1614.63</v>
      </c>
      <c r="M25" s="49">
        <f t="shared" si="9"/>
        <v>0</v>
      </c>
      <c r="N25" s="49">
        <f t="shared" si="9"/>
        <v>28649.119999999995</v>
      </c>
      <c r="O25" s="49">
        <f t="shared" si="9"/>
        <v>0</v>
      </c>
      <c r="P25" s="49">
        <f t="shared" si="9"/>
        <v>15.76</v>
      </c>
      <c r="Q25" s="49">
        <f t="shared" si="9"/>
        <v>0</v>
      </c>
      <c r="R25" s="49">
        <f t="shared" si="9"/>
        <v>15.76</v>
      </c>
      <c r="S25" s="49">
        <f t="shared" si="9"/>
        <v>1854.6200000000001</v>
      </c>
    </row>
    <row r="26" spans="1:19" x14ac:dyDescent="0.15">
      <c r="A26" s="56"/>
      <c r="B26" s="61"/>
      <c r="C26" s="47" t="s">
        <v>21</v>
      </c>
      <c r="D26" s="48"/>
      <c r="E26" s="49">
        <f t="shared" ref="E26:E31" si="10">IF(F26&gt;0,F26,0)+IF(S26&gt;0,S26,0)</f>
        <v>21512.179999999997</v>
      </c>
      <c r="F26" s="49">
        <f t="shared" ref="F26:F31" si="11">IF(G26&gt;0,G26,0)+IF(O26&gt;0,O26,0)+IF(P26&gt;0,P26,0)</f>
        <v>20631.089999999997</v>
      </c>
      <c r="G26" s="49">
        <f>IF(H26&gt;0,H26,0)+IF(K26&gt;0,K26,0)</f>
        <v>20615.329999999998</v>
      </c>
      <c r="H26" s="49">
        <f t="shared" ref="H26:H31" si="12">SUMIF(I26:J26,"&gt;0")</f>
        <v>2378.7800000000002</v>
      </c>
      <c r="I26" s="49">
        <v>2378.7800000000002</v>
      </c>
      <c r="J26" s="49">
        <v>0</v>
      </c>
      <c r="K26" s="49">
        <f t="shared" ref="K26:K31" si="13">SUMIF(L26:N26,"&gt;0")</f>
        <v>18236.55</v>
      </c>
      <c r="L26" s="49">
        <v>741.39</v>
      </c>
      <c r="M26" s="49">
        <v>0</v>
      </c>
      <c r="N26" s="49">
        <v>17495.16</v>
      </c>
      <c r="O26" s="49">
        <v>0</v>
      </c>
      <c r="P26" s="49">
        <f t="shared" ref="P26:P31" si="14">SUMIF(Q26:R26,"&gt;0")</f>
        <v>15.76</v>
      </c>
      <c r="Q26" s="49">
        <v>0</v>
      </c>
      <c r="R26" s="49">
        <v>15.76</v>
      </c>
      <c r="S26" s="49">
        <v>881.09</v>
      </c>
    </row>
    <row r="27" spans="1:19" x14ac:dyDescent="0.15">
      <c r="A27" s="56"/>
      <c r="B27" s="61"/>
      <c r="C27" s="47" t="s">
        <v>22</v>
      </c>
      <c r="D27" s="48"/>
      <c r="E27" s="49">
        <f t="shared" si="10"/>
        <v>9938.35</v>
      </c>
      <c r="F27" s="49">
        <f t="shared" si="11"/>
        <v>9144.66</v>
      </c>
      <c r="G27" s="49">
        <f t="shared" ref="G27:G31" si="15">IF(H27&gt;0,H27,0)+IF(K27&gt;0,K27,0)</f>
        <v>9144.66</v>
      </c>
      <c r="H27" s="49">
        <f t="shared" si="12"/>
        <v>120.19</v>
      </c>
      <c r="I27" s="49">
        <v>120.19</v>
      </c>
      <c r="J27" s="49">
        <v>0</v>
      </c>
      <c r="K27" s="49">
        <f t="shared" si="13"/>
        <v>9024.4699999999993</v>
      </c>
      <c r="L27" s="49">
        <v>41.5</v>
      </c>
      <c r="M27" s="49">
        <v>0</v>
      </c>
      <c r="N27" s="49">
        <v>8982.9699999999993</v>
      </c>
      <c r="O27" s="49">
        <v>0</v>
      </c>
      <c r="P27" s="49">
        <f t="shared" si="14"/>
        <v>0</v>
      </c>
      <c r="Q27" s="49">
        <v>0</v>
      </c>
      <c r="R27" s="49">
        <v>0</v>
      </c>
      <c r="S27" s="49">
        <v>793.69</v>
      </c>
    </row>
    <row r="28" spans="1:19" x14ac:dyDescent="0.15">
      <c r="A28" s="56"/>
      <c r="B28" s="61"/>
      <c r="C28" s="47" t="s">
        <v>23</v>
      </c>
      <c r="D28" s="48"/>
      <c r="E28" s="49">
        <f t="shared" si="10"/>
        <v>434.28000000000003</v>
      </c>
      <c r="F28" s="49">
        <f t="shared" si="11"/>
        <v>393.28000000000003</v>
      </c>
      <c r="G28" s="49">
        <f t="shared" si="15"/>
        <v>393.28000000000003</v>
      </c>
      <c r="H28" s="49">
        <f t="shared" si="12"/>
        <v>117.48</v>
      </c>
      <c r="I28" s="49">
        <v>117.48</v>
      </c>
      <c r="J28" s="49">
        <v>0</v>
      </c>
      <c r="K28" s="49">
        <f t="shared" si="13"/>
        <v>275.8</v>
      </c>
      <c r="L28" s="49">
        <v>9.16</v>
      </c>
      <c r="M28" s="49">
        <v>0</v>
      </c>
      <c r="N28" s="49">
        <v>266.64</v>
      </c>
      <c r="O28" s="49">
        <v>0</v>
      </c>
      <c r="P28" s="49">
        <f t="shared" si="14"/>
        <v>0</v>
      </c>
      <c r="Q28" s="49">
        <v>0</v>
      </c>
      <c r="R28" s="49">
        <v>0</v>
      </c>
      <c r="S28" s="49">
        <v>41</v>
      </c>
    </row>
    <row r="29" spans="1:19" x14ac:dyDescent="0.15">
      <c r="A29" s="56"/>
      <c r="B29" s="61"/>
      <c r="C29" s="47" t="s">
        <v>24</v>
      </c>
      <c r="D29" s="48"/>
      <c r="E29" s="49">
        <f t="shared" si="10"/>
        <v>0</v>
      </c>
      <c r="F29" s="49">
        <f t="shared" si="11"/>
        <v>0</v>
      </c>
      <c r="G29" s="49">
        <f t="shared" si="15"/>
        <v>0</v>
      </c>
      <c r="H29" s="49">
        <f t="shared" si="12"/>
        <v>0</v>
      </c>
      <c r="I29" s="49">
        <v>0</v>
      </c>
      <c r="J29" s="49">
        <v>0</v>
      </c>
      <c r="K29" s="49">
        <f t="shared" si="13"/>
        <v>0</v>
      </c>
      <c r="L29" s="49">
        <v>0</v>
      </c>
      <c r="M29" s="49">
        <v>0</v>
      </c>
      <c r="N29" s="49">
        <v>0</v>
      </c>
      <c r="O29" s="49">
        <v>0</v>
      </c>
      <c r="P29" s="49">
        <f t="shared" si="14"/>
        <v>0</v>
      </c>
      <c r="Q29" s="49">
        <v>0</v>
      </c>
      <c r="R29" s="49">
        <v>0</v>
      </c>
      <c r="S29" s="49">
        <v>0</v>
      </c>
    </row>
    <row r="30" spans="1:19" x14ac:dyDescent="0.15">
      <c r="A30" s="56"/>
      <c r="B30" s="61"/>
      <c r="C30" s="47" t="s">
        <v>25</v>
      </c>
      <c r="D30" s="48"/>
      <c r="E30" s="49">
        <f t="shared" si="10"/>
        <v>4652.3899999999994</v>
      </c>
      <c r="F30" s="49">
        <f t="shared" si="11"/>
        <v>4513.5499999999993</v>
      </c>
      <c r="G30" s="49">
        <f t="shared" si="15"/>
        <v>4513.5499999999993</v>
      </c>
      <c r="H30" s="49">
        <f t="shared" si="12"/>
        <v>1786.62</v>
      </c>
      <c r="I30" s="49">
        <v>1786.62</v>
      </c>
      <c r="J30" s="49">
        <v>0</v>
      </c>
      <c r="K30" s="49">
        <f t="shared" si="13"/>
        <v>2726.93</v>
      </c>
      <c r="L30" s="49">
        <v>822.58</v>
      </c>
      <c r="M30" s="49">
        <v>0</v>
      </c>
      <c r="N30" s="49">
        <v>1904.35</v>
      </c>
      <c r="O30" s="49">
        <v>0</v>
      </c>
      <c r="P30" s="49">
        <f t="shared" si="14"/>
        <v>0</v>
      </c>
      <c r="Q30" s="49">
        <v>0</v>
      </c>
      <c r="R30" s="49">
        <v>0</v>
      </c>
      <c r="S30" s="49">
        <v>138.84</v>
      </c>
    </row>
    <row r="31" spans="1:19" x14ac:dyDescent="0.15">
      <c r="A31" s="62"/>
      <c r="B31" s="63"/>
      <c r="C31" s="64" t="s">
        <v>29</v>
      </c>
      <c r="D31" s="65"/>
      <c r="E31" s="66">
        <f t="shared" si="10"/>
        <v>0</v>
      </c>
      <c r="F31" s="66">
        <f t="shared" si="11"/>
        <v>0</v>
      </c>
      <c r="G31" s="66">
        <f t="shared" si="15"/>
        <v>0</v>
      </c>
      <c r="H31" s="66">
        <f t="shared" si="12"/>
        <v>0</v>
      </c>
      <c r="I31" s="66">
        <v>0</v>
      </c>
      <c r="J31" s="66">
        <v>0</v>
      </c>
      <c r="K31" s="66">
        <f t="shared" si="13"/>
        <v>0</v>
      </c>
      <c r="L31" s="66">
        <v>0</v>
      </c>
      <c r="M31" s="66">
        <v>0</v>
      </c>
      <c r="N31" s="66">
        <v>0</v>
      </c>
      <c r="O31" s="66">
        <v>0</v>
      </c>
      <c r="P31" s="66">
        <f t="shared" si="14"/>
        <v>0</v>
      </c>
      <c r="Q31" s="66">
        <v>0</v>
      </c>
      <c r="R31" s="66">
        <v>0</v>
      </c>
      <c r="S31" s="66">
        <v>0</v>
      </c>
    </row>
    <row r="32" spans="1:19" x14ac:dyDescent="0.15">
      <c r="A32" s="56" t="s">
        <v>30</v>
      </c>
      <c r="B32" s="61" t="s">
        <v>30</v>
      </c>
      <c r="C32" s="67" t="s">
        <v>19</v>
      </c>
      <c r="D32" s="68"/>
      <c r="E32" s="49">
        <f t="shared" ref="E32:S32" si="16">SUMIF(E33:E38,"&gt;0")</f>
        <v>21574.739999999998</v>
      </c>
      <c r="F32" s="49">
        <f>SUMIF(F33:F38,"&gt;0")</f>
        <v>20202.66</v>
      </c>
      <c r="G32" s="49">
        <f t="shared" si="16"/>
        <v>20061.990000000002</v>
      </c>
      <c r="H32" s="49">
        <f t="shared" si="16"/>
        <v>10115.040000000001</v>
      </c>
      <c r="I32" s="49">
        <f t="shared" si="16"/>
        <v>10033.67</v>
      </c>
      <c r="J32" s="49">
        <f t="shared" si="16"/>
        <v>81.37</v>
      </c>
      <c r="K32" s="49">
        <f t="shared" si="16"/>
        <v>9946.9500000000007</v>
      </c>
      <c r="L32" s="49">
        <f t="shared" si="16"/>
        <v>909.46</v>
      </c>
      <c r="M32" s="49">
        <f t="shared" si="16"/>
        <v>0</v>
      </c>
      <c r="N32" s="49">
        <f t="shared" si="16"/>
        <v>9037.49</v>
      </c>
      <c r="O32" s="49">
        <f t="shared" si="16"/>
        <v>0</v>
      </c>
      <c r="P32" s="49">
        <f t="shared" si="16"/>
        <v>140.67000000000002</v>
      </c>
      <c r="Q32" s="49">
        <f t="shared" si="16"/>
        <v>8.2200000000000006</v>
      </c>
      <c r="R32" s="49">
        <f t="shared" si="16"/>
        <v>132.44999999999999</v>
      </c>
      <c r="S32" s="49">
        <f t="shared" si="16"/>
        <v>1372.0800000000002</v>
      </c>
    </row>
    <row r="33" spans="1:19" x14ac:dyDescent="0.15">
      <c r="A33" s="56"/>
      <c r="B33" s="61"/>
      <c r="C33" s="47" t="s">
        <v>21</v>
      </c>
      <c r="D33" s="48"/>
      <c r="E33" s="49">
        <f t="shared" ref="E33:E38" si="17">IF(F33&gt;0,F33,0)+IF(S33&gt;0,S33,0)</f>
        <v>7616.96</v>
      </c>
      <c r="F33" s="49">
        <f t="shared" ref="F33:F38" si="18">IF(G33&gt;0,G33,0)+IF(O33&gt;0,O33,0)+IF(P33&gt;0,P33,0)</f>
        <v>6812.14</v>
      </c>
      <c r="G33" s="49">
        <f t="shared" ref="G33:G94" si="19">IF(H33&gt;0,H33,0)+IF(K33&gt;0,K33,0)</f>
        <v>6764.1100000000006</v>
      </c>
      <c r="H33" s="49">
        <f t="shared" ref="H33:H38" si="20">SUMIF(I33:J33,"&gt;0")</f>
        <v>1859.22</v>
      </c>
      <c r="I33" s="49">
        <v>1789.53</v>
      </c>
      <c r="J33" s="49">
        <v>69.69</v>
      </c>
      <c r="K33" s="49">
        <f t="shared" ref="K33:K38" si="21">SUMIF(L33:N33,"&gt;0")</f>
        <v>4904.8900000000003</v>
      </c>
      <c r="L33" s="49">
        <v>375.47</v>
      </c>
      <c r="M33" s="49">
        <v>0</v>
      </c>
      <c r="N33" s="49">
        <v>4529.42</v>
      </c>
      <c r="O33" s="49">
        <v>0</v>
      </c>
      <c r="P33" s="49">
        <f t="shared" ref="P33:P38" si="22">SUMIF(Q33:R33,"&gt;0")</f>
        <v>48.03</v>
      </c>
      <c r="Q33" s="49">
        <v>0</v>
      </c>
      <c r="R33" s="49">
        <v>48.03</v>
      </c>
      <c r="S33" s="49">
        <v>804.82</v>
      </c>
    </row>
    <row r="34" spans="1:19" x14ac:dyDescent="0.15">
      <c r="A34" s="56"/>
      <c r="B34" s="61"/>
      <c r="C34" s="47" t="s">
        <v>22</v>
      </c>
      <c r="D34" s="48"/>
      <c r="E34" s="49">
        <f t="shared" si="17"/>
        <v>1743.13</v>
      </c>
      <c r="F34" s="49">
        <f t="shared" si="18"/>
        <v>1676.0600000000002</v>
      </c>
      <c r="G34" s="49">
        <f t="shared" si="19"/>
        <v>1672.7200000000003</v>
      </c>
      <c r="H34" s="49">
        <f t="shared" si="20"/>
        <v>43.18</v>
      </c>
      <c r="I34" s="49">
        <v>43.18</v>
      </c>
      <c r="J34" s="49">
        <v>0</v>
      </c>
      <c r="K34" s="49">
        <f t="shared" si="21"/>
        <v>1629.5400000000002</v>
      </c>
      <c r="L34" s="49">
        <v>19.64</v>
      </c>
      <c r="M34" s="49">
        <v>0</v>
      </c>
      <c r="N34" s="49">
        <v>1609.9</v>
      </c>
      <c r="O34" s="49">
        <v>0</v>
      </c>
      <c r="P34" s="49">
        <f t="shared" si="22"/>
        <v>3.34</v>
      </c>
      <c r="Q34" s="49">
        <v>0</v>
      </c>
      <c r="R34" s="49">
        <v>3.34</v>
      </c>
      <c r="S34" s="49">
        <v>67.069999999999993</v>
      </c>
    </row>
    <row r="35" spans="1:19" x14ac:dyDescent="0.15">
      <c r="A35" s="56"/>
      <c r="B35" s="61"/>
      <c r="C35" s="47" t="s">
        <v>23</v>
      </c>
      <c r="D35" s="48"/>
      <c r="E35" s="49">
        <f t="shared" si="17"/>
        <v>180.01000000000002</v>
      </c>
      <c r="F35" s="49">
        <f t="shared" si="18"/>
        <v>164.24</v>
      </c>
      <c r="G35" s="49">
        <f t="shared" si="19"/>
        <v>164.24</v>
      </c>
      <c r="H35" s="49">
        <f t="shared" si="20"/>
        <v>61.03</v>
      </c>
      <c r="I35" s="49">
        <v>61.03</v>
      </c>
      <c r="J35" s="49">
        <v>0</v>
      </c>
      <c r="K35" s="49">
        <f t="shared" si="21"/>
        <v>103.21</v>
      </c>
      <c r="L35" s="49">
        <v>98.02</v>
      </c>
      <c r="M35" s="49">
        <v>0</v>
      </c>
      <c r="N35" s="49">
        <v>5.19</v>
      </c>
      <c r="O35" s="49">
        <v>0</v>
      </c>
      <c r="P35" s="49">
        <f t="shared" si="22"/>
        <v>0</v>
      </c>
      <c r="Q35" s="49">
        <v>0</v>
      </c>
      <c r="R35" s="49">
        <v>0</v>
      </c>
      <c r="S35" s="49">
        <v>15.77</v>
      </c>
    </row>
    <row r="36" spans="1:19" x14ac:dyDescent="0.15">
      <c r="A36" s="56"/>
      <c r="B36" s="61"/>
      <c r="C36" s="47" t="s">
        <v>24</v>
      </c>
      <c r="D36" s="48"/>
      <c r="E36" s="49">
        <f t="shared" si="17"/>
        <v>0</v>
      </c>
      <c r="F36" s="49">
        <f t="shared" si="18"/>
        <v>0</v>
      </c>
      <c r="G36" s="49">
        <f t="shared" si="19"/>
        <v>0</v>
      </c>
      <c r="H36" s="49">
        <f t="shared" si="20"/>
        <v>0</v>
      </c>
      <c r="I36" s="49">
        <v>0</v>
      </c>
      <c r="J36" s="49">
        <v>0</v>
      </c>
      <c r="K36" s="49">
        <f t="shared" si="21"/>
        <v>0</v>
      </c>
      <c r="L36" s="49">
        <v>0</v>
      </c>
      <c r="M36" s="49">
        <v>0</v>
      </c>
      <c r="N36" s="49">
        <v>0</v>
      </c>
      <c r="O36" s="49">
        <v>0</v>
      </c>
      <c r="P36" s="49">
        <f t="shared" si="22"/>
        <v>0</v>
      </c>
      <c r="Q36" s="49">
        <v>0</v>
      </c>
      <c r="R36" s="49">
        <v>0</v>
      </c>
      <c r="S36" s="49">
        <v>0</v>
      </c>
    </row>
    <row r="37" spans="1:19" x14ac:dyDescent="0.15">
      <c r="A37" s="56"/>
      <c r="B37" s="61"/>
      <c r="C37" s="47" t="s">
        <v>25</v>
      </c>
      <c r="D37" s="48"/>
      <c r="E37" s="49">
        <f t="shared" si="17"/>
        <v>12034.64</v>
      </c>
      <c r="F37" s="49">
        <f t="shared" si="18"/>
        <v>11550.22</v>
      </c>
      <c r="G37" s="49">
        <f t="shared" si="19"/>
        <v>11460.92</v>
      </c>
      <c r="H37" s="49">
        <f t="shared" si="20"/>
        <v>8151.6100000000006</v>
      </c>
      <c r="I37" s="49">
        <v>8139.93</v>
      </c>
      <c r="J37" s="49">
        <v>11.68</v>
      </c>
      <c r="K37" s="49">
        <f t="shared" si="21"/>
        <v>3309.31</v>
      </c>
      <c r="L37" s="49">
        <v>416.33</v>
      </c>
      <c r="M37" s="49">
        <v>0</v>
      </c>
      <c r="N37" s="49">
        <v>2892.98</v>
      </c>
      <c r="O37" s="49">
        <v>0</v>
      </c>
      <c r="P37" s="49">
        <f t="shared" si="22"/>
        <v>89.3</v>
      </c>
      <c r="Q37" s="49">
        <v>8.2200000000000006</v>
      </c>
      <c r="R37" s="49">
        <v>81.08</v>
      </c>
      <c r="S37" s="49">
        <v>484.42</v>
      </c>
    </row>
    <row r="38" spans="1:19" x14ac:dyDescent="0.15">
      <c r="A38" s="62"/>
      <c r="B38" s="63"/>
      <c r="C38" s="64" t="s">
        <v>26</v>
      </c>
      <c r="D38" s="65"/>
      <c r="E38" s="66">
        <f t="shared" si="17"/>
        <v>0</v>
      </c>
      <c r="F38" s="66">
        <f t="shared" si="18"/>
        <v>0</v>
      </c>
      <c r="G38" s="66">
        <f t="shared" si="19"/>
        <v>0</v>
      </c>
      <c r="H38" s="66">
        <f t="shared" si="20"/>
        <v>0</v>
      </c>
      <c r="I38" s="66">
        <v>0</v>
      </c>
      <c r="J38" s="66">
        <v>0</v>
      </c>
      <c r="K38" s="66">
        <f t="shared" si="21"/>
        <v>0</v>
      </c>
      <c r="L38" s="66">
        <v>0</v>
      </c>
      <c r="M38" s="66">
        <v>0</v>
      </c>
      <c r="N38" s="66">
        <v>0</v>
      </c>
      <c r="O38" s="66">
        <v>0</v>
      </c>
      <c r="P38" s="66">
        <f t="shared" si="22"/>
        <v>0</v>
      </c>
      <c r="Q38" s="66">
        <v>0</v>
      </c>
      <c r="R38" s="66">
        <v>0</v>
      </c>
      <c r="S38" s="66">
        <v>0</v>
      </c>
    </row>
    <row r="39" spans="1:19" x14ac:dyDescent="0.15">
      <c r="A39" s="56" t="s">
        <v>31</v>
      </c>
      <c r="B39" s="61" t="s">
        <v>31</v>
      </c>
      <c r="C39" s="67" t="s">
        <v>32</v>
      </c>
      <c r="D39" s="68"/>
      <c r="E39" s="49">
        <f t="shared" ref="E39:S39" si="23">SUMIF(E40:E45,"&gt;0")</f>
        <v>17156.29</v>
      </c>
      <c r="F39" s="49">
        <f>SUMIF(F40:F45,"&gt;0")</f>
        <v>16275.989999999998</v>
      </c>
      <c r="G39" s="49">
        <f t="shared" si="23"/>
        <v>16273.2</v>
      </c>
      <c r="H39" s="49">
        <f t="shared" si="23"/>
        <v>4190.83</v>
      </c>
      <c r="I39" s="49">
        <f t="shared" si="23"/>
        <v>4147.82</v>
      </c>
      <c r="J39" s="49">
        <f t="shared" si="23"/>
        <v>43.01</v>
      </c>
      <c r="K39" s="49">
        <f t="shared" si="23"/>
        <v>12082.369999999999</v>
      </c>
      <c r="L39" s="49">
        <f t="shared" si="23"/>
        <v>503.37</v>
      </c>
      <c r="M39" s="49">
        <f t="shared" si="23"/>
        <v>0</v>
      </c>
      <c r="N39" s="49">
        <f t="shared" si="23"/>
        <v>11579.000000000002</v>
      </c>
      <c r="O39" s="49">
        <f t="shared" si="23"/>
        <v>2.79</v>
      </c>
      <c r="P39" s="49">
        <f t="shared" si="23"/>
        <v>0</v>
      </c>
      <c r="Q39" s="49">
        <f t="shared" si="23"/>
        <v>0</v>
      </c>
      <c r="R39" s="49">
        <f t="shared" si="23"/>
        <v>0</v>
      </c>
      <c r="S39" s="49">
        <f t="shared" si="23"/>
        <v>880.3</v>
      </c>
    </row>
    <row r="40" spans="1:19" x14ac:dyDescent="0.15">
      <c r="A40" s="56"/>
      <c r="B40" s="61"/>
      <c r="C40" s="47" t="s">
        <v>21</v>
      </c>
      <c r="D40" s="48"/>
      <c r="E40" s="49">
        <f t="shared" ref="E40:E52" si="24">IF(F40&gt;0,F40,0)+IF(S40&gt;0,S40,0)</f>
        <v>8377.51</v>
      </c>
      <c r="F40" s="49">
        <f t="shared" ref="F40:F45" si="25">IF(G40&gt;0,G40,0)+IF(O40&gt;0,O40,0)+IF(P40&gt;0,P40,0)</f>
        <v>7929.7300000000005</v>
      </c>
      <c r="G40" s="49">
        <f t="shared" ref="G40" si="26">IF(H40&gt;0,H40,0)+IF(K40&gt;0,K40,0)</f>
        <v>7929.7300000000005</v>
      </c>
      <c r="H40" s="49">
        <f t="shared" ref="H40:H52" si="27">SUMIF(I40:J40,"&gt;0")</f>
        <v>1683.68</v>
      </c>
      <c r="I40" s="49">
        <v>1683.68</v>
      </c>
      <c r="J40" s="49">
        <v>0</v>
      </c>
      <c r="K40" s="49">
        <f t="shared" ref="K40:K52" si="28">SUMIF(L40:N40,"&gt;0")</f>
        <v>6246.05</v>
      </c>
      <c r="L40" s="49">
        <v>259.58</v>
      </c>
      <c r="M40" s="49">
        <v>0</v>
      </c>
      <c r="N40" s="49">
        <v>5986.47</v>
      </c>
      <c r="O40" s="49">
        <v>0</v>
      </c>
      <c r="P40" s="49">
        <f t="shared" ref="P40:P52" si="29">SUMIF(Q40:R40,"&gt;0")</f>
        <v>0</v>
      </c>
      <c r="Q40" s="49">
        <v>0</v>
      </c>
      <c r="R40" s="49">
        <v>0</v>
      </c>
      <c r="S40" s="49">
        <v>447.78</v>
      </c>
    </row>
    <row r="41" spans="1:19" x14ac:dyDescent="0.15">
      <c r="A41" s="56"/>
      <c r="B41" s="61"/>
      <c r="C41" s="47" t="s">
        <v>22</v>
      </c>
      <c r="D41" s="48"/>
      <c r="E41" s="49">
        <f t="shared" si="24"/>
        <v>2990.42</v>
      </c>
      <c r="F41" s="49">
        <f t="shared" si="25"/>
        <v>2885.36</v>
      </c>
      <c r="G41" s="49">
        <f t="shared" si="19"/>
        <v>2885.36</v>
      </c>
      <c r="H41" s="49">
        <f t="shared" si="27"/>
        <v>68.27</v>
      </c>
      <c r="I41" s="49">
        <v>68.27</v>
      </c>
      <c r="J41" s="49">
        <v>0</v>
      </c>
      <c r="K41" s="49">
        <f t="shared" si="28"/>
        <v>2817.09</v>
      </c>
      <c r="L41" s="49">
        <v>0</v>
      </c>
      <c r="M41" s="49">
        <v>0</v>
      </c>
      <c r="N41" s="49">
        <v>2817.09</v>
      </c>
      <c r="O41" s="49">
        <v>0</v>
      </c>
      <c r="P41" s="49">
        <f t="shared" si="29"/>
        <v>0</v>
      </c>
      <c r="Q41" s="49">
        <v>0</v>
      </c>
      <c r="R41" s="49">
        <v>0</v>
      </c>
      <c r="S41" s="49">
        <v>105.06</v>
      </c>
    </row>
    <row r="42" spans="1:19" x14ac:dyDescent="0.15">
      <c r="A42" s="56"/>
      <c r="B42" s="61"/>
      <c r="C42" s="47" t="s">
        <v>23</v>
      </c>
      <c r="D42" s="48"/>
      <c r="E42" s="49">
        <f t="shared" si="24"/>
        <v>2444.75</v>
      </c>
      <c r="F42" s="49">
        <f t="shared" si="25"/>
        <v>2245.87</v>
      </c>
      <c r="G42" s="49">
        <f t="shared" si="19"/>
        <v>2243.5</v>
      </c>
      <c r="H42" s="49">
        <f t="shared" si="27"/>
        <v>528.47</v>
      </c>
      <c r="I42" s="49">
        <v>485.46</v>
      </c>
      <c r="J42" s="49">
        <v>43.01</v>
      </c>
      <c r="K42" s="49">
        <f t="shared" si="28"/>
        <v>1715.0300000000002</v>
      </c>
      <c r="L42" s="49">
        <v>90.9</v>
      </c>
      <c r="M42" s="49">
        <v>0</v>
      </c>
      <c r="N42" s="49">
        <v>1624.13</v>
      </c>
      <c r="O42" s="49">
        <v>2.37</v>
      </c>
      <c r="P42" s="49">
        <f t="shared" si="29"/>
        <v>0</v>
      </c>
      <c r="Q42" s="49">
        <v>0</v>
      </c>
      <c r="R42" s="49">
        <v>0</v>
      </c>
      <c r="S42" s="49">
        <v>198.88</v>
      </c>
    </row>
    <row r="43" spans="1:19" x14ac:dyDescent="0.15">
      <c r="A43" s="56"/>
      <c r="B43" s="61"/>
      <c r="C43" s="47" t="s">
        <v>24</v>
      </c>
      <c r="D43" s="48"/>
      <c r="E43" s="49">
        <f t="shared" si="24"/>
        <v>0</v>
      </c>
      <c r="F43" s="49">
        <f t="shared" si="25"/>
        <v>0</v>
      </c>
      <c r="G43" s="49">
        <f t="shared" si="19"/>
        <v>0</v>
      </c>
      <c r="H43" s="49">
        <f t="shared" si="27"/>
        <v>0</v>
      </c>
      <c r="I43" s="49">
        <v>0</v>
      </c>
      <c r="J43" s="49">
        <v>0</v>
      </c>
      <c r="K43" s="49">
        <f t="shared" si="28"/>
        <v>0</v>
      </c>
      <c r="L43" s="49">
        <v>0</v>
      </c>
      <c r="M43" s="49">
        <v>0</v>
      </c>
      <c r="N43" s="49">
        <v>0</v>
      </c>
      <c r="O43" s="49">
        <v>0</v>
      </c>
      <c r="P43" s="49">
        <f t="shared" si="29"/>
        <v>0</v>
      </c>
      <c r="Q43" s="49">
        <v>0</v>
      </c>
      <c r="R43" s="49">
        <v>0</v>
      </c>
      <c r="S43" s="49">
        <v>0</v>
      </c>
    </row>
    <row r="44" spans="1:19" x14ac:dyDescent="0.15">
      <c r="A44" s="56"/>
      <c r="B44" s="61"/>
      <c r="C44" s="47" t="s">
        <v>25</v>
      </c>
      <c r="D44" s="48"/>
      <c r="E44" s="49">
        <f t="shared" si="24"/>
        <v>3343.6099999999997</v>
      </c>
      <c r="F44" s="49">
        <f t="shared" si="25"/>
        <v>3215.0299999999997</v>
      </c>
      <c r="G44" s="49">
        <f t="shared" si="19"/>
        <v>3214.6099999999997</v>
      </c>
      <c r="H44" s="49">
        <f t="shared" si="27"/>
        <v>1910.41</v>
      </c>
      <c r="I44" s="49">
        <v>1910.41</v>
      </c>
      <c r="J44" s="49">
        <v>0</v>
      </c>
      <c r="K44" s="49">
        <f t="shared" si="28"/>
        <v>1304.1999999999998</v>
      </c>
      <c r="L44" s="49">
        <v>152.88999999999999</v>
      </c>
      <c r="M44" s="49">
        <v>0</v>
      </c>
      <c r="N44" s="49">
        <v>1151.31</v>
      </c>
      <c r="O44" s="49">
        <v>0.42</v>
      </c>
      <c r="P44" s="49">
        <f t="shared" si="29"/>
        <v>0</v>
      </c>
      <c r="Q44" s="49">
        <v>0</v>
      </c>
      <c r="R44" s="49">
        <v>0</v>
      </c>
      <c r="S44" s="49">
        <v>128.58000000000001</v>
      </c>
    </row>
    <row r="45" spans="1:19" x14ac:dyDescent="0.15">
      <c r="A45" s="63"/>
      <c r="B45" s="63"/>
      <c r="C45" s="64" t="s">
        <v>33</v>
      </c>
      <c r="D45" s="65"/>
      <c r="E45" s="66">
        <f t="shared" si="24"/>
        <v>0</v>
      </c>
      <c r="F45" s="66">
        <f t="shared" si="25"/>
        <v>0</v>
      </c>
      <c r="G45" s="66">
        <f t="shared" si="19"/>
        <v>0</v>
      </c>
      <c r="H45" s="66">
        <f t="shared" si="27"/>
        <v>0</v>
      </c>
      <c r="I45" s="66">
        <v>0</v>
      </c>
      <c r="J45" s="66">
        <v>0</v>
      </c>
      <c r="K45" s="66">
        <f t="shared" si="28"/>
        <v>0</v>
      </c>
      <c r="L45" s="66">
        <v>0</v>
      </c>
      <c r="M45" s="66">
        <v>0</v>
      </c>
      <c r="N45" s="66">
        <v>0</v>
      </c>
      <c r="O45" s="66">
        <v>0</v>
      </c>
      <c r="P45" s="66">
        <f t="shared" si="29"/>
        <v>0</v>
      </c>
      <c r="Q45" s="66">
        <v>0</v>
      </c>
      <c r="R45" s="66">
        <v>0</v>
      </c>
      <c r="S45" s="66">
        <v>0</v>
      </c>
    </row>
    <row r="46" spans="1:19" x14ac:dyDescent="0.15">
      <c r="A46" s="69" t="s">
        <v>34</v>
      </c>
      <c r="B46" s="69" t="s">
        <v>34</v>
      </c>
      <c r="C46" s="67" t="s">
        <v>32</v>
      </c>
      <c r="D46" s="68"/>
      <c r="E46" s="70">
        <f t="shared" ref="E46:S46" si="30">SUMIF(E47:E52,"&gt;0")</f>
        <v>24124.71</v>
      </c>
      <c r="F46" s="70">
        <f>SUMIF(F47:F52,"&gt;0")</f>
        <v>23269.49</v>
      </c>
      <c r="G46" s="49">
        <f t="shared" si="30"/>
        <v>23115.119999999999</v>
      </c>
      <c r="H46" s="70">
        <f t="shared" si="30"/>
        <v>11904.08</v>
      </c>
      <c r="I46" s="70">
        <f t="shared" si="30"/>
        <v>11854.36</v>
      </c>
      <c r="J46" s="70">
        <f t="shared" si="30"/>
        <v>49.72</v>
      </c>
      <c r="K46" s="70">
        <f t="shared" si="30"/>
        <v>11211.04</v>
      </c>
      <c r="L46" s="70">
        <f t="shared" si="30"/>
        <v>523.70000000000005</v>
      </c>
      <c r="M46" s="70">
        <f t="shared" si="30"/>
        <v>0</v>
      </c>
      <c r="N46" s="70">
        <f t="shared" si="30"/>
        <v>10687.34</v>
      </c>
      <c r="O46" s="70">
        <f t="shared" si="30"/>
        <v>3.21</v>
      </c>
      <c r="P46" s="70">
        <f t="shared" si="30"/>
        <v>151.16</v>
      </c>
      <c r="Q46" s="70">
        <f t="shared" si="30"/>
        <v>51.79</v>
      </c>
      <c r="R46" s="70">
        <f t="shared" si="30"/>
        <v>99.37</v>
      </c>
      <c r="S46" s="70">
        <f t="shared" si="30"/>
        <v>855.22</v>
      </c>
    </row>
    <row r="47" spans="1:19" x14ac:dyDescent="0.15">
      <c r="A47" s="61"/>
      <c r="B47" s="61"/>
      <c r="C47" s="47" t="s">
        <v>21</v>
      </c>
      <c r="D47" s="48"/>
      <c r="E47" s="49">
        <f t="shared" si="24"/>
        <v>4185.25</v>
      </c>
      <c r="F47" s="49">
        <f t="shared" ref="F47:F52" si="31">IF(G47&gt;0,G47,0)+IF(O47&gt;0,O47,0)+IF(P47&gt;0,P47,0)</f>
        <v>4035.2799999999997</v>
      </c>
      <c r="G47" s="49">
        <f t="shared" ref="G47" si="32">IF(H47&gt;0,H47,0)+IF(K47&gt;0,K47,0)</f>
        <v>4033.3999999999996</v>
      </c>
      <c r="H47" s="49">
        <f t="shared" si="27"/>
        <v>1064.76</v>
      </c>
      <c r="I47" s="49">
        <v>1064.76</v>
      </c>
      <c r="J47" s="49">
        <v>0</v>
      </c>
      <c r="K47" s="49">
        <f t="shared" si="28"/>
        <v>2968.64</v>
      </c>
      <c r="L47" s="49">
        <v>75.45</v>
      </c>
      <c r="M47" s="49">
        <v>0</v>
      </c>
      <c r="N47" s="49">
        <v>2893.19</v>
      </c>
      <c r="O47" s="49">
        <v>1.88</v>
      </c>
      <c r="P47" s="49">
        <f t="shared" si="29"/>
        <v>0</v>
      </c>
      <c r="Q47" s="49">
        <v>0</v>
      </c>
      <c r="R47" s="49">
        <v>0</v>
      </c>
      <c r="S47" s="49">
        <v>149.97</v>
      </c>
    </row>
    <row r="48" spans="1:19" x14ac:dyDescent="0.15">
      <c r="A48" s="61"/>
      <c r="B48" s="61"/>
      <c r="C48" s="47" t="s">
        <v>22</v>
      </c>
      <c r="D48" s="48"/>
      <c r="E48" s="49">
        <f t="shared" si="24"/>
        <v>1017.7</v>
      </c>
      <c r="F48" s="49">
        <f t="shared" si="31"/>
        <v>1003.9100000000001</v>
      </c>
      <c r="G48" s="49">
        <f t="shared" si="19"/>
        <v>1003.9100000000001</v>
      </c>
      <c r="H48" s="49">
        <f t="shared" si="27"/>
        <v>32.950000000000003</v>
      </c>
      <c r="I48" s="49">
        <v>32.950000000000003</v>
      </c>
      <c r="J48" s="49">
        <v>0</v>
      </c>
      <c r="K48" s="49">
        <f t="shared" si="28"/>
        <v>970.96</v>
      </c>
      <c r="L48" s="49">
        <v>6.1</v>
      </c>
      <c r="M48" s="49">
        <v>0</v>
      </c>
      <c r="N48" s="49">
        <v>964.86</v>
      </c>
      <c r="O48" s="49">
        <v>0</v>
      </c>
      <c r="P48" s="49">
        <f t="shared" si="29"/>
        <v>0</v>
      </c>
      <c r="Q48" s="49">
        <v>0</v>
      </c>
      <c r="R48" s="49">
        <v>0</v>
      </c>
      <c r="S48" s="49">
        <v>13.79</v>
      </c>
    </row>
    <row r="49" spans="1:19" x14ac:dyDescent="0.15">
      <c r="A49" s="61"/>
      <c r="B49" s="61"/>
      <c r="C49" s="47" t="s">
        <v>23</v>
      </c>
      <c r="D49" s="48"/>
      <c r="E49" s="49">
        <f t="shared" si="24"/>
        <v>3761.1399999999994</v>
      </c>
      <c r="F49" s="49">
        <f t="shared" si="31"/>
        <v>3535.9599999999996</v>
      </c>
      <c r="G49" s="49">
        <f t="shared" si="19"/>
        <v>3534.49</v>
      </c>
      <c r="H49" s="49">
        <f t="shared" si="27"/>
        <v>810.82</v>
      </c>
      <c r="I49" s="49">
        <v>810.82</v>
      </c>
      <c r="J49" s="49">
        <v>0</v>
      </c>
      <c r="K49" s="49">
        <f t="shared" si="28"/>
        <v>2723.6699999999996</v>
      </c>
      <c r="L49" s="49">
        <v>228.43</v>
      </c>
      <c r="M49" s="49">
        <v>0</v>
      </c>
      <c r="N49" s="49">
        <v>2495.2399999999998</v>
      </c>
      <c r="O49" s="49">
        <v>1.33</v>
      </c>
      <c r="P49" s="49">
        <f t="shared" si="29"/>
        <v>0.14000000000000001</v>
      </c>
      <c r="Q49" s="49">
        <v>0</v>
      </c>
      <c r="R49" s="49">
        <v>0.14000000000000001</v>
      </c>
      <c r="S49" s="49">
        <v>225.18</v>
      </c>
    </row>
    <row r="50" spans="1:19" x14ac:dyDescent="0.15">
      <c r="A50" s="61"/>
      <c r="B50" s="61"/>
      <c r="C50" s="47" t="s">
        <v>24</v>
      </c>
      <c r="D50" s="48"/>
      <c r="E50" s="49">
        <f t="shared" si="24"/>
        <v>732.07</v>
      </c>
      <c r="F50" s="49">
        <f t="shared" si="31"/>
        <v>719.96</v>
      </c>
      <c r="G50" s="49">
        <f t="shared" si="19"/>
        <v>719.96</v>
      </c>
      <c r="H50" s="49">
        <f t="shared" si="27"/>
        <v>128.94999999999999</v>
      </c>
      <c r="I50" s="49">
        <v>123.72</v>
      </c>
      <c r="J50" s="49">
        <v>5.23</v>
      </c>
      <c r="K50" s="49">
        <f t="shared" si="28"/>
        <v>591.01</v>
      </c>
      <c r="L50" s="49">
        <v>34.69</v>
      </c>
      <c r="M50" s="49">
        <v>0</v>
      </c>
      <c r="N50" s="49">
        <v>556.32000000000005</v>
      </c>
      <c r="O50" s="49">
        <v>0</v>
      </c>
      <c r="P50" s="49">
        <f t="shared" si="29"/>
        <v>0</v>
      </c>
      <c r="Q50" s="49">
        <v>0</v>
      </c>
      <c r="R50" s="49">
        <v>0</v>
      </c>
      <c r="S50" s="49">
        <v>12.11</v>
      </c>
    </row>
    <row r="51" spans="1:19" x14ac:dyDescent="0.15">
      <c r="A51" s="61"/>
      <c r="B51" s="61"/>
      <c r="C51" s="47" t="s">
        <v>25</v>
      </c>
      <c r="D51" s="48"/>
      <c r="E51" s="49">
        <f t="shared" si="24"/>
        <v>14428.550000000001</v>
      </c>
      <c r="F51" s="49">
        <f t="shared" si="31"/>
        <v>13974.380000000001</v>
      </c>
      <c r="G51" s="49">
        <f t="shared" si="19"/>
        <v>13823.36</v>
      </c>
      <c r="H51" s="49">
        <f t="shared" si="27"/>
        <v>9866.6</v>
      </c>
      <c r="I51" s="49">
        <v>9822.11</v>
      </c>
      <c r="J51" s="49">
        <v>44.49</v>
      </c>
      <c r="K51" s="49">
        <f t="shared" si="28"/>
        <v>3956.76</v>
      </c>
      <c r="L51" s="49">
        <v>179.03</v>
      </c>
      <c r="M51" s="49">
        <v>0</v>
      </c>
      <c r="N51" s="49">
        <v>3777.73</v>
      </c>
      <c r="O51" s="49">
        <v>0</v>
      </c>
      <c r="P51" s="49">
        <f t="shared" si="29"/>
        <v>151.02000000000001</v>
      </c>
      <c r="Q51" s="49">
        <v>51.79</v>
      </c>
      <c r="R51" s="49">
        <v>99.23</v>
      </c>
      <c r="S51" s="49">
        <v>454.17</v>
      </c>
    </row>
    <row r="52" spans="1:19" x14ac:dyDescent="0.15">
      <c r="A52" s="61"/>
      <c r="B52" s="61"/>
      <c r="C52" s="64" t="s">
        <v>33</v>
      </c>
      <c r="D52" s="65"/>
      <c r="E52" s="49">
        <f t="shared" si="24"/>
        <v>0</v>
      </c>
      <c r="F52" s="49">
        <f t="shared" si="31"/>
        <v>0</v>
      </c>
      <c r="G52" s="66">
        <f t="shared" si="19"/>
        <v>0</v>
      </c>
      <c r="H52" s="49">
        <f t="shared" si="27"/>
        <v>0</v>
      </c>
      <c r="I52" s="49">
        <v>0</v>
      </c>
      <c r="J52" s="49">
        <v>0</v>
      </c>
      <c r="K52" s="49">
        <f t="shared" si="28"/>
        <v>0</v>
      </c>
      <c r="L52" s="49">
        <v>0</v>
      </c>
      <c r="M52" s="49">
        <v>0</v>
      </c>
      <c r="N52" s="49">
        <v>0</v>
      </c>
      <c r="O52" s="49">
        <v>0</v>
      </c>
      <c r="P52" s="49">
        <f t="shared" si="29"/>
        <v>0</v>
      </c>
      <c r="Q52" s="49">
        <v>0</v>
      </c>
      <c r="R52" s="49">
        <v>0</v>
      </c>
      <c r="S52" s="49">
        <v>0</v>
      </c>
    </row>
    <row r="53" spans="1:19" x14ac:dyDescent="0.15">
      <c r="A53" s="71" t="s">
        <v>35</v>
      </c>
      <c r="B53" s="69" t="s">
        <v>35</v>
      </c>
      <c r="C53" s="67" t="s">
        <v>19</v>
      </c>
      <c r="D53" s="68"/>
      <c r="E53" s="70">
        <f t="shared" ref="E53:S53" si="33">SUMIF(E54:E59,"&gt;0")</f>
        <v>16096.589999999998</v>
      </c>
      <c r="F53" s="70">
        <f>SUMIF(F54:F59,"&gt;0")</f>
        <v>15111.07</v>
      </c>
      <c r="G53" s="49">
        <f t="shared" si="33"/>
        <v>15080.63</v>
      </c>
      <c r="H53" s="70">
        <f t="shared" si="33"/>
        <v>9395.1299999999992</v>
      </c>
      <c r="I53" s="70">
        <f t="shared" si="33"/>
        <v>9366.3499999999985</v>
      </c>
      <c r="J53" s="70">
        <f t="shared" si="33"/>
        <v>28.78</v>
      </c>
      <c r="K53" s="70">
        <f t="shared" si="33"/>
        <v>5685.5</v>
      </c>
      <c r="L53" s="70">
        <f t="shared" si="33"/>
        <v>48.37</v>
      </c>
      <c r="M53" s="70">
        <f t="shared" si="33"/>
        <v>0</v>
      </c>
      <c r="N53" s="70">
        <f t="shared" si="33"/>
        <v>5637.13</v>
      </c>
      <c r="O53" s="72">
        <f t="shared" si="33"/>
        <v>0</v>
      </c>
      <c r="P53" s="70">
        <f t="shared" si="33"/>
        <v>30.44</v>
      </c>
      <c r="Q53" s="70">
        <f t="shared" si="33"/>
        <v>20.440000000000001</v>
      </c>
      <c r="R53" s="70">
        <f t="shared" si="33"/>
        <v>10</v>
      </c>
      <c r="S53" s="70">
        <f t="shared" si="33"/>
        <v>985.52</v>
      </c>
    </row>
    <row r="54" spans="1:19" x14ac:dyDescent="0.15">
      <c r="A54" s="56"/>
      <c r="B54" s="61"/>
      <c r="C54" s="47" t="s">
        <v>21</v>
      </c>
      <c r="D54" s="48"/>
      <c r="E54" s="49">
        <f t="shared" ref="E54:E59" si="34">IF(F54&gt;0,F54,0)+IF(S54&gt;0,S54,0)</f>
        <v>1827.8300000000002</v>
      </c>
      <c r="F54" s="49">
        <f t="shared" ref="F54:F59" si="35">IF(G54&gt;0,G54,0)+IF(O54&gt;0,O54,0)+IF(P54&gt;0,P54,0)</f>
        <v>1644.1100000000001</v>
      </c>
      <c r="G54" s="49">
        <f t="shared" ref="G54" si="36">IF(H54&gt;0,H54,0)+IF(K54&gt;0,K54,0)</f>
        <v>1643.91</v>
      </c>
      <c r="H54" s="49">
        <f t="shared" ref="H54:H59" si="37">SUMIF(I54:J54,"&gt;0")</f>
        <v>622.20000000000005</v>
      </c>
      <c r="I54" s="49">
        <v>622.20000000000005</v>
      </c>
      <c r="J54" s="49">
        <v>0</v>
      </c>
      <c r="K54" s="49">
        <f t="shared" ref="K54:K59" si="38">SUMIF(L54:N54,"&gt;0")</f>
        <v>1021.71</v>
      </c>
      <c r="L54" s="49">
        <v>0</v>
      </c>
      <c r="M54" s="49">
        <v>0</v>
      </c>
      <c r="N54" s="49">
        <v>1021.71</v>
      </c>
      <c r="O54" s="49">
        <v>0</v>
      </c>
      <c r="P54" s="49">
        <f t="shared" ref="P54:P59" si="39">SUMIF(Q54:R54,"&gt;0")</f>
        <v>0.2</v>
      </c>
      <c r="Q54" s="49">
        <v>0</v>
      </c>
      <c r="R54" s="49">
        <v>0.2</v>
      </c>
      <c r="S54" s="49">
        <v>183.72</v>
      </c>
    </row>
    <row r="55" spans="1:19" x14ac:dyDescent="0.15">
      <c r="A55" s="56"/>
      <c r="B55" s="61"/>
      <c r="C55" s="47" t="s">
        <v>22</v>
      </c>
      <c r="D55" s="48"/>
      <c r="E55" s="49">
        <f t="shared" si="34"/>
        <v>1783.31</v>
      </c>
      <c r="F55" s="49">
        <f t="shared" si="35"/>
        <v>1721.1399999999999</v>
      </c>
      <c r="G55" s="49">
        <f t="shared" si="19"/>
        <v>1721.1399999999999</v>
      </c>
      <c r="H55" s="49">
        <f t="shared" si="37"/>
        <v>17.27</v>
      </c>
      <c r="I55" s="49">
        <v>17.27</v>
      </c>
      <c r="J55" s="49">
        <v>0</v>
      </c>
      <c r="K55" s="49">
        <f t="shared" si="38"/>
        <v>1703.87</v>
      </c>
      <c r="L55" s="49">
        <v>0</v>
      </c>
      <c r="M55" s="49">
        <v>0</v>
      </c>
      <c r="N55" s="49">
        <v>1703.87</v>
      </c>
      <c r="O55" s="49">
        <v>0</v>
      </c>
      <c r="P55" s="49">
        <f t="shared" si="39"/>
        <v>0</v>
      </c>
      <c r="Q55" s="49">
        <v>0</v>
      </c>
      <c r="R55" s="49">
        <v>0</v>
      </c>
      <c r="S55" s="49">
        <v>62.17</v>
      </c>
    </row>
    <row r="56" spans="1:19" x14ac:dyDescent="0.15">
      <c r="A56" s="56"/>
      <c r="B56" s="61"/>
      <c r="C56" s="47" t="s">
        <v>23</v>
      </c>
      <c r="D56" s="48"/>
      <c r="E56" s="49">
        <f t="shared" si="34"/>
        <v>1053.1100000000001</v>
      </c>
      <c r="F56" s="49">
        <f t="shared" si="35"/>
        <v>978.96</v>
      </c>
      <c r="G56" s="49">
        <f t="shared" si="19"/>
        <v>978.96</v>
      </c>
      <c r="H56" s="49">
        <f t="shared" si="37"/>
        <v>469.46</v>
      </c>
      <c r="I56" s="49">
        <v>450.33</v>
      </c>
      <c r="J56" s="49">
        <v>19.13</v>
      </c>
      <c r="K56" s="49">
        <f t="shared" si="38"/>
        <v>509.5</v>
      </c>
      <c r="L56" s="49">
        <v>0</v>
      </c>
      <c r="M56" s="49">
        <v>0</v>
      </c>
      <c r="N56" s="49">
        <v>509.5</v>
      </c>
      <c r="O56" s="49">
        <v>0</v>
      </c>
      <c r="P56" s="49">
        <f t="shared" si="39"/>
        <v>0</v>
      </c>
      <c r="Q56" s="49">
        <v>0</v>
      </c>
      <c r="R56" s="49">
        <v>0</v>
      </c>
      <c r="S56" s="49">
        <v>74.150000000000006</v>
      </c>
    </row>
    <row r="57" spans="1:19" x14ac:dyDescent="0.15">
      <c r="A57" s="56"/>
      <c r="B57" s="61"/>
      <c r="C57" s="47" t="s">
        <v>24</v>
      </c>
      <c r="D57" s="48"/>
      <c r="E57" s="49">
        <f t="shared" si="34"/>
        <v>0</v>
      </c>
      <c r="F57" s="49">
        <f t="shared" si="35"/>
        <v>0</v>
      </c>
      <c r="G57" s="49">
        <f t="shared" si="19"/>
        <v>0</v>
      </c>
      <c r="H57" s="49">
        <f t="shared" si="37"/>
        <v>0</v>
      </c>
      <c r="I57" s="49">
        <v>0</v>
      </c>
      <c r="J57" s="49">
        <v>0</v>
      </c>
      <c r="K57" s="49">
        <f t="shared" si="38"/>
        <v>0</v>
      </c>
      <c r="L57" s="49">
        <v>0</v>
      </c>
      <c r="M57" s="49">
        <v>0</v>
      </c>
      <c r="N57" s="49">
        <v>0</v>
      </c>
      <c r="O57" s="49">
        <v>0</v>
      </c>
      <c r="P57" s="49">
        <f t="shared" si="39"/>
        <v>0</v>
      </c>
      <c r="Q57" s="49">
        <v>0</v>
      </c>
      <c r="R57" s="49">
        <v>0</v>
      </c>
      <c r="S57" s="49">
        <v>0</v>
      </c>
    </row>
    <row r="58" spans="1:19" x14ac:dyDescent="0.15">
      <c r="A58" s="56"/>
      <c r="B58" s="61"/>
      <c r="C58" s="47" t="s">
        <v>25</v>
      </c>
      <c r="D58" s="48"/>
      <c r="E58" s="49">
        <f t="shared" si="34"/>
        <v>11432.339999999998</v>
      </c>
      <c r="F58" s="49">
        <f t="shared" si="35"/>
        <v>10766.859999999999</v>
      </c>
      <c r="G58" s="49">
        <f t="shared" si="19"/>
        <v>10736.619999999999</v>
      </c>
      <c r="H58" s="49">
        <f t="shared" si="37"/>
        <v>8286.1999999999989</v>
      </c>
      <c r="I58" s="49">
        <v>8276.5499999999993</v>
      </c>
      <c r="J58" s="49">
        <v>9.65</v>
      </c>
      <c r="K58" s="49">
        <f t="shared" si="38"/>
        <v>2450.42</v>
      </c>
      <c r="L58" s="49">
        <v>48.37</v>
      </c>
      <c r="M58" s="49">
        <v>0</v>
      </c>
      <c r="N58" s="49">
        <v>2402.0500000000002</v>
      </c>
      <c r="O58" s="49">
        <v>0</v>
      </c>
      <c r="P58" s="49">
        <f t="shared" si="39"/>
        <v>30.240000000000002</v>
      </c>
      <c r="Q58" s="49">
        <v>20.440000000000001</v>
      </c>
      <c r="R58" s="49">
        <v>9.8000000000000007</v>
      </c>
      <c r="S58" s="49">
        <v>665.48</v>
      </c>
    </row>
    <row r="59" spans="1:19" x14ac:dyDescent="0.15">
      <c r="A59" s="62"/>
      <c r="B59" s="63"/>
      <c r="C59" s="64" t="s">
        <v>26</v>
      </c>
      <c r="D59" s="65"/>
      <c r="E59" s="66">
        <f t="shared" si="34"/>
        <v>0</v>
      </c>
      <c r="F59" s="66">
        <f t="shared" si="35"/>
        <v>0</v>
      </c>
      <c r="G59" s="66">
        <f t="shared" si="19"/>
        <v>0</v>
      </c>
      <c r="H59" s="66">
        <f t="shared" si="37"/>
        <v>0</v>
      </c>
      <c r="I59" s="66">
        <v>0</v>
      </c>
      <c r="J59" s="66">
        <v>0</v>
      </c>
      <c r="K59" s="66">
        <f t="shared" si="38"/>
        <v>0</v>
      </c>
      <c r="L59" s="66">
        <v>0</v>
      </c>
      <c r="M59" s="66">
        <v>0</v>
      </c>
      <c r="N59" s="66">
        <v>0</v>
      </c>
      <c r="O59" s="66">
        <v>0</v>
      </c>
      <c r="P59" s="66">
        <f t="shared" si="39"/>
        <v>0</v>
      </c>
      <c r="Q59" s="66">
        <v>0</v>
      </c>
      <c r="R59" s="66">
        <v>0</v>
      </c>
      <c r="S59" s="66">
        <v>0</v>
      </c>
    </row>
    <row r="60" spans="1:19" x14ac:dyDescent="0.15">
      <c r="A60" s="71" t="s">
        <v>36</v>
      </c>
      <c r="B60" s="69" t="s">
        <v>36</v>
      </c>
      <c r="C60" s="67" t="s">
        <v>37</v>
      </c>
      <c r="D60" s="68"/>
      <c r="E60" s="70">
        <f t="shared" ref="E60:S74" si="40">SUMIF(E61:E66,"&gt;0")</f>
        <v>29936.329999999998</v>
      </c>
      <c r="F60" s="70">
        <f>SUMIF(F61:F66,"&gt;0")</f>
        <v>28059.399999999998</v>
      </c>
      <c r="G60" s="49">
        <f t="shared" si="40"/>
        <v>28054.409999999996</v>
      </c>
      <c r="H60" s="70">
        <f t="shared" si="40"/>
        <v>14706.599999999999</v>
      </c>
      <c r="I60" s="70">
        <f t="shared" si="40"/>
        <v>14644.189999999999</v>
      </c>
      <c r="J60" s="70">
        <f t="shared" si="40"/>
        <v>62.41</v>
      </c>
      <c r="K60" s="70">
        <f t="shared" si="40"/>
        <v>13347.810000000001</v>
      </c>
      <c r="L60" s="70">
        <f t="shared" si="40"/>
        <v>563.29</v>
      </c>
      <c r="M60" s="70">
        <f t="shared" si="40"/>
        <v>0</v>
      </c>
      <c r="N60" s="70">
        <f t="shared" si="40"/>
        <v>12784.52</v>
      </c>
      <c r="O60" s="70">
        <f t="shared" si="40"/>
        <v>0.69</v>
      </c>
      <c r="P60" s="70">
        <f t="shared" si="40"/>
        <v>4.3</v>
      </c>
      <c r="Q60" s="70">
        <f t="shared" si="40"/>
        <v>0</v>
      </c>
      <c r="R60" s="70">
        <f t="shared" si="40"/>
        <v>4.3</v>
      </c>
      <c r="S60" s="70">
        <f t="shared" si="40"/>
        <v>1876.93</v>
      </c>
    </row>
    <row r="61" spans="1:19" x14ac:dyDescent="0.15">
      <c r="A61" s="56"/>
      <c r="B61" s="61"/>
      <c r="C61" s="47" t="s">
        <v>21</v>
      </c>
      <c r="D61" s="48"/>
      <c r="E61" s="49">
        <f t="shared" ref="E61:E66" si="41">IF(F61&gt;0,F61,0)+IF(S61&gt;0,S61,0)</f>
        <v>1125.92</v>
      </c>
      <c r="F61" s="49">
        <f t="shared" ref="F61:F66" si="42">IF(G61&gt;0,G61,0)+IF(O61&gt;0,O61,0)+IF(P61&gt;0,P61,0)</f>
        <v>1091.04</v>
      </c>
      <c r="G61" s="49">
        <f t="shared" ref="G61" si="43">IF(H61&gt;0,H61,0)+IF(K61&gt;0,K61,0)</f>
        <v>1091.04</v>
      </c>
      <c r="H61" s="49">
        <f t="shared" ref="H61:H66" si="44">SUMIF(I61:J61,"&gt;0")</f>
        <v>34.22</v>
      </c>
      <c r="I61" s="49">
        <v>34.22</v>
      </c>
      <c r="J61" s="49">
        <v>0</v>
      </c>
      <c r="K61" s="49">
        <f t="shared" ref="K61:K66" si="45">SUMIF(L61:N61,"&gt;0")</f>
        <v>1056.82</v>
      </c>
      <c r="L61" s="49">
        <v>0.23</v>
      </c>
      <c r="M61" s="49">
        <v>0</v>
      </c>
      <c r="N61" s="49">
        <v>1056.5899999999999</v>
      </c>
      <c r="O61" s="49">
        <v>0</v>
      </c>
      <c r="P61" s="49">
        <f t="shared" ref="P61:P66" si="46">SUMIF(Q61:R61,"&gt;0")</f>
        <v>0</v>
      </c>
      <c r="Q61" s="49">
        <v>0</v>
      </c>
      <c r="R61" s="49">
        <v>0</v>
      </c>
      <c r="S61" s="49">
        <v>34.880000000000003</v>
      </c>
    </row>
    <row r="62" spans="1:19" x14ac:dyDescent="0.15">
      <c r="A62" s="56"/>
      <c r="B62" s="61"/>
      <c r="C62" s="47" t="s">
        <v>22</v>
      </c>
      <c r="D62" s="48"/>
      <c r="E62" s="49">
        <f t="shared" si="41"/>
        <v>6092.38</v>
      </c>
      <c r="F62" s="49">
        <f t="shared" si="42"/>
        <v>5117.42</v>
      </c>
      <c r="G62" s="49">
        <f t="shared" si="19"/>
        <v>5117.42</v>
      </c>
      <c r="H62" s="49">
        <f t="shared" si="44"/>
        <v>82.9</v>
      </c>
      <c r="I62" s="49">
        <v>82.9</v>
      </c>
      <c r="J62" s="49">
        <v>0</v>
      </c>
      <c r="K62" s="49">
        <f t="shared" si="45"/>
        <v>5034.5200000000004</v>
      </c>
      <c r="L62" s="49">
        <v>49.81</v>
      </c>
      <c r="M62" s="49">
        <v>0</v>
      </c>
      <c r="N62" s="49">
        <v>4984.71</v>
      </c>
      <c r="O62" s="49">
        <v>0</v>
      </c>
      <c r="P62" s="49">
        <f t="shared" si="46"/>
        <v>0</v>
      </c>
      <c r="Q62" s="49">
        <v>0</v>
      </c>
      <c r="R62" s="49">
        <v>0</v>
      </c>
      <c r="S62" s="49">
        <v>974.96</v>
      </c>
    </row>
    <row r="63" spans="1:19" x14ac:dyDescent="0.15">
      <c r="A63" s="56"/>
      <c r="B63" s="61"/>
      <c r="C63" s="47" t="s">
        <v>23</v>
      </c>
      <c r="D63" s="48"/>
      <c r="E63" s="49">
        <f t="shared" si="41"/>
        <v>2745.67</v>
      </c>
      <c r="F63" s="49">
        <f t="shared" si="42"/>
        <v>2557.29</v>
      </c>
      <c r="G63" s="49">
        <f t="shared" si="19"/>
        <v>2556.6</v>
      </c>
      <c r="H63" s="49">
        <f t="shared" si="44"/>
        <v>613.35</v>
      </c>
      <c r="I63" s="49">
        <v>613.35</v>
      </c>
      <c r="J63" s="49">
        <v>0</v>
      </c>
      <c r="K63" s="49">
        <f t="shared" si="45"/>
        <v>1943.25</v>
      </c>
      <c r="L63" s="49">
        <v>84.37</v>
      </c>
      <c r="M63" s="49">
        <v>0</v>
      </c>
      <c r="N63" s="49">
        <v>1858.88</v>
      </c>
      <c r="O63" s="49">
        <v>0.69</v>
      </c>
      <c r="P63" s="49">
        <f t="shared" si="46"/>
        <v>0</v>
      </c>
      <c r="Q63" s="49">
        <v>0</v>
      </c>
      <c r="R63" s="49">
        <v>0</v>
      </c>
      <c r="S63" s="49">
        <v>188.38</v>
      </c>
    </row>
    <row r="64" spans="1:19" x14ac:dyDescent="0.15">
      <c r="A64" s="56"/>
      <c r="B64" s="61"/>
      <c r="C64" s="47" t="s">
        <v>24</v>
      </c>
      <c r="D64" s="48"/>
      <c r="E64" s="49">
        <f t="shared" si="41"/>
        <v>0</v>
      </c>
      <c r="F64" s="49">
        <f t="shared" si="42"/>
        <v>0</v>
      </c>
      <c r="G64" s="49">
        <f t="shared" si="19"/>
        <v>0</v>
      </c>
      <c r="H64" s="49">
        <f t="shared" si="44"/>
        <v>0</v>
      </c>
      <c r="I64" s="49">
        <v>0</v>
      </c>
      <c r="J64" s="49">
        <v>0</v>
      </c>
      <c r="K64" s="49">
        <f t="shared" si="45"/>
        <v>0</v>
      </c>
      <c r="L64" s="49">
        <v>0</v>
      </c>
      <c r="M64" s="49">
        <v>0</v>
      </c>
      <c r="N64" s="49">
        <v>0</v>
      </c>
      <c r="O64" s="49">
        <v>0</v>
      </c>
      <c r="P64" s="49">
        <f t="shared" si="46"/>
        <v>0</v>
      </c>
      <c r="Q64" s="49">
        <v>0</v>
      </c>
      <c r="R64" s="49">
        <v>0</v>
      </c>
      <c r="S64" s="49">
        <v>0</v>
      </c>
    </row>
    <row r="65" spans="1:19" x14ac:dyDescent="0.15">
      <c r="A65" s="56"/>
      <c r="B65" s="61"/>
      <c r="C65" s="47" t="s">
        <v>25</v>
      </c>
      <c r="D65" s="48"/>
      <c r="E65" s="49">
        <f t="shared" si="41"/>
        <v>19972.359999999997</v>
      </c>
      <c r="F65" s="49">
        <f t="shared" si="42"/>
        <v>19293.649999999998</v>
      </c>
      <c r="G65" s="49">
        <f t="shared" si="19"/>
        <v>19289.349999999999</v>
      </c>
      <c r="H65" s="49">
        <f t="shared" si="44"/>
        <v>13976.13</v>
      </c>
      <c r="I65" s="49">
        <v>13913.72</v>
      </c>
      <c r="J65" s="49">
        <v>62.41</v>
      </c>
      <c r="K65" s="49">
        <f t="shared" si="45"/>
        <v>5313.22</v>
      </c>
      <c r="L65" s="49">
        <v>428.88</v>
      </c>
      <c r="M65" s="49">
        <v>0</v>
      </c>
      <c r="N65" s="49">
        <v>4884.34</v>
      </c>
      <c r="O65" s="49">
        <v>0</v>
      </c>
      <c r="P65" s="49">
        <f t="shared" si="46"/>
        <v>4.3</v>
      </c>
      <c r="Q65" s="49">
        <v>0</v>
      </c>
      <c r="R65" s="49">
        <v>4.3</v>
      </c>
      <c r="S65" s="49">
        <v>678.71</v>
      </c>
    </row>
    <row r="66" spans="1:19" x14ac:dyDescent="0.15">
      <c r="A66" s="62"/>
      <c r="B66" s="63"/>
      <c r="C66" s="64" t="s">
        <v>26</v>
      </c>
      <c r="D66" s="65"/>
      <c r="E66" s="66">
        <f t="shared" si="41"/>
        <v>0</v>
      </c>
      <c r="F66" s="66">
        <f t="shared" si="42"/>
        <v>0</v>
      </c>
      <c r="G66" s="66">
        <f t="shared" si="19"/>
        <v>0</v>
      </c>
      <c r="H66" s="66">
        <f t="shared" si="44"/>
        <v>0</v>
      </c>
      <c r="I66" s="66">
        <v>0</v>
      </c>
      <c r="J66" s="66">
        <v>0</v>
      </c>
      <c r="K66" s="66">
        <f t="shared" si="45"/>
        <v>0</v>
      </c>
      <c r="L66" s="66">
        <v>0</v>
      </c>
      <c r="M66" s="66">
        <v>0</v>
      </c>
      <c r="N66" s="66">
        <v>0</v>
      </c>
      <c r="O66" s="66">
        <v>0</v>
      </c>
      <c r="P66" s="66">
        <f t="shared" si="46"/>
        <v>0</v>
      </c>
      <c r="Q66" s="66">
        <v>0</v>
      </c>
      <c r="R66" s="66">
        <v>0</v>
      </c>
      <c r="S66" s="66">
        <v>0</v>
      </c>
    </row>
    <row r="67" spans="1:19" x14ac:dyDescent="0.15">
      <c r="A67" s="56" t="s">
        <v>38</v>
      </c>
      <c r="B67" s="61" t="s">
        <v>38</v>
      </c>
      <c r="C67" s="67" t="s">
        <v>19</v>
      </c>
      <c r="D67" s="68"/>
      <c r="E67" s="49">
        <f t="shared" ref="E67:S67" si="47">SUMIF(E68:E73,"&gt;0")</f>
        <v>29003.08</v>
      </c>
      <c r="F67" s="49">
        <f>SUMIF(F68:F73,"&gt;0")</f>
        <v>28086.2</v>
      </c>
      <c r="G67" s="49">
        <f t="shared" si="47"/>
        <v>28060.39</v>
      </c>
      <c r="H67" s="49">
        <f t="shared" si="47"/>
        <v>17299.560000000001</v>
      </c>
      <c r="I67" s="49">
        <f t="shared" si="47"/>
        <v>17293.29</v>
      </c>
      <c r="J67" s="49">
        <f t="shared" si="47"/>
        <v>6.27</v>
      </c>
      <c r="K67" s="49">
        <f t="shared" si="47"/>
        <v>10760.829999999998</v>
      </c>
      <c r="L67" s="49">
        <f t="shared" si="47"/>
        <v>661.68999999999994</v>
      </c>
      <c r="M67" s="49">
        <f t="shared" si="47"/>
        <v>0</v>
      </c>
      <c r="N67" s="49">
        <f t="shared" si="47"/>
        <v>10099.14</v>
      </c>
      <c r="O67" s="49">
        <f t="shared" si="47"/>
        <v>0</v>
      </c>
      <c r="P67" s="49">
        <f t="shared" si="47"/>
        <v>25.81</v>
      </c>
      <c r="Q67" s="49">
        <f t="shared" si="47"/>
        <v>25.81</v>
      </c>
      <c r="R67" s="49">
        <f t="shared" si="47"/>
        <v>0</v>
      </c>
      <c r="S67" s="49">
        <f t="shared" si="47"/>
        <v>916.88</v>
      </c>
    </row>
    <row r="68" spans="1:19" x14ac:dyDescent="0.15">
      <c r="A68" s="56"/>
      <c r="B68" s="61"/>
      <c r="C68" s="47" t="s">
        <v>21</v>
      </c>
      <c r="D68" s="48"/>
      <c r="E68" s="49">
        <f t="shared" ref="E68:E73" si="48">IF(F68&gt;0,F68,0)+IF(S68&gt;0,S68,0)</f>
        <v>3378.93</v>
      </c>
      <c r="F68" s="49">
        <f t="shared" ref="F68:F73" si="49">IF(G68&gt;0,G68,0)+IF(O68&gt;0,O68,0)+IF(P68&gt;0,P68,0)</f>
        <v>3253.8599999999997</v>
      </c>
      <c r="G68" s="49">
        <f t="shared" ref="G68" si="50">IF(H68&gt;0,H68,0)+IF(K68&gt;0,K68,0)</f>
        <v>3253.8599999999997</v>
      </c>
      <c r="H68" s="49">
        <f t="shared" ref="H68:H73" si="51">SUMIF(I68:J68,"&gt;0")</f>
        <v>408.71</v>
      </c>
      <c r="I68" s="49">
        <v>408.71</v>
      </c>
      <c r="J68" s="49">
        <v>0</v>
      </c>
      <c r="K68" s="49">
        <f t="shared" ref="K68:K73" si="52">SUMIF(L68:N68,"&gt;0")</f>
        <v>2845.1499999999996</v>
      </c>
      <c r="L68" s="49">
        <v>58.7</v>
      </c>
      <c r="M68" s="49">
        <v>0</v>
      </c>
      <c r="N68" s="49">
        <v>2786.45</v>
      </c>
      <c r="O68" s="49">
        <v>0</v>
      </c>
      <c r="P68" s="49">
        <f t="shared" ref="P68:P73" si="53">SUMIF(Q68:R68,"&gt;0")</f>
        <v>0</v>
      </c>
      <c r="Q68" s="49">
        <v>0</v>
      </c>
      <c r="R68" s="49">
        <v>0</v>
      </c>
      <c r="S68" s="49">
        <v>125.07</v>
      </c>
    </row>
    <row r="69" spans="1:19" x14ac:dyDescent="0.15">
      <c r="A69" s="56"/>
      <c r="B69" s="61"/>
      <c r="C69" s="47" t="s">
        <v>22</v>
      </c>
      <c r="D69" s="48"/>
      <c r="E69" s="49">
        <f t="shared" si="48"/>
        <v>489.89000000000004</v>
      </c>
      <c r="F69" s="49">
        <f t="shared" si="49"/>
        <v>485.34000000000003</v>
      </c>
      <c r="G69" s="49">
        <f t="shared" si="19"/>
        <v>485.34000000000003</v>
      </c>
      <c r="H69" s="49">
        <f t="shared" si="51"/>
        <v>35.18</v>
      </c>
      <c r="I69" s="49">
        <v>35.18</v>
      </c>
      <c r="J69" s="49">
        <v>0</v>
      </c>
      <c r="K69" s="49">
        <f t="shared" si="52"/>
        <v>450.16</v>
      </c>
      <c r="L69" s="49">
        <v>0</v>
      </c>
      <c r="M69" s="49">
        <v>0</v>
      </c>
      <c r="N69" s="49">
        <v>450.16</v>
      </c>
      <c r="O69" s="49">
        <v>0</v>
      </c>
      <c r="P69" s="49">
        <f t="shared" si="53"/>
        <v>0</v>
      </c>
      <c r="Q69" s="49">
        <v>0</v>
      </c>
      <c r="R69" s="49">
        <v>0</v>
      </c>
      <c r="S69" s="49">
        <v>4.55</v>
      </c>
    </row>
    <row r="70" spans="1:19" x14ac:dyDescent="0.15">
      <c r="A70" s="56"/>
      <c r="B70" s="61"/>
      <c r="C70" s="47" t="s">
        <v>23</v>
      </c>
      <c r="D70" s="48"/>
      <c r="E70" s="49">
        <f t="shared" si="48"/>
        <v>2020.48</v>
      </c>
      <c r="F70" s="49">
        <f t="shared" si="49"/>
        <v>1753.87</v>
      </c>
      <c r="G70" s="49">
        <f t="shared" si="19"/>
        <v>1753.87</v>
      </c>
      <c r="H70" s="49">
        <f t="shared" si="51"/>
        <v>554.88</v>
      </c>
      <c r="I70" s="49">
        <v>554.88</v>
      </c>
      <c r="J70" s="49">
        <v>0</v>
      </c>
      <c r="K70" s="49">
        <f t="shared" si="52"/>
        <v>1198.99</v>
      </c>
      <c r="L70" s="49">
        <v>26.69</v>
      </c>
      <c r="M70" s="49">
        <v>0</v>
      </c>
      <c r="N70" s="49">
        <v>1172.3</v>
      </c>
      <c r="O70" s="49">
        <v>0</v>
      </c>
      <c r="P70" s="49">
        <f t="shared" si="53"/>
        <v>0</v>
      </c>
      <c r="Q70" s="49">
        <v>0</v>
      </c>
      <c r="R70" s="49">
        <v>0</v>
      </c>
      <c r="S70" s="49">
        <v>266.61</v>
      </c>
    </row>
    <row r="71" spans="1:19" x14ac:dyDescent="0.15">
      <c r="A71" s="56"/>
      <c r="B71" s="61"/>
      <c r="C71" s="47" t="s">
        <v>24</v>
      </c>
      <c r="D71" s="48"/>
      <c r="E71" s="49">
        <f t="shared" si="48"/>
        <v>0</v>
      </c>
      <c r="F71" s="49">
        <f t="shared" si="49"/>
        <v>0</v>
      </c>
      <c r="G71" s="49">
        <f t="shared" si="19"/>
        <v>0</v>
      </c>
      <c r="H71" s="49">
        <f t="shared" si="51"/>
        <v>0</v>
      </c>
      <c r="I71" s="49">
        <v>0</v>
      </c>
      <c r="J71" s="49">
        <v>0</v>
      </c>
      <c r="K71" s="49">
        <f t="shared" si="52"/>
        <v>0</v>
      </c>
      <c r="L71" s="49">
        <v>0</v>
      </c>
      <c r="M71" s="49">
        <v>0</v>
      </c>
      <c r="N71" s="49">
        <v>0</v>
      </c>
      <c r="O71" s="49">
        <v>0</v>
      </c>
      <c r="P71" s="49">
        <f t="shared" si="53"/>
        <v>0</v>
      </c>
      <c r="Q71" s="49">
        <v>0</v>
      </c>
      <c r="R71" s="49">
        <v>0</v>
      </c>
      <c r="S71" s="49">
        <v>0</v>
      </c>
    </row>
    <row r="72" spans="1:19" x14ac:dyDescent="0.15">
      <c r="A72" s="56"/>
      <c r="B72" s="61"/>
      <c r="C72" s="47" t="s">
        <v>25</v>
      </c>
      <c r="D72" s="48"/>
      <c r="E72" s="49">
        <f t="shared" si="48"/>
        <v>23113.780000000002</v>
      </c>
      <c r="F72" s="49">
        <f t="shared" si="49"/>
        <v>22593.13</v>
      </c>
      <c r="G72" s="49">
        <f t="shared" si="19"/>
        <v>22567.32</v>
      </c>
      <c r="H72" s="49">
        <f t="shared" si="51"/>
        <v>16300.79</v>
      </c>
      <c r="I72" s="49">
        <v>16294.52</v>
      </c>
      <c r="J72" s="49">
        <v>6.27</v>
      </c>
      <c r="K72" s="49">
        <f t="shared" si="52"/>
        <v>6266.53</v>
      </c>
      <c r="L72" s="49">
        <v>576.29999999999995</v>
      </c>
      <c r="M72" s="49">
        <v>0</v>
      </c>
      <c r="N72" s="49">
        <v>5690.23</v>
      </c>
      <c r="O72" s="49">
        <v>0</v>
      </c>
      <c r="P72" s="49">
        <f t="shared" si="53"/>
        <v>25.81</v>
      </c>
      <c r="Q72" s="49">
        <v>25.81</v>
      </c>
      <c r="R72" s="49">
        <v>0</v>
      </c>
      <c r="S72" s="49">
        <v>520.65</v>
      </c>
    </row>
    <row r="73" spans="1:19" x14ac:dyDescent="0.15">
      <c r="A73" s="62"/>
      <c r="B73" s="63"/>
      <c r="C73" s="64" t="s">
        <v>39</v>
      </c>
      <c r="D73" s="65"/>
      <c r="E73" s="66">
        <f t="shared" si="48"/>
        <v>0</v>
      </c>
      <c r="F73" s="66">
        <f t="shared" si="49"/>
        <v>0</v>
      </c>
      <c r="G73" s="66">
        <f t="shared" si="19"/>
        <v>0</v>
      </c>
      <c r="H73" s="66">
        <f t="shared" si="51"/>
        <v>0</v>
      </c>
      <c r="I73" s="66">
        <v>0</v>
      </c>
      <c r="J73" s="66">
        <v>0</v>
      </c>
      <c r="K73" s="66">
        <f t="shared" si="52"/>
        <v>0</v>
      </c>
      <c r="L73" s="66">
        <v>0</v>
      </c>
      <c r="M73" s="66">
        <v>0</v>
      </c>
      <c r="N73" s="66">
        <v>0</v>
      </c>
      <c r="O73" s="66">
        <v>0</v>
      </c>
      <c r="P73" s="66">
        <f t="shared" si="53"/>
        <v>0</v>
      </c>
      <c r="Q73" s="66">
        <v>0</v>
      </c>
      <c r="R73" s="66">
        <v>0</v>
      </c>
      <c r="S73" s="66">
        <v>0</v>
      </c>
    </row>
    <row r="74" spans="1:19" x14ac:dyDescent="0.15">
      <c r="A74" s="71" t="s">
        <v>40</v>
      </c>
      <c r="B74" s="69" t="s">
        <v>40</v>
      </c>
      <c r="C74" s="67" t="s">
        <v>19</v>
      </c>
      <c r="D74" s="68"/>
      <c r="E74" s="70">
        <f t="shared" ref="E74:S74" si="54">SUMIF(E75:E80,"&gt;0")</f>
        <v>32192.260000000002</v>
      </c>
      <c r="F74" s="70">
        <f t="shared" si="40"/>
        <v>31299.290000000005</v>
      </c>
      <c r="G74" s="49">
        <f t="shared" si="54"/>
        <v>31207.820000000003</v>
      </c>
      <c r="H74" s="70">
        <f t="shared" si="54"/>
        <v>21107.11</v>
      </c>
      <c r="I74" s="70">
        <f t="shared" si="54"/>
        <v>21070.17</v>
      </c>
      <c r="J74" s="70">
        <f t="shared" si="54"/>
        <v>36.94</v>
      </c>
      <c r="K74" s="70">
        <f t="shared" si="54"/>
        <v>10100.709999999999</v>
      </c>
      <c r="L74" s="70">
        <f t="shared" si="54"/>
        <v>1334.3600000000001</v>
      </c>
      <c r="M74" s="70">
        <f t="shared" si="54"/>
        <v>0</v>
      </c>
      <c r="N74" s="70">
        <f t="shared" si="54"/>
        <v>8766.35</v>
      </c>
      <c r="O74" s="70">
        <f t="shared" si="54"/>
        <v>0</v>
      </c>
      <c r="P74" s="70">
        <f t="shared" si="54"/>
        <v>91.47</v>
      </c>
      <c r="Q74" s="70">
        <f t="shared" si="54"/>
        <v>82.03</v>
      </c>
      <c r="R74" s="70">
        <f t="shared" si="54"/>
        <v>9.44</v>
      </c>
      <c r="S74" s="70">
        <f t="shared" si="54"/>
        <v>892.97</v>
      </c>
    </row>
    <row r="75" spans="1:19" x14ac:dyDescent="0.15">
      <c r="A75" s="56"/>
      <c r="B75" s="61"/>
      <c r="C75" s="47" t="s">
        <v>21</v>
      </c>
      <c r="D75" s="48"/>
      <c r="E75" s="49">
        <f t="shared" ref="E75:E80" si="55">IF(F75&gt;0,F75,0)+IF(S75&gt;0,S75,0)</f>
        <v>2563.4299999999998</v>
      </c>
      <c r="F75" s="49">
        <f t="shared" ref="F75:F94" si="56">IF(G75&gt;0,G75,0)+IF(O75&gt;0,O75,0)+IF(P75&gt;0,P75,0)</f>
        <v>2502.48</v>
      </c>
      <c r="G75" s="49">
        <f t="shared" ref="G75" si="57">IF(H75&gt;0,H75,0)+IF(K75&gt;0,K75,0)</f>
        <v>2502.48</v>
      </c>
      <c r="H75" s="49">
        <f t="shared" ref="H75:H80" si="58">SUMIF(I75:J75,"&gt;0")</f>
        <v>550.79999999999995</v>
      </c>
      <c r="I75" s="49">
        <v>550.79999999999995</v>
      </c>
      <c r="J75" s="49">
        <v>0</v>
      </c>
      <c r="K75" s="49">
        <f t="shared" ref="K75:K80" si="59">SUMIF(L75:N75,"&gt;0")</f>
        <v>1951.68</v>
      </c>
      <c r="L75" s="49">
        <v>7.98</v>
      </c>
      <c r="M75" s="49">
        <v>0</v>
      </c>
      <c r="N75" s="49">
        <v>1943.7</v>
      </c>
      <c r="O75" s="49">
        <v>0</v>
      </c>
      <c r="P75" s="49">
        <f t="shared" ref="P75:P80" si="60">SUMIF(Q75:R75,"&gt;0")</f>
        <v>0</v>
      </c>
      <c r="Q75" s="49">
        <v>0</v>
      </c>
      <c r="R75" s="49">
        <v>0</v>
      </c>
      <c r="S75" s="49">
        <v>60.95</v>
      </c>
    </row>
    <row r="76" spans="1:19" x14ac:dyDescent="0.15">
      <c r="A76" s="56"/>
      <c r="B76" s="61"/>
      <c r="C76" s="47" t="s">
        <v>22</v>
      </c>
      <c r="D76" s="48"/>
      <c r="E76" s="49">
        <f t="shared" si="55"/>
        <v>1088.58</v>
      </c>
      <c r="F76" s="49">
        <f t="shared" si="56"/>
        <v>1044.07</v>
      </c>
      <c r="G76" s="49">
        <f t="shared" si="19"/>
        <v>1044.07</v>
      </c>
      <c r="H76" s="49">
        <f t="shared" si="58"/>
        <v>90.02</v>
      </c>
      <c r="I76" s="49">
        <v>90.02</v>
      </c>
      <c r="J76" s="49">
        <v>0</v>
      </c>
      <c r="K76" s="49">
        <f t="shared" si="59"/>
        <v>954.05</v>
      </c>
      <c r="L76" s="49">
        <v>4.63</v>
      </c>
      <c r="M76" s="49">
        <v>0</v>
      </c>
      <c r="N76" s="49">
        <v>949.42</v>
      </c>
      <c r="O76" s="49">
        <v>0</v>
      </c>
      <c r="P76" s="49">
        <f t="shared" si="60"/>
        <v>0</v>
      </c>
      <c r="Q76" s="49">
        <v>0</v>
      </c>
      <c r="R76" s="49">
        <v>0</v>
      </c>
      <c r="S76" s="49">
        <v>44.51</v>
      </c>
    </row>
    <row r="77" spans="1:19" x14ac:dyDescent="0.15">
      <c r="A77" s="56"/>
      <c r="B77" s="61"/>
      <c r="C77" s="47" t="s">
        <v>23</v>
      </c>
      <c r="D77" s="48"/>
      <c r="E77" s="49">
        <f t="shared" si="55"/>
        <v>3640.8</v>
      </c>
      <c r="F77" s="49">
        <f t="shared" si="56"/>
        <v>3417.63</v>
      </c>
      <c r="G77" s="49">
        <f t="shared" si="19"/>
        <v>3417.63</v>
      </c>
      <c r="H77" s="49">
        <f t="shared" si="58"/>
        <v>970.62</v>
      </c>
      <c r="I77" s="49">
        <v>964.42</v>
      </c>
      <c r="J77" s="49">
        <v>6.2</v>
      </c>
      <c r="K77" s="49">
        <f t="shared" si="59"/>
        <v>2447.0100000000002</v>
      </c>
      <c r="L77" s="49">
        <v>802.37</v>
      </c>
      <c r="M77" s="49">
        <v>0</v>
      </c>
      <c r="N77" s="49">
        <v>1644.64</v>
      </c>
      <c r="O77" s="49">
        <v>0</v>
      </c>
      <c r="P77" s="49">
        <f t="shared" si="60"/>
        <v>0</v>
      </c>
      <c r="Q77" s="49">
        <v>0</v>
      </c>
      <c r="R77" s="49">
        <v>0</v>
      </c>
      <c r="S77" s="49">
        <v>223.17</v>
      </c>
    </row>
    <row r="78" spans="1:19" x14ac:dyDescent="0.15">
      <c r="A78" s="56"/>
      <c r="B78" s="61"/>
      <c r="C78" s="47" t="s">
        <v>24</v>
      </c>
      <c r="D78" s="48"/>
      <c r="E78" s="49">
        <f t="shared" si="55"/>
        <v>0</v>
      </c>
      <c r="F78" s="49">
        <f t="shared" si="56"/>
        <v>0</v>
      </c>
      <c r="G78" s="49">
        <f t="shared" si="19"/>
        <v>0</v>
      </c>
      <c r="H78" s="49">
        <f t="shared" si="58"/>
        <v>0</v>
      </c>
      <c r="I78" s="49">
        <v>0</v>
      </c>
      <c r="J78" s="49">
        <v>0</v>
      </c>
      <c r="K78" s="49">
        <f t="shared" si="59"/>
        <v>0</v>
      </c>
      <c r="L78" s="49">
        <v>0</v>
      </c>
      <c r="M78" s="49">
        <v>0</v>
      </c>
      <c r="N78" s="49">
        <v>0</v>
      </c>
      <c r="O78" s="49">
        <v>0</v>
      </c>
      <c r="P78" s="49">
        <f t="shared" si="60"/>
        <v>0</v>
      </c>
      <c r="Q78" s="49">
        <v>0</v>
      </c>
      <c r="R78" s="49">
        <v>0</v>
      </c>
      <c r="S78" s="49">
        <v>0</v>
      </c>
    </row>
    <row r="79" spans="1:19" x14ac:dyDescent="0.15">
      <c r="A79" s="56"/>
      <c r="B79" s="61"/>
      <c r="C79" s="47" t="s">
        <v>25</v>
      </c>
      <c r="D79" s="48"/>
      <c r="E79" s="49">
        <f t="shared" si="55"/>
        <v>24899.450000000004</v>
      </c>
      <c r="F79" s="49">
        <f t="shared" si="56"/>
        <v>24335.110000000004</v>
      </c>
      <c r="G79" s="49">
        <f t="shared" si="19"/>
        <v>24243.640000000003</v>
      </c>
      <c r="H79" s="49">
        <f t="shared" si="58"/>
        <v>19495.670000000002</v>
      </c>
      <c r="I79" s="49">
        <v>19464.93</v>
      </c>
      <c r="J79" s="49">
        <v>30.74</v>
      </c>
      <c r="K79" s="49">
        <f t="shared" si="59"/>
        <v>4747.97</v>
      </c>
      <c r="L79" s="49">
        <v>519.38</v>
      </c>
      <c r="M79" s="49">
        <v>0</v>
      </c>
      <c r="N79" s="49">
        <v>4228.59</v>
      </c>
      <c r="O79" s="49">
        <v>0</v>
      </c>
      <c r="P79" s="49">
        <f t="shared" si="60"/>
        <v>91.47</v>
      </c>
      <c r="Q79" s="49">
        <v>82.03</v>
      </c>
      <c r="R79" s="49">
        <v>9.44</v>
      </c>
      <c r="S79" s="49">
        <v>564.34</v>
      </c>
    </row>
    <row r="80" spans="1:19" x14ac:dyDescent="0.15">
      <c r="A80" s="62"/>
      <c r="B80" s="63"/>
      <c r="C80" s="64" t="s">
        <v>26</v>
      </c>
      <c r="D80" s="65"/>
      <c r="E80" s="66">
        <f t="shared" si="55"/>
        <v>0</v>
      </c>
      <c r="F80" s="66">
        <f t="shared" si="56"/>
        <v>0</v>
      </c>
      <c r="G80" s="66">
        <f t="shared" si="19"/>
        <v>0</v>
      </c>
      <c r="H80" s="66">
        <f t="shared" si="58"/>
        <v>0</v>
      </c>
      <c r="I80" s="66">
        <v>0</v>
      </c>
      <c r="J80" s="66">
        <v>0</v>
      </c>
      <c r="K80" s="66">
        <f t="shared" si="59"/>
        <v>0</v>
      </c>
      <c r="L80" s="66">
        <v>0</v>
      </c>
      <c r="M80" s="66">
        <v>0</v>
      </c>
      <c r="N80" s="66">
        <v>0</v>
      </c>
      <c r="O80" s="66">
        <v>0</v>
      </c>
      <c r="P80" s="66">
        <f t="shared" si="60"/>
        <v>0</v>
      </c>
      <c r="Q80" s="66">
        <v>0</v>
      </c>
      <c r="R80" s="66">
        <v>0</v>
      </c>
      <c r="S80" s="66">
        <v>0</v>
      </c>
    </row>
    <row r="81" spans="1:19" x14ac:dyDescent="0.15">
      <c r="A81" s="56" t="s">
        <v>41</v>
      </c>
      <c r="B81" s="61" t="s">
        <v>42</v>
      </c>
      <c r="C81" s="67" t="s">
        <v>32</v>
      </c>
      <c r="D81" s="68"/>
      <c r="E81" s="49">
        <f t="shared" ref="E81:S88" si="61">SUMIF(E82:E87,"&gt;0")</f>
        <v>16104.630000000001</v>
      </c>
      <c r="F81" s="49">
        <f t="shared" si="61"/>
        <v>15703.78</v>
      </c>
      <c r="G81" s="49">
        <f t="shared" si="61"/>
        <v>15689.12</v>
      </c>
      <c r="H81" s="49">
        <f t="shared" si="61"/>
        <v>10409.16</v>
      </c>
      <c r="I81" s="49">
        <f t="shared" si="61"/>
        <v>10233.48</v>
      </c>
      <c r="J81" s="49">
        <f t="shared" si="61"/>
        <v>175.68</v>
      </c>
      <c r="K81" s="49">
        <f t="shared" si="61"/>
        <v>5279.96</v>
      </c>
      <c r="L81" s="49">
        <f t="shared" si="61"/>
        <v>1008.5</v>
      </c>
      <c r="M81" s="49">
        <f t="shared" si="61"/>
        <v>0</v>
      </c>
      <c r="N81" s="49">
        <f t="shared" si="61"/>
        <v>4271.46</v>
      </c>
      <c r="O81" s="49">
        <f t="shared" si="61"/>
        <v>0</v>
      </c>
      <c r="P81" s="49">
        <f t="shared" si="61"/>
        <v>14.66</v>
      </c>
      <c r="Q81" s="49">
        <f t="shared" si="61"/>
        <v>14.66</v>
      </c>
      <c r="R81" s="49">
        <f t="shared" si="61"/>
        <v>0</v>
      </c>
      <c r="S81" s="49">
        <f t="shared" si="61"/>
        <v>400.84999999999997</v>
      </c>
    </row>
    <row r="82" spans="1:19" x14ac:dyDescent="0.15">
      <c r="A82" s="56"/>
      <c r="B82" s="61"/>
      <c r="C82" s="47" t="s">
        <v>21</v>
      </c>
      <c r="D82" s="48"/>
      <c r="E82" s="49">
        <f t="shared" ref="E82:E87" si="62">IF(F82&gt;0,F82,0)+IF(S82&gt;0,S82,0)</f>
        <v>1154.43</v>
      </c>
      <c r="F82" s="49">
        <f t="shared" si="56"/>
        <v>1130.26</v>
      </c>
      <c r="G82" s="49">
        <f t="shared" ref="G82" si="63">IF(H82&gt;0,H82,0)+IF(K82&gt;0,K82,0)</f>
        <v>1130.26</v>
      </c>
      <c r="H82" s="49">
        <f t="shared" ref="H82:H87" si="64">SUMIF(I82:J82,"&gt;0")</f>
        <v>284.89</v>
      </c>
      <c r="I82" s="49">
        <v>284.89</v>
      </c>
      <c r="J82" s="49">
        <v>0</v>
      </c>
      <c r="K82" s="49">
        <f t="shared" ref="K82:K87" si="65">SUMIF(L82:N82,"&gt;0")</f>
        <v>845.37</v>
      </c>
      <c r="L82" s="49">
        <v>78.650000000000006</v>
      </c>
      <c r="M82" s="49">
        <v>0</v>
      </c>
      <c r="N82" s="49">
        <v>766.72</v>
      </c>
      <c r="O82" s="49">
        <v>0</v>
      </c>
      <c r="P82" s="49">
        <f t="shared" ref="P82:P87" si="66">SUMIF(Q82:R82,"&gt;0")</f>
        <v>0</v>
      </c>
      <c r="Q82" s="49">
        <v>0</v>
      </c>
      <c r="R82" s="49">
        <v>0</v>
      </c>
      <c r="S82" s="49">
        <v>24.17</v>
      </c>
    </row>
    <row r="83" spans="1:19" x14ac:dyDescent="0.15">
      <c r="A83" s="56"/>
      <c r="B83" s="61"/>
      <c r="C83" s="47" t="s">
        <v>22</v>
      </c>
      <c r="D83" s="48"/>
      <c r="E83" s="49">
        <f t="shared" si="62"/>
        <v>411.33</v>
      </c>
      <c r="F83" s="49">
        <f t="shared" si="56"/>
        <v>398.34</v>
      </c>
      <c r="G83" s="49">
        <f t="shared" si="19"/>
        <v>398.34</v>
      </c>
      <c r="H83" s="49">
        <f t="shared" si="64"/>
        <v>0</v>
      </c>
      <c r="I83" s="49">
        <v>0</v>
      </c>
      <c r="J83" s="49">
        <v>0</v>
      </c>
      <c r="K83" s="49">
        <f t="shared" si="65"/>
        <v>398.34</v>
      </c>
      <c r="L83" s="49">
        <v>0</v>
      </c>
      <c r="M83" s="49">
        <v>0</v>
      </c>
      <c r="N83" s="49">
        <v>398.34</v>
      </c>
      <c r="O83" s="49">
        <v>0</v>
      </c>
      <c r="P83" s="49">
        <f t="shared" si="66"/>
        <v>0</v>
      </c>
      <c r="Q83" s="49">
        <v>0</v>
      </c>
      <c r="R83" s="49">
        <v>0</v>
      </c>
      <c r="S83" s="49">
        <v>12.99</v>
      </c>
    </row>
    <row r="84" spans="1:19" x14ac:dyDescent="0.15">
      <c r="A84" s="56"/>
      <c r="B84" s="61"/>
      <c r="C84" s="47" t="s">
        <v>23</v>
      </c>
      <c r="D84" s="48"/>
      <c r="E84" s="49">
        <f t="shared" si="62"/>
        <v>300.74</v>
      </c>
      <c r="F84" s="49">
        <f t="shared" si="56"/>
        <v>257.83000000000004</v>
      </c>
      <c r="G84" s="49">
        <f t="shared" si="19"/>
        <v>257.83000000000004</v>
      </c>
      <c r="H84" s="49">
        <f t="shared" si="64"/>
        <v>92.84</v>
      </c>
      <c r="I84" s="49">
        <v>62.15</v>
      </c>
      <c r="J84" s="49">
        <v>30.69</v>
      </c>
      <c r="K84" s="49">
        <f t="shared" si="65"/>
        <v>164.99</v>
      </c>
      <c r="L84" s="49">
        <v>5.37</v>
      </c>
      <c r="M84" s="49">
        <v>0</v>
      </c>
      <c r="N84" s="49">
        <v>159.62</v>
      </c>
      <c r="O84" s="49">
        <v>0</v>
      </c>
      <c r="P84" s="49">
        <f t="shared" si="66"/>
        <v>0</v>
      </c>
      <c r="Q84" s="49">
        <v>0</v>
      </c>
      <c r="R84" s="49">
        <v>0</v>
      </c>
      <c r="S84" s="49">
        <v>42.91</v>
      </c>
    </row>
    <row r="85" spans="1:19" x14ac:dyDescent="0.15">
      <c r="A85" s="56"/>
      <c r="B85" s="61"/>
      <c r="C85" s="47" t="s">
        <v>24</v>
      </c>
      <c r="D85" s="48"/>
      <c r="E85" s="49">
        <f t="shared" si="62"/>
        <v>0</v>
      </c>
      <c r="F85" s="49">
        <f t="shared" si="56"/>
        <v>0</v>
      </c>
      <c r="G85" s="49">
        <f t="shared" si="19"/>
        <v>0</v>
      </c>
      <c r="H85" s="49">
        <f t="shared" si="64"/>
        <v>0</v>
      </c>
      <c r="I85" s="49">
        <v>0</v>
      </c>
      <c r="J85" s="49">
        <v>0</v>
      </c>
      <c r="K85" s="49">
        <f t="shared" si="65"/>
        <v>0</v>
      </c>
      <c r="L85" s="49">
        <v>0</v>
      </c>
      <c r="M85" s="49">
        <v>0</v>
      </c>
      <c r="N85" s="49">
        <v>0</v>
      </c>
      <c r="O85" s="49">
        <v>0</v>
      </c>
      <c r="P85" s="49">
        <f t="shared" si="66"/>
        <v>0</v>
      </c>
      <c r="Q85" s="49">
        <v>0</v>
      </c>
      <c r="R85" s="49">
        <v>0</v>
      </c>
      <c r="S85" s="49">
        <v>0</v>
      </c>
    </row>
    <row r="86" spans="1:19" x14ac:dyDescent="0.15">
      <c r="A86" s="56"/>
      <c r="B86" s="61"/>
      <c r="C86" s="47" t="s">
        <v>25</v>
      </c>
      <c r="D86" s="48"/>
      <c r="E86" s="49">
        <f t="shared" si="62"/>
        <v>14238.130000000001</v>
      </c>
      <c r="F86" s="49">
        <f t="shared" si="56"/>
        <v>13917.35</v>
      </c>
      <c r="G86" s="49">
        <f t="shared" si="19"/>
        <v>13902.69</v>
      </c>
      <c r="H86" s="49">
        <f t="shared" si="64"/>
        <v>10031.43</v>
      </c>
      <c r="I86" s="49">
        <v>9886.44</v>
      </c>
      <c r="J86" s="49">
        <v>144.99</v>
      </c>
      <c r="K86" s="49">
        <f t="shared" si="65"/>
        <v>3871.26</v>
      </c>
      <c r="L86" s="49">
        <v>924.48</v>
      </c>
      <c r="M86" s="49">
        <v>0</v>
      </c>
      <c r="N86" s="49">
        <v>2946.78</v>
      </c>
      <c r="O86" s="49">
        <v>0</v>
      </c>
      <c r="P86" s="49">
        <f t="shared" si="66"/>
        <v>14.66</v>
      </c>
      <c r="Q86" s="49">
        <v>14.66</v>
      </c>
      <c r="R86" s="49">
        <v>0</v>
      </c>
      <c r="S86" s="49">
        <v>320.77999999999997</v>
      </c>
    </row>
    <row r="87" spans="1:19" x14ac:dyDescent="0.15">
      <c r="A87" s="56"/>
      <c r="B87" s="61"/>
      <c r="C87" s="64" t="s">
        <v>26</v>
      </c>
      <c r="D87" s="65"/>
      <c r="E87" s="66">
        <f t="shared" si="62"/>
        <v>0</v>
      </c>
      <c r="F87" s="49">
        <f t="shared" si="56"/>
        <v>0</v>
      </c>
      <c r="G87" s="66">
        <f t="shared" si="19"/>
        <v>0</v>
      </c>
      <c r="H87" s="49">
        <f t="shared" si="64"/>
        <v>0</v>
      </c>
      <c r="I87" s="49">
        <v>0</v>
      </c>
      <c r="J87" s="49">
        <v>0</v>
      </c>
      <c r="K87" s="49">
        <f t="shared" si="65"/>
        <v>0</v>
      </c>
      <c r="L87" s="49">
        <v>0</v>
      </c>
      <c r="M87" s="49">
        <v>0</v>
      </c>
      <c r="N87" s="49">
        <v>0</v>
      </c>
      <c r="O87" s="49">
        <v>0</v>
      </c>
      <c r="P87" s="49">
        <f t="shared" si="66"/>
        <v>0</v>
      </c>
      <c r="Q87" s="49">
        <v>0</v>
      </c>
      <c r="R87" s="49">
        <v>0</v>
      </c>
      <c r="S87" s="49">
        <v>0</v>
      </c>
    </row>
    <row r="88" spans="1:19" x14ac:dyDescent="0.15">
      <c r="A88" s="71" t="s">
        <v>42</v>
      </c>
      <c r="B88" s="69" t="s">
        <v>43</v>
      </c>
      <c r="C88" s="67" t="s">
        <v>19</v>
      </c>
      <c r="D88" s="68"/>
      <c r="E88" s="49">
        <f t="shared" ref="E88:S88" si="67">SUMIF(E89:E94,"&gt;0")</f>
        <v>28674.82</v>
      </c>
      <c r="F88" s="70">
        <f t="shared" si="61"/>
        <v>27471.279999999999</v>
      </c>
      <c r="G88" s="49">
        <f t="shared" si="67"/>
        <v>27466.959999999999</v>
      </c>
      <c r="H88" s="70">
        <f t="shared" si="67"/>
        <v>13740.83</v>
      </c>
      <c r="I88" s="70">
        <f t="shared" si="67"/>
        <v>13667.32</v>
      </c>
      <c r="J88" s="70">
        <f t="shared" si="67"/>
        <v>73.509999999999991</v>
      </c>
      <c r="K88" s="70">
        <f t="shared" si="67"/>
        <v>13726.130000000001</v>
      </c>
      <c r="L88" s="70">
        <f t="shared" si="67"/>
        <v>2305.7799999999997</v>
      </c>
      <c r="M88" s="70">
        <f t="shared" si="67"/>
        <v>0</v>
      </c>
      <c r="N88" s="70">
        <f t="shared" si="67"/>
        <v>11420.349999999999</v>
      </c>
      <c r="O88" s="70">
        <f t="shared" si="67"/>
        <v>0</v>
      </c>
      <c r="P88" s="70">
        <f t="shared" si="67"/>
        <v>4.32</v>
      </c>
      <c r="Q88" s="70">
        <f t="shared" si="67"/>
        <v>3.65</v>
      </c>
      <c r="R88" s="70">
        <f t="shared" si="67"/>
        <v>0.67</v>
      </c>
      <c r="S88" s="70">
        <f t="shared" si="67"/>
        <v>1203.54</v>
      </c>
    </row>
    <row r="89" spans="1:19" x14ac:dyDescent="0.15">
      <c r="A89" s="56"/>
      <c r="B89" s="61"/>
      <c r="C89" s="47" t="s">
        <v>21</v>
      </c>
      <c r="D89" s="48"/>
      <c r="E89" s="49">
        <f t="shared" ref="E89:E94" si="68">IF(F89&gt;0,F89,0)+IF(S89&gt;0,S89,0)</f>
        <v>7063.0600000000013</v>
      </c>
      <c r="F89" s="49">
        <f t="shared" si="56"/>
        <v>6763.5400000000009</v>
      </c>
      <c r="G89" s="49">
        <f t="shared" ref="G89" si="69">IF(H89&gt;0,H89,0)+IF(K89&gt;0,K89,0)</f>
        <v>6763.5400000000009</v>
      </c>
      <c r="H89" s="49">
        <f t="shared" ref="H89:H94" si="70">SUMIF(I89:J89,"&gt;0")</f>
        <v>2461.9100000000003</v>
      </c>
      <c r="I89" s="49">
        <v>2451.59</v>
      </c>
      <c r="J89" s="49">
        <v>10.32</v>
      </c>
      <c r="K89" s="49">
        <f t="shared" ref="K89:K94" si="71">SUMIF(L89:N89,"&gt;0")</f>
        <v>4301.63</v>
      </c>
      <c r="L89" s="49">
        <v>620.14</v>
      </c>
      <c r="M89" s="49">
        <v>0</v>
      </c>
      <c r="N89" s="49">
        <v>3681.49</v>
      </c>
      <c r="O89" s="49">
        <v>0</v>
      </c>
      <c r="P89" s="49">
        <f t="shared" ref="P89:P94" si="72">SUMIF(Q89:R89,"&gt;0")</f>
        <v>0</v>
      </c>
      <c r="Q89" s="49">
        <v>0</v>
      </c>
      <c r="R89" s="49">
        <v>0</v>
      </c>
      <c r="S89" s="49">
        <v>299.52</v>
      </c>
    </row>
    <row r="90" spans="1:19" x14ac:dyDescent="0.15">
      <c r="A90" s="56"/>
      <c r="B90" s="61"/>
      <c r="C90" s="47" t="s">
        <v>22</v>
      </c>
      <c r="D90" s="48"/>
      <c r="E90" s="49">
        <f t="shared" si="68"/>
        <v>1732.3499999999997</v>
      </c>
      <c r="F90" s="49">
        <f t="shared" si="56"/>
        <v>1679.7299999999998</v>
      </c>
      <c r="G90" s="49">
        <f t="shared" si="19"/>
        <v>1679.7299999999998</v>
      </c>
      <c r="H90" s="49">
        <f t="shared" si="70"/>
        <v>108.6</v>
      </c>
      <c r="I90" s="49">
        <v>108.6</v>
      </c>
      <c r="J90" s="49">
        <v>0</v>
      </c>
      <c r="K90" s="49">
        <f t="shared" si="71"/>
        <v>1571.1299999999999</v>
      </c>
      <c r="L90" s="49">
        <v>282.33999999999997</v>
      </c>
      <c r="M90" s="49">
        <v>0</v>
      </c>
      <c r="N90" s="49">
        <v>1288.79</v>
      </c>
      <c r="O90" s="49">
        <v>0</v>
      </c>
      <c r="P90" s="49">
        <f t="shared" si="72"/>
        <v>0</v>
      </c>
      <c r="Q90" s="49">
        <v>0</v>
      </c>
      <c r="R90" s="49">
        <v>0</v>
      </c>
      <c r="S90" s="49">
        <v>52.62</v>
      </c>
    </row>
    <row r="91" spans="1:19" x14ac:dyDescent="0.15">
      <c r="A91" s="56"/>
      <c r="B91" s="61"/>
      <c r="C91" s="47" t="s">
        <v>23</v>
      </c>
      <c r="D91" s="48"/>
      <c r="E91" s="49">
        <f t="shared" si="68"/>
        <v>5588.63</v>
      </c>
      <c r="F91" s="49">
        <f t="shared" si="56"/>
        <v>5180.37</v>
      </c>
      <c r="G91" s="49">
        <f t="shared" si="19"/>
        <v>5177.6400000000003</v>
      </c>
      <c r="H91" s="49">
        <f t="shared" si="70"/>
        <v>1303.18</v>
      </c>
      <c r="I91" s="49">
        <v>1281.6400000000001</v>
      </c>
      <c r="J91" s="49">
        <v>21.54</v>
      </c>
      <c r="K91" s="49">
        <f t="shared" si="71"/>
        <v>3874.46</v>
      </c>
      <c r="L91" s="49">
        <v>488.52</v>
      </c>
      <c r="M91" s="49">
        <v>0</v>
      </c>
      <c r="N91" s="49">
        <v>3385.94</v>
      </c>
      <c r="O91" s="49">
        <v>0</v>
      </c>
      <c r="P91" s="49">
        <f t="shared" si="72"/>
        <v>2.73</v>
      </c>
      <c r="Q91" s="49">
        <v>2.73</v>
      </c>
      <c r="R91" s="49">
        <v>0</v>
      </c>
      <c r="S91" s="49">
        <v>408.26</v>
      </c>
    </row>
    <row r="92" spans="1:19" x14ac:dyDescent="0.15">
      <c r="A92" s="56"/>
      <c r="B92" s="61"/>
      <c r="C92" s="47" t="s">
        <v>24</v>
      </c>
      <c r="D92" s="48"/>
      <c r="E92" s="49">
        <f t="shared" si="68"/>
        <v>62.69</v>
      </c>
      <c r="F92" s="49">
        <f t="shared" si="56"/>
        <v>59.91</v>
      </c>
      <c r="G92" s="49">
        <f t="shared" si="19"/>
        <v>59.91</v>
      </c>
      <c r="H92" s="49">
        <f t="shared" si="70"/>
        <v>0</v>
      </c>
      <c r="I92" s="49">
        <v>0</v>
      </c>
      <c r="J92" s="49">
        <v>0</v>
      </c>
      <c r="K92" s="49">
        <f t="shared" si="71"/>
        <v>59.91</v>
      </c>
      <c r="L92" s="49">
        <v>7.84</v>
      </c>
      <c r="M92" s="49">
        <v>0</v>
      </c>
      <c r="N92" s="49">
        <v>52.07</v>
      </c>
      <c r="O92" s="49">
        <v>0</v>
      </c>
      <c r="P92" s="49">
        <f t="shared" si="72"/>
        <v>0</v>
      </c>
      <c r="Q92" s="49">
        <v>0</v>
      </c>
      <c r="R92" s="49">
        <v>0</v>
      </c>
      <c r="S92" s="49">
        <v>2.78</v>
      </c>
    </row>
    <row r="93" spans="1:19" x14ac:dyDescent="0.15">
      <c r="A93" s="56"/>
      <c r="B93" s="61"/>
      <c r="C93" s="47" t="s">
        <v>25</v>
      </c>
      <c r="D93" s="48"/>
      <c r="E93" s="49">
        <f t="shared" si="68"/>
        <v>14228.09</v>
      </c>
      <c r="F93" s="49">
        <f t="shared" si="56"/>
        <v>13787.73</v>
      </c>
      <c r="G93" s="49">
        <f t="shared" si="19"/>
        <v>13786.14</v>
      </c>
      <c r="H93" s="49">
        <f t="shared" si="70"/>
        <v>9867.14</v>
      </c>
      <c r="I93" s="49">
        <v>9825.49</v>
      </c>
      <c r="J93" s="49">
        <v>41.65</v>
      </c>
      <c r="K93" s="49">
        <f t="shared" si="71"/>
        <v>3919</v>
      </c>
      <c r="L93" s="49">
        <v>906.94</v>
      </c>
      <c r="M93" s="49">
        <v>0</v>
      </c>
      <c r="N93" s="49">
        <v>3012.06</v>
      </c>
      <c r="O93" s="49">
        <v>0</v>
      </c>
      <c r="P93" s="49">
        <f t="shared" si="72"/>
        <v>1.59</v>
      </c>
      <c r="Q93" s="49">
        <v>0.92</v>
      </c>
      <c r="R93" s="49">
        <v>0.67</v>
      </c>
      <c r="S93" s="49">
        <v>440.36</v>
      </c>
    </row>
    <row r="94" spans="1:19" x14ac:dyDescent="0.15">
      <c r="A94" s="62"/>
      <c r="B94" s="63"/>
      <c r="C94" s="64" t="s">
        <v>39</v>
      </c>
      <c r="D94" s="65"/>
      <c r="E94" s="66">
        <f t="shared" si="68"/>
        <v>0</v>
      </c>
      <c r="F94" s="66">
        <f t="shared" si="56"/>
        <v>0</v>
      </c>
      <c r="G94" s="66">
        <f t="shared" si="19"/>
        <v>0</v>
      </c>
      <c r="H94" s="66">
        <f t="shared" si="70"/>
        <v>0</v>
      </c>
      <c r="I94" s="66">
        <v>0</v>
      </c>
      <c r="J94" s="66">
        <v>0</v>
      </c>
      <c r="K94" s="66">
        <f t="shared" si="71"/>
        <v>0</v>
      </c>
      <c r="L94" s="66">
        <v>0</v>
      </c>
      <c r="M94" s="66">
        <v>0</v>
      </c>
      <c r="N94" s="66">
        <v>0</v>
      </c>
      <c r="O94" s="66">
        <v>0</v>
      </c>
      <c r="P94" s="66">
        <f t="shared" si="72"/>
        <v>0</v>
      </c>
      <c r="Q94" s="66">
        <v>0</v>
      </c>
      <c r="R94" s="66">
        <v>0</v>
      </c>
      <c r="S94" s="66">
        <v>0</v>
      </c>
    </row>
    <row r="95" spans="1:19" x14ac:dyDescent="0.15">
      <c r="A95" s="69" t="s">
        <v>44</v>
      </c>
      <c r="B95" s="61" t="s">
        <v>45</v>
      </c>
      <c r="C95" s="67" t="s">
        <v>19</v>
      </c>
      <c r="D95" s="68"/>
      <c r="E95" s="49">
        <f>SUMIF(E96:E101,"&gt;0")</f>
        <v>5642.06</v>
      </c>
      <c r="F95" s="49">
        <f>SUMIF(F96:F101,"&gt;0")</f>
        <v>5383.4400000000005</v>
      </c>
      <c r="G95" s="49">
        <f>SUMIF(G96:G101,"&gt;0")</f>
        <v>5374.09</v>
      </c>
      <c r="H95" s="49">
        <f>SUMIF(H96:H101,"&gt;0")</f>
        <v>2796.56</v>
      </c>
      <c r="I95" s="49">
        <f>SUMIF(I96:I101,"&gt;0")</f>
        <v>2779.99</v>
      </c>
      <c r="J95" s="49">
        <f t="shared" ref="J95:S95" si="73">SUMIF(J96:J101,"&gt;0")</f>
        <v>16.57</v>
      </c>
      <c r="K95" s="49">
        <f t="shared" si="73"/>
        <v>2577.5299999999997</v>
      </c>
      <c r="L95" s="49">
        <f t="shared" si="73"/>
        <v>126.44</v>
      </c>
      <c r="M95" s="49">
        <f t="shared" si="73"/>
        <v>0</v>
      </c>
      <c r="N95" s="49">
        <f t="shared" si="73"/>
        <v>2451.09</v>
      </c>
      <c r="O95" s="49">
        <f t="shared" si="73"/>
        <v>4.87</v>
      </c>
      <c r="P95" s="49">
        <f t="shared" si="73"/>
        <v>4.4800000000000004</v>
      </c>
      <c r="Q95" s="49">
        <f t="shared" si="73"/>
        <v>0.15</v>
      </c>
      <c r="R95" s="49">
        <f t="shared" si="73"/>
        <v>4.33</v>
      </c>
      <c r="S95" s="49">
        <f t="shared" si="73"/>
        <v>258.62</v>
      </c>
    </row>
    <row r="96" spans="1:19" x14ac:dyDescent="0.15">
      <c r="A96" s="61"/>
      <c r="B96" s="61"/>
      <c r="C96" s="47" t="s">
        <v>21</v>
      </c>
      <c r="D96" s="48"/>
      <c r="E96" s="49">
        <f>IF(E103&gt;0,E103,)+IF(E110&gt;0,E110,0)</f>
        <v>1423.5500000000002</v>
      </c>
      <c r="F96" s="49">
        <f>IF(F103&gt;0,F103,)+IF(F110&gt;0,F110,0)</f>
        <v>1363.8600000000001</v>
      </c>
      <c r="G96" s="49">
        <f>IF(G103&gt;0,G103,)+IF(G110&gt;0,G110,0)</f>
        <v>1363.8600000000001</v>
      </c>
      <c r="H96" s="49">
        <f>IF(H103&gt;0,H103,)+IF(H110&gt;0,H110,0)</f>
        <v>349.61</v>
      </c>
      <c r="I96" s="49">
        <f>IF(I103&gt;0,I103,)+IF(I110&gt;0,I110,0)</f>
        <v>338.56</v>
      </c>
      <c r="J96" s="49">
        <f t="shared" ref="H96:W101" si="74">IF(J103&gt;0,J103,)+IF(J110&gt;0,J110,0)</f>
        <v>11.05</v>
      </c>
      <c r="K96" s="49">
        <f t="shared" si="74"/>
        <v>1014.25</v>
      </c>
      <c r="L96" s="49">
        <f t="shared" si="74"/>
        <v>23.6</v>
      </c>
      <c r="M96" s="49">
        <f t="shared" si="74"/>
        <v>0</v>
      </c>
      <c r="N96" s="49">
        <f t="shared" si="74"/>
        <v>990.65</v>
      </c>
      <c r="O96" s="49">
        <f t="shared" si="74"/>
        <v>0</v>
      </c>
      <c r="P96" s="49">
        <f t="shared" si="74"/>
        <v>0</v>
      </c>
      <c r="Q96" s="49">
        <f t="shared" si="74"/>
        <v>0</v>
      </c>
      <c r="R96" s="49">
        <f t="shared" si="74"/>
        <v>0</v>
      </c>
      <c r="S96" s="49">
        <f t="shared" si="74"/>
        <v>59.69</v>
      </c>
    </row>
    <row r="97" spans="1:19" x14ac:dyDescent="0.15">
      <c r="A97" s="61"/>
      <c r="B97" s="61"/>
      <c r="C97" s="47" t="s">
        <v>22</v>
      </c>
      <c r="D97" s="48"/>
      <c r="E97" s="49">
        <f t="shared" ref="E97:G101" si="75">IF(E104&gt;0,E104,)+IF(E111&gt;0,E111,0)</f>
        <v>142.17000000000002</v>
      </c>
      <c r="F97" s="49">
        <f t="shared" si="75"/>
        <v>136.86000000000001</v>
      </c>
      <c r="G97" s="49">
        <f t="shared" si="75"/>
        <v>136.86000000000001</v>
      </c>
      <c r="H97" s="49">
        <f t="shared" si="74"/>
        <v>35.81</v>
      </c>
      <c r="I97" s="49">
        <f t="shared" si="74"/>
        <v>35.81</v>
      </c>
      <c r="J97" s="49">
        <f t="shared" si="74"/>
        <v>0</v>
      </c>
      <c r="K97" s="49">
        <f t="shared" si="74"/>
        <v>101.05</v>
      </c>
      <c r="L97" s="49">
        <f t="shared" si="74"/>
        <v>0</v>
      </c>
      <c r="M97" s="49">
        <f t="shared" si="74"/>
        <v>0</v>
      </c>
      <c r="N97" s="49">
        <f t="shared" si="74"/>
        <v>101.05</v>
      </c>
      <c r="O97" s="49">
        <f t="shared" si="74"/>
        <v>0</v>
      </c>
      <c r="P97" s="49">
        <f t="shared" si="74"/>
        <v>0</v>
      </c>
      <c r="Q97" s="49">
        <f t="shared" si="74"/>
        <v>0</v>
      </c>
      <c r="R97" s="49">
        <f t="shared" si="74"/>
        <v>0</v>
      </c>
      <c r="S97" s="49">
        <f t="shared" si="74"/>
        <v>5.31</v>
      </c>
    </row>
    <row r="98" spans="1:19" x14ac:dyDescent="0.15">
      <c r="A98" s="61"/>
      <c r="B98" s="61"/>
      <c r="C98" s="47" t="s">
        <v>23</v>
      </c>
      <c r="D98" s="48"/>
      <c r="E98" s="49">
        <f t="shared" si="75"/>
        <v>2077.67</v>
      </c>
      <c r="F98" s="49">
        <f t="shared" si="75"/>
        <v>1966.3899999999999</v>
      </c>
      <c r="G98" s="49">
        <f t="shared" si="75"/>
        <v>1961.37</v>
      </c>
      <c r="H98" s="49">
        <f t="shared" si="74"/>
        <v>1091.1399999999999</v>
      </c>
      <c r="I98" s="49">
        <f t="shared" si="74"/>
        <v>1087.3800000000001</v>
      </c>
      <c r="J98" s="49">
        <f t="shared" si="74"/>
        <v>3.76</v>
      </c>
      <c r="K98" s="49">
        <f t="shared" si="74"/>
        <v>870.23</v>
      </c>
      <c r="L98" s="49">
        <f t="shared" si="74"/>
        <v>76.02000000000001</v>
      </c>
      <c r="M98" s="49">
        <f t="shared" si="74"/>
        <v>0</v>
      </c>
      <c r="N98" s="49">
        <f t="shared" si="74"/>
        <v>794.21</v>
      </c>
      <c r="O98" s="49">
        <f t="shared" si="74"/>
        <v>4.87</v>
      </c>
      <c r="P98" s="49">
        <f t="shared" si="74"/>
        <v>0.15</v>
      </c>
      <c r="Q98" s="49">
        <f t="shared" si="74"/>
        <v>0.15</v>
      </c>
      <c r="R98" s="49">
        <f t="shared" si="74"/>
        <v>0</v>
      </c>
      <c r="S98" s="49">
        <f t="shared" si="74"/>
        <v>111.28</v>
      </c>
    </row>
    <row r="99" spans="1:19" x14ac:dyDescent="0.15">
      <c r="A99" s="61"/>
      <c r="B99" s="61"/>
      <c r="C99" s="47" t="s">
        <v>24</v>
      </c>
      <c r="D99" s="48"/>
      <c r="E99" s="49">
        <f t="shared" si="75"/>
        <v>0</v>
      </c>
      <c r="F99" s="49">
        <f t="shared" si="75"/>
        <v>0</v>
      </c>
      <c r="G99" s="49">
        <f t="shared" si="75"/>
        <v>0</v>
      </c>
      <c r="H99" s="49">
        <f t="shared" si="74"/>
        <v>0</v>
      </c>
      <c r="I99" s="49">
        <f t="shared" si="74"/>
        <v>0</v>
      </c>
      <c r="J99" s="49">
        <f t="shared" si="74"/>
        <v>0</v>
      </c>
      <c r="K99" s="49">
        <f t="shared" si="74"/>
        <v>0</v>
      </c>
      <c r="L99" s="49">
        <f t="shared" si="74"/>
        <v>0</v>
      </c>
      <c r="M99" s="49">
        <f t="shared" si="74"/>
        <v>0</v>
      </c>
      <c r="N99" s="49">
        <f t="shared" si="74"/>
        <v>0</v>
      </c>
      <c r="O99" s="49">
        <f t="shared" si="74"/>
        <v>0</v>
      </c>
      <c r="P99" s="49">
        <f t="shared" si="74"/>
        <v>0</v>
      </c>
      <c r="Q99" s="49">
        <f t="shared" si="74"/>
        <v>0</v>
      </c>
      <c r="R99" s="49">
        <f t="shared" si="74"/>
        <v>0</v>
      </c>
      <c r="S99" s="49">
        <f t="shared" si="74"/>
        <v>0</v>
      </c>
    </row>
    <row r="100" spans="1:19" x14ac:dyDescent="0.15">
      <c r="A100" s="61"/>
      <c r="B100" s="61"/>
      <c r="C100" s="47" t="s">
        <v>25</v>
      </c>
      <c r="D100" s="48"/>
      <c r="E100" s="49">
        <f t="shared" si="75"/>
        <v>1998.6699999999998</v>
      </c>
      <c r="F100" s="49">
        <f t="shared" si="75"/>
        <v>1916.33</v>
      </c>
      <c r="G100" s="49">
        <f t="shared" si="75"/>
        <v>1912</v>
      </c>
      <c r="H100" s="49">
        <f t="shared" si="74"/>
        <v>1320</v>
      </c>
      <c r="I100" s="49">
        <f t="shared" si="74"/>
        <v>1318.24</v>
      </c>
      <c r="J100" s="49">
        <f t="shared" si="74"/>
        <v>1.76</v>
      </c>
      <c r="K100" s="49">
        <f t="shared" si="74"/>
        <v>592</v>
      </c>
      <c r="L100" s="49">
        <f t="shared" si="74"/>
        <v>26.82</v>
      </c>
      <c r="M100" s="49">
        <f t="shared" si="74"/>
        <v>0</v>
      </c>
      <c r="N100" s="49">
        <f t="shared" si="74"/>
        <v>565.17999999999995</v>
      </c>
      <c r="O100" s="49">
        <f t="shared" si="74"/>
        <v>0</v>
      </c>
      <c r="P100" s="49">
        <f t="shared" si="74"/>
        <v>4.33</v>
      </c>
      <c r="Q100" s="49">
        <f t="shared" si="74"/>
        <v>0</v>
      </c>
      <c r="R100" s="49">
        <f t="shared" si="74"/>
        <v>4.33</v>
      </c>
      <c r="S100" s="49">
        <f t="shared" si="74"/>
        <v>82.339999999999989</v>
      </c>
    </row>
    <row r="101" spans="1:19" x14ac:dyDescent="0.15">
      <c r="A101" s="61"/>
      <c r="B101" s="61"/>
      <c r="C101" s="64" t="s">
        <v>39</v>
      </c>
      <c r="D101" s="65"/>
      <c r="E101" s="49">
        <f t="shared" si="75"/>
        <v>0</v>
      </c>
      <c r="F101" s="49">
        <f t="shared" si="75"/>
        <v>0</v>
      </c>
      <c r="G101" s="49">
        <f t="shared" si="75"/>
        <v>0</v>
      </c>
      <c r="H101" s="49">
        <f t="shared" si="74"/>
        <v>0</v>
      </c>
      <c r="I101" s="49">
        <f t="shared" si="74"/>
        <v>0</v>
      </c>
      <c r="J101" s="49">
        <f t="shared" si="74"/>
        <v>0</v>
      </c>
      <c r="K101" s="49">
        <f t="shared" si="74"/>
        <v>0</v>
      </c>
      <c r="L101" s="49">
        <f t="shared" si="74"/>
        <v>0</v>
      </c>
      <c r="M101" s="49">
        <f t="shared" si="74"/>
        <v>0</v>
      </c>
      <c r="N101" s="49">
        <f t="shared" si="74"/>
        <v>0</v>
      </c>
      <c r="O101" s="49">
        <f t="shared" si="74"/>
        <v>0</v>
      </c>
      <c r="P101" s="49">
        <f t="shared" si="74"/>
        <v>0</v>
      </c>
      <c r="Q101" s="49">
        <f t="shared" si="74"/>
        <v>0</v>
      </c>
      <c r="R101" s="49">
        <f t="shared" si="74"/>
        <v>0</v>
      </c>
      <c r="S101" s="49">
        <f t="shared" si="74"/>
        <v>0</v>
      </c>
    </row>
    <row r="102" spans="1:19" x14ac:dyDescent="0.15">
      <c r="A102" s="61" t="s">
        <v>46</v>
      </c>
      <c r="B102" s="73" t="s">
        <v>47</v>
      </c>
      <c r="C102" s="67" t="s">
        <v>37</v>
      </c>
      <c r="D102" s="68"/>
      <c r="E102" s="74">
        <f t="shared" ref="E102:S102" si="76">SUMIF(E103:E108,"&gt;0")</f>
        <v>4606</v>
      </c>
      <c r="F102" s="74">
        <f>SUMIF(F103:F108,"&gt;0")</f>
        <v>4414.5600000000004</v>
      </c>
      <c r="G102" s="74">
        <f t="shared" si="76"/>
        <v>4405.3600000000006</v>
      </c>
      <c r="H102" s="74">
        <f t="shared" si="76"/>
        <v>2181.85</v>
      </c>
      <c r="I102" s="74">
        <f t="shared" si="76"/>
        <v>2165.2799999999997</v>
      </c>
      <c r="J102" s="74">
        <f t="shared" si="76"/>
        <v>16.57</v>
      </c>
      <c r="K102" s="74">
        <f>SUMIF(K103:K108,"&gt;0")</f>
        <v>2223.5100000000002</v>
      </c>
      <c r="L102" s="74">
        <f t="shared" si="76"/>
        <v>109.09</v>
      </c>
      <c r="M102" s="74">
        <f t="shared" si="76"/>
        <v>0</v>
      </c>
      <c r="N102" s="74">
        <f t="shared" si="76"/>
        <v>2114.42</v>
      </c>
      <c r="O102" s="74">
        <f t="shared" si="76"/>
        <v>4.87</v>
      </c>
      <c r="P102" s="74">
        <f t="shared" si="76"/>
        <v>4.33</v>
      </c>
      <c r="Q102" s="74">
        <f t="shared" si="76"/>
        <v>0</v>
      </c>
      <c r="R102" s="74">
        <f t="shared" si="76"/>
        <v>4.33</v>
      </c>
      <c r="S102" s="74">
        <f t="shared" si="76"/>
        <v>191.44</v>
      </c>
    </row>
    <row r="103" spans="1:19" x14ac:dyDescent="0.15">
      <c r="A103" s="61"/>
      <c r="B103" s="61"/>
      <c r="C103" s="47" t="s">
        <v>21</v>
      </c>
      <c r="D103" s="48"/>
      <c r="E103" s="49">
        <f t="shared" ref="E103:E115" si="77">IF(F103&gt;0,F103,0)+IF(S103&gt;0,S103,0)</f>
        <v>1423.5500000000002</v>
      </c>
      <c r="F103" s="49">
        <f t="shared" ref="F103:F108" si="78">IF(G103&gt;0,G103,0)+IF(O103&gt;0,O103,0)+IF(P103&gt;0,P103,0)</f>
        <v>1363.8600000000001</v>
      </c>
      <c r="G103" s="49">
        <f t="shared" ref="G103:G115" si="79">IF(H103&gt;0,H103,0)+IF(K103&gt;0,K103,0)</f>
        <v>1363.8600000000001</v>
      </c>
      <c r="H103" s="49">
        <f t="shared" ref="H103:H115" si="80">SUMIF(I103:J103,"&gt;0")</f>
        <v>349.61</v>
      </c>
      <c r="I103" s="49">
        <v>338.56</v>
      </c>
      <c r="J103" s="49">
        <v>11.05</v>
      </c>
      <c r="K103" s="49">
        <f t="shared" ref="K103:K108" si="81">SUMIF(L103:N103,"&gt;0")</f>
        <v>1014.25</v>
      </c>
      <c r="L103" s="49">
        <v>23.6</v>
      </c>
      <c r="M103" s="49">
        <v>0</v>
      </c>
      <c r="N103" s="49">
        <v>990.65</v>
      </c>
      <c r="O103" s="49">
        <v>0</v>
      </c>
      <c r="P103" s="49">
        <f t="shared" ref="P103:P115" si="82">SUMIF(Q103:R103,"&gt;0")</f>
        <v>0</v>
      </c>
      <c r="Q103" s="49">
        <v>0</v>
      </c>
      <c r="R103" s="49">
        <v>0</v>
      </c>
      <c r="S103" s="49">
        <v>59.69</v>
      </c>
    </row>
    <row r="104" spans="1:19" x14ac:dyDescent="0.15">
      <c r="A104" s="61"/>
      <c r="B104" s="61"/>
      <c r="C104" s="47" t="s">
        <v>22</v>
      </c>
      <c r="D104" s="48"/>
      <c r="E104" s="49">
        <f t="shared" si="77"/>
        <v>142.17000000000002</v>
      </c>
      <c r="F104" s="49">
        <f t="shared" si="78"/>
        <v>136.86000000000001</v>
      </c>
      <c r="G104" s="49">
        <f t="shared" si="79"/>
        <v>136.86000000000001</v>
      </c>
      <c r="H104" s="49">
        <f t="shared" si="80"/>
        <v>35.81</v>
      </c>
      <c r="I104" s="49">
        <v>35.81</v>
      </c>
      <c r="J104" s="49">
        <v>0</v>
      </c>
      <c r="K104" s="49">
        <f t="shared" si="81"/>
        <v>101.05</v>
      </c>
      <c r="L104" s="49">
        <v>0</v>
      </c>
      <c r="M104" s="49">
        <v>0</v>
      </c>
      <c r="N104" s="49">
        <v>101.05</v>
      </c>
      <c r="O104" s="49">
        <v>0</v>
      </c>
      <c r="P104" s="49">
        <f t="shared" si="82"/>
        <v>0</v>
      </c>
      <c r="Q104" s="49">
        <v>0</v>
      </c>
      <c r="R104" s="49">
        <v>0</v>
      </c>
      <c r="S104" s="49">
        <v>5.31</v>
      </c>
    </row>
    <row r="105" spans="1:19" x14ac:dyDescent="0.15">
      <c r="A105" s="61"/>
      <c r="B105" s="61"/>
      <c r="C105" s="47" t="s">
        <v>23</v>
      </c>
      <c r="D105" s="48"/>
      <c r="E105" s="49">
        <f t="shared" si="77"/>
        <v>1045.67</v>
      </c>
      <c r="F105" s="49">
        <f t="shared" si="78"/>
        <v>1001.44</v>
      </c>
      <c r="G105" s="49">
        <f t="shared" si="79"/>
        <v>996.57</v>
      </c>
      <c r="H105" s="49">
        <f t="shared" si="80"/>
        <v>480.36</v>
      </c>
      <c r="I105" s="49">
        <v>476.6</v>
      </c>
      <c r="J105" s="49">
        <v>3.76</v>
      </c>
      <c r="K105" s="49">
        <f t="shared" si="81"/>
        <v>516.21</v>
      </c>
      <c r="L105" s="49">
        <v>58.67</v>
      </c>
      <c r="M105" s="49">
        <v>0</v>
      </c>
      <c r="N105" s="49">
        <v>457.54</v>
      </c>
      <c r="O105" s="49">
        <v>4.87</v>
      </c>
      <c r="P105" s="49">
        <f t="shared" si="82"/>
        <v>0</v>
      </c>
      <c r="Q105" s="49">
        <v>0</v>
      </c>
      <c r="R105" s="49">
        <v>0</v>
      </c>
      <c r="S105" s="49">
        <v>44.23</v>
      </c>
    </row>
    <row r="106" spans="1:19" x14ac:dyDescent="0.15">
      <c r="A106" s="61"/>
      <c r="B106" s="61"/>
      <c r="C106" s="47" t="s">
        <v>24</v>
      </c>
      <c r="D106" s="48"/>
      <c r="E106" s="49">
        <f t="shared" si="77"/>
        <v>0</v>
      </c>
      <c r="F106" s="49">
        <f t="shared" si="78"/>
        <v>0</v>
      </c>
      <c r="G106" s="49">
        <f t="shared" si="79"/>
        <v>0</v>
      </c>
      <c r="H106" s="49">
        <f t="shared" si="80"/>
        <v>0</v>
      </c>
      <c r="I106" s="49">
        <v>0</v>
      </c>
      <c r="J106" s="49">
        <v>0</v>
      </c>
      <c r="K106" s="49">
        <f t="shared" si="81"/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f t="shared" si="82"/>
        <v>0</v>
      </c>
      <c r="Q106" s="49">
        <v>0</v>
      </c>
      <c r="R106" s="49">
        <v>0</v>
      </c>
      <c r="S106" s="49">
        <v>0</v>
      </c>
    </row>
    <row r="107" spans="1:19" x14ac:dyDescent="0.15">
      <c r="A107" s="61"/>
      <c r="B107" s="61"/>
      <c r="C107" s="47" t="s">
        <v>25</v>
      </c>
      <c r="D107" s="48"/>
      <c r="E107" s="49">
        <f t="shared" si="77"/>
        <v>1994.61</v>
      </c>
      <c r="F107" s="49">
        <f t="shared" si="78"/>
        <v>1912.3999999999999</v>
      </c>
      <c r="G107" s="49">
        <f t="shared" si="79"/>
        <v>1908.07</v>
      </c>
      <c r="H107" s="49">
        <f t="shared" si="80"/>
        <v>1316.07</v>
      </c>
      <c r="I107" s="49">
        <v>1314.31</v>
      </c>
      <c r="J107" s="49">
        <v>1.76</v>
      </c>
      <c r="K107" s="49">
        <f t="shared" si="81"/>
        <v>592</v>
      </c>
      <c r="L107" s="49">
        <v>26.82</v>
      </c>
      <c r="M107" s="49">
        <v>0</v>
      </c>
      <c r="N107" s="49">
        <v>565.17999999999995</v>
      </c>
      <c r="O107" s="49">
        <v>0</v>
      </c>
      <c r="P107" s="49">
        <f t="shared" si="82"/>
        <v>4.33</v>
      </c>
      <c r="Q107" s="49">
        <v>0</v>
      </c>
      <c r="R107" s="49">
        <v>4.33</v>
      </c>
      <c r="S107" s="49">
        <v>82.21</v>
      </c>
    </row>
    <row r="108" spans="1:19" x14ac:dyDescent="0.15">
      <c r="A108" s="61"/>
      <c r="B108" s="75"/>
      <c r="C108" s="64" t="s">
        <v>26</v>
      </c>
      <c r="D108" s="65"/>
      <c r="E108" s="76">
        <f t="shared" si="77"/>
        <v>0</v>
      </c>
      <c r="F108" s="76">
        <f t="shared" si="78"/>
        <v>0</v>
      </c>
      <c r="G108" s="66">
        <f t="shared" si="79"/>
        <v>0</v>
      </c>
      <c r="H108" s="76">
        <f t="shared" si="80"/>
        <v>0</v>
      </c>
      <c r="I108" s="76">
        <v>0</v>
      </c>
      <c r="J108" s="76">
        <v>0</v>
      </c>
      <c r="K108" s="76">
        <f t="shared" si="81"/>
        <v>0</v>
      </c>
      <c r="L108" s="76">
        <v>0</v>
      </c>
      <c r="M108" s="76">
        <v>0</v>
      </c>
      <c r="N108" s="76">
        <v>0</v>
      </c>
      <c r="O108" s="76">
        <v>0</v>
      </c>
      <c r="P108" s="76">
        <f t="shared" si="82"/>
        <v>0</v>
      </c>
      <c r="Q108" s="76">
        <v>0</v>
      </c>
      <c r="R108" s="76">
        <v>0</v>
      </c>
      <c r="S108" s="76">
        <v>0</v>
      </c>
    </row>
    <row r="109" spans="1:19" x14ac:dyDescent="0.15">
      <c r="A109" s="61" t="s">
        <v>48</v>
      </c>
      <c r="B109" s="73" t="s">
        <v>49</v>
      </c>
      <c r="C109" s="67" t="s">
        <v>19</v>
      </c>
      <c r="D109" s="68"/>
      <c r="E109" s="74">
        <f t="shared" ref="E109:S109" si="83">SUMIF(E110:E115,"&gt;0")</f>
        <v>1036.06</v>
      </c>
      <c r="F109" s="74">
        <f>SUMIF(F110:F115,"&gt;0")</f>
        <v>968.87999999999988</v>
      </c>
      <c r="G109" s="49">
        <f t="shared" si="83"/>
        <v>968.7299999999999</v>
      </c>
      <c r="H109" s="74">
        <f t="shared" si="83"/>
        <v>614.70999999999992</v>
      </c>
      <c r="I109" s="74">
        <f t="shared" si="83"/>
        <v>614.70999999999992</v>
      </c>
      <c r="J109" s="74">
        <f t="shared" si="83"/>
        <v>0</v>
      </c>
      <c r="K109" s="74">
        <f t="shared" si="83"/>
        <v>354.02000000000004</v>
      </c>
      <c r="L109" s="74">
        <f t="shared" si="83"/>
        <v>17.350000000000001</v>
      </c>
      <c r="M109" s="74">
        <f t="shared" si="83"/>
        <v>0</v>
      </c>
      <c r="N109" s="74">
        <f t="shared" si="83"/>
        <v>336.67</v>
      </c>
      <c r="O109" s="74">
        <f t="shared" si="83"/>
        <v>0</v>
      </c>
      <c r="P109" s="74">
        <f t="shared" si="83"/>
        <v>0.15</v>
      </c>
      <c r="Q109" s="74">
        <f t="shared" si="83"/>
        <v>0.15</v>
      </c>
      <c r="R109" s="74">
        <f t="shared" si="83"/>
        <v>0</v>
      </c>
      <c r="S109" s="74">
        <f t="shared" si="83"/>
        <v>67.179999999999993</v>
      </c>
    </row>
    <row r="110" spans="1:19" x14ac:dyDescent="0.15">
      <c r="A110" s="61"/>
      <c r="B110" s="61"/>
      <c r="C110" s="47" t="s">
        <v>21</v>
      </c>
      <c r="D110" s="48"/>
      <c r="E110" s="49">
        <f t="shared" si="77"/>
        <v>0</v>
      </c>
      <c r="F110" s="49">
        <f t="shared" ref="F110:F115" si="84">IF(G110&gt;0,G110,0)+IF(O110&gt;0,O110,0)+IF(P110&gt;0,P110,0)</f>
        <v>0</v>
      </c>
      <c r="G110" s="49">
        <f t="shared" ref="G110" si="85">IF(H110&gt;0,H110,0)+IF(K110&gt;0,K110,0)</f>
        <v>0</v>
      </c>
      <c r="H110" s="49">
        <f t="shared" si="80"/>
        <v>0</v>
      </c>
      <c r="I110" s="49">
        <v>0</v>
      </c>
      <c r="J110" s="49">
        <v>0</v>
      </c>
      <c r="K110" s="49">
        <f t="shared" ref="K110:K115" si="86">SUMIF(L110:N110,"&gt;0")</f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f t="shared" si="82"/>
        <v>0</v>
      </c>
      <c r="Q110" s="49">
        <v>0</v>
      </c>
      <c r="R110" s="49">
        <v>0</v>
      </c>
      <c r="S110" s="49">
        <v>0</v>
      </c>
    </row>
    <row r="111" spans="1:19" x14ac:dyDescent="0.15">
      <c r="A111" s="61"/>
      <c r="B111" s="61"/>
      <c r="C111" s="47" t="s">
        <v>22</v>
      </c>
      <c r="D111" s="48"/>
      <c r="E111" s="49">
        <f t="shared" si="77"/>
        <v>0</v>
      </c>
      <c r="F111" s="49">
        <f t="shared" si="84"/>
        <v>0</v>
      </c>
      <c r="G111" s="49">
        <f t="shared" si="79"/>
        <v>0</v>
      </c>
      <c r="H111" s="49">
        <f t="shared" si="80"/>
        <v>0</v>
      </c>
      <c r="I111" s="49">
        <v>0</v>
      </c>
      <c r="J111" s="49">
        <v>0</v>
      </c>
      <c r="K111" s="49">
        <f t="shared" si="86"/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f t="shared" si="82"/>
        <v>0</v>
      </c>
      <c r="Q111" s="49">
        <v>0</v>
      </c>
      <c r="R111" s="49">
        <v>0</v>
      </c>
      <c r="S111" s="49">
        <v>0</v>
      </c>
    </row>
    <row r="112" spans="1:19" x14ac:dyDescent="0.15">
      <c r="A112" s="61"/>
      <c r="B112" s="61"/>
      <c r="C112" s="47" t="s">
        <v>23</v>
      </c>
      <c r="D112" s="48"/>
      <c r="E112" s="49">
        <f t="shared" si="77"/>
        <v>1032</v>
      </c>
      <c r="F112" s="49">
        <f t="shared" si="84"/>
        <v>964.94999999999993</v>
      </c>
      <c r="G112" s="49">
        <f t="shared" si="79"/>
        <v>964.8</v>
      </c>
      <c r="H112" s="49">
        <f t="shared" si="80"/>
        <v>610.78</v>
      </c>
      <c r="I112" s="49">
        <v>610.78</v>
      </c>
      <c r="J112" s="49">
        <v>0</v>
      </c>
      <c r="K112" s="49">
        <f t="shared" si="86"/>
        <v>354.02000000000004</v>
      </c>
      <c r="L112" s="49">
        <v>17.350000000000001</v>
      </c>
      <c r="M112" s="49">
        <v>0</v>
      </c>
      <c r="N112" s="49">
        <v>336.67</v>
      </c>
      <c r="O112" s="49">
        <v>0</v>
      </c>
      <c r="P112" s="49">
        <f t="shared" si="82"/>
        <v>0.15</v>
      </c>
      <c r="Q112" s="49">
        <v>0.15</v>
      </c>
      <c r="R112" s="49">
        <v>0</v>
      </c>
      <c r="S112" s="49">
        <v>67.05</v>
      </c>
    </row>
    <row r="113" spans="1:19" x14ac:dyDescent="0.15">
      <c r="A113" s="61"/>
      <c r="B113" s="61"/>
      <c r="C113" s="47" t="s">
        <v>24</v>
      </c>
      <c r="D113" s="48"/>
      <c r="E113" s="49">
        <f t="shared" si="77"/>
        <v>0</v>
      </c>
      <c r="F113" s="49">
        <f t="shared" si="84"/>
        <v>0</v>
      </c>
      <c r="G113" s="49">
        <f t="shared" si="79"/>
        <v>0</v>
      </c>
      <c r="H113" s="49">
        <f t="shared" si="80"/>
        <v>0</v>
      </c>
      <c r="I113" s="49">
        <v>0</v>
      </c>
      <c r="J113" s="49">
        <v>0</v>
      </c>
      <c r="K113" s="49">
        <f t="shared" si="86"/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f t="shared" si="82"/>
        <v>0</v>
      </c>
      <c r="Q113" s="49">
        <v>0</v>
      </c>
      <c r="R113" s="49">
        <v>0</v>
      </c>
      <c r="S113" s="49">
        <v>0</v>
      </c>
    </row>
    <row r="114" spans="1:19" x14ac:dyDescent="0.15">
      <c r="A114" s="61"/>
      <c r="B114" s="61"/>
      <c r="C114" s="47" t="s">
        <v>25</v>
      </c>
      <c r="D114" s="48"/>
      <c r="E114" s="49">
        <f t="shared" si="77"/>
        <v>4.0600000000000005</v>
      </c>
      <c r="F114" s="49">
        <f t="shared" si="84"/>
        <v>3.93</v>
      </c>
      <c r="G114" s="49">
        <f t="shared" si="79"/>
        <v>3.93</v>
      </c>
      <c r="H114" s="49">
        <f t="shared" si="80"/>
        <v>3.93</v>
      </c>
      <c r="I114" s="49">
        <v>3.93</v>
      </c>
      <c r="J114" s="49">
        <v>0</v>
      </c>
      <c r="K114" s="49">
        <f t="shared" si="86"/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f t="shared" si="82"/>
        <v>0</v>
      </c>
      <c r="Q114" s="49">
        <v>0</v>
      </c>
      <c r="R114" s="49">
        <v>0</v>
      </c>
      <c r="S114" s="49">
        <v>0.13</v>
      </c>
    </row>
    <row r="115" spans="1:19" x14ac:dyDescent="0.15">
      <c r="A115" s="63"/>
      <c r="B115" s="63"/>
      <c r="C115" s="64" t="s">
        <v>39</v>
      </c>
      <c r="D115" s="65"/>
      <c r="E115" s="66">
        <f t="shared" si="77"/>
        <v>0</v>
      </c>
      <c r="F115" s="66">
        <f t="shared" si="84"/>
        <v>0</v>
      </c>
      <c r="G115" s="66">
        <f t="shared" si="79"/>
        <v>0</v>
      </c>
      <c r="H115" s="66">
        <f t="shared" si="80"/>
        <v>0</v>
      </c>
      <c r="I115" s="66">
        <v>0</v>
      </c>
      <c r="J115" s="66">
        <v>0</v>
      </c>
      <c r="K115" s="66">
        <f t="shared" si="86"/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f t="shared" si="82"/>
        <v>0</v>
      </c>
      <c r="Q115" s="66">
        <v>0</v>
      </c>
      <c r="R115" s="66">
        <v>0</v>
      </c>
      <c r="S115" s="66">
        <v>0</v>
      </c>
    </row>
    <row r="116" spans="1:19" x14ac:dyDescent="0.15">
      <c r="A116" s="71" t="s">
        <v>50</v>
      </c>
      <c r="B116" s="69" t="s">
        <v>51</v>
      </c>
      <c r="C116" s="67" t="s">
        <v>19</v>
      </c>
      <c r="D116" s="68"/>
      <c r="E116" s="70">
        <f t="shared" ref="E116:S116" si="87">SUMIF(E117:E122,"&gt;0")</f>
        <v>11720.060000000001</v>
      </c>
      <c r="F116" s="70">
        <f>SUMIF(F117:F122,"&gt;0")</f>
        <v>11215.55</v>
      </c>
      <c r="G116" s="49">
        <f t="shared" si="87"/>
        <v>11208.310000000001</v>
      </c>
      <c r="H116" s="70">
        <f t="shared" si="87"/>
        <v>4012.6099999999997</v>
      </c>
      <c r="I116" s="70">
        <f t="shared" si="87"/>
        <v>3992.49</v>
      </c>
      <c r="J116" s="70">
        <f t="shared" si="87"/>
        <v>20.12</v>
      </c>
      <c r="K116" s="70">
        <f t="shared" si="87"/>
        <v>7195.7</v>
      </c>
      <c r="L116" s="70">
        <f t="shared" si="87"/>
        <v>23.090000000000003</v>
      </c>
      <c r="M116" s="70">
        <f t="shared" si="87"/>
        <v>0</v>
      </c>
      <c r="N116" s="70">
        <f t="shared" si="87"/>
        <v>7172.6100000000006</v>
      </c>
      <c r="O116" s="70">
        <f t="shared" si="87"/>
        <v>0</v>
      </c>
      <c r="P116" s="70">
        <f t="shared" si="87"/>
        <v>7.24</v>
      </c>
      <c r="Q116" s="70">
        <f t="shared" si="87"/>
        <v>0.13</v>
      </c>
      <c r="R116" s="70">
        <f t="shared" si="87"/>
        <v>7.11</v>
      </c>
      <c r="S116" s="70">
        <f t="shared" si="87"/>
        <v>504.51</v>
      </c>
    </row>
    <row r="117" spans="1:19" x14ac:dyDescent="0.15">
      <c r="A117" s="56"/>
      <c r="B117" s="61"/>
      <c r="C117" s="47" t="s">
        <v>21</v>
      </c>
      <c r="D117" s="48"/>
      <c r="E117" s="49">
        <f t="shared" ref="E117:E122" si="88">IF(F117&gt;0,F117,0)+IF(S117&gt;0,S117,0)</f>
        <v>1338.77</v>
      </c>
      <c r="F117" s="49">
        <f t="shared" ref="F117:F122" si="89">IF(G117&gt;0,G117,0)+IF(O117&gt;0,O117,0)+IF(P117&gt;0,P117,0)</f>
        <v>1215.71</v>
      </c>
      <c r="G117" s="49">
        <f t="shared" ref="G117:G122" si="90">IF(H117&gt;0,H117,0)+IF(K117&gt;0,K117,0)</f>
        <v>1215.71</v>
      </c>
      <c r="H117" s="49">
        <f t="shared" ref="H117:H122" si="91">SUMIF(I117:J117,"&gt;0")</f>
        <v>209.88</v>
      </c>
      <c r="I117" s="49">
        <v>209.88</v>
      </c>
      <c r="J117" s="49">
        <v>0</v>
      </c>
      <c r="K117" s="49">
        <f t="shared" ref="K117:K122" si="92">SUMIF(L117:N117,"&gt;0")</f>
        <v>1005.83</v>
      </c>
      <c r="L117" s="49">
        <v>0</v>
      </c>
      <c r="M117" s="49">
        <v>0</v>
      </c>
      <c r="N117" s="49">
        <v>1005.83</v>
      </c>
      <c r="O117" s="49">
        <v>0</v>
      </c>
      <c r="P117" s="49">
        <f t="shared" ref="P117:P122" si="93">SUMIF(Q117:R117,"&gt;0")</f>
        <v>0</v>
      </c>
      <c r="Q117" s="49">
        <v>0</v>
      </c>
      <c r="R117" s="49">
        <v>0</v>
      </c>
      <c r="S117" s="49">
        <v>123.06</v>
      </c>
    </row>
    <row r="118" spans="1:19" x14ac:dyDescent="0.15">
      <c r="A118" s="56"/>
      <c r="B118" s="61"/>
      <c r="C118" s="47" t="s">
        <v>22</v>
      </c>
      <c r="D118" s="48"/>
      <c r="E118" s="49">
        <f t="shared" si="88"/>
        <v>2605.92</v>
      </c>
      <c r="F118" s="49">
        <f t="shared" si="89"/>
        <v>2528.9300000000003</v>
      </c>
      <c r="G118" s="49">
        <f t="shared" si="90"/>
        <v>2528.9300000000003</v>
      </c>
      <c r="H118" s="49">
        <f t="shared" si="91"/>
        <v>39.4</v>
      </c>
      <c r="I118" s="49">
        <v>39.4</v>
      </c>
      <c r="J118" s="49">
        <v>0</v>
      </c>
      <c r="K118" s="49">
        <f t="shared" si="92"/>
        <v>2489.5300000000002</v>
      </c>
      <c r="L118" s="49">
        <v>0</v>
      </c>
      <c r="M118" s="49">
        <v>0</v>
      </c>
      <c r="N118" s="49">
        <v>2489.5300000000002</v>
      </c>
      <c r="O118" s="49">
        <v>0</v>
      </c>
      <c r="P118" s="49">
        <f t="shared" si="93"/>
        <v>0</v>
      </c>
      <c r="Q118" s="49">
        <v>0</v>
      </c>
      <c r="R118" s="49">
        <v>0</v>
      </c>
      <c r="S118" s="49">
        <v>76.989999999999995</v>
      </c>
    </row>
    <row r="119" spans="1:19" x14ac:dyDescent="0.15">
      <c r="A119" s="56"/>
      <c r="B119" s="61"/>
      <c r="C119" s="47" t="s">
        <v>23</v>
      </c>
      <c r="D119" s="48"/>
      <c r="E119" s="49">
        <f t="shared" si="88"/>
        <v>564.15</v>
      </c>
      <c r="F119" s="49">
        <f t="shared" si="89"/>
        <v>542.86</v>
      </c>
      <c r="G119" s="49">
        <f t="shared" si="90"/>
        <v>542.66</v>
      </c>
      <c r="H119" s="49">
        <f t="shared" si="91"/>
        <v>227.71</v>
      </c>
      <c r="I119" s="49">
        <v>207.59</v>
      </c>
      <c r="J119" s="49">
        <v>20.12</v>
      </c>
      <c r="K119" s="49">
        <f t="shared" si="92"/>
        <v>314.95</v>
      </c>
      <c r="L119" s="49">
        <v>21.51</v>
      </c>
      <c r="M119" s="49">
        <v>0</v>
      </c>
      <c r="N119" s="49">
        <v>293.44</v>
      </c>
      <c r="O119" s="49">
        <v>0</v>
      </c>
      <c r="P119" s="49">
        <f t="shared" si="93"/>
        <v>0.2</v>
      </c>
      <c r="Q119" s="49">
        <v>0.13</v>
      </c>
      <c r="R119" s="49">
        <v>7.0000000000000007E-2</v>
      </c>
      <c r="S119" s="49">
        <v>21.29</v>
      </c>
    </row>
    <row r="120" spans="1:19" x14ac:dyDescent="0.15">
      <c r="A120" s="56"/>
      <c r="B120" s="61"/>
      <c r="C120" s="47" t="s">
        <v>24</v>
      </c>
      <c r="D120" s="48"/>
      <c r="E120" s="49">
        <f t="shared" si="88"/>
        <v>0</v>
      </c>
      <c r="F120" s="49">
        <f t="shared" si="89"/>
        <v>0</v>
      </c>
      <c r="G120" s="49">
        <f t="shared" si="90"/>
        <v>0</v>
      </c>
      <c r="H120" s="49">
        <f t="shared" si="91"/>
        <v>0</v>
      </c>
      <c r="I120" s="49">
        <v>0</v>
      </c>
      <c r="J120" s="49">
        <v>0</v>
      </c>
      <c r="K120" s="49">
        <f t="shared" si="92"/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f t="shared" si="93"/>
        <v>0</v>
      </c>
      <c r="Q120" s="49">
        <v>0</v>
      </c>
      <c r="R120" s="49">
        <v>0</v>
      </c>
      <c r="S120" s="49">
        <v>0</v>
      </c>
    </row>
    <row r="121" spans="1:19" x14ac:dyDescent="0.15">
      <c r="A121" s="56"/>
      <c r="B121" s="61"/>
      <c r="C121" s="47" t="s">
        <v>25</v>
      </c>
      <c r="D121" s="48"/>
      <c r="E121" s="49">
        <f t="shared" si="88"/>
        <v>7211.22</v>
      </c>
      <c r="F121" s="49">
        <f t="shared" si="89"/>
        <v>6928.05</v>
      </c>
      <c r="G121" s="49">
        <f t="shared" si="90"/>
        <v>6921.01</v>
      </c>
      <c r="H121" s="49">
        <f t="shared" si="91"/>
        <v>3535.62</v>
      </c>
      <c r="I121" s="49">
        <v>3535.62</v>
      </c>
      <c r="J121" s="49">
        <v>0</v>
      </c>
      <c r="K121" s="49">
        <f t="shared" si="92"/>
        <v>3385.39</v>
      </c>
      <c r="L121" s="49">
        <v>1.58</v>
      </c>
      <c r="M121" s="49">
        <v>0</v>
      </c>
      <c r="N121" s="49">
        <v>3383.81</v>
      </c>
      <c r="O121" s="49">
        <v>0</v>
      </c>
      <c r="P121" s="49">
        <f t="shared" si="93"/>
        <v>7.04</v>
      </c>
      <c r="Q121" s="49">
        <v>0</v>
      </c>
      <c r="R121" s="49">
        <v>7.04</v>
      </c>
      <c r="S121" s="49">
        <v>283.17</v>
      </c>
    </row>
    <row r="122" spans="1:19" x14ac:dyDescent="0.15">
      <c r="A122" s="62"/>
      <c r="B122" s="63"/>
      <c r="C122" s="64" t="s">
        <v>52</v>
      </c>
      <c r="D122" s="65"/>
      <c r="E122" s="66">
        <f t="shared" si="88"/>
        <v>0</v>
      </c>
      <c r="F122" s="66">
        <f t="shared" si="89"/>
        <v>0</v>
      </c>
      <c r="G122" s="66">
        <f t="shared" si="90"/>
        <v>0</v>
      </c>
      <c r="H122" s="66">
        <f t="shared" si="91"/>
        <v>0</v>
      </c>
      <c r="I122" s="66">
        <v>0</v>
      </c>
      <c r="J122" s="66">
        <v>0</v>
      </c>
      <c r="K122" s="66">
        <f t="shared" si="92"/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f t="shared" si="93"/>
        <v>0</v>
      </c>
      <c r="Q122" s="66">
        <v>0</v>
      </c>
      <c r="R122" s="66">
        <v>0</v>
      </c>
      <c r="S122" s="66">
        <v>0</v>
      </c>
    </row>
    <row r="123" spans="1:19" x14ac:dyDescent="0.15">
      <c r="A123" s="56" t="s">
        <v>53</v>
      </c>
      <c r="B123" s="61" t="s">
        <v>54</v>
      </c>
      <c r="C123" s="42" t="s">
        <v>55</v>
      </c>
      <c r="D123" s="77"/>
      <c r="E123" s="49">
        <f t="shared" ref="E123:S123" si="94">SUMIF(E124:E129,"&gt;0")</f>
        <v>8019.2199999999993</v>
      </c>
      <c r="F123" s="49">
        <f>SUMIF(F124:F129,"&gt;0")</f>
        <v>7742.93</v>
      </c>
      <c r="G123" s="49">
        <f t="shared" si="94"/>
        <v>7742.93</v>
      </c>
      <c r="H123" s="49">
        <f t="shared" si="94"/>
        <v>4652.47</v>
      </c>
      <c r="I123" s="49">
        <f t="shared" si="94"/>
        <v>4646.88</v>
      </c>
      <c r="J123" s="49">
        <f t="shared" si="94"/>
        <v>5.59</v>
      </c>
      <c r="K123" s="49">
        <f t="shared" si="94"/>
        <v>3090.46</v>
      </c>
      <c r="L123" s="49">
        <f t="shared" si="94"/>
        <v>309.74</v>
      </c>
      <c r="M123" s="49">
        <f t="shared" si="94"/>
        <v>0</v>
      </c>
      <c r="N123" s="49">
        <f t="shared" si="94"/>
        <v>2780.7200000000003</v>
      </c>
      <c r="O123" s="49">
        <f t="shared" si="94"/>
        <v>0</v>
      </c>
      <c r="P123" s="49">
        <f t="shared" si="94"/>
        <v>0</v>
      </c>
      <c r="Q123" s="49">
        <f t="shared" si="94"/>
        <v>0</v>
      </c>
      <c r="R123" s="49">
        <f t="shared" si="94"/>
        <v>0</v>
      </c>
      <c r="S123" s="49">
        <f t="shared" si="94"/>
        <v>276.29000000000002</v>
      </c>
    </row>
    <row r="124" spans="1:19" x14ac:dyDescent="0.15">
      <c r="A124" s="56"/>
      <c r="B124" s="61"/>
      <c r="C124" s="47" t="s">
        <v>21</v>
      </c>
      <c r="D124" s="48"/>
      <c r="E124" s="49">
        <f t="shared" ref="E124:E129" si="95">IF(F124&gt;0,F124,0)+IF(S124&gt;0,S124,0)</f>
        <v>736.56</v>
      </c>
      <c r="F124" s="49">
        <f t="shared" ref="F124:F129" si="96">IF(G124&gt;0,G124,0)+IF(O124&gt;0,O124,0)+IF(P124&gt;0,P124,0)</f>
        <v>700.14</v>
      </c>
      <c r="G124" s="49">
        <f t="shared" ref="G124:G129" si="97">IF(H124&gt;0,H124,0)+IF(K124&gt;0,K124,0)</f>
        <v>700.14</v>
      </c>
      <c r="H124" s="49">
        <f t="shared" ref="H124:H129" si="98">SUMIF(I124:J124,"&gt;0")</f>
        <v>258.36</v>
      </c>
      <c r="I124" s="49">
        <v>255.35</v>
      </c>
      <c r="J124" s="49">
        <v>3.01</v>
      </c>
      <c r="K124" s="49">
        <f t="shared" ref="K124:K129" si="99">SUMIF(L124:N124,"&gt;0")</f>
        <v>441.78</v>
      </c>
      <c r="L124" s="49">
        <v>17.63</v>
      </c>
      <c r="M124" s="49">
        <v>0</v>
      </c>
      <c r="N124" s="49">
        <v>424.15</v>
      </c>
      <c r="O124" s="49">
        <v>0</v>
      </c>
      <c r="P124" s="49">
        <f t="shared" ref="P124:P129" si="100">SUMIF(Q124:R124,"&gt;0")</f>
        <v>0</v>
      </c>
      <c r="Q124" s="49">
        <v>0</v>
      </c>
      <c r="R124" s="49">
        <v>0</v>
      </c>
      <c r="S124" s="49">
        <v>36.42</v>
      </c>
    </row>
    <row r="125" spans="1:19" x14ac:dyDescent="0.15">
      <c r="A125" s="56"/>
      <c r="B125" s="61"/>
      <c r="C125" s="47" t="s">
        <v>22</v>
      </c>
      <c r="D125" s="48"/>
      <c r="E125" s="49">
        <f t="shared" si="95"/>
        <v>401.13</v>
      </c>
      <c r="F125" s="49">
        <f t="shared" si="96"/>
        <v>393.99</v>
      </c>
      <c r="G125" s="49">
        <f>IF(H125&gt;0,H125,0)+IF(K125&gt;0,K125,0)</f>
        <v>393.99</v>
      </c>
      <c r="H125" s="49">
        <f t="shared" si="98"/>
        <v>23.69</v>
      </c>
      <c r="I125" s="49">
        <v>23.69</v>
      </c>
      <c r="J125" s="49">
        <v>0</v>
      </c>
      <c r="K125" s="49">
        <f t="shared" si="99"/>
        <v>370.3</v>
      </c>
      <c r="L125" s="49">
        <v>22.57</v>
      </c>
      <c r="M125" s="49">
        <v>0</v>
      </c>
      <c r="N125" s="49">
        <v>347.73</v>
      </c>
      <c r="O125" s="49">
        <v>0</v>
      </c>
      <c r="P125" s="49">
        <f t="shared" si="100"/>
        <v>0</v>
      </c>
      <c r="Q125" s="49">
        <v>0</v>
      </c>
      <c r="R125" s="49">
        <v>0</v>
      </c>
      <c r="S125" s="49">
        <v>7.14</v>
      </c>
    </row>
    <row r="126" spans="1:19" x14ac:dyDescent="0.15">
      <c r="A126" s="56"/>
      <c r="B126" s="61"/>
      <c r="C126" s="47" t="s">
        <v>23</v>
      </c>
      <c r="D126" s="48"/>
      <c r="E126" s="49">
        <f t="shared" si="95"/>
        <v>1276.29</v>
      </c>
      <c r="F126" s="49">
        <f t="shared" si="96"/>
        <v>1228.55</v>
      </c>
      <c r="G126" s="49">
        <f t="shared" si="97"/>
        <v>1228.55</v>
      </c>
      <c r="H126" s="49">
        <f t="shared" si="98"/>
        <v>303.14999999999998</v>
      </c>
      <c r="I126" s="49">
        <v>303.14999999999998</v>
      </c>
      <c r="J126" s="49">
        <v>0</v>
      </c>
      <c r="K126" s="49">
        <f t="shared" si="99"/>
        <v>925.4</v>
      </c>
      <c r="L126" s="49">
        <v>2.2999999999999998</v>
      </c>
      <c r="M126" s="49">
        <v>0</v>
      </c>
      <c r="N126" s="49">
        <v>923.1</v>
      </c>
      <c r="O126" s="49">
        <v>0</v>
      </c>
      <c r="P126" s="49">
        <f t="shared" si="100"/>
        <v>0</v>
      </c>
      <c r="Q126" s="49">
        <v>0</v>
      </c>
      <c r="R126" s="49">
        <v>0</v>
      </c>
      <c r="S126" s="49">
        <v>47.74</v>
      </c>
    </row>
    <row r="127" spans="1:19" x14ac:dyDescent="0.15">
      <c r="A127" s="56"/>
      <c r="B127" s="61"/>
      <c r="C127" s="47" t="s">
        <v>24</v>
      </c>
      <c r="D127" s="48"/>
      <c r="E127" s="49">
        <f t="shared" si="95"/>
        <v>0</v>
      </c>
      <c r="F127" s="49">
        <f t="shared" si="96"/>
        <v>0</v>
      </c>
      <c r="G127" s="49">
        <f t="shared" si="97"/>
        <v>0</v>
      </c>
      <c r="H127" s="49">
        <f t="shared" si="98"/>
        <v>0</v>
      </c>
      <c r="I127" s="49">
        <v>0</v>
      </c>
      <c r="J127" s="49">
        <v>0</v>
      </c>
      <c r="K127" s="49">
        <f t="shared" si="99"/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f t="shared" si="100"/>
        <v>0</v>
      </c>
      <c r="Q127" s="49">
        <v>0</v>
      </c>
      <c r="R127" s="49">
        <v>0</v>
      </c>
      <c r="S127" s="49">
        <v>0</v>
      </c>
    </row>
    <row r="128" spans="1:19" x14ac:dyDescent="0.15">
      <c r="A128" s="56"/>
      <c r="B128" s="61"/>
      <c r="C128" s="47" t="s">
        <v>25</v>
      </c>
      <c r="D128" s="48"/>
      <c r="E128" s="49">
        <f t="shared" si="95"/>
        <v>5605.24</v>
      </c>
      <c r="F128" s="49">
        <f t="shared" si="96"/>
        <v>5420.25</v>
      </c>
      <c r="G128" s="49">
        <f t="shared" si="97"/>
        <v>5420.25</v>
      </c>
      <c r="H128" s="49">
        <f t="shared" si="98"/>
        <v>4067.27</v>
      </c>
      <c r="I128" s="49">
        <v>4064.69</v>
      </c>
      <c r="J128" s="49">
        <v>2.58</v>
      </c>
      <c r="K128" s="49">
        <f t="shared" si="99"/>
        <v>1352.98</v>
      </c>
      <c r="L128" s="49">
        <v>267.24</v>
      </c>
      <c r="M128" s="49">
        <v>0</v>
      </c>
      <c r="N128" s="49">
        <v>1085.74</v>
      </c>
      <c r="O128" s="49">
        <v>0</v>
      </c>
      <c r="P128" s="49">
        <f t="shared" si="100"/>
        <v>0</v>
      </c>
      <c r="Q128" s="49">
        <v>0</v>
      </c>
      <c r="R128" s="49">
        <v>0</v>
      </c>
      <c r="S128" s="49">
        <v>184.99</v>
      </c>
    </row>
    <row r="129" spans="1:19" x14ac:dyDescent="0.15">
      <c r="A129" s="56"/>
      <c r="B129" s="61"/>
      <c r="C129" s="78" t="s">
        <v>39</v>
      </c>
      <c r="D129" s="79"/>
      <c r="E129" s="66">
        <f t="shared" si="95"/>
        <v>0</v>
      </c>
      <c r="F129" s="49">
        <f t="shared" si="96"/>
        <v>0</v>
      </c>
      <c r="G129" s="66">
        <f t="shared" si="97"/>
        <v>0</v>
      </c>
      <c r="H129" s="49">
        <f t="shared" si="98"/>
        <v>0</v>
      </c>
      <c r="I129" s="49">
        <v>0</v>
      </c>
      <c r="J129" s="49">
        <v>0</v>
      </c>
      <c r="K129" s="49">
        <f t="shared" si="99"/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f t="shared" si="100"/>
        <v>0</v>
      </c>
      <c r="Q129" s="49">
        <v>0</v>
      </c>
      <c r="R129" s="49">
        <v>0</v>
      </c>
      <c r="S129" s="49">
        <v>0</v>
      </c>
    </row>
    <row r="130" spans="1:19" x14ac:dyDescent="0.15">
      <c r="A130" s="80" t="s">
        <v>56</v>
      </c>
      <c r="B130" s="81" t="s">
        <v>27</v>
      </c>
      <c r="C130" s="82" t="s">
        <v>32</v>
      </c>
      <c r="D130" s="83"/>
      <c r="E130" s="34">
        <f t="shared" ref="E130:S145" si="101">SUMIF(E18,"&gt;0")</f>
        <v>33901.429999999993</v>
      </c>
      <c r="F130" s="34">
        <f t="shared" si="101"/>
        <v>25347.94</v>
      </c>
      <c r="G130" s="34">
        <f t="shared" si="101"/>
        <v>25347.94</v>
      </c>
      <c r="H130" s="34">
        <f t="shared" si="101"/>
        <v>1974.7199999999998</v>
      </c>
      <c r="I130" s="34">
        <f t="shared" si="101"/>
        <v>1974.7199999999998</v>
      </c>
      <c r="J130" s="34">
        <f t="shared" si="101"/>
        <v>0</v>
      </c>
      <c r="K130" s="34">
        <f t="shared" si="101"/>
        <v>23373.22</v>
      </c>
      <c r="L130" s="34">
        <f t="shared" si="101"/>
        <v>26.52</v>
      </c>
      <c r="M130" s="34">
        <f t="shared" si="101"/>
        <v>0</v>
      </c>
      <c r="N130" s="34">
        <f t="shared" si="101"/>
        <v>23346.7</v>
      </c>
      <c r="O130" s="34">
        <f t="shared" si="101"/>
        <v>0</v>
      </c>
      <c r="P130" s="34">
        <f t="shared" si="101"/>
        <v>0</v>
      </c>
      <c r="Q130" s="34">
        <f t="shared" si="101"/>
        <v>0</v>
      </c>
      <c r="R130" s="34">
        <f t="shared" si="101"/>
        <v>0</v>
      </c>
      <c r="S130" s="34">
        <f t="shared" si="101"/>
        <v>8553.49</v>
      </c>
    </row>
    <row r="131" spans="1:19" x14ac:dyDescent="0.15">
      <c r="A131" s="56"/>
      <c r="B131" s="61"/>
      <c r="C131" s="47" t="s">
        <v>21</v>
      </c>
      <c r="D131" s="48"/>
      <c r="E131" s="49">
        <f t="shared" si="101"/>
        <v>14578.220000000001</v>
      </c>
      <c r="F131" s="49">
        <f t="shared" si="101"/>
        <v>12955.19</v>
      </c>
      <c r="G131" s="49">
        <f t="shared" si="101"/>
        <v>12955.19</v>
      </c>
      <c r="H131" s="49">
        <f t="shared" si="101"/>
        <v>1268</v>
      </c>
      <c r="I131" s="49">
        <f t="shared" si="101"/>
        <v>1268</v>
      </c>
      <c r="J131" s="49">
        <f t="shared" si="101"/>
        <v>0</v>
      </c>
      <c r="K131" s="49">
        <f t="shared" si="101"/>
        <v>11687.19</v>
      </c>
      <c r="L131" s="49">
        <f t="shared" si="101"/>
        <v>0</v>
      </c>
      <c r="M131" s="49">
        <f t="shared" si="101"/>
        <v>0</v>
      </c>
      <c r="N131" s="49">
        <f t="shared" si="101"/>
        <v>11687.19</v>
      </c>
      <c r="O131" s="49">
        <f t="shared" si="101"/>
        <v>0</v>
      </c>
      <c r="P131" s="49">
        <f t="shared" si="101"/>
        <v>0</v>
      </c>
      <c r="Q131" s="49">
        <f t="shared" si="101"/>
        <v>0</v>
      </c>
      <c r="R131" s="49">
        <f t="shared" si="101"/>
        <v>0</v>
      </c>
      <c r="S131" s="49">
        <f t="shared" si="101"/>
        <v>1623.03</v>
      </c>
    </row>
    <row r="132" spans="1:19" x14ac:dyDescent="0.15">
      <c r="A132" s="56"/>
      <c r="B132" s="61"/>
      <c r="C132" s="47" t="s">
        <v>22</v>
      </c>
      <c r="D132" s="48"/>
      <c r="E132" s="49">
        <f t="shared" si="101"/>
        <v>17073.46</v>
      </c>
      <c r="F132" s="49">
        <f t="shared" si="101"/>
        <v>10521.98</v>
      </c>
      <c r="G132" s="49">
        <f t="shared" si="101"/>
        <v>10521.98</v>
      </c>
      <c r="H132" s="49">
        <f t="shared" si="101"/>
        <v>72.099999999999994</v>
      </c>
      <c r="I132" s="49">
        <f t="shared" si="101"/>
        <v>72.099999999999994</v>
      </c>
      <c r="J132" s="49">
        <f t="shared" si="101"/>
        <v>0</v>
      </c>
      <c r="K132" s="49">
        <f t="shared" si="101"/>
        <v>10449.879999999999</v>
      </c>
      <c r="L132" s="49">
        <f t="shared" si="101"/>
        <v>0</v>
      </c>
      <c r="M132" s="49">
        <f t="shared" si="101"/>
        <v>0</v>
      </c>
      <c r="N132" s="49">
        <f t="shared" si="101"/>
        <v>10449.879999999999</v>
      </c>
      <c r="O132" s="49">
        <f t="shared" si="101"/>
        <v>0</v>
      </c>
      <c r="P132" s="49">
        <f t="shared" si="101"/>
        <v>0</v>
      </c>
      <c r="Q132" s="49">
        <f t="shared" si="101"/>
        <v>0</v>
      </c>
      <c r="R132" s="49">
        <f t="shared" si="101"/>
        <v>0</v>
      </c>
      <c r="S132" s="49">
        <f t="shared" si="101"/>
        <v>6551.48</v>
      </c>
    </row>
    <row r="133" spans="1:19" x14ac:dyDescent="0.15">
      <c r="A133" s="56"/>
      <c r="B133" s="61"/>
      <c r="C133" s="47" t="s">
        <v>23</v>
      </c>
      <c r="D133" s="48"/>
      <c r="E133" s="49">
        <f t="shared" si="101"/>
        <v>1774.1</v>
      </c>
      <c r="F133" s="49">
        <f t="shared" si="101"/>
        <v>1399.25</v>
      </c>
      <c r="G133" s="49">
        <f t="shared" si="101"/>
        <v>1399.25</v>
      </c>
      <c r="H133" s="49">
        <f t="shared" si="101"/>
        <v>429.51</v>
      </c>
      <c r="I133" s="49">
        <f t="shared" si="101"/>
        <v>429.51</v>
      </c>
      <c r="J133" s="49">
        <f t="shared" si="101"/>
        <v>0</v>
      </c>
      <c r="K133" s="49">
        <f t="shared" si="101"/>
        <v>969.74</v>
      </c>
      <c r="L133" s="49">
        <f t="shared" si="101"/>
        <v>26.52</v>
      </c>
      <c r="M133" s="49">
        <f t="shared" si="101"/>
        <v>0</v>
      </c>
      <c r="N133" s="49">
        <f t="shared" si="101"/>
        <v>943.22</v>
      </c>
      <c r="O133" s="49">
        <f t="shared" si="101"/>
        <v>0</v>
      </c>
      <c r="P133" s="49">
        <f t="shared" si="101"/>
        <v>0</v>
      </c>
      <c r="Q133" s="49">
        <f t="shared" si="101"/>
        <v>0</v>
      </c>
      <c r="R133" s="49">
        <f t="shared" si="101"/>
        <v>0</v>
      </c>
      <c r="S133" s="49">
        <f t="shared" si="101"/>
        <v>374.85</v>
      </c>
    </row>
    <row r="134" spans="1:19" x14ac:dyDescent="0.15">
      <c r="A134" s="56"/>
      <c r="B134" s="61"/>
      <c r="C134" s="47" t="s">
        <v>24</v>
      </c>
      <c r="D134" s="48"/>
      <c r="E134" s="49">
        <f t="shared" si="101"/>
        <v>26.31</v>
      </c>
      <c r="F134" s="49">
        <f t="shared" si="101"/>
        <v>26.13</v>
      </c>
      <c r="G134" s="49">
        <f t="shared" si="101"/>
        <v>26.13</v>
      </c>
      <c r="H134" s="49">
        <f t="shared" si="101"/>
        <v>0</v>
      </c>
      <c r="I134" s="49">
        <f t="shared" si="101"/>
        <v>0</v>
      </c>
      <c r="J134" s="49">
        <f t="shared" si="101"/>
        <v>0</v>
      </c>
      <c r="K134" s="49">
        <f t="shared" si="101"/>
        <v>26.13</v>
      </c>
      <c r="L134" s="49">
        <f t="shared" si="101"/>
        <v>0</v>
      </c>
      <c r="M134" s="49">
        <f t="shared" si="101"/>
        <v>0</v>
      </c>
      <c r="N134" s="49">
        <f t="shared" si="101"/>
        <v>26.13</v>
      </c>
      <c r="O134" s="49">
        <f t="shared" si="101"/>
        <v>0</v>
      </c>
      <c r="P134" s="49">
        <f t="shared" si="101"/>
        <v>0</v>
      </c>
      <c r="Q134" s="49">
        <f t="shared" si="101"/>
        <v>0</v>
      </c>
      <c r="R134" s="49">
        <f t="shared" si="101"/>
        <v>0</v>
      </c>
      <c r="S134" s="49">
        <f t="shared" si="101"/>
        <v>0.18</v>
      </c>
    </row>
    <row r="135" spans="1:19" x14ac:dyDescent="0.15">
      <c r="A135" s="56"/>
      <c r="B135" s="61"/>
      <c r="C135" s="47" t="s">
        <v>25</v>
      </c>
      <c r="D135" s="48"/>
      <c r="E135" s="49">
        <f t="shared" si="101"/>
        <v>449.34</v>
      </c>
      <c r="F135" s="49">
        <f t="shared" si="101"/>
        <v>445.39</v>
      </c>
      <c r="G135" s="49">
        <f t="shared" si="101"/>
        <v>445.39</v>
      </c>
      <c r="H135" s="49">
        <f t="shared" si="101"/>
        <v>205.11</v>
      </c>
      <c r="I135" s="49">
        <f t="shared" si="101"/>
        <v>205.11</v>
      </c>
      <c r="J135" s="49">
        <f t="shared" si="101"/>
        <v>0</v>
      </c>
      <c r="K135" s="49">
        <f t="shared" si="101"/>
        <v>240.28</v>
      </c>
      <c r="L135" s="49">
        <f t="shared" si="101"/>
        <v>0</v>
      </c>
      <c r="M135" s="49">
        <f t="shared" si="101"/>
        <v>0</v>
      </c>
      <c r="N135" s="49">
        <f t="shared" si="101"/>
        <v>240.28</v>
      </c>
      <c r="O135" s="49">
        <f t="shared" si="101"/>
        <v>0</v>
      </c>
      <c r="P135" s="49">
        <f t="shared" si="101"/>
        <v>0</v>
      </c>
      <c r="Q135" s="49">
        <f t="shared" si="101"/>
        <v>0</v>
      </c>
      <c r="R135" s="49">
        <f t="shared" si="101"/>
        <v>0</v>
      </c>
      <c r="S135" s="49">
        <f t="shared" si="101"/>
        <v>3.95</v>
      </c>
    </row>
    <row r="136" spans="1:19" x14ac:dyDescent="0.15">
      <c r="A136" s="56"/>
      <c r="B136" s="63"/>
      <c r="C136" s="64" t="s">
        <v>26</v>
      </c>
      <c r="D136" s="65"/>
      <c r="E136" s="66">
        <f t="shared" si="101"/>
        <v>0</v>
      </c>
      <c r="F136" s="66">
        <f t="shared" si="101"/>
        <v>0</v>
      </c>
      <c r="G136" s="66">
        <f t="shared" si="101"/>
        <v>0</v>
      </c>
      <c r="H136" s="66">
        <f t="shared" si="101"/>
        <v>0</v>
      </c>
      <c r="I136" s="66">
        <f t="shared" si="101"/>
        <v>0</v>
      </c>
      <c r="J136" s="66">
        <f t="shared" si="101"/>
        <v>0</v>
      </c>
      <c r="K136" s="66">
        <f t="shared" si="101"/>
        <v>0</v>
      </c>
      <c r="L136" s="66">
        <f t="shared" si="101"/>
        <v>0</v>
      </c>
      <c r="M136" s="66">
        <f t="shared" si="101"/>
        <v>0</v>
      </c>
      <c r="N136" s="66">
        <f t="shared" si="101"/>
        <v>0</v>
      </c>
      <c r="O136" s="66">
        <f t="shared" si="101"/>
        <v>0</v>
      </c>
      <c r="P136" s="66">
        <f t="shared" si="101"/>
        <v>0</v>
      </c>
      <c r="Q136" s="66">
        <f t="shared" si="101"/>
        <v>0</v>
      </c>
      <c r="R136" s="66">
        <f t="shared" si="101"/>
        <v>0</v>
      </c>
      <c r="S136" s="66">
        <f t="shared" si="101"/>
        <v>0</v>
      </c>
    </row>
    <row r="137" spans="1:19" x14ac:dyDescent="0.15">
      <c r="A137" s="61"/>
      <c r="B137" s="69" t="s">
        <v>28</v>
      </c>
      <c r="C137" s="84" t="s">
        <v>19</v>
      </c>
      <c r="D137" s="77"/>
      <c r="E137" s="70">
        <f t="shared" si="101"/>
        <v>36537.199999999997</v>
      </c>
      <c r="F137" s="70">
        <f t="shared" si="101"/>
        <v>34682.579999999994</v>
      </c>
      <c r="G137" s="70">
        <f t="shared" si="101"/>
        <v>34666.819999999992</v>
      </c>
      <c r="H137" s="70">
        <f t="shared" si="101"/>
        <v>4403.07</v>
      </c>
      <c r="I137" s="70">
        <f t="shared" si="101"/>
        <v>4403.07</v>
      </c>
      <c r="J137" s="70">
        <f t="shared" si="101"/>
        <v>0</v>
      </c>
      <c r="K137" s="70">
        <f t="shared" si="101"/>
        <v>30263.749999999996</v>
      </c>
      <c r="L137" s="70">
        <f t="shared" si="101"/>
        <v>1614.63</v>
      </c>
      <c r="M137" s="70">
        <f t="shared" si="101"/>
        <v>0</v>
      </c>
      <c r="N137" s="70">
        <f t="shared" si="101"/>
        <v>28649.119999999995</v>
      </c>
      <c r="O137" s="70">
        <f t="shared" si="101"/>
        <v>0</v>
      </c>
      <c r="P137" s="70">
        <f t="shared" si="101"/>
        <v>15.76</v>
      </c>
      <c r="Q137" s="70">
        <f t="shared" si="101"/>
        <v>0</v>
      </c>
      <c r="R137" s="70">
        <f t="shared" si="101"/>
        <v>15.76</v>
      </c>
      <c r="S137" s="70">
        <f t="shared" si="101"/>
        <v>1854.6200000000001</v>
      </c>
    </row>
    <row r="138" spans="1:19" x14ac:dyDescent="0.15">
      <c r="A138" s="61"/>
      <c r="B138" s="61"/>
      <c r="C138" s="47" t="s">
        <v>21</v>
      </c>
      <c r="D138" s="48"/>
      <c r="E138" s="49">
        <f t="shared" si="101"/>
        <v>21512.179999999997</v>
      </c>
      <c r="F138" s="49">
        <f t="shared" si="101"/>
        <v>20631.089999999997</v>
      </c>
      <c r="G138" s="49">
        <f t="shared" si="101"/>
        <v>20615.329999999998</v>
      </c>
      <c r="H138" s="49">
        <f t="shared" si="101"/>
        <v>2378.7800000000002</v>
      </c>
      <c r="I138" s="49">
        <f t="shared" si="101"/>
        <v>2378.7800000000002</v>
      </c>
      <c r="J138" s="49">
        <f t="shared" si="101"/>
        <v>0</v>
      </c>
      <c r="K138" s="49">
        <f t="shared" si="101"/>
        <v>18236.55</v>
      </c>
      <c r="L138" s="49">
        <f t="shared" si="101"/>
        <v>741.39</v>
      </c>
      <c r="M138" s="49">
        <f t="shared" si="101"/>
        <v>0</v>
      </c>
      <c r="N138" s="49">
        <f t="shared" si="101"/>
        <v>17495.16</v>
      </c>
      <c r="O138" s="49">
        <f t="shared" si="101"/>
        <v>0</v>
      </c>
      <c r="P138" s="49">
        <f t="shared" si="101"/>
        <v>15.76</v>
      </c>
      <c r="Q138" s="49">
        <f t="shared" si="101"/>
        <v>0</v>
      </c>
      <c r="R138" s="49">
        <f t="shared" si="101"/>
        <v>15.76</v>
      </c>
      <c r="S138" s="49">
        <f t="shared" si="101"/>
        <v>881.09</v>
      </c>
    </row>
    <row r="139" spans="1:19" x14ac:dyDescent="0.15">
      <c r="A139" s="61"/>
      <c r="B139" s="61"/>
      <c r="C139" s="47" t="s">
        <v>22</v>
      </c>
      <c r="D139" s="48"/>
      <c r="E139" s="49">
        <f t="shared" si="101"/>
        <v>9938.35</v>
      </c>
      <c r="F139" s="49">
        <f>SUMIF(F27,"&gt;0")</f>
        <v>9144.66</v>
      </c>
      <c r="G139" s="49">
        <f t="shared" si="101"/>
        <v>9144.66</v>
      </c>
      <c r="H139" s="49">
        <f t="shared" si="101"/>
        <v>120.19</v>
      </c>
      <c r="I139" s="49">
        <f t="shared" si="101"/>
        <v>120.19</v>
      </c>
      <c r="J139" s="49">
        <f t="shared" si="101"/>
        <v>0</v>
      </c>
      <c r="K139" s="49">
        <f t="shared" si="101"/>
        <v>9024.4699999999993</v>
      </c>
      <c r="L139" s="49">
        <f t="shared" si="101"/>
        <v>41.5</v>
      </c>
      <c r="M139" s="49">
        <f t="shared" si="101"/>
        <v>0</v>
      </c>
      <c r="N139" s="49">
        <f t="shared" si="101"/>
        <v>8982.9699999999993</v>
      </c>
      <c r="O139" s="49">
        <f t="shared" si="101"/>
        <v>0</v>
      </c>
      <c r="P139" s="49">
        <f t="shared" si="101"/>
        <v>0</v>
      </c>
      <c r="Q139" s="49">
        <f t="shared" si="101"/>
        <v>0</v>
      </c>
      <c r="R139" s="49">
        <f t="shared" si="101"/>
        <v>0</v>
      </c>
      <c r="S139" s="49">
        <f t="shared" si="101"/>
        <v>793.69</v>
      </c>
    </row>
    <row r="140" spans="1:19" x14ac:dyDescent="0.15">
      <c r="A140" s="61"/>
      <c r="B140" s="61"/>
      <c r="C140" s="47" t="s">
        <v>23</v>
      </c>
      <c r="D140" s="48"/>
      <c r="E140" s="49">
        <f t="shared" si="101"/>
        <v>434.28000000000003</v>
      </c>
      <c r="F140" s="49">
        <f>SUMIF(F28,"&gt;0")</f>
        <v>393.28000000000003</v>
      </c>
      <c r="G140" s="49">
        <f t="shared" si="101"/>
        <v>393.28000000000003</v>
      </c>
      <c r="H140" s="49">
        <f t="shared" si="101"/>
        <v>117.48</v>
      </c>
      <c r="I140" s="49">
        <f t="shared" si="101"/>
        <v>117.48</v>
      </c>
      <c r="J140" s="49">
        <f t="shared" si="101"/>
        <v>0</v>
      </c>
      <c r="K140" s="49">
        <f t="shared" si="101"/>
        <v>275.8</v>
      </c>
      <c r="L140" s="49">
        <f t="shared" si="101"/>
        <v>9.16</v>
      </c>
      <c r="M140" s="49">
        <f t="shared" si="101"/>
        <v>0</v>
      </c>
      <c r="N140" s="49">
        <f t="shared" si="101"/>
        <v>266.64</v>
      </c>
      <c r="O140" s="49">
        <f t="shared" si="101"/>
        <v>0</v>
      </c>
      <c r="P140" s="49">
        <f t="shared" si="101"/>
        <v>0</v>
      </c>
      <c r="Q140" s="49">
        <f t="shared" si="101"/>
        <v>0</v>
      </c>
      <c r="R140" s="49">
        <f t="shared" si="101"/>
        <v>0</v>
      </c>
      <c r="S140" s="49">
        <f t="shared" si="101"/>
        <v>41</v>
      </c>
    </row>
    <row r="141" spans="1:19" x14ac:dyDescent="0.15">
      <c r="A141" s="61"/>
      <c r="B141" s="61"/>
      <c r="C141" s="47" t="s">
        <v>24</v>
      </c>
      <c r="D141" s="48"/>
      <c r="E141" s="49">
        <f t="shared" si="101"/>
        <v>0</v>
      </c>
      <c r="F141" s="49">
        <f>SUMIF(F29,"&gt;0")</f>
        <v>0</v>
      </c>
      <c r="G141" s="49">
        <f t="shared" si="101"/>
        <v>0</v>
      </c>
      <c r="H141" s="49">
        <f t="shared" si="101"/>
        <v>0</v>
      </c>
      <c r="I141" s="49">
        <f t="shared" si="101"/>
        <v>0</v>
      </c>
      <c r="J141" s="49">
        <f t="shared" si="101"/>
        <v>0</v>
      </c>
      <c r="K141" s="49">
        <f t="shared" si="101"/>
        <v>0</v>
      </c>
      <c r="L141" s="49">
        <f t="shared" si="101"/>
        <v>0</v>
      </c>
      <c r="M141" s="49">
        <f t="shared" si="101"/>
        <v>0</v>
      </c>
      <c r="N141" s="49">
        <f t="shared" si="101"/>
        <v>0</v>
      </c>
      <c r="O141" s="49">
        <f t="shared" si="101"/>
        <v>0</v>
      </c>
      <c r="P141" s="49">
        <f t="shared" si="101"/>
        <v>0</v>
      </c>
      <c r="Q141" s="49">
        <f t="shared" si="101"/>
        <v>0</v>
      </c>
      <c r="R141" s="49">
        <f t="shared" si="101"/>
        <v>0</v>
      </c>
      <c r="S141" s="49">
        <f t="shared" si="101"/>
        <v>0</v>
      </c>
    </row>
    <row r="142" spans="1:19" x14ac:dyDescent="0.15">
      <c r="A142" s="61"/>
      <c r="B142" s="61"/>
      <c r="C142" s="47" t="s">
        <v>25</v>
      </c>
      <c r="D142" s="48"/>
      <c r="E142" s="49">
        <f t="shared" si="101"/>
        <v>4652.3899999999994</v>
      </c>
      <c r="F142" s="49">
        <f>SUMIF(F30,"&gt;0")</f>
        <v>4513.5499999999993</v>
      </c>
      <c r="G142" s="49">
        <f t="shared" si="101"/>
        <v>4513.5499999999993</v>
      </c>
      <c r="H142" s="49">
        <f t="shared" si="101"/>
        <v>1786.62</v>
      </c>
      <c r="I142" s="49">
        <f t="shared" si="101"/>
        <v>1786.62</v>
      </c>
      <c r="J142" s="49">
        <f t="shared" si="101"/>
        <v>0</v>
      </c>
      <c r="K142" s="49">
        <f t="shared" si="101"/>
        <v>2726.93</v>
      </c>
      <c r="L142" s="49">
        <f t="shared" si="101"/>
        <v>822.58</v>
      </c>
      <c r="M142" s="49">
        <f t="shared" si="101"/>
        <v>0</v>
      </c>
      <c r="N142" s="49">
        <f t="shared" si="101"/>
        <v>1904.35</v>
      </c>
      <c r="O142" s="49">
        <f t="shared" si="101"/>
        <v>0</v>
      </c>
      <c r="P142" s="49">
        <f t="shared" si="101"/>
        <v>0</v>
      </c>
      <c r="Q142" s="49">
        <f t="shared" si="101"/>
        <v>0</v>
      </c>
      <c r="R142" s="49">
        <f t="shared" si="101"/>
        <v>0</v>
      </c>
      <c r="S142" s="49">
        <f t="shared" si="101"/>
        <v>138.84</v>
      </c>
    </row>
    <row r="143" spans="1:19" x14ac:dyDescent="0.15">
      <c r="A143" s="61"/>
      <c r="B143" s="63"/>
      <c r="C143" s="64" t="s">
        <v>26</v>
      </c>
      <c r="D143" s="65"/>
      <c r="E143" s="66">
        <f t="shared" si="101"/>
        <v>0</v>
      </c>
      <c r="F143" s="66">
        <f>SUMIF(F31,"&gt;0")</f>
        <v>0</v>
      </c>
      <c r="G143" s="66">
        <f t="shared" si="101"/>
        <v>0</v>
      </c>
      <c r="H143" s="66">
        <f t="shared" si="101"/>
        <v>0</v>
      </c>
      <c r="I143" s="66">
        <f t="shared" si="101"/>
        <v>0</v>
      </c>
      <c r="J143" s="66">
        <f t="shared" si="101"/>
        <v>0</v>
      </c>
      <c r="K143" s="66">
        <f t="shared" si="101"/>
        <v>0</v>
      </c>
      <c r="L143" s="66">
        <f t="shared" si="101"/>
        <v>0</v>
      </c>
      <c r="M143" s="66">
        <f t="shared" si="101"/>
        <v>0</v>
      </c>
      <c r="N143" s="66">
        <f t="shared" si="101"/>
        <v>0</v>
      </c>
      <c r="O143" s="66">
        <f t="shared" si="101"/>
        <v>0</v>
      </c>
      <c r="P143" s="66">
        <f t="shared" si="101"/>
        <v>0</v>
      </c>
      <c r="Q143" s="66">
        <f t="shared" si="101"/>
        <v>0</v>
      </c>
      <c r="R143" s="66">
        <f t="shared" si="101"/>
        <v>0</v>
      </c>
      <c r="S143" s="66">
        <f t="shared" si="101"/>
        <v>0</v>
      </c>
    </row>
    <row r="144" spans="1:19" x14ac:dyDescent="0.15">
      <c r="A144" s="61"/>
      <c r="B144" s="61" t="s">
        <v>30</v>
      </c>
      <c r="C144" s="67" t="s">
        <v>32</v>
      </c>
      <c r="D144" s="68"/>
      <c r="E144" s="49">
        <f t="shared" si="101"/>
        <v>21574.739999999998</v>
      </c>
      <c r="F144" s="49">
        <f t="shared" si="101"/>
        <v>20202.66</v>
      </c>
      <c r="G144" s="49">
        <f t="shared" si="101"/>
        <v>20061.990000000002</v>
      </c>
      <c r="H144" s="49">
        <f t="shared" si="101"/>
        <v>10115.040000000001</v>
      </c>
      <c r="I144" s="49">
        <f t="shared" si="101"/>
        <v>10033.67</v>
      </c>
      <c r="J144" s="49">
        <f t="shared" si="101"/>
        <v>81.37</v>
      </c>
      <c r="K144" s="49">
        <f t="shared" si="101"/>
        <v>9946.9500000000007</v>
      </c>
      <c r="L144" s="49">
        <f t="shared" si="101"/>
        <v>909.46</v>
      </c>
      <c r="M144" s="49">
        <f t="shared" si="101"/>
        <v>0</v>
      </c>
      <c r="N144" s="49">
        <f t="shared" si="101"/>
        <v>9037.49</v>
      </c>
      <c r="O144" s="49">
        <f t="shared" si="101"/>
        <v>0</v>
      </c>
      <c r="P144" s="49">
        <f t="shared" si="101"/>
        <v>140.67000000000002</v>
      </c>
      <c r="Q144" s="49">
        <f t="shared" si="101"/>
        <v>8.2200000000000006</v>
      </c>
      <c r="R144" s="49">
        <f t="shared" si="101"/>
        <v>132.44999999999999</v>
      </c>
      <c r="S144" s="49">
        <f t="shared" si="101"/>
        <v>1372.0800000000002</v>
      </c>
    </row>
    <row r="145" spans="1:19" x14ac:dyDescent="0.15">
      <c r="A145" s="61"/>
      <c r="B145" s="61"/>
      <c r="C145" s="47" t="s">
        <v>21</v>
      </c>
      <c r="D145" s="48"/>
      <c r="E145" s="49">
        <f t="shared" si="101"/>
        <v>7616.96</v>
      </c>
      <c r="F145" s="49">
        <f t="shared" si="101"/>
        <v>6812.14</v>
      </c>
      <c r="G145" s="49">
        <f t="shared" si="101"/>
        <v>6764.1100000000006</v>
      </c>
      <c r="H145" s="49">
        <f t="shared" si="101"/>
        <v>1859.22</v>
      </c>
      <c r="I145" s="49">
        <f t="shared" si="101"/>
        <v>1789.53</v>
      </c>
      <c r="J145" s="49">
        <f t="shared" si="101"/>
        <v>69.69</v>
      </c>
      <c r="K145" s="49">
        <f t="shared" si="101"/>
        <v>4904.8900000000003</v>
      </c>
      <c r="L145" s="49">
        <f t="shared" si="101"/>
        <v>375.47</v>
      </c>
      <c r="M145" s="49">
        <f t="shared" si="101"/>
        <v>0</v>
      </c>
      <c r="N145" s="49">
        <f t="shared" si="101"/>
        <v>4529.42</v>
      </c>
      <c r="O145" s="49">
        <f t="shared" si="101"/>
        <v>0</v>
      </c>
      <c r="P145" s="49">
        <f t="shared" si="101"/>
        <v>48.03</v>
      </c>
      <c r="Q145" s="49">
        <f t="shared" si="101"/>
        <v>0</v>
      </c>
      <c r="R145" s="49">
        <f t="shared" si="101"/>
        <v>48.03</v>
      </c>
      <c r="S145" s="49">
        <f t="shared" si="101"/>
        <v>804.82</v>
      </c>
    </row>
    <row r="146" spans="1:19" x14ac:dyDescent="0.15">
      <c r="A146" s="61"/>
      <c r="B146" s="61"/>
      <c r="C146" s="47" t="s">
        <v>22</v>
      </c>
      <c r="D146" s="48"/>
      <c r="E146" s="49">
        <f t="shared" ref="E146:S157" si="102">SUMIF(E34,"&gt;0")</f>
        <v>1743.13</v>
      </c>
      <c r="F146" s="49">
        <f t="shared" si="102"/>
        <v>1676.0600000000002</v>
      </c>
      <c r="G146" s="49">
        <f t="shared" si="102"/>
        <v>1672.7200000000003</v>
      </c>
      <c r="H146" s="49">
        <f t="shared" si="102"/>
        <v>43.18</v>
      </c>
      <c r="I146" s="49">
        <f t="shared" si="102"/>
        <v>43.18</v>
      </c>
      <c r="J146" s="49">
        <f t="shared" si="102"/>
        <v>0</v>
      </c>
      <c r="K146" s="49">
        <f t="shared" si="102"/>
        <v>1629.5400000000002</v>
      </c>
      <c r="L146" s="49">
        <f t="shared" si="102"/>
        <v>19.64</v>
      </c>
      <c r="M146" s="49">
        <f t="shared" si="102"/>
        <v>0</v>
      </c>
      <c r="N146" s="49">
        <f t="shared" si="102"/>
        <v>1609.9</v>
      </c>
      <c r="O146" s="49">
        <f t="shared" si="102"/>
        <v>0</v>
      </c>
      <c r="P146" s="49">
        <f t="shared" si="102"/>
        <v>3.34</v>
      </c>
      <c r="Q146" s="49">
        <f t="shared" si="102"/>
        <v>0</v>
      </c>
      <c r="R146" s="49">
        <f t="shared" si="102"/>
        <v>3.34</v>
      </c>
      <c r="S146" s="49">
        <f t="shared" si="102"/>
        <v>67.069999999999993</v>
      </c>
    </row>
    <row r="147" spans="1:19" x14ac:dyDescent="0.15">
      <c r="A147" s="61"/>
      <c r="B147" s="61"/>
      <c r="C147" s="47" t="s">
        <v>23</v>
      </c>
      <c r="D147" s="48"/>
      <c r="E147" s="49">
        <f t="shared" si="102"/>
        <v>180.01000000000002</v>
      </c>
      <c r="F147" s="49">
        <f t="shared" si="102"/>
        <v>164.24</v>
      </c>
      <c r="G147" s="49">
        <f t="shared" si="102"/>
        <v>164.24</v>
      </c>
      <c r="H147" s="49">
        <f t="shared" si="102"/>
        <v>61.03</v>
      </c>
      <c r="I147" s="49">
        <f t="shared" si="102"/>
        <v>61.03</v>
      </c>
      <c r="J147" s="49">
        <f t="shared" si="102"/>
        <v>0</v>
      </c>
      <c r="K147" s="49">
        <f t="shared" si="102"/>
        <v>103.21</v>
      </c>
      <c r="L147" s="49">
        <f t="shared" si="102"/>
        <v>98.02</v>
      </c>
      <c r="M147" s="49">
        <f t="shared" si="102"/>
        <v>0</v>
      </c>
      <c r="N147" s="49">
        <f t="shared" si="102"/>
        <v>5.19</v>
      </c>
      <c r="O147" s="49">
        <f t="shared" si="102"/>
        <v>0</v>
      </c>
      <c r="P147" s="49">
        <f t="shared" si="102"/>
        <v>0</v>
      </c>
      <c r="Q147" s="49">
        <f t="shared" si="102"/>
        <v>0</v>
      </c>
      <c r="R147" s="49">
        <f t="shared" si="102"/>
        <v>0</v>
      </c>
      <c r="S147" s="49">
        <f t="shared" si="102"/>
        <v>15.77</v>
      </c>
    </row>
    <row r="148" spans="1:19" x14ac:dyDescent="0.15">
      <c r="A148" s="61"/>
      <c r="B148" s="61"/>
      <c r="C148" s="47" t="s">
        <v>24</v>
      </c>
      <c r="D148" s="48"/>
      <c r="E148" s="49">
        <f t="shared" si="102"/>
        <v>0</v>
      </c>
      <c r="F148" s="49">
        <f t="shared" si="102"/>
        <v>0</v>
      </c>
      <c r="G148" s="49">
        <f t="shared" si="102"/>
        <v>0</v>
      </c>
      <c r="H148" s="49">
        <f t="shared" si="102"/>
        <v>0</v>
      </c>
      <c r="I148" s="49">
        <f t="shared" si="102"/>
        <v>0</v>
      </c>
      <c r="J148" s="49">
        <f t="shared" si="102"/>
        <v>0</v>
      </c>
      <c r="K148" s="49">
        <f t="shared" si="102"/>
        <v>0</v>
      </c>
      <c r="L148" s="49">
        <f t="shared" si="102"/>
        <v>0</v>
      </c>
      <c r="M148" s="49">
        <f t="shared" si="102"/>
        <v>0</v>
      </c>
      <c r="N148" s="49">
        <f t="shared" si="102"/>
        <v>0</v>
      </c>
      <c r="O148" s="49">
        <f t="shared" si="102"/>
        <v>0</v>
      </c>
      <c r="P148" s="49">
        <f t="shared" si="102"/>
        <v>0</v>
      </c>
      <c r="Q148" s="49">
        <f t="shared" si="102"/>
        <v>0</v>
      </c>
      <c r="R148" s="49">
        <f t="shared" si="102"/>
        <v>0</v>
      </c>
      <c r="S148" s="49">
        <f t="shared" si="102"/>
        <v>0</v>
      </c>
    </row>
    <row r="149" spans="1:19" x14ac:dyDescent="0.15">
      <c r="A149" s="61"/>
      <c r="B149" s="61"/>
      <c r="C149" s="47" t="s">
        <v>25</v>
      </c>
      <c r="D149" s="48"/>
      <c r="E149" s="49">
        <f t="shared" si="102"/>
        <v>12034.64</v>
      </c>
      <c r="F149" s="49">
        <f t="shared" si="102"/>
        <v>11550.22</v>
      </c>
      <c r="G149" s="49">
        <f t="shared" si="102"/>
        <v>11460.92</v>
      </c>
      <c r="H149" s="49">
        <f t="shared" si="102"/>
        <v>8151.6100000000006</v>
      </c>
      <c r="I149" s="49">
        <f t="shared" si="102"/>
        <v>8139.93</v>
      </c>
      <c r="J149" s="49">
        <f t="shared" si="102"/>
        <v>11.68</v>
      </c>
      <c r="K149" s="49">
        <f t="shared" si="102"/>
        <v>3309.31</v>
      </c>
      <c r="L149" s="49">
        <f t="shared" si="102"/>
        <v>416.33</v>
      </c>
      <c r="M149" s="49">
        <f t="shared" si="102"/>
        <v>0</v>
      </c>
      <c r="N149" s="49">
        <f t="shared" si="102"/>
        <v>2892.98</v>
      </c>
      <c r="O149" s="49">
        <f t="shared" si="102"/>
        <v>0</v>
      </c>
      <c r="P149" s="49">
        <f t="shared" si="102"/>
        <v>89.3</v>
      </c>
      <c r="Q149" s="49">
        <f t="shared" si="102"/>
        <v>8.2200000000000006</v>
      </c>
      <c r="R149" s="49">
        <f t="shared" si="102"/>
        <v>81.08</v>
      </c>
      <c r="S149" s="49">
        <f t="shared" si="102"/>
        <v>484.42</v>
      </c>
    </row>
    <row r="150" spans="1:19" x14ac:dyDescent="0.15">
      <c r="A150" s="61"/>
      <c r="B150" s="63"/>
      <c r="C150" s="64" t="s">
        <v>33</v>
      </c>
      <c r="D150" s="65"/>
      <c r="E150" s="66">
        <f t="shared" si="102"/>
        <v>0</v>
      </c>
      <c r="F150" s="66">
        <f t="shared" si="102"/>
        <v>0</v>
      </c>
      <c r="G150" s="66">
        <f t="shared" si="102"/>
        <v>0</v>
      </c>
      <c r="H150" s="66">
        <f t="shared" si="102"/>
        <v>0</v>
      </c>
      <c r="I150" s="66">
        <f t="shared" si="102"/>
        <v>0</v>
      </c>
      <c r="J150" s="66">
        <f t="shared" si="102"/>
        <v>0</v>
      </c>
      <c r="K150" s="66">
        <f t="shared" si="102"/>
        <v>0</v>
      </c>
      <c r="L150" s="66">
        <f t="shared" si="102"/>
        <v>0</v>
      </c>
      <c r="M150" s="66">
        <f t="shared" si="102"/>
        <v>0</v>
      </c>
      <c r="N150" s="66">
        <f t="shared" si="102"/>
        <v>0</v>
      </c>
      <c r="O150" s="66">
        <f t="shared" si="102"/>
        <v>0</v>
      </c>
      <c r="P150" s="66">
        <f t="shared" si="102"/>
        <v>0</v>
      </c>
      <c r="Q150" s="66">
        <f t="shared" si="102"/>
        <v>0</v>
      </c>
      <c r="R150" s="66">
        <f t="shared" si="102"/>
        <v>0</v>
      </c>
      <c r="S150" s="66">
        <f t="shared" si="102"/>
        <v>0</v>
      </c>
    </row>
    <row r="151" spans="1:19" x14ac:dyDescent="0.15">
      <c r="A151" s="61"/>
      <c r="B151" s="69" t="s">
        <v>31</v>
      </c>
      <c r="C151" s="84" t="s">
        <v>57</v>
      </c>
      <c r="D151" s="77"/>
      <c r="E151" s="70">
        <f t="shared" si="102"/>
        <v>17156.29</v>
      </c>
      <c r="F151" s="70">
        <f t="shared" si="102"/>
        <v>16275.989999999998</v>
      </c>
      <c r="G151" s="70">
        <f t="shared" si="102"/>
        <v>16273.2</v>
      </c>
      <c r="H151" s="70">
        <f t="shared" si="102"/>
        <v>4190.83</v>
      </c>
      <c r="I151" s="70">
        <f t="shared" si="102"/>
        <v>4147.82</v>
      </c>
      <c r="J151" s="70">
        <f t="shared" si="102"/>
        <v>43.01</v>
      </c>
      <c r="K151" s="70">
        <f t="shared" si="102"/>
        <v>12082.369999999999</v>
      </c>
      <c r="L151" s="70">
        <f t="shared" si="102"/>
        <v>503.37</v>
      </c>
      <c r="M151" s="70">
        <f t="shared" si="102"/>
        <v>0</v>
      </c>
      <c r="N151" s="70">
        <f t="shared" si="102"/>
        <v>11579.000000000002</v>
      </c>
      <c r="O151" s="70">
        <f t="shared" si="102"/>
        <v>2.79</v>
      </c>
      <c r="P151" s="70">
        <f t="shared" si="102"/>
        <v>0</v>
      </c>
      <c r="Q151" s="70">
        <f t="shared" si="102"/>
        <v>0</v>
      </c>
      <c r="R151" s="70">
        <f t="shared" si="102"/>
        <v>0</v>
      </c>
      <c r="S151" s="70">
        <f t="shared" si="102"/>
        <v>880.3</v>
      </c>
    </row>
    <row r="152" spans="1:19" x14ac:dyDescent="0.15">
      <c r="A152" s="61"/>
      <c r="B152" s="61"/>
      <c r="C152" s="47" t="s">
        <v>21</v>
      </c>
      <c r="D152" s="48"/>
      <c r="E152" s="49">
        <f t="shared" si="102"/>
        <v>8377.51</v>
      </c>
      <c r="F152" s="49">
        <f t="shared" si="102"/>
        <v>7929.7300000000005</v>
      </c>
      <c r="G152" s="49">
        <f t="shared" si="102"/>
        <v>7929.7300000000005</v>
      </c>
      <c r="H152" s="49">
        <f t="shared" si="102"/>
        <v>1683.68</v>
      </c>
      <c r="I152" s="49">
        <f t="shared" si="102"/>
        <v>1683.68</v>
      </c>
      <c r="J152" s="49">
        <f t="shared" si="102"/>
        <v>0</v>
      </c>
      <c r="K152" s="49">
        <f t="shared" si="102"/>
        <v>6246.05</v>
      </c>
      <c r="L152" s="49">
        <f t="shared" si="102"/>
        <v>259.58</v>
      </c>
      <c r="M152" s="49">
        <f t="shared" si="102"/>
        <v>0</v>
      </c>
      <c r="N152" s="49">
        <f t="shared" si="102"/>
        <v>5986.47</v>
      </c>
      <c r="O152" s="49">
        <f t="shared" si="102"/>
        <v>0</v>
      </c>
      <c r="P152" s="49">
        <f t="shared" si="102"/>
        <v>0</v>
      </c>
      <c r="Q152" s="49">
        <f t="shared" si="102"/>
        <v>0</v>
      </c>
      <c r="R152" s="49">
        <f t="shared" si="102"/>
        <v>0</v>
      </c>
      <c r="S152" s="49">
        <f t="shared" si="102"/>
        <v>447.78</v>
      </c>
    </row>
    <row r="153" spans="1:19" x14ac:dyDescent="0.15">
      <c r="A153" s="61"/>
      <c r="B153" s="61"/>
      <c r="C153" s="47" t="s">
        <v>22</v>
      </c>
      <c r="D153" s="48"/>
      <c r="E153" s="49">
        <f t="shared" si="102"/>
        <v>2990.42</v>
      </c>
      <c r="F153" s="49">
        <f t="shared" si="102"/>
        <v>2885.36</v>
      </c>
      <c r="G153" s="49">
        <f t="shared" si="102"/>
        <v>2885.36</v>
      </c>
      <c r="H153" s="49">
        <f t="shared" si="102"/>
        <v>68.27</v>
      </c>
      <c r="I153" s="49">
        <f t="shared" si="102"/>
        <v>68.27</v>
      </c>
      <c r="J153" s="49">
        <f t="shared" si="102"/>
        <v>0</v>
      </c>
      <c r="K153" s="49">
        <f t="shared" si="102"/>
        <v>2817.09</v>
      </c>
      <c r="L153" s="49">
        <f t="shared" si="102"/>
        <v>0</v>
      </c>
      <c r="M153" s="49">
        <f t="shared" si="102"/>
        <v>0</v>
      </c>
      <c r="N153" s="49">
        <f t="shared" si="102"/>
        <v>2817.09</v>
      </c>
      <c r="O153" s="49">
        <f t="shared" si="102"/>
        <v>0</v>
      </c>
      <c r="P153" s="49">
        <f t="shared" si="102"/>
        <v>0</v>
      </c>
      <c r="Q153" s="49">
        <f t="shared" si="102"/>
        <v>0</v>
      </c>
      <c r="R153" s="49">
        <f t="shared" si="102"/>
        <v>0</v>
      </c>
      <c r="S153" s="49">
        <f t="shared" si="102"/>
        <v>105.06</v>
      </c>
    </row>
    <row r="154" spans="1:19" x14ac:dyDescent="0.15">
      <c r="A154" s="61"/>
      <c r="B154" s="61"/>
      <c r="C154" s="47" t="s">
        <v>23</v>
      </c>
      <c r="D154" s="48"/>
      <c r="E154" s="49">
        <f t="shared" si="102"/>
        <v>2444.75</v>
      </c>
      <c r="F154" s="49">
        <f t="shared" si="102"/>
        <v>2245.87</v>
      </c>
      <c r="G154" s="49">
        <f t="shared" si="102"/>
        <v>2243.5</v>
      </c>
      <c r="H154" s="49">
        <f t="shared" si="102"/>
        <v>528.47</v>
      </c>
      <c r="I154" s="49">
        <f t="shared" si="102"/>
        <v>485.46</v>
      </c>
      <c r="J154" s="49">
        <f t="shared" si="102"/>
        <v>43.01</v>
      </c>
      <c r="K154" s="49">
        <f t="shared" si="102"/>
        <v>1715.0300000000002</v>
      </c>
      <c r="L154" s="49">
        <f t="shared" si="102"/>
        <v>90.9</v>
      </c>
      <c r="M154" s="49">
        <f t="shared" si="102"/>
        <v>0</v>
      </c>
      <c r="N154" s="49">
        <f t="shared" si="102"/>
        <v>1624.13</v>
      </c>
      <c r="O154" s="49">
        <f t="shared" si="102"/>
        <v>2.37</v>
      </c>
      <c r="P154" s="49">
        <f t="shared" si="102"/>
        <v>0</v>
      </c>
      <c r="Q154" s="49">
        <f t="shared" si="102"/>
        <v>0</v>
      </c>
      <c r="R154" s="49">
        <f t="shared" si="102"/>
        <v>0</v>
      </c>
      <c r="S154" s="49">
        <f t="shared" si="102"/>
        <v>198.88</v>
      </c>
    </row>
    <row r="155" spans="1:19" x14ac:dyDescent="0.15">
      <c r="A155" s="61"/>
      <c r="B155" s="61"/>
      <c r="C155" s="47" t="s">
        <v>24</v>
      </c>
      <c r="D155" s="48"/>
      <c r="E155" s="49">
        <f t="shared" si="102"/>
        <v>0</v>
      </c>
      <c r="F155" s="49">
        <f t="shared" si="102"/>
        <v>0</v>
      </c>
      <c r="G155" s="49">
        <f t="shared" si="102"/>
        <v>0</v>
      </c>
      <c r="H155" s="49">
        <f t="shared" si="102"/>
        <v>0</v>
      </c>
      <c r="I155" s="49">
        <f t="shared" si="102"/>
        <v>0</v>
      </c>
      <c r="J155" s="49">
        <f t="shared" si="102"/>
        <v>0</v>
      </c>
      <c r="K155" s="49">
        <f t="shared" si="102"/>
        <v>0</v>
      </c>
      <c r="L155" s="49">
        <f t="shared" si="102"/>
        <v>0</v>
      </c>
      <c r="M155" s="49">
        <f t="shared" si="102"/>
        <v>0</v>
      </c>
      <c r="N155" s="49">
        <f t="shared" si="102"/>
        <v>0</v>
      </c>
      <c r="O155" s="49">
        <f t="shared" si="102"/>
        <v>0</v>
      </c>
      <c r="P155" s="49">
        <f t="shared" si="102"/>
        <v>0</v>
      </c>
      <c r="Q155" s="49">
        <f t="shared" si="102"/>
        <v>0</v>
      </c>
      <c r="R155" s="49">
        <f t="shared" si="102"/>
        <v>0</v>
      </c>
      <c r="S155" s="49">
        <f t="shared" si="102"/>
        <v>0</v>
      </c>
    </row>
    <row r="156" spans="1:19" x14ac:dyDescent="0.15">
      <c r="A156" s="61"/>
      <c r="B156" s="61"/>
      <c r="C156" s="47" t="s">
        <v>25</v>
      </c>
      <c r="D156" s="48"/>
      <c r="E156" s="49">
        <f t="shared" si="102"/>
        <v>3343.6099999999997</v>
      </c>
      <c r="F156" s="49">
        <f t="shared" si="102"/>
        <v>3215.0299999999997</v>
      </c>
      <c r="G156" s="49">
        <f t="shared" si="102"/>
        <v>3214.6099999999997</v>
      </c>
      <c r="H156" s="49">
        <f t="shared" si="102"/>
        <v>1910.41</v>
      </c>
      <c r="I156" s="49">
        <f t="shared" si="102"/>
        <v>1910.41</v>
      </c>
      <c r="J156" s="49">
        <f t="shared" si="102"/>
        <v>0</v>
      </c>
      <c r="K156" s="49">
        <f t="shared" si="102"/>
        <v>1304.1999999999998</v>
      </c>
      <c r="L156" s="49">
        <f t="shared" si="102"/>
        <v>152.88999999999999</v>
      </c>
      <c r="M156" s="49">
        <f t="shared" si="102"/>
        <v>0</v>
      </c>
      <c r="N156" s="49">
        <f t="shared" si="102"/>
        <v>1151.31</v>
      </c>
      <c r="O156" s="49">
        <f t="shared" si="102"/>
        <v>0.42</v>
      </c>
      <c r="P156" s="49">
        <f t="shared" si="102"/>
        <v>0</v>
      </c>
      <c r="Q156" s="49">
        <f t="shared" si="102"/>
        <v>0</v>
      </c>
      <c r="R156" s="49">
        <f t="shared" si="102"/>
        <v>0</v>
      </c>
      <c r="S156" s="49">
        <f t="shared" si="102"/>
        <v>128.58000000000001</v>
      </c>
    </row>
    <row r="157" spans="1:19" x14ac:dyDescent="0.15">
      <c r="A157" s="61"/>
      <c r="B157" s="63"/>
      <c r="C157" s="64" t="s">
        <v>29</v>
      </c>
      <c r="D157" s="65"/>
      <c r="E157" s="66">
        <f t="shared" si="102"/>
        <v>0</v>
      </c>
      <c r="F157" s="66">
        <f t="shared" si="102"/>
        <v>0</v>
      </c>
      <c r="G157" s="66">
        <f t="shared" si="102"/>
        <v>0</v>
      </c>
      <c r="H157" s="66">
        <f t="shared" si="102"/>
        <v>0</v>
      </c>
      <c r="I157" s="66">
        <f t="shared" si="102"/>
        <v>0</v>
      </c>
      <c r="J157" s="66">
        <f t="shared" si="102"/>
        <v>0</v>
      </c>
      <c r="K157" s="66">
        <f t="shared" si="102"/>
        <v>0</v>
      </c>
      <c r="L157" s="66">
        <f t="shared" si="102"/>
        <v>0</v>
      </c>
      <c r="M157" s="66">
        <f t="shared" si="102"/>
        <v>0</v>
      </c>
      <c r="N157" s="66">
        <f t="shared" si="102"/>
        <v>0</v>
      </c>
      <c r="O157" s="66">
        <f t="shared" si="102"/>
        <v>0</v>
      </c>
      <c r="P157" s="66">
        <f t="shared" si="102"/>
        <v>0</v>
      </c>
      <c r="Q157" s="66">
        <f t="shared" si="102"/>
        <v>0</v>
      </c>
      <c r="R157" s="66">
        <f t="shared" si="102"/>
        <v>0</v>
      </c>
      <c r="S157" s="66">
        <f t="shared" si="102"/>
        <v>0</v>
      </c>
    </row>
    <row r="158" spans="1:19" x14ac:dyDescent="0.15">
      <c r="A158" s="61"/>
      <c r="B158" s="61" t="s">
        <v>47</v>
      </c>
      <c r="C158" s="67" t="s">
        <v>57</v>
      </c>
      <c r="D158" s="68"/>
      <c r="E158" s="49">
        <f t="shared" ref="E158:S171" si="103">SUMIF(E102,"&gt;0")</f>
        <v>4606</v>
      </c>
      <c r="F158" s="49">
        <f t="shared" si="103"/>
        <v>4414.5600000000004</v>
      </c>
      <c r="G158" s="49">
        <f t="shared" si="103"/>
        <v>4405.3600000000006</v>
      </c>
      <c r="H158" s="49">
        <f t="shared" si="103"/>
        <v>2181.85</v>
      </c>
      <c r="I158" s="49">
        <f t="shared" si="103"/>
        <v>2165.2799999999997</v>
      </c>
      <c r="J158" s="49">
        <f t="shared" si="103"/>
        <v>16.57</v>
      </c>
      <c r="K158" s="49">
        <f t="shared" si="103"/>
        <v>2223.5100000000002</v>
      </c>
      <c r="L158" s="49">
        <f t="shared" si="103"/>
        <v>109.09</v>
      </c>
      <c r="M158" s="49">
        <f t="shared" si="103"/>
        <v>0</v>
      </c>
      <c r="N158" s="49">
        <f t="shared" si="103"/>
        <v>2114.42</v>
      </c>
      <c r="O158" s="49">
        <f t="shared" si="103"/>
        <v>4.87</v>
      </c>
      <c r="P158" s="49">
        <f t="shared" si="103"/>
        <v>4.33</v>
      </c>
      <c r="Q158" s="49">
        <f t="shared" si="103"/>
        <v>0</v>
      </c>
      <c r="R158" s="49">
        <f t="shared" si="103"/>
        <v>4.33</v>
      </c>
      <c r="S158" s="49">
        <f t="shared" si="103"/>
        <v>191.44</v>
      </c>
    </row>
    <row r="159" spans="1:19" x14ac:dyDescent="0.15">
      <c r="A159" s="61"/>
      <c r="B159" s="61"/>
      <c r="C159" s="47" t="s">
        <v>21</v>
      </c>
      <c r="D159" s="48"/>
      <c r="E159" s="49">
        <f t="shared" si="103"/>
        <v>1423.5500000000002</v>
      </c>
      <c r="F159" s="49">
        <f t="shared" si="103"/>
        <v>1363.8600000000001</v>
      </c>
      <c r="G159" s="49">
        <f t="shared" si="103"/>
        <v>1363.8600000000001</v>
      </c>
      <c r="H159" s="49">
        <f t="shared" si="103"/>
        <v>349.61</v>
      </c>
      <c r="I159" s="49">
        <f t="shared" si="103"/>
        <v>338.56</v>
      </c>
      <c r="J159" s="49">
        <f t="shared" si="103"/>
        <v>11.05</v>
      </c>
      <c r="K159" s="49">
        <f t="shared" si="103"/>
        <v>1014.25</v>
      </c>
      <c r="L159" s="49">
        <f t="shared" si="103"/>
        <v>23.6</v>
      </c>
      <c r="M159" s="49">
        <f t="shared" si="103"/>
        <v>0</v>
      </c>
      <c r="N159" s="49">
        <f t="shared" si="103"/>
        <v>990.65</v>
      </c>
      <c r="O159" s="49">
        <f t="shared" si="103"/>
        <v>0</v>
      </c>
      <c r="P159" s="49">
        <f t="shared" si="103"/>
        <v>0</v>
      </c>
      <c r="Q159" s="49">
        <f t="shared" si="103"/>
        <v>0</v>
      </c>
      <c r="R159" s="49">
        <f t="shared" si="103"/>
        <v>0</v>
      </c>
      <c r="S159" s="49">
        <f t="shared" si="103"/>
        <v>59.69</v>
      </c>
    </row>
    <row r="160" spans="1:19" x14ac:dyDescent="0.15">
      <c r="A160" s="61"/>
      <c r="B160" s="61"/>
      <c r="C160" s="47" t="s">
        <v>22</v>
      </c>
      <c r="D160" s="48"/>
      <c r="E160" s="49">
        <f t="shared" si="103"/>
        <v>142.17000000000002</v>
      </c>
      <c r="F160" s="49">
        <f t="shared" si="103"/>
        <v>136.86000000000001</v>
      </c>
      <c r="G160" s="49">
        <f t="shared" si="103"/>
        <v>136.86000000000001</v>
      </c>
      <c r="H160" s="49">
        <f t="shared" si="103"/>
        <v>35.81</v>
      </c>
      <c r="I160" s="49">
        <f t="shared" si="103"/>
        <v>35.81</v>
      </c>
      <c r="J160" s="49">
        <f t="shared" si="103"/>
        <v>0</v>
      </c>
      <c r="K160" s="49">
        <f t="shared" si="103"/>
        <v>101.05</v>
      </c>
      <c r="L160" s="49">
        <f t="shared" si="103"/>
        <v>0</v>
      </c>
      <c r="M160" s="49">
        <f t="shared" si="103"/>
        <v>0</v>
      </c>
      <c r="N160" s="49">
        <f t="shared" si="103"/>
        <v>101.05</v>
      </c>
      <c r="O160" s="49">
        <f t="shared" si="103"/>
        <v>0</v>
      </c>
      <c r="P160" s="49">
        <f t="shared" si="103"/>
        <v>0</v>
      </c>
      <c r="Q160" s="49">
        <f t="shared" si="103"/>
        <v>0</v>
      </c>
      <c r="R160" s="49">
        <f t="shared" si="103"/>
        <v>0</v>
      </c>
      <c r="S160" s="49">
        <f t="shared" si="103"/>
        <v>5.31</v>
      </c>
    </row>
    <row r="161" spans="1:19" x14ac:dyDescent="0.15">
      <c r="A161" s="61"/>
      <c r="B161" s="61"/>
      <c r="C161" s="47" t="s">
        <v>23</v>
      </c>
      <c r="D161" s="48"/>
      <c r="E161" s="49">
        <f t="shared" si="103"/>
        <v>1045.67</v>
      </c>
      <c r="F161" s="49">
        <f t="shared" si="103"/>
        <v>1001.44</v>
      </c>
      <c r="G161" s="49">
        <f t="shared" si="103"/>
        <v>996.57</v>
      </c>
      <c r="H161" s="49">
        <f t="shared" si="103"/>
        <v>480.36</v>
      </c>
      <c r="I161" s="49">
        <f t="shared" si="103"/>
        <v>476.6</v>
      </c>
      <c r="J161" s="49">
        <f t="shared" si="103"/>
        <v>3.76</v>
      </c>
      <c r="K161" s="49">
        <f t="shared" si="103"/>
        <v>516.21</v>
      </c>
      <c r="L161" s="49">
        <f t="shared" si="103"/>
        <v>58.67</v>
      </c>
      <c r="M161" s="49">
        <f t="shared" si="103"/>
        <v>0</v>
      </c>
      <c r="N161" s="49">
        <f t="shared" si="103"/>
        <v>457.54</v>
      </c>
      <c r="O161" s="49">
        <f t="shared" si="103"/>
        <v>4.87</v>
      </c>
      <c r="P161" s="49">
        <f t="shared" si="103"/>
        <v>0</v>
      </c>
      <c r="Q161" s="49">
        <f t="shared" si="103"/>
        <v>0</v>
      </c>
      <c r="R161" s="49">
        <f t="shared" si="103"/>
        <v>0</v>
      </c>
      <c r="S161" s="49">
        <f t="shared" si="103"/>
        <v>44.23</v>
      </c>
    </row>
    <row r="162" spans="1:19" x14ac:dyDescent="0.15">
      <c r="A162" s="61"/>
      <c r="B162" s="61"/>
      <c r="C162" s="47" t="s">
        <v>24</v>
      </c>
      <c r="D162" s="48"/>
      <c r="E162" s="49">
        <f t="shared" si="103"/>
        <v>0</v>
      </c>
      <c r="F162" s="49">
        <f t="shared" si="103"/>
        <v>0</v>
      </c>
      <c r="G162" s="49">
        <f t="shared" si="103"/>
        <v>0</v>
      </c>
      <c r="H162" s="49">
        <f t="shared" si="103"/>
        <v>0</v>
      </c>
      <c r="I162" s="49">
        <f t="shared" si="103"/>
        <v>0</v>
      </c>
      <c r="J162" s="49">
        <f t="shared" si="103"/>
        <v>0</v>
      </c>
      <c r="K162" s="49">
        <f t="shared" si="103"/>
        <v>0</v>
      </c>
      <c r="L162" s="49">
        <f t="shared" si="103"/>
        <v>0</v>
      </c>
      <c r="M162" s="49">
        <f t="shared" si="103"/>
        <v>0</v>
      </c>
      <c r="N162" s="49">
        <f t="shared" si="103"/>
        <v>0</v>
      </c>
      <c r="O162" s="49">
        <f t="shared" si="103"/>
        <v>0</v>
      </c>
      <c r="P162" s="49">
        <f t="shared" si="103"/>
        <v>0</v>
      </c>
      <c r="Q162" s="49">
        <f t="shared" si="103"/>
        <v>0</v>
      </c>
      <c r="R162" s="49">
        <f t="shared" si="103"/>
        <v>0</v>
      </c>
      <c r="S162" s="49">
        <f t="shared" si="103"/>
        <v>0</v>
      </c>
    </row>
    <row r="163" spans="1:19" x14ac:dyDescent="0.15">
      <c r="A163" s="61"/>
      <c r="B163" s="61"/>
      <c r="C163" s="47" t="s">
        <v>25</v>
      </c>
      <c r="D163" s="48"/>
      <c r="E163" s="49">
        <f t="shared" si="103"/>
        <v>1994.61</v>
      </c>
      <c r="F163" s="49">
        <f t="shared" si="103"/>
        <v>1912.3999999999999</v>
      </c>
      <c r="G163" s="49">
        <f t="shared" si="103"/>
        <v>1908.07</v>
      </c>
      <c r="H163" s="49">
        <f t="shared" si="103"/>
        <v>1316.07</v>
      </c>
      <c r="I163" s="49">
        <f t="shared" si="103"/>
        <v>1314.31</v>
      </c>
      <c r="J163" s="49">
        <f t="shared" si="103"/>
        <v>1.76</v>
      </c>
      <c r="K163" s="49">
        <f t="shared" si="103"/>
        <v>592</v>
      </c>
      <c r="L163" s="49">
        <f t="shared" si="103"/>
        <v>26.82</v>
      </c>
      <c r="M163" s="49">
        <f t="shared" si="103"/>
        <v>0</v>
      </c>
      <c r="N163" s="49">
        <f t="shared" si="103"/>
        <v>565.17999999999995</v>
      </c>
      <c r="O163" s="49">
        <f t="shared" si="103"/>
        <v>0</v>
      </c>
      <c r="P163" s="49">
        <f t="shared" si="103"/>
        <v>4.33</v>
      </c>
      <c r="Q163" s="49">
        <f t="shared" si="103"/>
        <v>0</v>
      </c>
      <c r="R163" s="49">
        <f t="shared" si="103"/>
        <v>4.33</v>
      </c>
      <c r="S163" s="49">
        <f t="shared" si="103"/>
        <v>82.21</v>
      </c>
    </row>
    <row r="164" spans="1:19" x14ac:dyDescent="0.15">
      <c r="A164" s="61"/>
      <c r="B164" s="63"/>
      <c r="C164" s="64" t="s">
        <v>39</v>
      </c>
      <c r="D164" s="65"/>
      <c r="E164" s="66">
        <f t="shared" si="103"/>
        <v>0</v>
      </c>
      <c r="F164" s="66">
        <f t="shared" si="103"/>
        <v>0</v>
      </c>
      <c r="G164" s="66">
        <f t="shared" si="103"/>
        <v>0</v>
      </c>
      <c r="H164" s="66">
        <f t="shared" si="103"/>
        <v>0</v>
      </c>
      <c r="I164" s="66">
        <f t="shared" si="103"/>
        <v>0</v>
      </c>
      <c r="J164" s="66">
        <f t="shared" si="103"/>
        <v>0</v>
      </c>
      <c r="K164" s="66">
        <f t="shared" si="103"/>
        <v>0</v>
      </c>
      <c r="L164" s="66">
        <f t="shared" si="103"/>
        <v>0</v>
      </c>
      <c r="M164" s="66">
        <f t="shared" si="103"/>
        <v>0</v>
      </c>
      <c r="N164" s="66">
        <f t="shared" si="103"/>
        <v>0</v>
      </c>
      <c r="O164" s="66">
        <f t="shared" si="103"/>
        <v>0</v>
      </c>
      <c r="P164" s="66">
        <f t="shared" si="103"/>
        <v>0</v>
      </c>
      <c r="Q164" s="66">
        <f t="shared" si="103"/>
        <v>0</v>
      </c>
      <c r="R164" s="66">
        <f t="shared" si="103"/>
        <v>0</v>
      </c>
      <c r="S164" s="66">
        <f t="shared" si="103"/>
        <v>0</v>
      </c>
    </row>
    <row r="165" spans="1:19" x14ac:dyDescent="0.15">
      <c r="A165" s="61"/>
      <c r="B165" s="61" t="s">
        <v>49</v>
      </c>
      <c r="C165" s="67" t="s">
        <v>32</v>
      </c>
      <c r="D165" s="68"/>
      <c r="E165" s="49">
        <f t="shared" si="103"/>
        <v>1036.06</v>
      </c>
      <c r="F165" s="49">
        <f t="shared" si="103"/>
        <v>968.87999999999988</v>
      </c>
      <c r="G165" s="49">
        <f t="shared" si="103"/>
        <v>968.7299999999999</v>
      </c>
      <c r="H165" s="49">
        <f t="shared" si="103"/>
        <v>614.70999999999992</v>
      </c>
      <c r="I165" s="49">
        <f t="shared" si="103"/>
        <v>614.70999999999992</v>
      </c>
      <c r="J165" s="49">
        <f t="shared" si="103"/>
        <v>0</v>
      </c>
      <c r="K165" s="49">
        <f t="shared" si="103"/>
        <v>354.02000000000004</v>
      </c>
      <c r="L165" s="49">
        <f t="shared" si="103"/>
        <v>17.350000000000001</v>
      </c>
      <c r="M165" s="49">
        <f t="shared" si="103"/>
        <v>0</v>
      </c>
      <c r="N165" s="49">
        <f t="shared" si="103"/>
        <v>336.67</v>
      </c>
      <c r="O165" s="49">
        <f t="shared" si="103"/>
        <v>0</v>
      </c>
      <c r="P165" s="49">
        <f t="shared" si="103"/>
        <v>0.15</v>
      </c>
      <c r="Q165" s="49">
        <f t="shared" si="103"/>
        <v>0.15</v>
      </c>
      <c r="R165" s="49">
        <f t="shared" si="103"/>
        <v>0</v>
      </c>
      <c r="S165" s="49">
        <f t="shared" si="103"/>
        <v>67.179999999999993</v>
      </c>
    </row>
    <row r="166" spans="1:19" x14ac:dyDescent="0.15">
      <c r="A166" s="61"/>
      <c r="B166" s="61"/>
      <c r="C166" s="47" t="s">
        <v>21</v>
      </c>
      <c r="D166" s="48"/>
      <c r="E166" s="49">
        <f t="shared" si="103"/>
        <v>0</v>
      </c>
      <c r="F166" s="49">
        <f t="shared" si="103"/>
        <v>0</v>
      </c>
      <c r="G166" s="49">
        <f t="shared" si="103"/>
        <v>0</v>
      </c>
      <c r="H166" s="49">
        <f t="shared" si="103"/>
        <v>0</v>
      </c>
      <c r="I166" s="49">
        <f t="shared" si="103"/>
        <v>0</v>
      </c>
      <c r="J166" s="49">
        <f t="shared" si="103"/>
        <v>0</v>
      </c>
      <c r="K166" s="49">
        <f t="shared" si="103"/>
        <v>0</v>
      </c>
      <c r="L166" s="49">
        <f t="shared" si="103"/>
        <v>0</v>
      </c>
      <c r="M166" s="49">
        <f t="shared" si="103"/>
        <v>0</v>
      </c>
      <c r="N166" s="49">
        <f t="shared" si="103"/>
        <v>0</v>
      </c>
      <c r="O166" s="49">
        <f t="shared" si="103"/>
        <v>0</v>
      </c>
      <c r="P166" s="49">
        <f t="shared" si="103"/>
        <v>0</v>
      </c>
      <c r="Q166" s="49">
        <f t="shared" si="103"/>
        <v>0</v>
      </c>
      <c r="R166" s="49">
        <f t="shared" si="103"/>
        <v>0</v>
      </c>
      <c r="S166" s="49">
        <f t="shared" si="103"/>
        <v>0</v>
      </c>
    </row>
    <row r="167" spans="1:19" x14ac:dyDescent="0.15">
      <c r="A167" s="61"/>
      <c r="B167" s="61"/>
      <c r="C167" s="47" t="s">
        <v>22</v>
      </c>
      <c r="D167" s="48"/>
      <c r="E167" s="49">
        <f t="shared" si="103"/>
        <v>0</v>
      </c>
      <c r="F167" s="49">
        <f t="shared" si="103"/>
        <v>0</v>
      </c>
      <c r="G167" s="49">
        <f t="shared" si="103"/>
        <v>0</v>
      </c>
      <c r="H167" s="49">
        <f t="shared" si="103"/>
        <v>0</v>
      </c>
      <c r="I167" s="49">
        <f t="shared" si="103"/>
        <v>0</v>
      </c>
      <c r="J167" s="49">
        <f t="shared" si="103"/>
        <v>0</v>
      </c>
      <c r="K167" s="49">
        <f t="shared" si="103"/>
        <v>0</v>
      </c>
      <c r="L167" s="49">
        <f t="shared" si="103"/>
        <v>0</v>
      </c>
      <c r="M167" s="49">
        <f t="shared" si="103"/>
        <v>0</v>
      </c>
      <c r="N167" s="49">
        <f t="shared" si="103"/>
        <v>0</v>
      </c>
      <c r="O167" s="49">
        <f t="shared" si="103"/>
        <v>0</v>
      </c>
      <c r="P167" s="49">
        <f t="shared" si="103"/>
        <v>0</v>
      </c>
      <c r="Q167" s="49">
        <f t="shared" si="103"/>
        <v>0</v>
      </c>
      <c r="R167" s="49">
        <f t="shared" si="103"/>
        <v>0</v>
      </c>
      <c r="S167" s="49">
        <f t="shared" si="103"/>
        <v>0</v>
      </c>
    </row>
    <row r="168" spans="1:19" x14ac:dyDescent="0.15">
      <c r="A168" s="61"/>
      <c r="B168" s="61"/>
      <c r="C168" s="47" t="s">
        <v>23</v>
      </c>
      <c r="D168" s="48"/>
      <c r="E168" s="49">
        <f t="shared" si="103"/>
        <v>1032</v>
      </c>
      <c r="F168" s="49">
        <f t="shared" si="103"/>
        <v>964.94999999999993</v>
      </c>
      <c r="G168" s="49">
        <f t="shared" si="103"/>
        <v>964.8</v>
      </c>
      <c r="H168" s="49">
        <f t="shared" si="103"/>
        <v>610.78</v>
      </c>
      <c r="I168" s="49">
        <f t="shared" si="103"/>
        <v>610.78</v>
      </c>
      <c r="J168" s="49">
        <f t="shared" si="103"/>
        <v>0</v>
      </c>
      <c r="K168" s="49">
        <f t="shared" si="103"/>
        <v>354.02000000000004</v>
      </c>
      <c r="L168" s="49">
        <f t="shared" si="103"/>
        <v>17.350000000000001</v>
      </c>
      <c r="M168" s="49">
        <f t="shared" si="103"/>
        <v>0</v>
      </c>
      <c r="N168" s="49">
        <f t="shared" si="103"/>
        <v>336.67</v>
      </c>
      <c r="O168" s="49">
        <f t="shared" si="103"/>
        <v>0</v>
      </c>
      <c r="P168" s="49">
        <f t="shared" si="103"/>
        <v>0.15</v>
      </c>
      <c r="Q168" s="49">
        <f t="shared" si="103"/>
        <v>0.15</v>
      </c>
      <c r="R168" s="49">
        <f t="shared" si="103"/>
        <v>0</v>
      </c>
      <c r="S168" s="49">
        <f t="shared" si="103"/>
        <v>67.05</v>
      </c>
    </row>
    <row r="169" spans="1:19" x14ac:dyDescent="0.15">
      <c r="A169" s="61"/>
      <c r="B169" s="61"/>
      <c r="C169" s="47" t="s">
        <v>24</v>
      </c>
      <c r="D169" s="48"/>
      <c r="E169" s="49">
        <f t="shared" si="103"/>
        <v>0</v>
      </c>
      <c r="F169" s="49">
        <f t="shared" si="103"/>
        <v>0</v>
      </c>
      <c r="G169" s="49">
        <f t="shared" si="103"/>
        <v>0</v>
      </c>
      <c r="H169" s="49">
        <f t="shared" si="103"/>
        <v>0</v>
      </c>
      <c r="I169" s="49">
        <f t="shared" si="103"/>
        <v>0</v>
      </c>
      <c r="J169" s="49">
        <f t="shared" si="103"/>
        <v>0</v>
      </c>
      <c r="K169" s="49">
        <f t="shared" si="103"/>
        <v>0</v>
      </c>
      <c r="L169" s="49">
        <f t="shared" si="103"/>
        <v>0</v>
      </c>
      <c r="M169" s="49">
        <f t="shared" si="103"/>
        <v>0</v>
      </c>
      <c r="N169" s="49">
        <f t="shared" si="103"/>
        <v>0</v>
      </c>
      <c r="O169" s="49">
        <f t="shared" si="103"/>
        <v>0</v>
      </c>
      <c r="P169" s="49">
        <f t="shared" si="103"/>
        <v>0</v>
      </c>
      <c r="Q169" s="49">
        <f t="shared" si="103"/>
        <v>0</v>
      </c>
      <c r="R169" s="49">
        <f t="shared" si="103"/>
        <v>0</v>
      </c>
      <c r="S169" s="49">
        <f t="shared" si="103"/>
        <v>0</v>
      </c>
    </row>
    <row r="170" spans="1:19" x14ac:dyDescent="0.15">
      <c r="A170" s="61"/>
      <c r="B170" s="61"/>
      <c r="C170" s="47" t="s">
        <v>25</v>
      </c>
      <c r="D170" s="48"/>
      <c r="E170" s="49">
        <f t="shared" si="103"/>
        <v>4.0600000000000005</v>
      </c>
      <c r="F170" s="49">
        <f t="shared" si="103"/>
        <v>3.93</v>
      </c>
      <c r="G170" s="49">
        <f t="shared" si="103"/>
        <v>3.93</v>
      </c>
      <c r="H170" s="49">
        <f t="shared" si="103"/>
        <v>3.93</v>
      </c>
      <c r="I170" s="49">
        <f t="shared" si="103"/>
        <v>3.93</v>
      </c>
      <c r="J170" s="49">
        <f t="shared" si="103"/>
        <v>0</v>
      </c>
      <c r="K170" s="49">
        <f t="shared" si="103"/>
        <v>0</v>
      </c>
      <c r="L170" s="49">
        <f t="shared" si="103"/>
        <v>0</v>
      </c>
      <c r="M170" s="49">
        <f t="shared" si="103"/>
        <v>0</v>
      </c>
      <c r="N170" s="49">
        <f t="shared" si="103"/>
        <v>0</v>
      </c>
      <c r="O170" s="49">
        <f t="shared" si="103"/>
        <v>0</v>
      </c>
      <c r="P170" s="49">
        <f t="shared" si="103"/>
        <v>0</v>
      </c>
      <c r="Q170" s="49">
        <f t="shared" si="103"/>
        <v>0</v>
      </c>
      <c r="R170" s="49">
        <f t="shared" si="103"/>
        <v>0</v>
      </c>
      <c r="S170" s="49">
        <f t="shared" si="103"/>
        <v>0.13</v>
      </c>
    </row>
    <row r="171" spans="1:19" x14ac:dyDescent="0.15">
      <c r="A171" s="61"/>
      <c r="B171" s="63"/>
      <c r="C171" s="64" t="s">
        <v>39</v>
      </c>
      <c r="D171" s="65"/>
      <c r="E171" s="66">
        <f t="shared" si="103"/>
        <v>0</v>
      </c>
      <c r="F171" s="66">
        <f t="shared" si="103"/>
        <v>0</v>
      </c>
      <c r="G171" s="66">
        <f t="shared" si="103"/>
        <v>0</v>
      </c>
      <c r="H171" s="66">
        <f t="shared" si="103"/>
        <v>0</v>
      </c>
      <c r="I171" s="66">
        <f t="shared" si="103"/>
        <v>0</v>
      </c>
      <c r="J171" s="66">
        <f t="shared" si="103"/>
        <v>0</v>
      </c>
      <c r="K171" s="66">
        <f t="shared" si="103"/>
        <v>0</v>
      </c>
      <c r="L171" s="66">
        <f t="shared" si="103"/>
        <v>0</v>
      </c>
      <c r="M171" s="66">
        <f t="shared" si="103"/>
        <v>0</v>
      </c>
      <c r="N171" s="66">
        <f t="shared" si="103"/>
        <v>0</v>
      </c>
      <c r="O171" s="66">
        <f t="shared" si="103"/>
        <v>0</v>
      </c>
      <c r="P171" s="66">
        <f t="shared" si="103"/>
        <v>0</v>
      </c>
      <c r="Q171" s="66">
        <f t="shared" si="103"/>
        <v>0</v>
      </c>
      <c r="R171" s="66">
        <f t="shared" si="103"/>
        <v>0</v>
      </c>
      <c r="S171" s="66">
        <f t="shared" si="103"/>
        <v>0</v>
      </c>
    </row>
    <row r="172" spans="1:19" x14ac:dyDescent="0.15">
      <c r="A172" s="61"/>
      <c r="B172" s="61" t="s">
        <v>34</v>
      </c>
      <c r="C172" s="67" t="s">
        <v>57</v>
      </c>
      <c r="D172" s="68"/>
      <c r="E172" s="49">
        <f t="shared" ref="E172:S178" si="104">SUMIF(E46,"&gt;0")</f>
        <v>24124.71</v>
      </c>
      <c r="F172" s="49">
        <f t="shared" si="104"/>
        <v>23269.49</v>
      </c>
      <c r="G172" s="49">
        <f t="shared" si="104"/>
        <v>23115.119999999999</v>
      </c>
      <c r="H172" s="49">
        <f t="shared" si="104"/>
        <v>11904.08</v>
      </c>
      <c r="I172" s="49">
        <f t="shared" si="104"/>
        <v>11854.36</v>
      </c>
      <c r="J172" s="49">
        <f t="shared" si="104"/>
        <v>49.72</v>
      </c>
      <c r="K172" s="49">
        <f t="shared" si="104"/>
        <v>11211.04</v>
      </c>
      <c r="L172" s="49">
        <f t="shared" si="104"/>
        <v>523.70000000000005</v>
      </c>
      <c r="M172" s="49">
        <f t="shared" si="104"/>
        <v>0</v>
      </c>
      <c r="N172" s="49">
        <f t="shared" si="104"/>
        <v>10687.34</v>
      </c>
      <c r="O172" s="49">
        <f t="shared" si="104"/>
        <v>3.21</v>
      </c>
      <c r="P172" s="49">
        <f t="shared" si="104"/>
        <v>151.16</v>
      </c>
      <c r="Q172" s="49">
        <f t="shared" si="104"/>
        <v>51.79</v>
      </c>
      <c r="R172" s="49">
        <f t="shared" si="104"/>
        <v>99.37</v>
      </c>
      <c r="S172" s="49">
        <f t="shared" si="104"/>
        <v>855.22</v>
      </c>
    </row>
    <row r="173" spans="1:19" x14ac:dyDescent="0.15">
      <c r="A173" s="61"/>
      <c r="B173" s="61"/>
      <c r="C173" s="47" t="s">
        <v>21</v>
      </c>
      <c r="D173" s="48"/>
      <c r="E173" s="49">
        <f t="shared" si="104"/>
        <v>4185.25</v>
      </c>
      <c r="F173" s="49">
        <f t="shared" si="104"/>
        <v>4035.2799999999997</v>
      </c>
      <c r="G173" s="49">
        <f t="shared" si="104"/>
        <v>4033.3999999999996</v>
      </c>
      <c r="H173" s="49">
        <f t="shared" si="104"/>
        <v>1064.76</v>
      </c>
      <c r="I173" s="49">
        <f t="shared" si="104"/>
        <v>1064.76</v>
      </c>
      <c r="J173" s="49">
        <f t="shared" si="104"/>
        <v>0</v>
      </c>
      <c r="K173" s="49">
        <f t="shared" si="104"/>
        <v>2968.64</v>
      </c>
      <c r="L173" s="49">
        <f t="shared" si="104"/>
        <v>75.45</v>
      </c>
      <c r="M173" s="49">
        <f t="shared" si="104"/>
        <v>0</v>
      </c>
      <c r="N173" s="49">
        <f t="shared" si="104"/>
        <v>2893.19</v>
      </c>
      <c r="O173" s="49">
        <f t="shared" si="104"/>
        <v>1.88</v>
      </c>
      <c r="P173" s="49">
        <f t="shared" si="104"/>
        <v>0</v>
      </c>
      <c r="Q173" s="49">
        <f t="shared" si="104"/>
        <v>0</v>
      </c>
      <c r="R173" s="49">
        <f t="shared" si="104"/>
        <v>0</v>
      </c>
      <c r="S173" s="49">
        <f t="shared" si="104"/>
        <v>149.97</v>
      </c>
    </row>
    <row r="174" spans="1:19" x14ac:dyDescent="0.15">
      <c r="A174" s="61"/>
      <c r="B174" s="61"/>
      <c r="C174" s="47" t="s">
        <v>22</v>
      </c>
      <c r="D174" s="48"/>
      <c r="E174" s="49">
        <f t="shared" si="104"/>
        <v>1017.7</v>
      </c>
      <c r="F174" s="49">
        <f t="shared" si="104"/>
        <v>1003.9100000000001</v>
      </c>
      <c r="G174" s="49">
        <f t="shared" si="104"/>
        <v>1003.9100000000001</v>
      </c>
      <c r="H174" s="49">
        <f t="shared" si="104"/>
        <v>32.950000000000003</v>
      </c>
      <c r="I174" s="49">
        <f t="shared" si="104"/>
        <v>32.950000000000003</v>
      </c>
      <c r="J174" s="49">
        <f t="shared" si="104"/>
        <v>0</v>
      </c>
      <c r="K174" s="49">
        <f t="shared" si="104"/>
        <v>970.96</v>
      </c>
      <c r="L174" s="49">
        <f t="shared" si="104"/>
        <v>6.1</v>
      </c>
      <c r="M174" s="49">
        <f t="shared" si="104"/>
        <v>0</v>
      </c>
      <c r="N174" s="49">
        <f t="shared" si="104"/>
        <v>964.86</v>
      </c>
      <c r="O174" s="49">
        <f t="shared" si="104"/>
        <v>0</v>
      </c>
      <c r="P174" s="49">
        <f t="shared" si="104"/>
        <v>0</v>
      </c>
      <c r="Q174" s="49">
        <f t="shared" si="104"/>
        <v>0</v>
      </c>
      <c r="R174" s="49">
        <f t="shared" si="104"/>
        <v>0</v>
      </c>
      <c r="S174" s="49">
        <f t="shared" si="104"/>
        <v>13.79</v>
      </c>
    </row>
    <row r="175" spans="1:19" x14ac:dyDescent="0.15">
      <c r="A175" s="61"/>
      <c r="B175" s="61"/>
      <c r="C175" s="47" t="s">
        <v>23</v>
      </c>
      <c r="D175" s="48"/>
      <c r="E175" s="49">
        <f t="shared" si="104"/>
        <v>3761.1399999999994</v>
      </c>
      <c r="F175" s="49">
        <f t="shared" si="104"/>
        <v>3535.9599999999996</v>
      </c>
      <c r="G175" s="49">
        <f t="shared" si="104"/>
        <v>3534.49</v>
      </c>
      <c r="H175" s="49">
        <f t="shared" si="104"/>
        <v>810.82</v>
      </c>
      <c r="I175" s="49">
        <f t="shared" si="104"/>
        <v>810.82</v>
      </c>
      <c r="J175" s="49">
        <f t="shared" si="104"/>
        <v>0</v>
      </c>
      <c r="K175" s="49">
        <f t="shared" si="104"/>
        <v>2723.6699999999996</v>
      </c>
      <c r="L175" s="49">
        <f t="shared" si="104"/>
        <v>228.43</v>
      </c>
      <c r="M175" s="49">
        <f t="shared" si="104"/>
        <v>0</v>
      </c>
      <c r="N175" s="49">
        <f t="shared" si="104"/>
        <v>2495.2399999999998</v>
      </c>
      <c r="O175" s="49">
        <f t="shared" si="104"/>
        <v>1.33</v>
      </c>
      <c r="P175" s="49">
        <f t="shared" si="104"/>
        <v>0.14000000000000001</v>
      </c>
      <c r="Q175" s="49">
        <f t="shared" si="104"/>
        <v>0</v>
      </c>
      <c r="R175" s="49">
        <f t="shared" si="104"/>
        <v>0.14000000000000001</v>
      </c>
      <c r="S175" s="49">
        <f t="shared" si="104"/>
        <v>225.18</v>
      </c>
    </row>
    <row r="176" spans="1:19" x14ac:dyDescent="0.15">
      <c r="A176" s="61"/>
      <c r="B176" s="61"/>
      <c r="C176" s="47" t="s">
        <v>24</v>
      </c>
      <c r="D176" s="48"/>
      <c r="E176" s="49">
        <f t="shared" si="104"/>
        <v>732.07</v>
      </c>
      <c r="F176" s="49">
        <f t="shared" si="104"/>
        <v>719.96</v>
      </c>
      <c r="G176" s="49">
        <f t="shared" si="104"/>
        <v>719.96</v>
      </c>
      <c r="H176" s="49">
        <f t="shared" si="104"/>
        <v>128.94999999999999</v>
      </c>
      <c r="I176" s="49">
        <f t="shared" si="104"/>
        <v>123.72</v>
      </c>
      <c r="J176" s="49">
        <f t="shared" si="104"/>
        <v>5.23</v>
      </c>
      <c r="K176" s="49">
        <f t="shared" si="104"/>
        <v>591.01</v>
      </c>
      <c r="L176" s="49">
        <f t="shared" si="104"/>
        <v>34.69</v>
      </c>
      <c r="M176" s="49">
        <f t="shared" si="104"/>
        <v>0</v>
      </c>
      <c r="N176" s="49">
        <f t="shared" si="104"/>
        <v>556.32000000000005</v>
      </c>
      <c r="O176" s="49">
        <f t="shared" si="104"/>
        <v>0</v>
      </c>
      <c r="P176" s="49">
        <f t="shared" si="104"/>
        <v>0</v>
      </c>
      <c r="Q176" s="49">
        <f t="shared" si="104"/>
        <v>0</v>
      </c>
      <c r="R176" s="49">
        <f t="shared" si="104"/>
        <v>0</v>
      </c>
      <c r="S176" s="49">
        <f t="shared" si="104"/>
        <v>12.11</v>
      </c>
    </row>
    <row r="177" spans="1:19" x14ac:dyDescent="0.15">
      <c r="A177" s="61"/>
      <c r="B177" s="61"/>
      <c r="C177" s="47" t="s">
        <v>25</v>
      </c>
      <c r="D177" s="48"/>
      <c r="E177" s="49">
        <f t="shared" si="104"/>
        <v>14428.550000000001</v>
      </c>
      <c r="F177" s="49">
        <f t="shared" si="104"/>
        <v>13974.380000000001</v>
      </c>
      <c r="G177" s="49">
        <f t="shared" si="104"/>
        <v>13823.36</v>
      </c>
      <c r="H177" s="49">
        <f t="shared" si="104"/>
        <v>9866.6</v>
      </c>
      <c r="I177" s="49">
        <f t="shared" si="104"/>
        <v>9822.11</v>
      </c>
      <c r="J177" s="49">
        <f t="shared" si="104"/>
        <v>44.49</v>
      </c>
      <c r="K177" s="49">
        <f t="shared" si="104"/>
        <v>3956.76</v>
      </c>
      <c r="L177" s="49">
        <f t="shared" si="104"/>
        <v>179.03</v>
      </c>
      <c r="M177" s="49">
        <f t="shared" si="104"/>
        <v>0</v>
      </c>
      <c r="N177" s="49">
        <f t="shared" si="104"/>
        <v>3777.73</v>
      </c>
      <c r="O177" s="49">
        <f t="shared" si="104"/>
        <v>0</v>
      </c>
      <c r="P177" s="49">
        <f t="shared" si="104"/>
        <v>151.02000000000001</v>
      </c>
      <c r="Q177" s="49">
        <f t="shared" si="104"/>
        <v>51.79</v>
      </c>
      <c r="R177" s="49">
        <f t="shared" si="104"/>
        <v>99.23</v>
      </c>
      <c r="S177" s="49">
        <f t="shared" si="104"/>
        <v>454.17</v>
      </c>
    </row>
    <row r="178" spans="1:19" x14ac:dyDescent="0.15">
      <c r="A178" s="61"/>
      <c r="B178" s="63"/>
      <c r="C178" s="64" t="s">
        <v>26</v>
      </c>
      <c r="D178" s="65"/>
      <c r="E178" s="66">
        <f t="shared" si="104"/>
        <v>0</v>
      </c>
      <c r="F178" s="66">
        <f t="shared" si="104"/>
        <v>0</v>
      </c>
      <c r="G178" s="66">
        <f t="shared" si="104"/>
        <v>0</v>
      </c>
      <c r="H178" s="66">
        <f t="shared" si="104"/>
        <v>0</v>
      </c>
      <c r="I178" s="66">
        <f t="shared" si="104"/>
        <v>0</v>
      </c>
      <c r="J178" s="66">
        <f t="shared" si="104"/>
        <v>0</v>
      </c>
      <c r="K178" s="66">
        <f t="shared" si="104"/>
        <v>0</v>
      </c>
      <c r="L178" s="66">
        <f t="shared" si="104"/>
        <v>0</v>
      </c>
      <c r="M178" s="66">
        <f t="shared" si="104"/>
        <v>0</v>
      </c>
      <c r="N178" s="66">
        <f t="shared" si="104"/>
        <v>0</v>
      </c>
      <c r="O178" s="66">
        <f t="shared" si="104"/>
        <v>0</v>
      </c>
      <c r="P178" s="66">
        <f t="shared" si="104"/>
        <v>0</v>
      </c>
      <c r="Q178" s="66">
        <f t="shared" si="104"/>
        <v>0</v>
      </c>
      <c r="R178" s="66">
        <f t="shared" si="104"/>
        <v>0</v>
      </c>
      <c r="S178" s="66">
        <f t="shared" si="104"/>
        <v>0</v>
      </c>
    </row>
    <row r="179" spans="1:19" x14ac:dyDescent="0.15">
      <c r="A179" s="61"/>
      <c r="B179" s="61" t="s">
        <v>51</v>
      </c>
      <c r="C179" s="67" t="s">
        <v>19</v>
      </c>
      <c r="D179" s="68"/>
      <c r="E179" s="49">
        <f t="shared" ref="E179:S185" si="105">SUMIF(E116,"&gt;0")</f>
        <v>11720.060000000001</v>
      </c>
      <c r="F179" s="49">
        <f t="shared" si="105"/>
        <v>11215.55</v>
      </c>
      <c r="G179" s="49">
        <f t="shared" si="105"/>
        <v>11208.310000000001</v>
      </c>
      <c r="H179" s="49">
        <f t="shared" si="105"/>
        <v>4012.6099999999997</v>
      </c>
      <c r="I179" s="49">
        <f t="shared" si="105"/>
        <v>3992.49</v>
      </c>
      <c r="J179" s="49">
        <f t="shared" si="105"/>
        <v>20.12</v>
      </c>
      <c r="K179" s="49">
        <f t="shared" si="105"/>
        <v>7195.7</v>
      </c>
      <c r="L179" s="49">
        <f t="shared" si="105"/>
        <v>23.090000000000003</v>
      </c>
      <c r="M179" s="49">
        <f t="shared" si="105"/>
        <v>0</v>
      </c>
      <c r="N179" s="49">
        <f t="shared" si="105"/>
        <v>7172.6100000000006</v>
      </c>
      <c r="O179" s="49">
        <f t="shared" si="105"/>
        <v>0</v>
      </c>
      <c r="P179" s="49">
        <f t="shared" si="105"/>
        <v>7.24</v>
      </c>
      <c r="Q179" s="49">
        <f t="shared" si="105"/>
        <v>0.13</v>
      </c>
      <c r="R179" s="49">
        <f t="shared" si="105"/>
        <v>7.11</v>
      </c>
      <c r="S179" s="49">
        <f t="shared" si="105"/>
        <v>504.51</v>
      </c>
    </row>
    <row r="180" spans="1:19" x14ac:dyDescent="0.15">
      <c r="A180" s="61"/>
      <c r="B180" s="61"/>
      <c r="C180" s="47" t="s">
        <v>21</v>
      </c>
      <c r="D180" s="48"/>
      <c r="E180" s="49">
        <f t="shared" si="105"/>
        <v>1338.77</v>
      </c>
      <c r="F180" s="49">
        <f t="shared" si="105"/>
        <v>1215.71</v>
      </c>
      <c r="G180" s="49">
        <f t="shared" si="105"/>
        <v>1215.71</v>
      </c>
      <c r="H180" s="49">
        <f t="shared" si="105"/>
        <v>209.88</v>
      </c>
      <c r="I180" s="49">
        <f t="shared" si="105"/>
        <v>209.88</v>
      </c>
      <c r="J180" s="49">
        <f t="shared" si="105"/>
        <v>0</v>
      </c>
      <c r="K180" s="49">
        <f t="shared" si="105"/>
        <v>1005.83</v>
      </c>
      <c r="L180" s="49">
        <f t="shared" si="105"/>
        <v>0</v>
      </c>
      <c r="M180" s="49">
        <f t="shared" si="105"/>
        <v>0</v>
      </c>
      <c r="N180" s="49">
        <f t="shared" si="105"/>
        <v>1005.83</v>
      </c>
      <c r="O180" s="49">
        <f t="shared" si="105"/>
        <v>0</v>
      </c>
      <c r="P180" s="49">
        <f t="shared" si="105"/>
        <v>0</v>
      </c>
      <c r="Q180" s="49">
        <f t="shared" si="105"/>
        <v>0</v>
      </c>
      <c r="R180" s="49">
        <f t="shared" si="105"/>
        <v>0</v>
      </c>
      <c r="S180" s="49">
        <f t="shared" si="105"/>
        <v>123.06</v>
      </c>
    </row>
    <row r="181" spans="1:19" x14ac:dyDescent="0.15">
      <c r="A181" s="61"/>
      <c r="B181" s="61"/>
      <c r="C181" s="47" t="s">
        <v>22</v>
      </c>
      <c r="D181" s="48"/>
      <c r="E181" s="49">
        <f t="shared" si="105"/>
        <v>2605.92</v>
      </c>
      <c r="F181" s="49">
        <f t="shared" si="105"/>
        <v>2528.9300000000003</v>
      </c>
      <c r="G181" s="49">
        <f t="shared" si="105"/>
        <v>2528.9300000000003</v>
      </c>
      <c r="H181" s="49">
        <f t="shared" si="105"/>
        <v>39.4</v>
      </c>
      <c r="I181" s="49">
        <f t="shared" si="105"/>
        <v>39.4</v>
      </c>
      <c r="J181" s="49">
        <f t="shared" si="105"/>
        <v>0</v>
      </c>
      <c r="K181" s="49">
        <f t="shared" si="105"/>
        <v>2489.5300000000002</v>
      </c>
      <c r="L181" s="49">
        <f t="shared" si="105"/>
        <v>0</v>
      </c>
      <c r="M181" s="49">
        <f t="shared" si="105"/>
        <v>0</v>
      </c>
      <c r="N181" s="49">
        <f t="shared" si="105"/>
        <v>2489.5300000000002</v>
      </c>
      <c r="O181" s="49">
        <f t="shared" si="105"/>
        <v>0</v>
      </c>
      <c r="P181" s="49">
        <f t="shared" si="105"/>
        <v>0</v>
      </c>
      <c r="Q181" s="49">
        <f t="shared" si="105"/>
        <v>0</v>
      </c>
      <c r="R181" s="49">
        <f t="shared" si="105"/>
        <v>0</v>
      </c>
      <c r="S181" s="49">
        <f t="shared" si="105"/>
        <v>76.989999999999995</v>
      </c>
    </row>
    <row r="182" spans="1:19" x14ac:dyDescent="0.15">
      <c r="A182" s="61"/>
      <c r="B182" s="61"/>
      <c r="C182" s="47" t="s">
        <v>23</v>
      </c>
      <c r="D182" s="48"/>
      <c r="E182" s="49">
        <f t="shared" si="105"/>
        <v>564.15</v>
      </c>
      <c r="F182" s="49">
        <f t="shared" si="105"/>
        <v>542.86</v>
      </c>
      <c r="G182" s="49">
        <f t="shared" si="105"/>
        <v>542.66</v>
      </c>
      <c r="H182" s="49">
        <f t="shared" si="105"/>
        <v>227.71</v>
      </c>
      <c r="I182" s="49">
        <f t="shared" si="105"/>
        <v>207.59</v>
      </c>
      <c r="J182" s="49">
        <f t="shared" si="105"/>
        <v>20.12</v>
      </c>
      <c r="K182" s="49">
        <f t="shared" si="105"/>
        <v>314.95</v>
      </c>
      <c r="L182" s="49">
        <f t="shared" si="105"/>
        <v>21.51</v>
      </c>
      <c r="M182" s="49">
        <f t="shared" si="105"/>
        <v>0</v>
      </c>
      <c r="N182" s="49">
        <f t="shared" si="105"/>
        <v>293.44</v>
      </c>
      <c r="O182" s="49">
        <f t="shared" si="105"/>
        <v>0</v>
      </c>
      <c r="P182" s="49">
        <f t="shared" si="105"/>
        <v>0.2</v>
      </c>
      <c r="Q182" s="49">
        <f t="shared" si="105"/>
        <v>0.13</v>
      </c>
      <c r="R182" s="49">
        <f t="shared" si="105"/>
        <v>7.0000000000000007E-2</v>
      </c>
      <c r="S182" s="49">
        <f t="shared" si="105"/>
        <v>21.29</v>
      </c>
    </row>
    <row r="183" spans="1:19" x14ac:dyDescent="0.15">
      <c r="A183" s="61"/>
      <c r="B183" s="61"/>
      <c r="C183" s="47" t="s">
        <v>24</v>
      </c>
      <c r="D183" s="48"/>
      <c r="E183" s="49">
        <f t="shared" si="105"/>
        <v>0</v>
      </c>
      <c r="F183" s="49">
        <f t="shared" si="105"/>
        <v>0</v>
      </c>
      <c r="G183" s="49">
        <f t="shared" si="105"/>
        <v>0</v>
      </c>
      <c r="H183" s="49">
        <f t="shared" si="105"/>
        <v>0</v>
      </c>
      <c r="I183" s="49">
        <f t="shared" si="105"/>
        <v>0</v>
      </c>
      <c r="J183" s="49">
        <f t="shared" si="105"/>
        <v>0</v>
      </c>
      <c r="K183" s="49">
        <f t="shared" si="105"/>
        <v>0</v>
      </c>
      <c r="L183" s="49">
        <f t="shared" si="105"/>
        <v>0</v>
      </c>
      <c r="M183" s="49">
        <f t="shared" si="105"/>
        <v>0</v>
      </c>
      <c r="N183" s="49">
        <f t="shared" si="105"/>
        <v>0</v>
      </c>
      <c r="O183" s="49">
        <f t="shared" si="105"/>
        <v>0</v>
      </c>
      <c r="P183" s="49">
        <f t="shared" si="105"/>
        <v>0</v>
      </c>
      <c r="Q183" s="49">
        <f t="shared" si="105"/>
        <v>0</v>
      </c>
      <c r="R183" s="49">
        <f t="shared" si="105"/>
        <v>0</v>
      </c>
      <c r="S183" s="49">
        <f t="shared" si="105"/>
        <v>0</v>
      </c>
    </row>
    <row r="184" spans="1:19" x14ac:dyDescent="0.15">
      <c r="A184" s="61"/>
      <c r="B184" s="61"/>
      <c r="C184" s="47" t="s">
        <v>25</v>
      </c>
      <c r="D184" s="48"/>
      <c r="E184" s="49">
        <f t="shared" si="105"/>
        <v>7211.22</v>
      </c>
      <c r="F184" s="49">
        <f t="shared" si="105"/>
        <v>6928.05</v>
      </c>
      <c r="G184" s="49">
        <f t="shared" si="105"/>
        <v>6921.01</v>
      </c>
      <c r="H184" s="49">
        <f t="shared" si="105"/>
        <v>3535.62</v>
      </c>
      <c r="I184" s="49">
        <f t="shared" si="105"/>
        <v>3535.62</v>
      </c>
      <c r="J184" s="49">
        <f t="shared" si="105"/>
        <v>0</v>
      </c>
      <c r="K184" s="49">
        <f t="shared" si="105"/>
        <v>3385.39</v>
      </c>
      <c r="L184" s="49">
        <f t="shared" si="105"/>
        <v>1.58</v>
      </c>
      <c r="M184" s="49">
        <f t="shared" si="105"/>
        <v>0</v>
      </c>
      <c r="N184" s="49">
        <f t="shared" si="105"/>
        <v>3383.81</v>
      </c>
      <c r="O184" s="49">
        <f t="shared" si="105"/>
        <v>0</v>
      </c>
      <c r="P184" s="49">
        <f t="shared" si="105"/>
        <v>7.04</v>
      </c>
      <c r="Q184" s="49">
        <f t="shared" si="105"/>
        <v>0</v>
      </c>
      <c r="R184" s="49">
        <f t="shared" si="105"/>
        <v>7.04</v>
      </c>
      <c r="S184" s="49">
        <f t="shared" si="105"/>
        <v>283.17</v>
      </c>
    </row>
    <row r="185" spans="1:19" x14ac:dyDescent="0.15">
      <c r="A185" s="61"/>
      <c r="B185" s="63"/>
      <c r="C185" s="64" t="s">
        <v>52</v>
      </c>
      <c r="D185" s="65"/>
      <c r="E185" s="66">
        <f t="shared" si="105"/>
        <v>0</v>
      </c>
      <c r="F185" s="66">
        <f t="shared" si="105"/>
        <v>0</v>
      </c>
      <c r="G185" s="66">
        <f t="shared" si="105"/>
        <v>0</v>
      </c>
      <c r="H185" s="66">
        <f t="shared" si="105"/>
        <v>0</v>
      </c>
      <c r="I185" s="66">
        <f t="shared" si="105"/>
        <v>0</v>
      </c>
      <c r="J185" s="66">
        <f t="shared" si="105"/>
        <v>0</v>
      </c>
      <c r="K185" s="66">
        <f t="shared" si="105"/>
        <v>0</v>
      </c>
      <c r="L185" s="66">
        <f t="shared" si="105"/>
        <v>0</v>
      </c>
      <c r="M185" s="66">
        <f t="shared" si="105"/>
        <v>0</v>
      </c>
      <c r="N185" s="66">
        <f t="shared" si="105"/>
        <v>0</v>
      </c>
      <c r="O185" s="66">
        <f t="shared" si="105"/>
        <v>0</v>
      </c>
      <c r="P185" s="66">
        <f t="shared" si="105"/>
        <v>0</v>
      </c>
      <c r="Q185" s="66">
        <f t="shared" si="105"/>
        <v>0</v>
      </c>
      <c r="R185" s="66">
        <f t="shared" si="105"/>
        <v>0</v>
      </c>
      <c r="S185" s="66">
        <f t="shared" si="105"/>
        <v>0</v>
      </c>
    </row>
    <row r="186" spans="1:19" x14ac:dyDescent="0.15">
      <c r="A186" s="61"/>
      <c r="B186" s="69" t="s">
        <v>35</v>
      </c>
      <c r="C186" s="84" t="s">
        <v>32</v>
      </c>
      <c r="D186" s="77"/>
      <c r="E186" s="70">
        <f t="shared" ref="E186:S201" si="106">SUMIF(E53,"&gt;0")</f>
        <v>16096.589999999998</v>
      </c>
      <c r="F186" s="70">
        <f t="shared" si="106"/>
        <v>15111.07</v>
      </c>
      <c r="G186" s="70">
        <f t="shared" si="106"/>
        <v>15080.63</v>
      </c>
      <c r="H186" s="70">
        <f t="shared" si="106"/>
        <v>9395.1299999999992</v>
      </c>
      <c r="I186" s="70">
        <f t="shared" si="106"/>
        <v>9366.3499999999985</v>
      </c>
      <c r="J186" s="70">
        <f t="shared" si="106"/>
        <v>28.78</v>
      </c>
      <c r="K186" s="70">
        <f t="shared" si="106"/>
        <v>5685.5</v>
      </c>
      <c r="L186" s="70">
        <f t="shared" si="106"/>
        <v>48.37</v>
      </c>
      <c r="M186" s="70">
        <f t="shared" si="106"/>
        <v>0</v>
      </c>
      <c r="N186" s="70">
        <f t="shared" si="106"/>
        <v>5637.13</v>
      </c>
      <c r="O186" s="70">
        <f t="shared" si="106"/>
        <v>0</v>
      </c>
      <c r="P186" s="70">
        <f t="shared" si="106"/>
        <v>30.44</v>
      </c>
      <c r="Q186" s="70">
        <f t="shared" si="106"/>
        <v>20.440000000000001</v>
      </c>
      <c r="R186" s="70">
        <f t="shared" si="106"/>
        <v>10</v>
      </c>
      <c r="S186" s="70">
        <f t="shared" si="106"/>
        <v>985.52</v>
      </c>
    </row>
    <row r="187" spans="1:19" x14ac:dyDescent="0.15">
      <c r="A187" s="61"/>
      <c r="B187" s="61"/>
      <c r="C187" s="47" t="s">
        <v>21</v>
      </c>
      <c r="D187" s="48"/>
      <c r="E187" s="49">
        <f t="shared" si="106"/>
        <v>1827.8300000000002</v>
      </c>
      <c r="F187" s="49">
        <f t="shared" si="106"/>
        <v>1644.1100000000001</v>
      </c>
      <c r="G187" s="49">
        <f t="shared" si="106"/>
        <v>1643.91</v>
      </c>
      <c r="H187" s="49">
        <f t="shared" si="106"/>
        <v>622.20000000000005</v>
      </c>
      <c r="I187" s="49">
        <f t="shared" si="106"/>
        <v>622.20000000000005</v>
      </c>
      <c r="J187" s="49">
        <f t="shared" si="106"/>
        <v>0</v>
      </c>
      <c r="K187" s="49">
        <f t="shared" si="106"/>
        <v>1021.71</v>
      </c>
      <c r="L187" s="49">
        <f t="shared" si="106"/>
        <v>0</v>
      </c>
      <c r="M187" s="49">
        <f t="shared" si="106"/>
        <v>0</v>
      </c>
      <c r="N187" s="49">
        <f t="shared" si="106"/>
        <v>1021.71</v>
      </c>
      <c r="O187" s="49">
        <f t="shared" si="106"/>
        <v>0</v>
      </c>
      <c r="P187" s="49">
        <f t="shared" si="106"/>
        <v>0.2</v>
      </c>
      <c r="Q187" s="49">
        <f t="shared" si="106"/>
        <v>0</v>
      </c>
      <c r="R187" s="49">
        <f t="shared" si="106"/>
        <v>0.2</v>
      </c>
      <c r="S187" s="49">
        <f t="shared" si="106"/>
        <v>183.72</v>
      </c>
    </row>
    <row r="188" spans="1:19" x14ac:dyDescent="0.15">
      <c r="A188" s="61"/>
      <c r="B188" s="61"/>
      <c r="C188" s="47" t="s">
        <v>22</v>
      </c>
      <c r="D188" s="48"/>
      <c r="E188" s="49">
        <f t="shared" si="106"/>
        <v>1783.31</v>
      </c>
      <c r="F188" s="49">
        <f t="shared" si="106"/>
        <v>1721.1399999999999</v>
      </c>
      <c r="G188" s="49">
        <f t="shared" si="106"/>
        <v>1721.1399999999999</v>
      </c>
      <c r="H188" s="49">
        <f t="shared" si="106"/>
        <v>17.27</v>
      </c>
      <c r="I188" s="49">
        <f t="shared" si="106"/>
        <v>17.27</v>
      </c>
      <c r="J188" s="49">
        <f t="shared" si="106"/>
        <v>0</v>
      </c>
      <c r="K188" s="49">
        <f t="shared" si="106"/>
        <v>1703.87</v>
      </c>
      <c r="L188" s="49">
        <f t="shared" si="106"/>
        <v>0</v>
      </c>
      <c r="M188" s="49">
        <f t="shared" si="106"/>
        <v>0</v>
      </c>
      <c r="N188" s="49">
        <f t="shared" si="106"/>
        <v>1703.87</v>
      </c>
      <c r="O188" s="49">
        <f t="shared" si="106"/>
        <v>0</v>
      </c>
      <c r="P188" s="49">
        <f t="shared" si="106"/>
        <v>0</v>
      </c>
      <c r="Q188" s="49">
        <f t="shared" si="106"/>
        <v>0</v>
      </c>
      <c r="R188" s="49">
        <f t="shared" si="106"/>
        <v>0</v>
      </c>
      <c r="S188" s="49">
        <f t="shared" si="106"/>
        <v>62.17</v>
      </c>
    </row>
    <row r="189" spans="1:19" x14ac:dyDescent="0.15">
      <c r="A189" s="61"/>
      <c r="B189" s="61"/>
      <c r="C189" s="47" t="s">
        <v>23</v>
      </c>
      <c r="D189" s="48"/>
      <c r="E189" s="49">
        <f t="shared" si="106"/>
        <v>1053.1100000000001</v>
      </c>
      <c r="F189" s="49">
        <f t="shared" si="106"/>
        <v>978.96</v>
      </c>
      <c r="G189" s="49">
        <f t="shared" si="106"/>
        <v>978.96</v>
      </c>
      <c r="H189" s="49">
        <f t="shared" si="106"/>
        <v>469.46</v>
      </c>
      <c r="I189" s="49">
        <f t="shared" si="106"/>
        <v>450.33</v>
      </c>
      <c r="J189" s="49">
        <f t="shared" si="106"/>
        <v>19.13</v>
      </c>
      <c r="K189" s="49">
        <f t="shared" si="106"/>
        <v>509.5</v>
      </c>
      <c r="L189" s="49">
        <f t="shared" si="106"/>
        <v>0</v>
      </c>
      <c r="M189" s="49">
        <f t="shared" si="106"/>
        <v>0</v>
      </c>
      <c r="N189" s="49">
        <f t="shared" si="106"/>
        <v>509.5</v>
      </c>
      <c r="O189" s="49">
        <f t="shared" si="106"/>
        <v>0</v>
      </c>
      <c r="P189" s="49">
        <f t="shared" si="106"/>
        <v>0</v>
      </c>
      <c r="Q189" s="49">
        <f t="shared" si="106"/>
        <v>0</v>
      </c>
      <c r="R189" s="49">
        <f t="shared" si="106"/>
        <v>0</v>
      </c>
      <c r="S189" s="49">
        <f t="shared" si="106"/>
        <v>74.150000000000006</v>
      </c>
    </row>
    <row r="190" spans="1:19" x14ac:dyDescent="0.15">
      <c r="A190" s="61"/>
      <c r="B190" s="61"/>
      <c r="C190" s="47" t="s">
        <v>24</v>
      </c>
      <c r="D190" s="48"/>
      <c r="E190" s="49">
        <f t="shared" si="106"/>
        <v>0</v>
      </c>
      <c r="F190" s="49">
        <f t="shared" si="106"/>
        <v>0</v>
      </c>
      <c r="G190" s="49">
        <f t="shared" si="106"/>
        <v>0</v>
      </c>
      <c r="H190" s="49">
        <f t="shared" si="106"/>
        <v>0</v>
      </c>
      <c r="I190" s="49">
        <f t="shared" si="106"/>
        <v>0</v>
      </c>
      <c r="J190" s="49">
        <f t="shared" si="106"/>
        <v>0</v>
      </c>
      <c r="K190" s="49">
        <f t="shared" si="106"/>
        <v>0</v>
      </c>
      <c r="L190" s="49">
        <f t="shared" si="106"/>
        <v>0</v>
      </c>
      <c r="M190" s="49">
        <f t="shared" si="106"/>
        <v>0</v>
      </c>
      <c r="N190" s="49">
        <f t="shared" si="106"/>
        <v>0</v>
      </c>
      <c r="O190" s="49">
        <f t="shared" si="106"/>
        <v>0</v>
      </c>
      <c r="P190" s="49">
        <f t="shared" si="106"/>
        <v>0</v>
      </c>
      <c r="Q190" s="49">
        <f t="shared" si="106"/>
        <v>0</v>
      </c>
      <c r="R190" s="49">
        <f t="shared" si="106"/>
        <v>0</v>
      </c>
      <c r="S190" s="49">
        <f t="shared" si="106"/>
        <v>0</v>
      </c>
    </row>
    <row r="191" spans="1:19" x14ac:dyDescent="0.15">
      <c r="A191" s="61"/>
      <c r="B191" s="61"/>
      <c r="C191" s="47" t="s">
        <v>25</v>
      </c>
      <c r="D191" s="48"/>
      <c r="E191" s="49">
        <f t="shared" si="106"/>
        <v>11432.339999999998</v>
      </c>
      <c r="F191" s="49">
        <f t="shared" si="106"/>
        <v>10766.859999999999</v>
      </c>
      <c r="G191" s="49">
        <f t="shared" si="106"/>
        <v>10736.619999999999</v>
      </c>
      <c r="H191" s="49">
        <f t="shared" si="106"/>
        <v>8286.1999999999989</v>
      </c>
      <c r="I191" s="49">
        <f t="shared" si="106"/>
        <v>8276.5499999999993</v>
      </c>
      <c r="J191" s="49">
        <f t="shared" si="106"/>
        <v>9.65</v>
      </c>
      <c r="K191" s="49">
        <f t="shared" si="106"/>
        <v>2450.42</v>
      </c>
      <c r="L191" s="49">
        <f t="shared" si="106"/>
        <v>48.37</v>
      </c>
      <c r="M191" s="49">
        <f t="shared" si="106"/>
        <v>0</v>
      </c>
      <c r="N191" s="49">
        <f t="shared" si="106"/>
        <v>2402.0500000000002</v>
      </c>
      <c r="O191" s="49">
        <f t="shared" si="106"/>
        <v>0</v>
      </c>
      <c r="P191" s="49">
        <f t="shared" si="106"/>
        <v>30.240000000000002</v>
      </c>
      <c r="Q191" s="49">
        <f t="shared" si="106"/>
        <v>20.440000000000001</v>
      </c>
      <c r="R191" s="49">
        <f t="shared" si="106"/>
        <v>9.8000000000000007</v>
      </c>
      <c r="S191" s="49">
        <f t="shared" si="106"/>
        <v>665.48</v>
      </c>
    </row>
    <row r="192" spans="1:19" x14ac:dyDescent="0.15">
      <c r="A192" s="61"/>
      <c r="B192" s="63"/>
      <c r="C192" s="64" t="s">
        <v>39</v>
      </c>
      <c r="D192" s="65"/>
      <c r="E192" s="66">
        <f t="shared" si="106"/>
        <v>0</v>
      </c>
      <c r="F192" s="66">
        <f t="shared" si="106"/>
        <v>0</v>
      </c>
      <c r="G192" s="66">
        <f t="shared" si="106"/>
        <v>0</v>
      </c>
      <c r="H192" s="66">
        <f t="shared" si="106"/>
        <v>0</v>
      </c>
      <c r="I192" s="66">
        <f t="shared" si="106"/>
        <v>0</v>
      </c>
      <c r="J192" s="66">
        <f t="shared" si="106"/>
        <v>0</v>
      </c>
      <c r="K192" s="66">
        <f t="shared" si="106"/>
        <v>0</v>
      </c>
      <c r="L192" s="66">
        <f t="shared" si="106"/>
        <v>0</v>
      </c>
      <c r="M192" s="66">
        <f t="shared" si="106"/>
        <v>0</v>
      </c>
      <c r="N192" s="66">
        <f t="shared" si="106"/>
        <v>0</v>
      </c>
      <c r="O192" s="66">
        <f t="shared" si="106"/>
        <v>0</v>
      </c>
      <c r="P192" s="66">
        <f t="shared" si="106"/>
        <v>0</v>
      </c>
      <c r="Q192" s="66">
        <f t="shared" si="106"/>
        <v>0</v>
      </c>
      <c r="R192" s="66">
        <f t="shared" si="106"/>
        <v>0</v>
      </c>
      <c r="S192" s="66">
        <f t="shared" si="106"/>
        <v>0</v>
      </c>
    </row>
    <row r="193" spans="1:19" x14ac:dyDescent="0.15">
      <c r="A193" s="61"/>
      <c r="B193" s="61" t="s">
        <v>36</v>
      </c>
      <c r="C193" s="67" t="s">
        <v>58</v>
      </c>
      <c r="D193" s="68"/>
      <c r="E193" s="49">
        <f t="shared" si="106"/>
        <v>29936.329999999998</v>
      </c>
      <c r="F193" s="49">
        <f t="shared" si="106"/>
        <v>28059.399999999998</v>
      </c>
      <c r="G193" s="49">
        <f t="shared" si="106"/>
        <v>28054.409999999996</v>
      </c>
      <c r="H193" s="49">
        <f t="shared" si="106"/>
        <v>14706.599999999999</v>
      </c>
      <c r="I193" s="49">
        <f t="shared" si="106"/>
        <v>14644.189999999999</v>
      </c>
      <c r="J193" s="49">
        <f t="shared" si="106"/>
        <v>62.41</v>
      </c>
      <c r="K193" s="49">
        <f t="shared" si="106"/>
        <v>13347.810000000001</v>
      </c>
      <c r="L193" s="49">
        <f t="shared" si="106"/>
        <v>563.29</v>
      </c>
      <c r="M193" s="49">
        <f t="shared" si="106"/>
        <v>0</v>
      </c>
      <c r="N193" s="49">
        <f t="shared" si="106"/>
        <v>12784.52</v>
      </c>
      <c r="O193" s="49">
        <f t="shared" si="106"/>
        <v>0.69</v>
      </c>
      <c r="P193" s="49">
        <f t="shared" si="106"/>
        <v>4.3</v>
      </c>
      <c r="Q193" s="49">
        <f t="shared" si="106"/>
        <v>0</v>
      </c>
      <c r="R193" s="49">
        <f t="shared" si="106"/>
        <v>4.3</v>
      </c>
      <c r="S193" s="49">
        <f t="shared" si="106"/>
        <v>1876.93</v>
      </c>
    </row>
    <row r="194" spans="1:19" x14ac:dyDescent="0.15">
      <c r="A194" s="61"/>
      <c r="B194" s="61"/>
      <c r="C194" s="47" t="s">
        <v>21</v>
      </c>
      <c r="D194" s="48"/>
      <c r="E194" s="49">
        <f t="shared" si="106"/>
        <v>1125.92</v>
      </c>
      <c r="F194" s="49">
        <f t="shared" si="106"/>
        <v>1091.04</v>
      </c>
      <c r="G194" s="49">
        <f t="shared" si="106"/>
        <v>1091.04</v>
      </c>
      <c r="H194" s="49">
        <f t="shared" si="106"/>
        <v>34.22</v>
      </c>
      <c r="I194" s="49">
        <f t="shared" si="106"/>
        <v>34.22</v>
      </c>
      <c r="J194" s="49">
        <f t="shared" si="106"/>
        <v>0</v>
      </c>
      <c r="K194" s="49">
        <f t="shared" si="106"/>
        <v>1056.82</v>
      </c>
      <c r="L194" s="49">
        <f t="shared" si="106"/>
        <v>0.23</v>
      </c>
      <c r="M194" s="49">
        <f t="shared" si="106"/>
        <v>0</v>
      </c>
      <c r="N194" s="49">
        <f t="shared" si="106"/>
        <v>1056.5899999999999</v>
      </c>
      <c r="O194" s="49">
        <f t="shared" si="106"/>
        <v>0</v>
      </c>
      <c r="P194" s="49">
        <f t="shared" si="106"/>
        <v>0</v>
      </c>
      <c r="Q194" s="49">
        <f t="shared" si="106"/>
        <v>0</v>
      </c>
      <c r="R194" s="49">
        <f t="shared" si="106"/>
        <v>0</v>
      </c>
      <c r="S194" s="49">
        <f t="shared" si="106"/>
        <v>34.880000000000003</v>
      </c>
    </row>
    <row r="195" spans="1:19" x14ac:dyDescent="0.15">
      <c r="A195" s="61"/>
      <c r="B195" s="61"/>
      <c r="C195" s="47" t="s">
        <v>22</v>
      </c>
      <c r="D195" s="48"/>
      <c r="E195" s="49">
        <f t="shared" si="106"/>
        <v>6092.38</v>
      </c>
      <c r="F195" s="49">
        <f t="shared" si="106"/>
        <v>5117.42</v>
      </c>
      <c r="G195" s="49">
        <f t="shared" si="106"/>
        <v>5117.42</v>
      </c>
      <c r="H195" s="49">
        <f t="shared" si="106"/>
        <v>82.9</v>
      </c>
      <c r="I195" s="49">
        <f t="shared" si="106"/>
        <v>82.9</v>
      </c>
      <c r="J195" s="49">
        <f t="shared" si="106"/>
        <v>0</v>
      </c>
      <c r="K195" s="49">
        <f t="shared" si="106"/>
        <v>5034.5200000000004</v>
      </c>
      <c r="L195" s="49">
        <f t="shared" si="106"/>
        <v>49.81</v>
      </c>
      <c r="M195" s="49">
        <f t="shared" si="106"/>
        <v>0</v>
      </c>
      <c r="N195" s="49">
        <f t="shared" si="106"/>
        <v>4984.71</v>
      </c>
      <c r="O195" s="49">
        <f t="shared" si="106"/>
        <v>0</v>
      </c>
      <c r="P195" s="49">
        <f t="shared" si="106"/>
        <v>0</v>
      </c>
      <c r="Q195" s="49">
        <f t="shared" si="106"/>
        <v>0</v>
      </c>
      <c r="R195" s="49">
        <f t="shared" si="106"/>
        <v>0</v>
      </c>
      <c r="S195" s="49">
        <f t="shared" si="106"/>
        <v>974.96</v>
      </c>
    </row>
    <row r="196" spans="1:19" x14ac:dyDescent="0.15">
      <c r="A196" s="61"/>
      <c r="B196" s="61"/>
      <c r="C196" s="47" t="s">
        <v>23</v>
      </c>
      <c r="D196" s="48"/>
      <c r="E196" s="49">
        <f t="shared" si="106"/>
        <v>2745.67</v>
      </c>
      <c r="F196" s="49">
        <f t="shared" si="106"/>
        <v>2557.29</v>
      </c>
      <c r="G196" s="49">
        <f t="shared" si="106"/>
        <v>2556.6</v>
      </c>
      <c r="H196" s="49">
        <f t="shared" si="106"/>
        <v>613.35</v>
      </c>
      <c r="I196" s="49">
        <f t="shared" si="106"/>
        <v>613.35</v>
      </c>
      <c r="J196" s="49">
        <f t="shared" si="106"/>
        <v>0</v>
      </c>
      <c r="K196" s="49">
        <f t="shared" si="106"/>
        <v>1943.25</v>
      </c>
      <c r="L196" s="49">
        <f t="shared" si="106"/>
        <v>84.37</v>
      </c>
      <c r="M196" s="49">
        <f t="shared" si="106"/>
        <v>0</v>
      </c>
      <c r="N196" s="49">
        <f t="shared" si="106"/>
        <v>1858.88</v>
      </c>
      <c r="O196" s="49">
        <f t="shared" si="106"/>
        <v>0.69</v>
      </c>
      <c r="P196" s="49">
        <f t="shared" si="106"/>
        <v>0</v>
      </c>
      <c r="Q196" s="49">
        <f t="shared" si="106"/>
        <v>0</v>
      </c>
      <c r="R196" s="49">
        <f t="shared" si="106"/>
        <v>0</v>
      </c>
      <c r="S196" s="49">
        <f t="shared" si="106"/>
        <v>188.38</v>
      </c>
    </row>
    <row r="197" spans="1:19" x14ac:dyDescent="0.15">
      <c r="A197" s="61"/>
      <c r="B197" s="61"/>
      <c r="C197" s="47" t="s">
        <v>24</v>
      </c>
      <c r="D197" s="48"/>
      <c r="E197" s="49">
        <f t="shared" si="106"/>
        <v>0</v>
      </c>
      <c r="F197" s="49">
        <f t="shared" si="106"/>
        <v>0</v>
      </c>
      <c r="G197" s="49">
        <f t="shared" si="106"/>
        <v>0</v>
      </c>
      <c r="H197" s="49">
        <f t="shared" si="106"/>
        <v>0</v>
      </c>
      <c r="I197" s="49">
        <f t="shared" si="106"/>
        <v>0</v>
      </c>
      <c r="J197" s="49">
        <f t="shared" si="106"/>
        <v>0</v>
      </c>
      <c r="K197" s="49">
        <f t="shared" si="106"/>
        <v>0</v>
      </c>
      <c r="L197" s="49">
        <f t="shared" si="106"/>
        <v>0</v>
      </c>
      <c r="M197" s="49">
        <f t="shared" si="106"/>
        <v>0</v>
      </c>
      <c r="N197" s="49">
        <f t="shared" si="106"/>
        <v>0</v>
      </c>
      <c r="O197" s="49">
        <f t="shared" si="106"/>
        <v>0</v>
      </c>
      <c r="P197" s="49">
        <f t="shared" si="106"/>
        <v>0</v>
      </c>
      <c r="Q197" s="49">
        <f t="shared" si="106"/>
        <v>0</v>
      </c>
      <c r="R197" s="49">
        <f t="shared" si="106"/>
        <v>0</v>
      </c>
      <c r="S197" s="49">
        <f t="shared" si="106"/>
        <v>0</v>
      </c>
    </row>
    <row r="198" spans="1:19" x14ac:dyDescent="0.15">
      <c r="A198" s="61"/>
      <c r="B198" s="61"/>
      <c r="C198" s="47" t="s">
        <v>25</v>
      </c>
      <c r="D198" s="48"/>
      <c r="E198" s="49">
        <f t="shared" si="106"/>
        <v>19972.359999999997</v>
      </c>
      <c r="F198" s="49">
        <f t="shared" si="106"/>
        <v>19293.649999999998</v>
      </c>
      <c r="G198" s="49">
        <f t="shared" si="106"/>
        <v>19289.349999999999</v>
      </c>
      <c r="H198" s="49">
        <f t="shared" si="106"/>
        <v>13976.13</v>
      </c>
      <c r="I198" s="49">
        <f t="shared" si="106"/>
        <v>13913.72</v>
      </c>
      <c r="J198" s="49">
        <f t="shared" si="106"/>
        <v>62.41</v>
      </c>
      <c r="K198" s="49">
        <f t="shared" si="106"/>
        <v>5313.22</v>
      </c>
      <c r="L198" s="49">
        <f t="shared" si="106"/>
        <v>428.88</v>
      </c>
      <c r="M198" s="49">
        <f t="shared" si="106"/>
        <v>0</v>
      </c>
      <c r="N198" s="49">
        <f t="shared" si="106"/>
        <v>4884.34</v>
      </c>
      <c r="O198" s="49">
        <f t="shared" si="106"/>
        <v>0</v>
      </c>
      <c r="P198" s="49">
        <f t="shared" si="106"/>
        <v>4.3</v>
      </c>
      <c r="Q198" s="49">
        <f t="shared" si="106"/>
        <v>0</v>
      </c>
      <c r="R198" s="49">
        <f t="shared" si="106"/>
        <v>4.3</v>
      </c>
      <c r="S198" s="49">
        <f t="shared" si="106"/>
        <v>678.71</v>
      </c>
    </row>
    <row r="199" spans="1:19" x14ac:dyDescent="0.15">
      <c r="A199" s="61"/>
      <c r="B199" s="63"/>
      <c r="C199" s="64" t="s">
        <v>39</v>
      </c>
      <c r="D199" s="65"/>
      <c r="E199" s="66">
        <f t="shared" si="106"/>
        <v>0</v>
      </c>
      <c r="F199" s="66">
        <f t="shared" si="106"/>
        <v>0</v>
      </c>
      <c r="G199" s="66">
        <f t="shared" si="106"/>
        <v>0</v>
      </c>
      <c r="H199" s="66">
        <f t="shared" si="106"/>
        <v>0</v>
      </c>
      <c r="I199" s="66">
        <f t="shared" si="106"/>
        <v>0</v>
      </c>
      <c r="J199" s="66">
        <f t="shared" si="106"/>
        <v>0</v>
      </c>
      <c r="K199" s="66">
        <f t="shared" si="106"/>
        <v>0</v>
      </c>
      <c r="L199" s="66">
        <f t="shared" si="106"/>
        <v>0</v>
      </c>
      <c r="M199" s="66">
        <f t="shared" si="106"/>
        <v>0</v>
      </c>
      <c r="N199" s="66">
        <f t="shared" si="106"/>
        <v>0</v>
      </c>
      <c r="O199" s="66">
        <f t="shared" si="106"/>
        <v>0</v>
      </c>
      <c r="P199" s="66">
        <f t="shared" si="106"/>
        <v>0</v>
      </c>
      <c r="Q199" s="66">
        <f t="shared" si="106"/>
        <v>0</v>
      </c>
      <c r="R199" s="66">
        <f t="shared" si="106"/>
        <v>0</v>
      </c>
      <c r="S199" s="66">
        <f t="shared" si="106"/>
        <v>0</v>
      </c>
    </row>
    <row r="200" spans="1:19" x14ac:dyDescent="0.15">
      <c r="A200" s="61"/>
      <c r="B200" s="61" t="s">
        <v>38</v>
      </c>
      <c r="C200" s="67" t="s">
        <v>32</v>
      </c>
      <c r="D200" s="68"/>
      <c r="E200" s="49">
        <f t="shared" si="106"/>
        <v>29003.08</v>
      </c>
      <c r="F200" s="49">
        <f t="shared" si="106"/>
        <v>28086.2</v>
      </c>
      <c r="G200" s="49">
        <f t="shared" si="106"/>
        <v>28060.39</v>
      </c>
      <c r="H200" s="49">
        <f t="shared" si="106"/>
        <v>17299.560000000001</v>
      </c>
      <c r="I200" s="49">
        <f t="shared" si="106"/>
        <v>17293.29</v>
      </c>
      <c r="J200" s="49">
        <f t="shared" si="106"/>
        <v>6.27</v>
      </c>
      <c r="K200" s="49">
        <f t="shared" si="106"/>
        <v>10760.829999999998</v>
      </c>
      <c r="L200" s="49">
        <f t="shared" si="106"/>
        <v>661.68999999999994</v>
      </c>
      <c r="M200" s="49">
        <f t="shared" si="106"/>
        <v>0</v>
      </c>
      <c r="N200" s="49">
        <f t="shared" si="106"/>
        <v>10099.14</v>
      </c>
      <c r="O200" s="49">
        <f t="shared" si="106"/>
        <v>0</v>
      </c>
      <c r="P200" s="49">
        <f t="shared" si="106"/>
        <v>25.81</v>
      </c>
      <c r="Q200" s="49">
        <f t="shared" si="106"/>
        <v>25.81</v>
      </c>
      <c r="R200" s="49">
        <f t="shared" si="106"/>
        <v>0</v>
      </c>
      <c r="S200" s="49">
        <f t="shared" si="106"/>
        <v>916.88</v>
      </c>
    </row>
    <row r="201" spans="1:19" x14ac:dyDescent="0.15">
      <c r="A201" s="61"/>
      <c r="B201" s="61"/>
      <c r="C201" s="47" t="s">
        <v>21</v>
      </c>
      <c r="D201" s="48"/>
      <c r="E201" s="49">
        <f t="shared" si="106"/>
        <v>3378.93</v>
      </c>
      <c r="F201" s="49">
        <f t="shared" si="106"/>
        <v>3253.8599999999997</v>
      </c>
      <c r="G201" s="49">
        <f t="shared" si="106"/>
        <v>3253.8599999999997</v>
      </c>
      <c r="H201" s="49">
        <f t="shared" si="106"/>
        <v>408.71</v>
      </c>
      <c r="I201" s="49">
        <f t="shared" si="106"/>
        <v>408.71</v>
      </c>
      <c r="J201" s="49">
        <f t="shared" si="106"/>
        <v>0</v>
      </c>
      <c r="K201" s="49">
        <f t="shared" si="106"/>
        <v>2845.1499999999996</v>
      </c>
      <c r="L201" s="49">
        <f t="shared" si="106"/>
        <v>58.7</v>
      </c>
      <c r="M201" s="49">
        <f t="shared" si="106"/>
        <v>0</v>
      </c>
      <c r="N201" s="49">
        <f t="shared" si="106"/>
        <v>2786.45</v>
      </c>
      <c r="O201" s="49">
        <f t="shared" si="106"/>
        <v>0</v>
      </c>
      <c r="P201" s="49">
        <f t="shared" si="106"/>
        <v>0</v>
      </c>
      <c r="Q201" s="49">
        <f t="shared" si="106"/>
        <v>0</v>
      </c>
      <c r="R201" s="49">
        <f t="shared" si="106"/>
        <v>0</v>
      </c>
      <c r="S201" s="49">
        <f t="shared" si="106"/>
        <v>125.07</v>
      </c>
    </row>
    <row r="202" spans="1:19" x14ac:dyDescent="0.15">
      <c r="A202" s="61"/>
      <c r="B202" s="61"/>
      <c r="C202" s="47" t="s">
        <v>22</v>
      </c>
      <c r="D202" s="48"/>
      <c r="E202" s="49">
        <f t="shared" ref="E202:S213" si="107">SUMIF(E69,"&gt;0")</f>
        <v>489.89000000000004</v>
      </c>
      <c r="F202" s="49">
        <f t="shared" si="107"/>
        <v>485.34000000000003</v>
      </c>
      <c r="G202" s="49">
        <f t="shared" si="107"/>
        <v>485.34000000000003</v>
      </c>
      <c r="H202" s="49">
        <f t="shared" si="107"/>
        <v>35.18</v>
      </c>
      <c r="I202" s="49">
        <f t="shared" si="107"/>
        <v>35.18</v>
      </c>
      <c r="J202" s="49">
        <f t="shared" si="107"/>
        <v>0</v>
      </c>
      <c r="K202" s="49">
        <f t="shared" si="107"/>
        <v>450.16</v>
      </c>
      <c r="L202" s="49">
        <f t="shared" si="107"/>
        <v>0</v>
      </c>
      <c r="M202" s="49">
        <f t="shared" si="107"/>
        <v>0</v>
      </c>
      <c r="N202" s="49">
        <f t="shared" si="107"/>
        <v>450.16</v>
      </c>
      <c r="O202" s="49">
        <f t="shared" si="107"/>
        <v>0</v>
      </c>
      <c r="P202" s="49">
        <f t="shared" si="107"/>
        <v>0</v>
      </c>
      <c r="Q202" s="49">
        <f t="shared" si="107"/>
        <v>0</v>
      </c>
      <c r="R202" s="49">
        <f t="shared" si="107"/>
        <v>0</v>
      </c>
      <c r="S202" s="49">
        <f t="shared" si="107"/>
        <v>4.55</v>
      </c>
    </row>
    <row r="203" spans="1:19" x14ac:dyDescent="0.15">
      <c r="A203" s="61"/>
      <c r="B203" s="61"/>
      <c r="C203" s="47" t="s">
        <v>23</v>
      </c>
      <c r="D203" s="48"/>
      <c r="E203" s="49">
        <f t="shared" si="107"/>
        <v>2020.48</v>
      </c>
      <c r="F203" s="49">
        <f t="shared" si="107"/>
        <v>1753.87</v>
      </c>
      <c r="G203" s="49">
        <f t="shared" si="107"/>
        <v>1753.87</v>
      </c>
      <c r="H203" s="49">
        <f t="shared" si="107"/>
        <v>554.88</v>
      </c>
      <c r="I203" s="49">
        <f t="shared" si="107"/>
        <v>554.88</v>
      </c>
      <c r="J203" s="49">
        <f t="shared" si="107"/>
        <v>0</v>
      </c>
      <c r="K203" s="49">
        <f t="shared" si="107"/>
        <v>1198.99</v>
      </c>
      <c r="L203" s="49">
        <f t="shared" si="107"/>
        <v>26.69</v>
      </c>
      <c r="M203" s="49">
        <f t="shared" si="107"/>
        <v>0</v>
      </c>
      <c r="N203" s="49">
        <f t="shared" si="107"/>
        <v>1172.3</v>
      </c>
      <c r="O203" s="49">
        <f t="shared" si="107"/>
        <v>0</v>
      </c>
      <c r="P203" s="49">
        <f t="shared" si="107"/>
        <v>0</v>
      </c>
      <c r="Q203" s="49">
        <f t="shared" si="107"/>
        <v>0</v>
      </c>
      <c r="R203" s="49">
        <f t="shared" si="107"/>
        <v>0</v>
      </c>
      <c r="S203" s="49">
        <f t="shared" si="107"/>
        <v>266.61</v>
      </c>
    </row>
    <row r="204" spans="1:19" x14ac:dyDescent="0.15">
      <c r="A204" s="61"/>
      <c r="B204" s="61"/>
      <c r="C204" s="47" t="s">
        <v>24</v>
      </c>
      <c r="D204" s="48"/>
      <c r="E204" s="49">
        <f t="shared" si="107"/>
        <v>0</v>
      </c>
      <c r="F204" s="49">
        <f t="shared" si="107"/>
        <v>0</v>
      </c>
      <c r="G204" s="49">
        <f t="shared" si="107"/>
        <v>0</v>
      </c>
      <c r="H204" s="49">
        <f t="shared" si="107"/>
        <v>0</v>
      </c>
      <c r="I204" s="49">
        <f t="shared" si="107"/>
        <v>0</v>
      </c>
      <c r="J204" s="49">
        <f t="shared" si="107"/>
        <v>0</v>
      </c>
      <c r="K204" s="49">
        <f t="shared" si="107"/>
        <v>0</v>
      </c>
      <c r="L204" s="49">
        <f t="shared" si="107"/>
        <v>0</v>
      </c>
      <c r="M204" s="49">
        <f t="shared" si="107"/>
        <v>0</v>
      </c>
      <c r="N204" s="49">
        <f t="shared" si="107"/>
        <v>0</v>
      </c>
      <c r="O204" s="49">
        <f t="shared" si="107"/>
        <v>0</v>
      </c>
      <c r="P204" s="49">
        <f t="shared" si="107"/>
        <v>0</v>
      </c>
      <c r="Q204" s="49">
        <f t="shared" si="107"/>
        <v>0</v>
      </c>
      <c r="R204" s="49">
        <f t="shared" si="107"/>
        <v>0</v>
      </c>
      <c r="S204" s="49">
        <f t="shared" si="107"/>
        <v>0</v>
      </c>
    </row>
    <row r="205" spans="1:19" x14ac:dyDescent="0.15">
      <c r="A205" s="61"/>
      <c r="B205" s="61"/>
      <c r="C205" s="47" t="s">
        <v>25</v>
      </c>
      <c r="D205" s="48"/>
      <c r="E205" s="49">
        <f t="shared" si="107"/>
        <v>23113.780000000002</v>
      </c>
      <c r="F205" s="49">
        <f t="shared" si="107"/>
        <v>22593.13</v>
      </c>
      <c r="G205" s="49">
        <f t="shared" si="107"/>
        <v>22567.32</v>
      </c>
      <c r="H205" s="49">
        <f t="shared" si="107"/>
        <v>16300.79</v>
      </c>
      <c r="I205" s="49">
        <f t="shared" si="107"/>
        <v>16294.52</v>
      </c>
      <c r="J205" s="49">
        <f t="shared" si="107"/>
        <v>6.27</v>
      </c>
      <c r="K205" s="49">
        <f t="shared" si="107"/>
        <v>6266.53</v>
      </c>
      <c r="L205" s="49">
        <f t="shared" si="107"/>
        <v>576.29999999999995</v>
      </c>
      <c r="M205" s="49">
        <f t="shared" si="107"/>
        <v>0</v>
      </c>
      <c r="N205" s="49">
        <f t="shared" si="107"/>
        <v>5690.23</v>
      </c>
      <c r="O205" s="49">
        <f t="shared" si="107"/>
        <v>0</v>
      </c>
      <c r="P205" s="49">
        <f t="shared" si="107"/>
        <v>25.81</v>
      </c>
      <c r="Q205" s="49">
        <f t="shared" si="107"/>
        <v>25.81</v>
      </c>
      <c r="R205" s="49">
        <f t="shared" si="107"/>
        <v>0</v>
      </c>
      <c r="S205" s="49">
        <f t="shared" si="107"/>
        <v>520.65</v>
      </c>
    </row>
    <row r="206" spans="1:19" x14ac:dyDescent="0.15">
      <c r="A206" s="61"/>
      <c r="B206" s="63"/>
      <c r="C206" s="64" t="s">
        <v>52</v>
      </c>
      <c r="D206" s="65"/>
      <c r="E206" s="66">
        <f t="shared" si="107"/>
        <v>0</v>
      </c>
      <c r="F206" s="66">
        <f t="shared" si="107"/>
        <v>0</v>
      </c>
      <c r="G206" s="66">
        <f t="shared" si="107"/>
        <v>0</v>
      </c>
      <c r="H206" s="66">
        <f t="shared" si="107"/>
        <v>0</v>
      </c>
      <c r="I206" s="66">
        <f t="shared" si="107"/>
        <v>0</v>
      </c>
      <c r="J206" s="66">
        <f t="shared" si="107"/>
        <v>0</v>
      </c>
      <c r="K206" s="66">
        <f t="shared" si="107"/>
        <v>0</v>
      </c>
      <c r="L206" s="66">
        <f t="shared" si="107"/>
        <v>0</v>
      </c>
      <c r="M206" s="66">
        <f t="shared" si="107"/>
        <v>0</v>
      </c>
      <c r="N206" s="66">
        <f t="shared" si="107"/>
        <v>0</v>
      </c>
      <c r="O206" s="66">
        <f t="shared" si="107"/>
        <v>0</v>
      </c>
      <c r="P206" s="66">
        <f t="shared" si="107"/>
        <v>0</v>
      </c>
      <c r="Q206" s="66">
        <f t="shared" si="107"/>
        <v>0</v>
      </c>
      <c r="R206" s="66">
        <f t="shared" si="107"/>
        <v>0</v>
      </c>
      <c r="S206" s="66">
        <f t="shared" si="107"/>
        <v>0</v>
      </c>
    </row>
    <row r="207" spans="1:19" x14ac:dyDescent="0.15">
      <c r="A207" s="61"/>
      <c r="B207" s="61" t="s">
        <v>40</v>
      </c>
      <c r="C207" s="67" t="s">
        <v>37</v>
      </c>
      <c r="D207" s="68"/>
      <c r="E207" s="49">
        <f t="shared" si="107"/>
        <v>32192.260000000002</v>
      </c>
      <c r="F207" s="49">
        <f t="shared" si="107"/>
        <v>31299.290000000005</v>
      </c>
      <c r="G207" s="49">
        <f t="shared" si="107"/>
        <v>31207.820000000003</v>
      </c>
      <c r="H207" s="49">
        <f t="shared" si="107"/>
        <v>21107.11</v>
      </c>
      <c r="I207" s="49">
        <f t="shared" si="107"/>
        <v>21070.17</v>
      </c>
      <c r="J207" s="49">
        <f t="shared" si="107"/>
        <v>36.94</v>
      </c>
      <c r="K207" s="49">
        <f t="shared" si="107"/>
        <v>10100.709999999999</v>
      </c>
      <c r="L207" s="49">
        <f t="shared" si="107"/>
        <v>1334.3600000000001</v>
      </c>
      <c r="M207" s="49">
        <f t="shared" si="107"/>
        <v>0</v>
      </c>
      <c r="N207" s="49">
        <f t="shared" si="107"/>
        <v>8766.35</v>
      </c>
      <c r="O207" s="49">
        <f t="shared" si="107"/>
        <v>0</v>
      </c>
      <c r="P207" s="49">
        <f t="shared" si="107"/>
        <v>91.47</v>
      </c>
      <c r="Q207" s="49">
        <f t="shared" si="107"/>
        <v>82.03</v>
      </c>
      <c r="R207" s="49">
        <f t="shared" si="107"/>
        <v>9.44</v>
      </c>
      <c r="S207" s="49">
        <f t="shared" si="107"/>
        <v>892.97</v>
      </c>
    </row>
    <row r="208" spans="1:19" x14ac:dyDescent="0.15">
      <c r="A208" s="61"/>
      <c r="B208" s="61"/>
      <c r="C208" s="47" t="s">
        <v>21</v>
      </c>
      <c r="D208" s="48"/>
      <c r="E208" s="49">
        <f t="shared" si="107"/>
        <v>2563.4299999999998</v>
      </c>
      <c r="F208" s="49">
        <f t="shared" si="107"/>
        <v>2502.48</v>
      </c>
      <c r="G208" s="49">
        <f t="shared" si="107"/>
        <v>2502.48</v>
      </c>
      <c r="H208" s="49">
        <f t="shared" si="107"/>
        <v>550.79999999999995</v>
      </c>
      <c r="I208" s="49">
        <f t="shared" si="107"/>
        <v>550.79999999999995</v>
      </c>
      <c r="J208" s="49">
        <f t="shared" si="107"/>
        <v>0</v>
      </c>
      <c r="K208" s="49">
        <f t="shared" si="107"/>
        <v>1951.68</v>
      </c>
      <c r="L208" s="49">
        <f t="shared" si="107"/>
        <v>7.98</v>
      </c>
      <c r="M208" s="49">
        <f t="shared" si="107"/>
        <v>0</v>
      </c>
      <c r="N208" s="49">
        <f t="shared" si="107"/>
        <v>1943.7</v>
      </c>
      <c r="O208" s="49">
        <f t="shared" si="107"/>
        <v>0</v>
      </c>
      <c r="P208" s="49">
        <f t="shared" si="107"/>
        <v>0</v>
      </c>
      <c r="Q208" s="49">
        <f t="shared" si="107"/>
        <v>0</v>
      </c>
      <c r="R208" s="49">
        <f t="shared" si="107"/>
        <v>0</v>
      </c>
      <c r="S208" s="49">
        <f t="shared" si="107"/>
        <v>60.95</v>
      </c>
    </row>
    <row r="209" spans="1:19" x14ac:dyDescent="0.15">
      <c r="A209" s="61"/>
      <c r="B209" s="61"/>
      <c r="C209" s="47" t="s">
        <v>22</v>
      </c>
      <c r="D209" s="48"/>
      <c r="E209" s="49">
        <f t="shared" si="107"/>
        <v>1088.58</v>
      </c>
      <c r="F209" s="49">
        <f t="shared" si="107"/>
        <v>1044.07</v>
      </c>
      <c r="G209" s="49">
        <f t="shared" si="107"/>
        <v>1044.07</v>
      </c>
      <c r="H209" s="49">
        <f t="shared" si="107"/>
        <v>90.02</v>
      </c>
      <c r="I209" s="49">
        <f t="shared" si="107"/>
        <v>90.02</v>
      </c>
      <c r="J209" s="49">
        <f t="shared" si="107"/>
        <v>0</v>
      </c>
      <c r="K209" s="49">
        <f t="shared" si="107"/>
        <v>954.05</v>
      </c>
      <c r="L209" s="49">
        <f t="shared" si="107"/>
        <v>4.63</v>
      </c>
      <c r="M209" s="49">
        <f t="shared" si="107"/>
        <v>0</v>
      </c>
      <c r="N209" s="49">
        <f t="shared" si="107"/>
        <v>949.42</v>
      </c>
      <c r="O209" s="49">
        <f t="shared" si="107"/>
        <v>0</v>
      </c>
      <c r="P209" s="49">
        <f t="shared" si="107"/>
        <v>0</v>
      </c>
      <c r="Q209" s="49">
        <f t="shared" si="107"/>
        <v>0</v>
      </c>
      <c r="R209" s="49">
        <f t="shared" si="107"/>
        <v>0</v>
      </c>
      <c r="S209" s="49">
        <f t="shared" si="107"/>
        <v>44.51</v>
      </c>
    </row>
    <row r="210" spans="1:19" x14ac:dyDescent="0.15">
      <c r="A210" s="61"/>
      <c r="B210" s="61"/>
      <c r="C210" s="47" t="s">
        <v>23</v>
      </c>
      <c r="D210" s="48"/>
      <c r="E210" s="49">
        <f t="shared" si="107"/>
        <v>3640.8</v>
      </c>
      <c r="F210" s="49">
        <f t="shared" si="107"/>
        <v>3417.63</v>
      </c>
      <c r="G210" s="49">
        <f t="shared" si="107"/>
        <v>3417.63</v>
      </c>
      <c r="H210" s="49">
        <f t="shared" si="107"/>
        <v>970.62</v>
      </c>
      <c r="I210" s="49">
        <f t="shared" si="107"/>
        <v>964.42</v>
      </c>
      <c r="J210" s="49">
        <f t="shared" si="107"/>
        <v>6.2</v>
      </c>
      <c r="K210" s="49">
        <f t="shared" si="107"/>
        <v>2447.0100000000002</v>
      </c>
      <c r="L210" s="49">
        <f t="shared" si="107"/>
        <v>802.37</v>
      </c>
      <c r="M210" s="49">
        <f t="shared" si="107"/>
        <v>0</v>
      </c>
      <c r="N210" s="49">
        <f t="shared" si="107"/>
        <v>1644.64</v>
      </c>
      <c r="O210" s="49">
        <f t="shared" si="107"/>
        <v>0</v>
      </c>
      <c r="P210" s="49">
        <f t="shared" si="107"/>
        <v>0</v>
      </c>
      <c r="Q210" s="49">
        <f t="shared" si="107"/>
        <v>0</v>
      </c>
      <c r="R210" s="49">
        <f t="shared" si="107"/>
        <v>0</v>
      </c>
      <c r="S210" s="49">
        <f t="shared" si="107"/>
        <v>223.17</v>
      </c>
    </row>
    <row r="211" spans="1:19" x14ac:dyDescent="0.15">
      <c r="A211" s="61"/>
      <c r="B211" s="61"/>
      <c r="C211" s="47" t="s">
        <v>24</v>
      </c>
      <c r="D211" s="48"/>
      <c r="E211" s="49">
        <f t="shared" si="107"/>
        <v>0</v>
      </c>
      <c r="F211" s="49">
        <f t="shared" si="107"/>
        <v>0</v>
      </c>
      <c r="G211" s="49">
        <f t="shared" si="107"/>
        <v>0</v>
      </c>
      <c r="H211" s="49">
        <f t="shared" si="107"/>
        <v>0</v>
      </c>
      <c r="I211" s="49">
        <f t="shared" si="107"/>
        <v>0</v>
      </c>
      <c r="J211" s="49">
        <f t="shared" si="107"/>
        <v>0</v>
      </c>
      <c r="K211" s="49">
        <f t="shared" si="107"/>
        <v>0</v>
      </c>
      <c r="L211" s="49">
        <f t="shared" si="107"/>
        <v>0</v>
      </c>
      <c r="M211" s="49">
        <f t="shared" si="107"/>
        <v>0</v>
      </c>
      <c r="N211" s="49">
        <f t="shared" si="107"/>
        <v>0</v>
      </c>
      <c r="O211" s="49">
        <f t="shared" si="107"/>
        <v>0</v>
      </c>
      <c r="P211" s="49">
        <f t="shared" si="107"/>
        <v>0</v>
      </c>
      <c r="Q211" s="49">
        <f t="shared" si="107"/>
        <v>0</v>
      </c>
      <c r="R211" s="49">
        <f t="shared" si="107"/>
        <v>0</v>
      </c>
      <c r="S211" s="49">
        <f t="shared" si="107"/>
        <v>0</v>
      </c>
    </row>
    <row r="212" spans="1:19" x14ac:dyDescent="0.15">
      <c r="A212" s="61"/>
      <c r="B212" s="61"/>
      <c r="C212" s="47" t="s">
        <v>25</v>
      </c>
      <c r="D212" s="48"/>
      <c r="E212" s="49">
        <f t="shared" si="107"/>
        <v>24899.450000000004</v>
      </c>
      <c r="F212" s="49">
        <f t="shared" si="107"/>
        <v>24335.110000000004</v>
      </c>
      <c r="G212" s="49">
        <f t="shared" si="107"/>
        <v>24243.640000000003</v>
      </c>
      <c r="H212" s="49">
        <f t="shared" si="107"/>
        <v>19495.670000000002</v>
      </c>
      <c r="I212" s="49">
        <f t="shared" si="107"/>
        <v>19464.93</v>
      </c>
      <c r="J212" s="49">
        <f t="shared" si="107"/>
        <v>30.74</v>
      </c>
      <c r="K212" s="49">
        <f t="shared" si="107"/>
        <v>4747.97</v>
      </c>
      <c r="L212" s="49">
        <f t="shared" si="107"/>
        <v>519.38</v>
      </c>
      <c r="M212" s="49">
        <f t="shared" si="107"/>
        <v>0</v>
      </c>
      <c r="N212" s="49">
        <f t="shared" si="107"/>
        <v>4228.59</v>
      </c>
      <c r="O212" s="49">
        <f t="shared" si="107"/>
        <v>0</v>
      </c>
      <c r="P212" s="49">
        <f t="shared" si="107"/>
        <v>91.47</v>
      </c>
      <c r="Q212" s="49">
        <f t="shared" si="107"/>
        <v>82.03</v>
      </c>
      <c r="R212" s="49">
        <f t="shared" si="107"/>
        <v>9.44</v>
      </c>
      <c r="S212" s="49">
        <f t="shared" si="107"/>
        <v>564.34</v>
      </c>
    </row>
    <row r="213" spans="1:19" x14ac:dyDescent="0.15">
      <c r="A213" s="61"/>
      <c r="B213" s="63"/>
      <c r="C213" s="64" t="s">
        <v>39</v>
      </c>
      <c r="D213" s="65"/>
      <c r="E213" s="66">
        <f t="shared" si="107"/>
        <v>0</v>
      </c>
      <c r="F213" s="66">
        <f t="shared" si="107"/>
        <v>0</v>
      </c>
      <c r="G213" s="66">
        <f t="shared" si="107"/>
        <v>0</v>
      </c>
      <c r="H213" s="66">
        <f t="shared" si="107"/>
        <v>0</v>
      </c>
      <c r="I213" s="66">
        <f t="shared" si="107"/>
        <v>0</v>
      </c>
      <c r="J213" s="66">
        <f t="shared" si="107"/>
        <v>0</v>
      </c>
      <c r="K213" s="66">
        <f t="shared" si="107"/>
        <v>0</v>
      </c>
      <c r="L213" s="66">
        <f t="shared" si="107"/>
        <v>0</v>
      </c>
      <c r="M213" s="66">
        <f t="shared" si="107"/>
        <v>0</v>
      </c>
      <c r="N213" s="66">
        <f t="shared" si="107"/>
        <v>0</v>
      </c>
      <c r="O213" s="66">
        <f t="shared" si="107"/>
        <v>0</v>
      </c>
      <c r="P213" s="66">
        <f t="shared" si="107"/>
        <v>0</v>
      </c>
      <c r="Q213" s="66">
        <f t="shared" si="107"/>
        <v>0</v>
      </c>
      <c r="R213" s="66">
        <f t="shared" si="107"/>
        <v>0</v>
      </c>
      <c r="S213" s="66">
        <f t="shared" si="107"/>
        <v>0</v>
      </c>
    </row>
    <row r="214" spans="1:19" x14ac:dyDescent="0.15">
      <c r="A214" s="61"/>
      <c r="B214" s="69" t="s">
        <v>42</v>
      </c>
      <c r="C214" s="84" t="s">
        <v>55</v>
      </c>
      <c r="D214" s="77"/>
      <c r="E214" s="70">
        <f t="shared" ref="E214:S220" si="108">SUMIF(E81,"&gt;0")+SUMIF(E88,"&gt;0")</f>
        <v>44779.45</v>
      </c>
      <c r="F214" s="70">
        <f t="shared" si="108"/>
        <v>43175.06</v>
      </c>
      <c r="G214" s="70">
        <f t="shared" si="108"/>
        <v>43156.08</v>
      </c>
      <c r="H214" s="70">
        <f t="shared" si="108"/>
        <v>24149.989999999998</v>
      </c>
      <c r="I214" s="70">
        <f t="shared" si="108"/>
        <v>23900.799999999999</v>
      </c>
      <c r="J214" s="70">
        <f t="shared" si="108"/>
        <v>249.19</v>
      </c>
      <c r="K214" s="70">
        <f t="shared" si="108"/>
        <v>19006.09</v>
      </c>
      <c r="L214" s="70">
        <f t="shared" si="108"/>
        <v>3314.2799999999997</v>
      </c>
      <c r="M214" s="70">
        <f t="shared" si="108"/>
        <v>0</v>
      </c>
      <c r="N214" s="70">
        <f t="shared" si="108"/>
        <v>15691.809999999998</v>
      </c>
      <c r="O214" s="70">
        <f t="shared" si="108"/>
        <v>0</v>
      </c>
      <c r="P214" s="70">
        <f t="shared" si="108"/>
        <v>18.98</v>
      </c>
      <c r="Q214" s="70">
        <f t="shared" si="108"/>
        <v>18.309999999999999</v>
      </c>
      <c r="R214" s="70">
        <f t="shared" si="108"/>
        <v>0.67</v>
      </c>
      <c r="S214" s="70">
        <f t="shared" si="108"/>
        <v>1604.3899999999999</v>
      </c>
    </row>
    <row r="215" spans="1:19" x14ac:dyDescent="0.15">
      <c r="A215" s="61"/>
      <c r="B215" s="61"/>
      <c r="C215" s="47" t="s">
        <v>21</v>
      </c>
      <c r="D215" s="48"/>
      <c r="E215" s="49">
        <f t="shared" si="108"/>
        <v>8217.4900000000016</v>
      </c>
      <c r="F215" s="49">
        <f t="shared" si="108"/>
        <v>7893.8000000000011</v>
      </c>
      <c r="G215" s="49">
        <f t="shared" si="108"/>
        <v>7893.8000000000011</v>
      </c>
      <c r="H215" s="49">
        <f t="shared" si="108"/>
        <v>2746.8</v>
      </c>
      <c r="I215" s="49">
        <f t="shared" si="108"/>
        <v>2736.48</v>
      </c>
      <c r="J215" s="49">
        <f t="shared" si="108"/>
        <v>10.32</v>
      </c>
      <c r="K215" s="49">
        <f t="shared" si="108"/>
        <v>5147</v>
      </c>
      <c r="L215" s="49">
        <f t="shared" si="108"/>
        <v>698.79</v>
      </c>
      <c r="M215" s="49">
        <f t="shared" si="108"/>
        <v>0</v>
      </c>
      <c r="N215" s="49">
        <f t="shared" si="108"/>
        <v>4448.21</v>
      </c>
      <c r="O215" s="49">
        <f t="shared" si="108"/>
        <v>0</v>
      </c>
      <c r="P215" s="49">
        <f t="shared" si="108"/>
        <v>0</v>
      </c>
      <c r="Q215" s="49">
        <f t="shared" si="108"/>
        <v>0</v>
      </c>
      <c r="R215" s="49">
        <f t="shared" si="108"/>
        <v>0</v>
      </c>
      <c r="S215" s="49">
        <f t="shared" si="108"/>
        <v>323.69</v>
      </c>
    </row>
    <row r="216" spans="1:19" x14ac:dyDescent="0.15">
      <c r="A216" s="61"/>
      <c r="B216" s="61"/>
      <c r="C216" s="47" t="s">
        <v>22</v>
      </c>
      <c r="D216" s="48"/>
      <c r="E216" s="49">
        <f t="shared" si="108"/>
        <v>2143.6799999999998</v>
      </c>
      <c r="F216" s="49">
        <f t="shared" si="108"/>
        <v>2078.0699999999997</v>
      </c>
      <c r="G216" s="49">
        <f t="shared" si="108"/>
        <v>2078.0699999999997</v>
      </c>
      <c r="H216" s="49">
        <f t="shared" si="108"/>
        <v>108.6</v>
      </c>
      <c r="I216" s="49">
        <f t="shared" si="108"/>
        <v>108.6</v>
      </c>
      <c r="J216" s="49">
        <f t="shared" si="108"/>
        <v>0</v>
      </c>
      <c r="K216" s="49">
        <f t="shared" si="108"/>
        <v>1969.4699999999998</v>
      </c>
      <c r="L216" s="49">
        <f t="shared" si="108"/>
        <v>282.33999999999997</v>
      </c>
      <c r="M216" s="49">
        <f t="shared" si="108"/>
        <v>0</v>
      </c>
      <c r="N216" s="49">
        <f t="shared" si="108"/>
        <v>1687.1299999999999</v>
      </c>
      <c r="O216" s="49">
        <f t="shared" si="108"/>
        <v>0</v>
      </c>
      <c r="P216" s="49">
        <f t="shared" si="108"/>
        <v>0</v>
      </c>
      <c r="Q216" s="49">
        <f t="shared" si="108"/>
        <v>0</v>
      </c>
      <c r="R216" s="49">
        <f t="shared" si="108"/>
        <v>0</v>
      </c>
      <c r="S216" s="49">
        <f t="shared" si="108"/>
        <v>65.61</v>
      </c>
    </row>
    <row r="217" spans="1:19" x14ac:dyDescent="0.15">
      <c r="A217" s="61"/>
      <c r="B217" s="61"/>
      <c r="C217" s="47" t="s">
        <v>23</v>
      </c>
      <c r="D217" s="48"/>
      <c r="E217" s="49">
        <f t="shared" si="108"/>
        <v>5889.37</v>
      </c>
      <c r="F217" s="49">
        <f t="shared" si="108"/>
        <v>5438.2</v>
      </c>
      <c r="G217" s="49">
        <f t="shared" si="108"/>
        <v>5435.47</v>
      </c>
      <c r="H217" s="49">
        <f t="shared" si="108"/>
        <v>1396.02</v>
      </c>
      <c r="I217" s="49">
        <f t="shared" si="108"/>
        <v>1343.7900000000002</v>
      </c>
      <c r="J217" s="49">
        <f t="shared" si="108"/>
        <v>52.230000000000004</v>
      </c>
      <c r="K217" s="49">
        <f t="shared" si="108"/>
        <v>4039.45</v>
      </c>
      <c r="L217" s="49">
        <f t="shared" si="108"/>
        <v>493.89</v>
      </c>
      <c r="M217" s="49">
        <f t="shared" si="108"/>
        <v>0</v>
      </c>
      <c r="N217" s="49">
        <f t="shared" si="108"/>
        <v>3545.56</v>
      </c>
      <c r="O217" s="49">
        <f t="shared" si="108"/>
        <v>0</v>
      </c>
      <c r="P217" s="49">
        <f t="shared" si="108"/>
        <v>2.73</v>
      </c>
      <c r="Q217" s="49">
        <f t="shared" si="108"/>
        <v>2.73</v>
      </c>
      <c r="R217" s="49">
        <f t="shared" si="108"/>
        <v>0</v>
      </c>
      <c r="S217" s="49">
        <f t="shared" si="108"/>
        <v>451.16999999999996</v>
      </c>
    </row>
    <row r="218" spans="1:19" x14ac:dyDescent="0.15">
      <c r="A218" s="61"/>
      <c r="B218" s="61"/>
      <c r="C218" s="47" t="s">
        <v>24</v>
      </c>
      <c r="D218" s="48"/>
      <c r="E218" s="49">
        <f t="shared" si="108"/>
        <v>62.69</v>
      </c>
      <c r="F218" s="49">
        <f t="shared" si="108"/>
        <v>59.91</v>
      </c>
      <c r="G218" s="49">
        <f t="shared" si="108"/>
        <v>59.91</v>
      </c>
      <c r="H218" s="49">
        <f t="shared" si="108"/>
        <v>0</v>
      </c>
      <c r="I218" s="49">
        <f t="shared" si="108"/>
        <v>0</v>
      </c>
      <c r="J218" s="49">
        <f t="shared" si="108"/>
        <v>0</v>
      </c>
      <c r="K218" s="49">
        <f t="shared" si="108"/>
        <v>59.91</v>
      </c>
      <c r="L218" s="49">
        <f t="shared" si="108"/>
        <v>7.84</v>
      </c>
      <c r="M218" s="49">
        <f t="shared" si="108"/>
        <v>0</v>
      </c>
      <c r="N218" s="49">
        <f t="shared" si="108"/>
        <v>52.07</v>
      </c>
      <c r="O218" s="49">
        <f t="shared" si="108"/>
        <v>0</v>
      </c>
      <c r="P218" s="49">
        <f t="shared" si="108"/>
        <v>0</v>
      </c>
      <c r="Q218" s="49">
        <f t="shared" si="108"/>
        <v>0</v>
      </c>
      <c r="R218" s="49">
        <f t="shared" si="108"/>
        <v>0</v>
      </c>
      <c r="S218" s="49">
        <f t="shared" si="108"/>
        <v>2.78</v>
      </c>
    </row>
    <row r="219" spans="1:19" x14ac:dyDescent="0.15">
      <c r="A219" s="61"/>
      <c r="B219" s="61"/>
      <c r="C219" s="47" t="s">
        <v>25</v>
      </c>
      <c r="D219" s="48"/>
      <c r="E219" s="49">
        <f t="shared" si="108"/>
        <v>28466.22</v>
      </c>
      <c r="F219" s="49">
        <f t="shared" si="108"/>
        <v>27705.08</v>
      </c>
      <c r="G219" s="49">
        <f t="shared" si="108"/>
        <v>27688.83</v>
      </c>
      <c r="H219" s="49">
        <f t="shared" si="108"/>
        <v>19898.57</v>
      </c>
      <c r="I219" s="49">
        <f t="shared" si="108"/>
        <v>19711.93</v>
      </c>
      <c r="J219" s="49">
        <f t="shared" si="108"/>
        <v>186.64000000000001</v>
      </c>
      <c r="K219" s="49">
        <f t="shared" si="108"/>
        <v>7790.26</v>
      </c>
      <c r="L219" s="49">
        <f t="shared" si="108"/>
        <v>1831.42</v>
      </c>
      <c r="M219" s="49">
        <f t="shared" si="108"/>
        <v>0</v>
      </c>
      <c r="N219" s="49">
        <f t="shared" si="108"/>
        <v>5958.84</v>
      </c>
      <c r="O219" s="49">
        <f t="shared" si="108"/>
        <v>0</v>
      </c>
      <c r="P219" s="49">
        <f t="shared" si="108"/>
        <v>16.25</v>
      </c>
      <c r="Q219" s="49">
        <f t="shared" si="108"/>
        <v>15.58</v>
      </c>
      <c r="R219" s="49">
        <f t="shared" si="108"/>
        <v>0.67</v>
      </c>
      <c r="S219" s="49">
        <f t="shared" si="108"/>
        <v>761.14</v>
      </c>
    </row>
    <row r="220" spans="1:19" x14ac:dyDescent="0.15">
      <c r="A220" s="61"/>
      <c r="B220" s="63"/>
      <c r="C220" s="64" t="s">
        <v>33</v>
      </c>
      <c r="D220" s="65"/>
      <c r="E220" s="66">
        <f t="shared" si="108"/>
        <v>0</v>
      </c>
      <c r="F220" s="66">
        <f t="shared" si="108"/>
        <v>0</v>
      </c>
      <c r="G220" s="66">
        <f t="shared" si="108"/>
        <v>0</v>
      </c>
      <c r="H220" s="66">
        <f t="shared" si="108"/>
        <v>0</v>
      </c>
      <c r="I220" s="66">
        <f t="shared" si="108"/>
        <v>0</v>
      </c>
      <c r="J220" s="66">
        <f t="shared" si="108"/>
        <v>0</v>
      </c>
      <c r="K220" s="66">
        <f t="shared" si="108"/>
        <v>0</v>
      </c>
      <c r="L220" s="66">
        <f t="shared" si="108"/>
        <v>0</v>
      </c>
      <c r="M220" s="66">
        <f t="shared" si="108"/>
        <v>0</v>
      </c>
      <c r="N220" s="66">
        <f t="shared" si="108"/>
        <v>0</v>
      </c>
      <c r="O220" s="66">
        <f t="shared" si="108"/>
        <v>0</v>
      </c>
      <c r="P220" s="66">
        <f t="shared" si="108"/>
        <v>0</v>
      </c>
      <c r="Q220" s="66">
        <f t="shared" si="108"/>
        <v>0</v>
      </c>
      <c r="R220" s="66">
        <f t="shared" si="108"/>
        <v>0</v>
      </c>
      <c r="S220" s="66">
        <f t="shared" si="108"/>
        <v>0</v>
      </c>
    </row>
    <row r="221" spans="1:19" x14ac:dyDescent="0.15">
      <c r="A221" s="56"/>
      <c r="B221" s="61" t="s">
        <v>54</v>
      </c>
      <c r="C221" s="67" t="s">
        <v>32</v>
      </c>
      <c r="D221" s="68"/>
      <c r="E221" s="49">
        <f t="shared" ref="E221:S227" si="109">SUMIF(E123,"&gt;0")</f>
        <v>8019.2199999999993</v>
      </c>
      <c r="F221" s="49">
        <f t="shared" si="109"/>
        <v>7742.93</v>
      </c>
      <c r="G221" s="49">
        <f t="shared" si="109"/>
        <v>7742.93</v>
      </c>
      <c r="H221" s="49">
        <f t="shared" si="109"/>
        <v>4652.47</v>
      </c>
      <c r="I221" s="49">
        <f t="shared" si="109"/>
        <v>4646.88</v>
      </c>
      <c r="J221" s="49">
        <f t="shared" si="109"/>
        <v>5.59</v>
      </c>
      <c r="K221" s="49">
        <f t="shared" si="109"/>
        <v>3090.46</v>
      </c>
      <c r="L221" s="49">
        <f t="shared" si="109"/>
        <v>309.74</v>
      </c>
      <c r="M221" s="49">
        <f t="shared" si="109"/>
        <v>0</v>
      </c>
      <c r="N221" s="49">
        <f t="shared" si="109"/>
        <v>2780.7200000000003</v>
      </c>
      <c r="O221" s="49">
        <f t="shared" si="109"/>
        <v>0</v>
      </c>
      <c r="P221" s="49">
        <f t="shared" si="109"/>
        <v>0</v>
      </c>
      <c r="Q221" s="49">
        <f t="shared" si="109"/>
        <v>0</v>
      </c>
      <c r="R221" s="49">
        <f t="shared" si="109"/>
        <v>0</v>
      </c>
      <c r="S221" s="49">
        <f t="shared" si="109"/>
        <v>276.29000000000002</v>
      </c>
    </row>
    <row r="222" spans="1:19" x14ac:dyDescent="0.15">
      <c r="A222" s="56"/>
      <c r="B222" s="61"/>
      <c r="C222" s="47" t="s">
        <v>21</v>
      </c>
      <c r="D222" s="48"/>
      <c r="E222" s="49">
        <f t="shared" si="109"/>
        <v>736.56</v>
      </c>
      <c r="F222" s="49">
        <f t="shared" si="109"/>
        <v>700.14</v>
      </c>
      <c r="G222" s="49">
        <f t="shared" si="109"/>
        <v>700.14</v>
      </c>
      <c r="H222" s="49">
        <f t="shared" si="109"/>
        <v>258.36</v>
      </c>
      <c r="I222" s="49">
        <f t="shared" si="109"/>
        <v>255.35</v>
      </c>
      <c r="J222" s="49">
        <f t="shared" si="109"/>
        <v>3.01</v>
      </c>
      <c r="K222" s="49">
        <f t="shared" si="109"/>
        <v>441.78</v>
      </c>
      <c r="L222" s="49">
        <f t="shared" si="109"/>
        <v>17.63</v>
      </c>
      <c r="M222" s="49">
        <f t="shared" si="109"/>
        <v>0</v>
      </c>
      <c r="N222" s="49">
        <f t="shared" si="109"/>
        <v>424.15</v>
      </c>
      <c r="O222" s="49">
        <f t="shared" si="109"/>
        <v>0</v>
      </c>
      <c r="P222" s="49">
        <f t="shared" si="109"/>
        <v>0</v>
      </c>
      <c r="Q222" s="49">
        <f t="shared" si="109"/>
        <v>0</v>
      </c>
      <c r="R222" s="49">
        <f t="shared" si="109"/>
        <v>0</v>
      </c>
      <c r="S222" s="49">
        <f t="shared" si="109"/>
        <v>36.42</v>
      </c>
    </row>
    <row r="223" spans="1:19" x14ac:dyDescent="0.15">
      <c r="A223" s="56"/>
      <c r="B223" s="61"/>
      <c r="C223" s="47" t="s">
        <v>22</v>
      </c>
      <c r="D223" s="48"/>
      <c r="E223" s="49">
        <f t="shared" si="109"/>
        <v>401.13</v>
      </c>
      <c r="F223" s="49">
        <f t="shared" si="109"/>
        <v>393.99</v>
      </c>
      <c r="G223" s="49">
        <f t="shared" si="109"/>
        <v>393.99</v>
      </c>
      <c r="H223" s="49">
        <f t="shared" si="109"/>
        <v>23.69</v>
      </c>
      <c r="I223" s="49">
        <f t="shared" si="109"/>
        <v>23.69</v>
      </c>
      <c r="J223" s="49">
        <f t="shared" si="109"/>
        <v>0</v>
      </c>
      <c r="K223" s="49">
        <f t="shared" si="109"/>
        <v>370.3</v>
      </c>
      <c r="L223" s="49">
        <f t="shared" si="109"/>
        <v>22.57</v>
      </c>
      <c r="M223" s="49">
        <f t="shared" si="109"/>
        <v>0</v>
      </c>
      <c r="N223" s="49">
        <f t="shared" si="109"/>
        <v>347.73</v>
      </c>
      <c r="O223" s="49">
        <f t="shared" si="109"/>
        <v>0</v>
      </c>
      <c r="P223" s="49">
        <f t="shared" si="109"/>
        <v>0</v>
      </c>
      <c r="Q223" s="49">
        <f t="shared" si="109"/>
        <v>0</v>
      </c>
      <c r="R223" s="49">
        <f t="shared" si="109"/>
        <v>0</v>
      </c>
      <c r="S223" s="49">
        <f t="shared" si="109"/>
        <v>7.14</v>
      </c>
    </row>
    <row r="224" spans="1:19" x14ac:dyDescent="0.15">
      <c r="A224" s="56"/>
      <c r="B224" s="61"/>
      <c r="C224" s="47" t="s">
        <v>23</v>
      </c>
      <c r="D224" s="48"/>
      <c r="E224" s="49">
        <f t="shared" si="109"/>
        <v>1276.29</v>
      </c>
      <c r="F224" s="49">
        <f t="shared" si="109"/>
        <v>1228.55</v>
      </c>
      <c r="G224" s="49">
        <f t="shared" si="109"/>
        <v>1228.55</v>
      </c>
      <c r="H224" s="49">
        <f t="shared" si="109"/>
        <v>303.14999999999998</v>
      </c>
      <c r="I224" s="49">
        <f t="shared" si="109"/>
        <v>303.14999999999998</v>
      </c>
      <c r="J224" s="49">
        <f t="shared" si="109"/>
        <v>0</v>
      </c>
      <c r="K224" s="49">
        <f t="shared" si="109"/>
        <v>925.4</v>
      </c>
      <c r="L224" s="49">
        <f t="shared" si="109"/>
        <v>2.2999999999999998</v>
      </c>
      <c r="M224" s="49">
        <f t="shared" si="109"/>
        <v>0</v>
      </c>
      <c r="N224" s="49">
        <f t="shared" si="109"/>
        <v>923.1</v>
      </c>
      <c r="O224" s="49">
        <f t="shared" si="109"/>
        <v>0</v>
      </c>
      <c r="P224" s="49">
        <f t="shared" si="109"/>
        <v>0</v>
      </c>
      <c r="Q224" s="49">
        <f t="shared" si="109"/>
        <v>0</v>
      </c>
      <c r="R224" s="49">
        <f t="shared" si="109"/>
        <v>0</v>
      </c>
      <c r="S224" s="49">
        <f t="shared" si="109"/>
        <v>47.74</v>
      </c>
    </row>
    <row r="225" spans="1:19" x14ac:dyDescent="0.15">
      <c r="A225" s="56"/>
      <c r="B225" s="61"/>
      <c r="C225" s="47" t="s">
        <v>24</v>
      </c>
      <c r="D225" s="48"/>
      <c r="E225" s="49">
        <f t="shared" si="109"/>
        <v>0</v>
      </c>
      <c r="F225" s="49">
        <f t="shared" si="109"/>
        <v>0</v>
      </c>
      <c r="G225" s="49">
        <f t="shared" si="109"/>
        <v>0</v>
      </c>
      <c r="H225" s="49">
        <f t="shared" si="109"/>
        <v>0</v>
      </c>
      <c r="I225" s="49">
        <f t="shared" si="109"/>
        <v>0</v>
      </c>
      <c r="J225" s="49">
        <f t="shared" si="109"/>
        <v>0</v>
      </c>
      <c r="K225" s="49">
        <f t="shared" si="109"/>
        <v>0</v>
      </c>
      <c r="L225" s="49">
        <f t="shared" si="109"/>
        <v>0</v>
      </c>
      <c r="M225" s="49">
        <f t="shared" si="109"/>
        <v>0</v>
      </c>
      <c r="N225" s="49">
        <f t="shared" si="109"/>
        <v>0</v>
      </c>
      <c r="O225" s="49">
        <f t="shared" si="109"/>
        <v>0</v>
      </c>
      <c r="P225" s="49">
        <f t="shared" si="109"/>
        <v>0</v>
      </c>
      <c r="Q225" s="49">
        <f t="shared" si="109"/>
        <v>0</v>
      </c>
      <c r="R225" s="49">
        <f t="shared" si="109"/>
        <v>0</v>
      </c>
      <c r="S225" s="49">
        <f t="shared" si="109"/>
        <v>0</v>
      </c>
    </row>
    <row r="226" spans="1:19" x14ac:dyDescent="0.15">
      <c r="A226" s="56"/>
      <c r="B226" s="61"/>
      <c r="C226" s="47" t="s">
        <v>25</v>
      </c>
      <c r="D226" s="48"/>
      <c r="E226" s="49">
        <f t="shared" si="109"/>
        <v>5605.24</v>
      </c>
      <c r="F226" s="49">
        <f t="shared" si="109"/>
        <v>5420.25</v>
      </c>
      <c r="G226" s="49">
        <f t="shared" si="109"/>
        <v>5420.25</v>
      </c>
      <c r="H226" s="49">
        <f t="shared" si="109"/>
        <v>4067.27</v>
      </c>
      <c r="I226" s="49">
        <f t="shared" si="109"/>
        <v>4064.69</v>
      </c>
      <c r="J226" s="49">
        <f t="shared" si="109"/>
        <v>2.58</v>
      </c>
      <c r="K226" s="49">
        <f t="shared" si="109"/>
        <v>1352.98</v>
      </c>
      <c r="L226" s="49">
        <f t="shared" si="109"/>
        <v>267.24</v>
      </c>
      <c r="M226" s="49">
        <f t="shared" si="109"/>
        <v>0</v>
      </c>
      <c r="N226" s="49">
        <f t="shared" si="109"/>
        <v>1085.74</v>
      </c>
      <c r="O226" s="49">
        <f t="shared" si="109"/>
        <v>0</v>
      </c>
      <c r="P226" s="49">
        <f t="shared" si="109"/>
        <v>0</v>
      </c>
      <c r="Q226" s="49">
        <f t="shared" si="109"/>
        <v>0</v>
      </c>
      <c r="R226" s="49">
        <f t="shared" si="109"/>
        <v>0</v>
      </c>
      <c r="S226" s="49">
        <f t="shared" si="109"/>
        <v>184.99</v>
      </c>
    </row>
    <row r="227" spans="1:19" x14ac:dyDescent="0.15">
      <c r="A227" s="85"/>
      <c r="B227" s="86"/>
      <c r="C227" s="87" t="s">
        <v>52</v>
      </c>
      <c r="D227" s="79"/>
      <c r="E227" s="88">
        <f t="shared" si="109"/>
        <v>0</v>
      </c>
      <c r="F227" s="88">
        <f t="shared" si="109"/>
        <v>0</v>
      </c>
      <c r="G227" s="88">
        <f t="shared" si="109"/>
        <v>0</v>
      </c>
      <c r="H227" s="88">
        <f t="shared" si="109"/>
        <v>0</v>
      </c>
      <c r="I227" s="88">
        <f t="shared" si="109"/>
        <v>0</v>
      </c>
      <c r="J227" s="88">
        <f t="shared" si="109"/>
        <v>0</v>
      </c>
      <c r="K227" s="88">
        <f t="shared" si="109"/>
        <v>0</v>
      </c>
      <c r="L227" s="88">
        <f t="shared" si="109"/>
        <v>0</v>
      </c>
      <c r="M227" s="88">
        <f t="shared" si="109"/>
        <v>0</v>
      </c>
      <c r="N227" s="88">
        <f t="shared" si="109"/>
        <v>0</v>
      </c>
      <c r="O227" s="88">
        <f t="shared" si="109"/>
        <v>0</v>
      </c>
      <c r="P227" s="88">
        <f t="shared" si="109"/>
        <v>0</v>
      </c>
      <c r="Q227" s="88">
        <f t="shared" si="109"/>
        <v>0</v>
      </c>
      <c r="R227" s="88">
        <f t="shared" si="109"/>
        <v>0</v>
      </c>
      <c r="S227" s="88">
        <f t="shared" si="109"/>
        <v>0</v>
      </c>
    </row>
    <row r="228" spans="1:19" ht="13.5" customHeight="1" x14ac:dyDescent="0.15">
      <c r="A228" s="89" t="s">
        <v>59</v>
      </c>
      <c r="B228" s="2"/>
      <c r="C228" s="90"/>
      <c r="D228" s="90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15">
      <c r="A229" s="91" t="s">
        <v>60</v>
      </c>
      <c r="B229" s="2"/>
      <c r="C229" s="90"/>
      <c r="D229" s="90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13.5" customHeight="1" x14ac:dyDescent="0.15">
      <c r="A230" s="91" t="s">
        <v>61</v>
      </c>
      <c r="B230" s="2"/>
      <c r="C230" s="90"/>
      <c r="D230" s="90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15">
      <c r="C231" s="92"/>
      <c r="D231" s="92"/>
    </row>
    <row r="232" spans="1:19" x14ac:dyDescent="0.15">
      <c r="C232" s="92"/>
      <c r="D232" s="92"/>
    </row>
    <row r="233" spans="1:19" x14ac:dyDescent="0.15">
      <c r="C233" s="92"/>
      <c r="D233" s="92"/>
    </row>
    <row r="234" spans="1:19" x14ac:dyDescent="0.15">
      <c r="C234" s="92"/>
      <c r="D234" s="92"/>
    </row>
    <row r="235" spans="1:19" x14ac:dyDescent="0.15">
      <c r="C235" s="92"/>
      <c r="D235" s="92"/>
    </row>
    <row r="236" spans="1:19" x14ac:dyDescent="0.15">
      <c r="C236" s="92"/>
      <c r="D236" s="92"/>
    </row>
    <row r="237" spans="1:19" x14ac:dyDescent="0.15">
      <c r="C237" s="92"/>
      <c r="D237" s="92"/>
    </row>
    <row r="238" spans="1:19" x14ac:dyDescent="0.15">
      <c r="C238" s="92"/>
      <c r="D238" s="92"/>
    </row>
    <row r="239" spans="1:19" x14ac:dyDescent="0.15">
      <c r="C239" s="92"/>
      <c r="D239" s="92"/>
    </row>
    <row r="240" spans="1:19" x14ac:dyDescent="0.15">
      <c r="C240" s="92"/>
      <c r="D240" s="92"/>
    </row>
    <row r="241" spans="3:4" s="93" customFormat="1" ht="11.25" x14ac:dyDescent="0.15">
      <c r="C241" s="92"/>
      <c r="D241" s="92"/>
    </row>
    <row r="242" spans="3:4" s="93" customFormat="1" ht="11.25" x14ac:dyDescent="0.15">
      <c r="C242" s="92"/>
      <c r="D242" s="92"/>
    </row>
    <row r="243" spans="3:4" s="93" customFormat="1" ht="11.25" x14ac:dyDescent="0.15">
      <c r="C243" s="92"/>
      <c r="D243" s="92"/>
    </row>
    <row r="244" spans="3:4" s="93" customFormat="1" ht="11.25" x14ac:dyDescent="0.15">
      <c r="C244" s="92"/>
      <c r="D244" s="92"/>
    </row>
    <row r="245" spans="3:4" s="93" customFormat="1" ht="11.25" x14ac:dyDescent="0.15">
      <c r="C245" s="92"/>
      <c r="D245" s="92"/>
    </row>
    <row r="246" spans="3:4" s="93" customFormat="1" ht="11.25" x14ac:dyDescent="0.15">
      <c r="C246" s="92"/>
      <c r="D246" s="92"/>
    </row>
    <row r="247" spans="3:4" s="93" customFormat="1" ht="11.25" x14ac:dyDescent="0.15">
      <c r="C247" s="92"/>
      <c r="D247" s="92"/>
    </row>
    <row r="248" spans="3:4" s="93" customFormat="1" ht="11.25" x14ac:dyDescent="0.15">
      <c r="C248" s="92"/>
      <c r="D248" s="92"/>
    </row>
    <row r="249" spans="3:4" s="93" customFormat="1" ht="11.25" x14ac:dyDescent="0.15">
      <c r="C249" s="92"/>
      <c r="D249" s="92"/>
    </row>
    <row r="250" spans="3:4" s="93" customFormat="1" ht="11.25" x14ac:dyDescent="0.15">
      <c r="C250" s="92"/>
      <c r="D250" s="92"/>
    </row>
    <row r="251" spans="3:4" s="93" customFormat="1" ht="11.25" x14ac:dyDescent="0.15">
      <c r="C251" s="92"/>
      <c r="D251" s="92"/>
    </row>
    <row r="252" spans="3:4" s="93" customFormat="1" ht="11.25" x14ac:dyDescent="0.15">
      <c r="C252" s="92"/>
      <c r="D252" s="92"/>
    </row>
    <row r="253" spans="3:4" s="93" customFormat="1" ht="11.25" x14ac:dyDescent="0.15">
      <c r="C253" s="92"/>
      <c r="D253" s="92"/>
    </row>
    <row r="254" spans="3:4" s="93" customFormat="1" ht="11.25" x14ac:dyDescent="0.15">
      <c r="C254" s="92"/>
      <c r="D254" s="92"/>
    </row>
    <row r="255" spans="3:4" s="93" customFormat="1" ht="11.25" x14ac:dyDescent="0.15">
      <c r="C255" s="92"/>
      <c r="D255" s="92"/>
    </row>
    <row r="256" spans="3:4" s="93" customFormat="1" ht="11.25" x14ac:dyDescent="0.15">
      <c r="C256" s="92"/>
      <c r="D256" s="92"/>
    </row>
    <row r="257" spans="3:4" s="93" customFormat="1" ht="11.25" x14ac:dyDescent="0.15">
      <c r="C257" s="92"/>
      <c r="D257" s="92"/>
    </row>
    <row r="258" spans="3:4" s="93" customFormat="1" ht="11.25" x14ac:dyDescent="0.15">
      <c r="C258" s="92"/>
      <c r="D258" s="92"/>
    </row>
    <row r="259" spans="3:4" s="93" customFormat="1" ht="11.25" x14ac:dyDescent="0.15">
      <c r="C259" s="92"/>
      <c r="D259" s="92"/>
    </row>
    <row r="260" spans="3:4" s="93" customFormat="1" ht="11.25" x14ac:dyDescent="0.15">
      <c r="C260" s="92"/>
      <c r="D260" s="92"/>
    </row>
    <row r="261" spans="3:4" s="93" customFormat="1" ht="11.25" x14ac:dyDescent="0.15">
      <c r="C261" s="92"/>
      <c r="D261" s="92"/>
    </row>
    <row r="262" spans="3:4" s="93" customFormat="1" ht="11.25" x14ac:dyDescent="0.15">
      <c r="C262" s="92"/>
      <c r="D262" s="92"/>
    </row>
    <row r="263" spans="3:4" s="93" customFormat="1" ht="11.25" x14ac:dyDescent="0.15">
      <c r="C263" s="92"/>
      <c r="D263" s="92"/>
    </row>
    <row r="264" spans="3:4" s="93" customFormat="1" ht="11.25" x14ac:dyDescent="0.15">
      <c r="C264" s="92"/>
      <c r="D264" s="92"/>
    </row>
    <row r="265" spans="3:4" s="93" customFormat="1" ht="11.25" x14ac:dyDescent="0.15">
      <c r="C265" s="92"/>
      <c r="D265" s="92"/>
    </row>
    <row r="266" spans="3:4" s="93" customFormat="1" ht="11.25" x14ac:dyDescent="0.15">
      <c r="C266" s="92"/>
      <c r="D266" s="92"/>
    </row>
    <row r="267" spans="3:4" s="93" customFormat="1" ht="11.25" x14ac:dyDescent="0.15">
      <c r="C267" s="92"/>
      <c r="D267" s="92"/>
    </row>
    <row r="268" spans="3:4" s="93" customFormat="1" ht="11.25" x14ac:dyDescent="0.15">
      <c r="C268" s="92"/>
      <c r="D268" s="92"/>
    </row>
    <row r="269" spans="3:4" s="93" customFormat="1" ht="11.25" x14ac:dyDescent="0.15">
      <c r="C269" s="92"/>
      <c r="D269" s="92"/>
    </row>
    <row r="270" spans="3:4" s="93" customFormat="1" ht="11.25" x14ac:dyDescent="0.15">
      <c r="C270" s="92"/>
      <c r="D270" s="92"/>
    </row>
    <row r="271" spans="3:4" s="93" customFormat="1" ht="11.25" x14ac:dyDescent="0.15">
      <c r="C271" s="92"/>
      <c r="D271" s="92"/>
    </row>
    <row r="272" spans="3:4" s="93" customFormat="1" ht="11.25" x14ac:dyDescent="0.15">
      <c r="C272" s="92"/>
      <c r="D272" s="92"/>
    </row>
    <row r="273" spans="3:4" s="93" customFormat="1" ht="11.25" x14ac:dyDescent="0.15">
      <c r="C273" s="92"/>
      <c r="D273" s="92"/>
    </row>
    <row r="274" spans="3:4" s="93" customFormat="1" ht="11.25" x14ac:dyDescent="0.15">
      <c r="C274" s="92"/>
      <c r="D274" s="92"/>
    </row>
    <row r="275" spans="3:4" s="93" customFormat="1" ht="11.25" x14ac:dyDescent="0.15">
      <c r="C275" s="92"/>
      <c r="D275" s="92"/>
    </row>
    <row r="276" spans="3:4" s="93" customFormat="1" ht="11.25" x14ac:dyDescent="0.15">
      <c r="C276" s="92"/>
      <c r="D276" s="92"/>
    </row>
    <row r="277" spans="3:4" s="93" customFormat="1" ht="11.25" x14ac:dyDescent="0.15">
      <c r="C277" s="92"/>
      <c r="D277" s="92"/>
    </row>
    <row r="278" spans="3:4" s="93" customFormat="1" ht="11.25" x14ac:dyDescent="0.15">
      <c r="C278" s="92"/>
      <c r="D278" s="92"/>
    </row>
    <row r="279" spans="3:4" s="93" customFormat="1" ht="11.25" x14ac:dyDescent="0.15">
      <c r="C279" s="92"/>
      <c r="D279" s="92"/>
    </row>
    <row r="280" spans="3:4" s="93" customFormat="1" ht="11.25" x14ac:dyDescent="0.15">
      <c r="C280" s="92"/>
      <c r="D280" s="92"/>
    </row>
    <row r="281" spans="3:4" s="93" customFormat="1" ht="11.25" x14ac:dyDescent="0.15">
      <c r="C281" s="92"/>
      <c r="D281" s="92"/>
    </row>
    <row r="282" spans="3:4" s="93" customFormat="1" ht="11.25" x14ac:dyDescent="0.15">
      <c r="C282" s="92"/>
      <c r="D282" s="92"/>
    </row>
    <row r="283" spans="3:4" s="93" customFormat="1" ht="11.25" x14ac:dyDescent="0.15">
      <c r="C283" s="92"/>
      <c r="D283" s="92"/>
    </row>
    <row r="284" spans="3:4" s="93" customFormat="1" ht="11.25" x14ac:dyDescent="0.15">
      <c r="C284" s="92"/>
      <c r="D284" s="92"/>
    </row>
    <row r="285" spans="3:4" s="93" customFormat="1" ht="11.25" x14ac:dyDescent="0.15">
      <c r="C285" s="92"/>
      <c r="D285" s="92"/>
    </row>
    <row r="286" spans="3:4" s="93" customFormat="1" ht="11.25" x14ac:dyDescent="0.15">
      <c r="C286" s="92"/>
      <c r="D286" s="92"/>
    </row>
    <row r="287" spans="3:4" s="93" customFormat="1" ht="11.25" x14ac:dyDescent="0.15">
      <c r="C287" s="92"/>
      <c r="D287" s="92"/>
    </row>
    <row r="288" spans="3:4" s="93" customFormat="1" ht="11.25" x14ac:dyDescent="0.15">
      <c r="C288" s="92"/>
      <c r="D288" s="92"/>
    </row>
    <row r="289" spans="3:4" s="93" customFormat="1" ht="11.25" x14ac:dyDescent="0.15">
      <c r="C289" s="92"/>
      <c r="D289" s="92"/>
    </row>
    <row r="290" spans="3:4" s="93" customFormat="1" ht="11.25" x14ac:dyDescent="0.15">
      <c r="C290" s="92"/>
      <c r="D290" s="92"/>
    </row>
    <row r="291" spans="3:4" s="93" customFormat="1" ht="11.25" x14ac:dyDescent="0.15">
      <c r="C291" s="92"/>
      <c r="D291" s="92"/>
    </row>
    <row r="292" spans="3:4" s="93" customFormat="1" ht="11.25" x14ac:dyDescent="0.15">
      <c r="C292" s="92"/>
      <c r="D292" s="92"/>
    </row>
    <row r="293" spans="3:4" s="93" customFormat="1" ht="11.25" x14ac:dyDescent="0.15">
      <c r="C293" s="92"/>
      <c r="D293" s="92"/>
    </row>
    <row r="294" spans="3:4" s="93" customFormat="1" ht="11.25" x14ac:dyDescent="0.15">
      <c r="C294" s="92"/>
      <c r="D294" s="92"/>
    </row>
    <row r="295" spans="3:4" s="93" customFormat="1" ht="11.25" x14ac:dyDescent="0.15">
      <c r="C295" s="92"/>
      <c r="D295" s="92"/>
    </row>
    <row r="296" spans="3:4" s="93" customFormat="1" ht="11.25" x14ac:dyDescent="0.15">
      <c r="C296" s="92"/>
      <c r="D296" s="92"/>
    </row>
  </sheetData>
  <sheetProtection sheet="1" objects="1" scenarios="1"/>
  <mergeCells count="241">
    <mergeCell ref="C226:D226"/>
    <mergeCell ref="C227:D227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C210:D210"/>
    <mergeCell ref="C211:D211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60:D160"/>
    <mergeCell ref="C161:D161"/>
    <mergeCell ref="C162:D162"/>
    <mergeCell ref="C163:D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A11:B11"/>
    <mergeCell ref="C11:D11"/>
    <mergeCell ref="C12:D12"/>
    <mergeCell ref="C13:D13"/>
    <mergeCell ref="C14:D14"/>
    <mergeCell ref="C15:D15"/>
    <mergeCell ref="A8:B8"/>
    <mergeCell ref="C8:D8"/>
    <mergeCell ref="A9:B9"/>
    <mergeCell ref="C9:D9"/>
    <mergeCell ref="A10:B10"/>
    <mergeCell ref="C10:D10"/>
    <mergeCell ref="H5:J5"/>
    <mergeCell ref="K5:N5"/>
    <mergeCell ref="P5:P6"/>
    <mergeCell ref="Q5:Q6"/>
    <mergeCell ref="R5:R6"/>
    <mergeCell ref="A7:B7"/>
    <mergeCell ref="C7:D7"/>
    <mergeCell ref="A3:B6"/>
    <mergeCell ref="C3:D6"/>
    <mergeCell ref="E3:E6"/>
    <mergeCell ref="F3:R3"/>
    <mergeCell ref="S3:S6"/>
    <mergeCell ref="F4:F6"/>
    <mergeCell ref="G4:N4"/>
    <mergeCell ref="O4:O6"/>
    <mergeCell ref="P4:R4"/>
    <mergeCell ref="G5:G6"/>
  </mergeCells>
  <phoneticPr fontId="2"/>
  <dataValidations count="1">
    <dataValidation type="decimal" operator="greaterThanOrEqual" allowBlank="1" showInputMessage="1" showErrorMessage="1" sqref="I19:J24 I26:J31 I33:J38 I40:J45 I54:J59 I61:J66 I68:J73 I75:J80 I82:J87 I89:J94 I103:J108 I110:J115 I117:J122 I124:J129 I131:J136 I138:J143 I145:J150 I152:J157 I159:J164 I166:J171 I173:J178 I180:J185 I187:J192 I194:J199 I201:J206 I208:J213 I215:J220 I222:J227 L222:O227 Q222:S227 L215:O220 Q215:S220 L208:O213 Q208:S213 Q201:S206 L201:O206 L194:O199 Q194:S199 L187:O192 Q187:S192 Q180:S185 L180:O185 L173:O178 Q173:S178 L166:O171 Q166:S171 Q159:S164 L159:O164 L152:O157 Q152:S157 Q145:S150 L145:O150 L138:O143 Q138:S143 L131:O136 Q131:S136 L124:O129 Q124:S129 Q117:S122 L117:O122 L110:O115 Q110:S115 Q103:S108 L103:O108 L89:O94 Q89:S94 L82:O87 Q82:S87 Q75:S80 L75:O80 Q68:S73 L68:O73 L61:O66 Q61:S66 L54:O59 Q54:S59 Q40:S45 L40:O45 L33:O38 Q33:S38 L26:O31 Q26:S31 Q19:S24 L19:O24">
      <formula1>0</formula1>
    </dataValidation>
  </dataValidations>
  <pageMargins left="0.78700000000000003" right="0.78700000000000003" top="0.98399999999999999" bottom="0.98399999999999999" header="0.51200000000000001" footer="0.51200000000000001"/>
  <pageSetup paperSize="8" scale="50" fitToHeight="0" pageOrder="overThenDown" orientation="portrait" r:id="rId1"/>
  <headerFooter alignWithMargins="0"/>
  <rowBreaks count="1" manualBreakCount="1"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</vt:lpstr>
      <vt:lpstr>'1-3'!Print_Titles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2020-02-15T05:20:23Z</dcterms:created>
  <dcterms:modified xsi:type="dcterms:W3CDTF">2020-02-15T05:20:24Z</dcterms:modified>
</cp:coreProperties>
</file>