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20200215作業用\確定(決裁準備)\"/>
    </mc:Choice>
  </mc:AlternateContent>
  <bookViews>
    <workbookView xWindow="0" yWindow="0" windowWidth="27600" windowHeight="11520"/>
  </bookViews>
  <sheets>
    <sheet name="官-3" sheetId="1" r:id="rId1"/>
  </sheets>
  <definedNames>
    <definedName name="_xlnm.Print_Titles" localSheetId="0">'官-3'!$2:$4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9" i="1" l="1"/>
  <c r="Z39" i="1"/>
  <c r="Y39" i="1"/>
  <c r="X39" i="1"/>
  <c r="W39" i="1"/>
  <c r="V39" i="1"/>
  <c r="U39" i="1"/>
  <c r="T39" i="1"/>
  <c r="S39" i="1"/>
  <c r="R39" i="1"/>
  <c r="P39" i="1"/>
  <c r="O39" i="1"/>
  <c r="N39" i="1"/>
  <c r="M39" i="1"/>
  <c r="L39" i="1"/>
  <c r="K39" i="1"/>
  <c r="J39" i="1"/>
  <c r="I39" i="1"/>
  <c r="H39" i="1"/>
  <c r="G39" i="1"/>
  <c r="F39" i="1"/>
  <c r="E39" i="1"/>
  <c r="AA38" i="1"/>
  <c r="Z38" i="1"/>
  <c r="Y38" i="1"/>
  <c r="X38" i="1"/>
  <c r="W38" i="1"/>
  <c r="V38" i="1"/>
  <c r="U38" i="1"/>
  <c r="T38" i="1"/>
  <c r="S38" i="1"/>
  <c r="R38" i="1"/>
  <c r="P38" i="1"/>
  <c r="O38" i="1"/>
  <c r="N38" i="1"/>
  <c r="M38" i="1"/>
  <c r="L38" i="1"/>
  <c r="K38" i="1"/>
  <c r="J38" i="1"/>
  <c r="I38" i="1"/>
  <c r="H38" i="1"/>
  <c r="G38" i="1"/>
  <c r="F38" i="1"/>
  <c r="E38" i="1"/>
  <c r="AA37" i="1"/>
  <c r="Z37" i="1"/>
  <c r="Y37" i="1"/>
  <c r="X37" i="1"/>
  <c r="W37" i="1"/>
  <c r="V37" i="1"/>
  <c r="U37" i="1"/>
  <c r="T37" i="1"/>
  <c r="S37" i="1"/>
  <c r="R37" i="1"/>
  <c r="P37" i="1"/>
  <c r="O37" i="1"/>
  <c r="N37" i="1"/>
  <c r="M37" i="1"/>
  <c r="L37" i="1"/>
  <c r="K37" i="1"/>
  <c r="J37" i="1"/>
  <c r="I37" i="1"/>
  <c r="H37" i="1"/>
  <c r="G37" i="1"/>
  <c r="F37" i="1"/>
  <c r="E37" i="1"/>
  <c r="AA36" i="1"/>
  <c r="Z36" i="1"/>
  <c r="Y36" i="1"/>
  <c r="X36" i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A35" i="1"/>
  <c r="Z35" i="1"/>
  <c r="Y35" i="1"/>
  <c r="X35" i="1"/>
  <c r="W35" i="1"/>
  <c r="V35" i="1"/>
  <c r="U35" i="1"/>
  <c r="T35" i="1"/>
  <c r="S35" i="1"/>
  <c r="R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A33" i="1"/>
  <c r="Z33" i="1"/>
  <c r="Y33" i="1"/>
  <c r="X33" i="1"/>
  <c r="W33" i="1"/>
  <c r="V33" i="1"/>
  <c r="U33" i="1"/>
  <c r="T33" i="1"/>
  <c r="S33" i="1"/>
  <c r="R33" i="1"/>
  <c r="P33" i="1"/>
  <c r="O33" i="1"/>
  <c r="N33" i="1"/>
  <c r="M33" i="1"/>
  <c r="L33" i="1"/>
  <c r="K33" i="1"/>
  <c r="J33" i="1"/>
  <c r="I33" i="1"/>
  <c r="H33" i="1"/>
  <c r="G33" i="1"/>
  <c r="F33" i="1"/>
  <c r="E33" i="1"/>
  <c r="AA32" i="1"/>
  <c r="Z32" i="1"/>
  <c r="Y32" i="1"/>
  <c r="X32" i="1"/>
  <c r="W32" i="1"/>
  <c r="V32" i="1"/>
  <c r="U32" i="1"/>
  <c r="T32" i="1"/>
  <c r="S32" i="1"/>
  <c r="R32" i="1"/>
  <c r="P32" i="1"/>
  <c r="O32" i="1"/>
  <c r="N32" i="1"/>
  <c r="M32" i="1"/>
  <c r="L32" i="1"/>
  <c r="K32" i="1"/>
  <c r="J32" i="1"/>
  <c r="I32" i="1"/>
  <c r="H32" i="1"/>
  <c r="G32" i="1"/>
  <c r="F32" i="1"/>
  <c r="E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P30" i="1"/>
  <c r="O30" i="1"/>
  <c r="N30" i="1"/>
  <c r="M30" i="1"/>
  <c r="L30" i="1"/>
  <c r="K30" i="1"/>
  <c r="J30" i="1"/>
  <c r="I30" i="1"/>
  <c r="H30" i="1"/>
  <c r="G30" i="1"/>
  <c r="F30" i="1"/>
  <c r="E30" i="1"/>
  <c r="AA29" i="1"/>
  <c r="Z29" i="1"/>
  <c r="Y29" i="1"/>
  <c r="X29" i="1"/>
  <c r="W29" i="1"/>
  <c r="V29" i="1"/>
  <c r="U29" i="1"/>
  <c r="T29" i="1"/>
  <c r="S29" i="1"/>
  <c r="R29" i="1"/>
  <c r="P29" i="1"/>
  <c r="O29" i="1"/>
  <c r="N29" i="1"/>
  <c r="M29" i="1"/>
  <c r="L29" i="1"/>
  <c r="K29" i="1"/>
  <c r="J29" i="1"/>
  <c r="I29" i="1"/>
  <c r="H29" i="1"/>
  <c r="G29" i="1"/>
  <c r="F29" i="1"/>
  <c r="E29" i="1"/>
  <c r="AA28" i="1"/>
  <c r="Z28" i="1"/>
  <c r="Y28" i="1"/>
  <c r="X28" i="1"/>
  <c r="W28" i="1"/>
  <c r="V28" i="1"/>
  <c r="U28" i="1"/>
  <c r="T28" i="1"/>
  <c r="S28" i="1"/>
  <c r="R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I27" i="1"/>
  <c r="H27" i="1"/>
  <c r="G27" i="1"/>
  <c r="F27" i="1"/>
  <c r="E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Q25" i="1"/>
  <c r="Q39" i="1" s="1"/>
  <c r="D25" i="1"/>
  <c r="C25" i="1" s="1"/>
  <c r="C39" i="1" s="1"/>
  <c r="Q24" i="1"/>
  <c r="Q33" i="1" s="1"/>
  <c r="D24" i="1"/>
  <c r="D33" i="1" s="1"/>
  <c r="C24" i="1"/>
  <c r="C33" i="1" s="1"/>
  <c r="Q23" i="1"/>
  <c r="D23" i="1"/>
  <c r="C23" i="1"/>
  <c r="C31" i="1" s="1"/>
  <c r="Q22" i="1"/>
  <c r="Q21" i="1" s="1"/>
  <c r="D22" i="1"/>
  <c r="D30" i="1" s="1"/>
  <c r="AA21" i="1"/>
  <c r="AA9" i="1" s="1"/>
  <c r="Z21" i="1"/>
  <c r="Z9" i="1" s="1"/>
  <c r="Y21" i="1"/>
  <c r="X21" i="1"/>
  <c r="W21" i="1"/>
  <c r="W9" i="1" s="1"/>
  <c r="V21" i="1"/>
  <c r="V9" i="1" s="1"/>
  <c r="U21" i="1"/>
  <c r="T21" i="1"/>
  <c r="S21" i="1"/>
  <c r="S9" i="1" s="1"/>
  <c r="R21" i="1"/>
  <c r="R9" i="1" s="1"/>
  <c r="P21" i="1"/>
  <c r="O21" i="1"/>
  <c r="O9" i="1" s="1"/>
  <c r="N21" i="1"/>
  <c r="N9" i="1" s="1"/>
  <c r="M21" i="1"/>
  <c r="L21" i="1"/>
  <c r="K21" i="1"/>
  <c r="K9" i="1" s="1"/>
  <c r="J21" i="1"/>
  <c r="J9" i="1" s="1"/>
  <c r="I21" i="1"/>
  <c r="H21" i="1"/>
  <c r="G21" i="1"/>
  <c r="G9" i="1" s="1"/>
  <c r="F21" i="1"/>
  <c r="F9" i="1" s="1"/>
  <c r="E21" i="1"/>
  <c r="D21" i="1"/>
  <c r="Q20" i="1"/>
  <c r="Q38" i="1" s="1"/>
  <c r="D20" i="1"/>
  <c r="C20" i="1" s="1"/>
  <c r="Q19" i="1"/>
  <c r="D19" i="1"/>
  <c r="D38" i="1" s="1"/>
  <c r="Q18" i="1"/>
  <c r="Q37" i="1" s="1"/>
  <c r="D18" i="1"/>
  <c r="D37" i="1" s="1"/>
  <c r="C18" i="1"/>
  <c r="C37" i="1" s="1"/>
  <c r="Q17" i="1"/>
  <c r="Q36" i="1" s="1"/>
  <c r="D17" i="1"/>
  <c r="C17" i="1"/>
  <c r="Q16" i="1"/>
  <c r="Q35" i="1" s="1"/>
  <c r="D16" i="1"/>
  <c r="C16" i="1" s="1"/>
  <c r="C35" i="1" s="1"/>
  <c r="Q15" i="1"/>
  <c r="D15" i="1"/>
  <c r="D34" i="1" s="1"/>
  <c r="Q14" i="1"/>
  <c r="Q32" i="1" s="1"/>
  <c r="D14" i="1"/>
  <c r="D32" i="1" s="1"/>
  <c r="C14" i="1"/>
  <c r="C32" i="1" s="1"/>
  <c r="Q13" i="1"/>
  <c r="Q29" i="1" s="1"/>
  <c r="D13" i="1"/>
  <c r="D29" i="1" s="1"/>
  <c r="C13" i="1"/>
  <c r="C29" i="1" s="1"/>
  <c r="Q12" i="1"/>
  <c r="Q9" i="1" s="1"/>
  <c r="D12" i="1"/>
  <c r="C12" i="1" s="1"/>
  <c r="C28" i="1" s="1"/>
  <c r="Q11" i="1"/>
  <c r="Q27" i="1" s="1"/>
  <c r="D11" i="1"/>
  <c r="C11" i="1" s="1"/>
  <c r="C27" i="1" s="1"/>
  <c r="Q10" i="1"/>
  <c r="D10" i="1"/>
  <c r="D26" i="1" s="1"/>
  <c r="C10" i="1"/>
  <c r="Y9" i="1"/>
  <c r="X9" i="1"/>
  <c r="U9" i="1"/>
  <c r="T9" i="1"/>
  <c r="P9" i="1"/>
  <c r="M9" i="1"/>
  <c r="L9" i="1"/>
  <c r="I9" i="1"/>
  <c r="H9" i="1"/>
  <c r="E9" i="1"/>
  <c r="D9" i="1"/>
  <c r="Q30" i="1" l="1"/>
  <c r="C22" i="1"/>
  <c r="C26" i="1"/>
  <c r="Q28" i="1"/>
  <c r="D27" i="1"/>
  <c r="D39" i="1"/>
  <c r="C15" i="1"/>
  <c r="C34" i="1" s="1"/>
  <c r="C19" i="1"/>
  <c r="C38" i="1" s="1"/>
  <c r="C30" i="1" l="1"/>
  <c r="C21" i="1"/>
  <c r="C9" i="1"/>
</calcChain>
</file>

<file path=xl/sharedStrings.xml><?xml version="1.0" encoding="utf-8"?>
<sst xmlns="http://schemas.openxmlformats.org/spreadsheetml/2006/main" count="79" uniqueCount="54">
  <si>
    <t>３  官行造林樹種別材積</t>
    <phoneticPr fontId="1"/>
  </si>
  <si>
    <t>単位（立木：千m3）</t>
    <rPh sb="0" eb="2">
      <t>タンイ</t>
    </rPh>
    <rPh sb="3" eb="4">
      <t>リュウ</t>
    </rPh>
    <rPh sb="4" eb="5">
      <t>ボク</t>
    </rPh>
    <rPh sb="6" eb="7">
      <t>セン</t>
    </rPh>
    <phoneticPr fontId="1"/>
  </si>
  <si>
    <t>年次
森林管理署
都道府県</t>
    <rPh sb="7" eb="8">
      <t>ショ</t>
    </rPh>
    <rPh sb="9" eb="13">
      <t>トドウフケン</t>
    </rPh>
    <phoneticPr fontId="1"/>
  </si>
  <si>
    <t>総　数</t>
    <phoneticPr fontId="1"/>
  </si>
  <si>
    <t>針　　　　　　　　　　　　　葉　　　　　　　　　　　　　樹</t>
    <phoneticPr fontId="1"/>
  </si>
  <si>
    <t>広　　　　　　　　　　葉　　　　　　　　　　樹</t>
    <phoneticPr fontId="1"/>
  </si>
  <si>
    <t>総　数</t>
    <phoneticPr fontId="1"/>
  </si>
  <si>
    <t>スギ</t>
    <phoneticPr fontId="1"/>
  </si>
  <si>
    <t>ヒノキ</t>
    <phoneticPr fontId="1"/>
  </si>
  <si>
    <t>サワラ</t>
    <phoneticPr fontId="1"/>
  </si>
  <si>
    <t>ヒバ</t>
    <phoneticPr fontId="1"/>
  </si>
  <si>
    <t>モミ</t>
    <phoneticPr fontId="1"/>
  </si>
  <si>
    <t>トドマツ</t>
    <phoneticPr fontId="1"/>
  </si>
  <si>
    <t>カラマツ</t>
    <phoneticPr fontId="1"/>
  </si>
  <si>
    <t>エゾマツ</t>
    <phoneticPr fontId="1"/>
  </si>
  <si>
    <t>アカマツ</t>
    <phoneticPr fontId="1"/>
  </si>
  <si>
    <t>クロマツ</t>
    <phoneticPr fontId="1"/>
  </si>
  <si>
    <t>ツガ類</t>
    <rPh sb="2" eb="3">
      <t>ルイ</t>
    </rPh>
    <phoneticPr fontId="1"/>
  </si>
  <si>
    <t>その他</t>
  </si>
  <si>
    <t>総  数</t>
  </si>
  <si>
    <t>ブナ</t>
    <phoneticPr fontId="1"/>
  </si>
  <si>
    <t>クリ</t>
    <phoneticPr fontId="1"/>
  </si>
  <si>
    <t>ナラ類</t>
    <rPh sb="2" eb="3">
      <t>ルイ</t>
    </rPh>
    <phoneticPr fontId="1"/>
  </si>
  <si>
    <t>クヌギ</t>
    <phoneticPr fontId="1"/>
  </si>
  <si>
    <t>カシ類</t>
    <rPh sb="2" eb="3">
      <t>ルイ</t>
    </rPh>
    <phoneticPr fontId="1"/>
  </si>
  <si>
    <t>カンバ類</t>
    <rPh sb="3" eb="4">
      <t>ルイ</t>
    </rPh>
    <phoneticPr fontId="1"/>
  </si>
  <si>
    <t>カエデ類</t>
    <rPh sb="3" eb="4">
      <t>ルイ</t>
    </rPh>
    <phoneticPr fontId="1"/>
  </si>
  <si>
    <t>シナノキ</t>
    <phoneticPr fontId="1"/>
  </si>
  <si>
    <t>タモ類</t>
    <rPh sb="2" eb="3">
      <t>ルイ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</si>
  <si>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</si>
  <si>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</si>
  <si>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</si>
  <si>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</si>
  <si>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</si>
  <si>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</si>
  <si>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</si>
  <si>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</si>
  <si>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</si>
  <si>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</si>
  <si>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広島</t>
    <rPh sb="0" eb="2">
      <t>ヒロシマ</t>
    </rPh>
    <phoneticPr fontId="1"/>
  </si>
  <si>
    <t>〃</t>
    <phoneticPr fontId="1"/>
  </si>
  <si>
    <t>（京都大阪）</t>
    <phoneticPr fontId="1"/>
  </si>
  <si>
    <t>総数</t>
    <rPh sb="0" eb="2">
      <t>ソウスウ</t>
    </rPh>
    <phoneticPr fontId="1"/>
  </si>
  <si>
    <t>　</t>
    <phoneticPr fontId="1"/>
  </si>
  <si>
    <t>京都</t>
    <rPh sb="0" eb="2">
      <t>キョウト</t>
    </rPh>
    <phoneticPr fontId="1"/>
  </si>
  <si>
    <t>　</t>
    <phoneticPr fontId="1"/>
  </si>
  <si>
    <t>大阪</t>
    <rPh sb="0" eb="2">
      <t>オオサカ</t>
    </rPh>
    <phoneticPr fontId="1"/>
  </si>
  <si>
    <t>（奈良）</t>
    <phoneticPr fontId="1"/>
  </si>
  <si>
    <t>奈良</t>
    <rPh sb="0" eb="2">
      <t>ナラ</t>
    </rPh>
    <phoneticPr fontId="1"/>
  </si>
  <si>
    <t>（山口）</t>
    <phoneticPr fontId="1"/>
  </si>
  <si>
    <t>山口</t>
    <rPh sb="0" eb="2">
      <t>ヤマグチ</t>
    </rPh>
    <phoneticPr fontId="1"/>
  </si>
  <si>
    <t>県別再掲</t>
    <rPh sb="0" eb="2">
      <t>ケンベツ</t>
    </rPh>
    <rPh sb="2" eb="4">
      <t>サイケイ</t>
    </rPh>
    <phoneticPr fontId="1"/>
  </si>
  <si>
    <t>１　本表は、平成３１年４月１日現在有効の公有林野等官行造林地施業計画書により作成した。</t>
  </si>
  <si>
    <t>２　包括樹種は、１－５表に準ずる。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</si>
</sst>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,_ ;_ * \-#,##0,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distributed" vertical="center" wrapText="1"/>
    </xf>
    <xf numFmtId="0" fontId="0" fillId="0" borderId="2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Protection="1">
      <alignment vertical="center"/>
    </xf>
    <xf numFmtId="0" fontId="0" fillId="0" borderId="5" xfId="0" applyFont="1" applyFill="1" applyBorder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</xf>
    <xf numFmtId="58" fontId="2" fillId="0" borderId="6" xfId="0" applyNumberFormat="1" applyFont="1" applyFill="1" applyBorder="1" applyAlignment="1" applyProtection="1">
      <alignment horizontal="distributed" vertical="center"/>
    </xf>
    <xf numFmtId="58" fontId="2" fillId="0" borderId="7" xfId="0" applyNumberFormat="1" applyFont="1" applyFill="1" applyBorder="1" applyAlignment="1" applyProtection="1">
      <alignment horizontal="distributed" vertical="center"/>
    </xf>
    <xf numFmtId="176" fontId="2" fillId="0" borderId="8" xfId="0" applyNumberFormat="1" applyFont="1" applyFill="1" applyBorder="1" applyProtection="1">
      <alignment vertical="center"/>
    </xf>
    <xf numFmtId="58" fontId="2" fillId="0" borderId="9" xfId="0" applyNumberFormat="1" applyFont="1" applyFill="1" applyBorder="1" applyAlignment="1" applyProtection="1">
      <alignment horizontal="distributed" vertical="center"/>
    </xf>
    <xf numFmtId="58" fontId="2" fillId="0" borderId="10" xfId="0" applyNumberFormat="1" applyFont="1" applyFill="1" applyBorder="1" applyAlignment="1" applyProtection="1">
      <alignment horizontal="distributed" vertical="center"/>
    </xf>
    <xf numFmtId="176" fontId="2" fillId="0" borderId="11" xfId="0" applyNumberFormat="1" applyFont="1" applyFill="1" applyBorder="1" applyProtection="1">
      <alignment vertical="center"/>
    </xf>
    <xf numFmtId="58" fontId="3" fillId="0" borderId="12" xfId="0" applyNumberFormat="1" applyFont="1" applyFill="1" applyBorder="1" applyAlignment="1" applyProtection="1">
      <alignment horizontal="distributed" vertical="center"/>
    </xf>
    <xf numFmtId="58" fontId="3" fillId="0" borderId="13" xfId="0" applyNumberFormat="1" applyFont="1" applyFill="1" applyBorder="1" applyAlignment="1" applyProtection="1">
      <alignment horizontal="distributed" vertical="center"/>
    </xf>
    <xf numFmtId="176" fontId="3" fillId="0" borderId="14" xfId="0" applyNumberFormat="1" applyFont="1" applyFill="1" applyBorder="1" applyProtection="1">
      <alignment vertical="center"/>
    </xf>
    <xf numFmtId="176" fontId="3" fillId="0" borderId="14" xfId="0" applyNumberFormat="1" applyFont="1" applyFill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76" fontId="2" fillId="0" borderId="17" xfId="0" applyNumberFormat="1" applyFont="1" applyFill="1" applyBorder="1" applyProtection="1">
      <alignment vertical="center"/>
    </xf>
    <xf numFmtId="0" fontId="2" fillId="0" borderId="18" xfId="0" applyFont="1" applyFill="1" applyBorder="1" applyAlignment="1" applyProtection="1">
      <alignment horizontal="center" vertical="center"/>
    </xf>
    <xf numFmtId="176" fontId="2" fillId="0" borderId="18" xfId="0" applyNumberFormat="1" applyFont="1" applyFill="1" applyBorder="1" applyProtection="1">
      <alignment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176" fontId="2" fillId="0" borderId="20" xfId="0" applyNumberFormat="1" applyFont="1" applyFill="1" applyBorder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Protection="1">
      <alignment vertical="center"/>
    </xf>
    <xf numFmtId="176" fontId="2" fillId="0" borderId="23" xfId="0" applyNumberFormat="1" applyFont="1" applyFill="1" applyBorder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176" fontId="2" fillId="0" borderId="21" xfId="0" applyNumberFormat="1" applyFont="1" applyFill="1" applyBorder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5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view="pageBreakPreview" zoomScale="60" zoomScaleNormal="100" workbookViewId="0">
      <selection activeCell="J16" sqref="J16"/>
    </sheetView>
  </sheetViews>
  <sheetFormatPr defaultRowHeight="13.5" x14ac:dyDescent="0.15"/>
  <cols>
    <col min="1" max="1" width="11.625" style="1" customWidth="1"/>
    <col min="2" max="2" width="6.625" style="1" customWidth="1"/>
    <col min="3" max="4" width="13.25" style="1" customWidth="1"/>
    <col min="5" max="16" width="10.5" style="1" customWidth="1"/>
    <col min="17" max="17" width="13.25" style="1" customWidth="1"/>
    <col min="18" max="27" width="10.5" style="1" customWidth="1"/>
    <col min="28" max="16384" width="9" style="1"/>
  </cols>
  <sheetData>
    <row r="1" spans="1:27" x14ac:dyDescent="0.15">
      <c r="A1" s="1" t="s">
        <v>0</v>
      </c>
    </row>
    <row r="2" spans="1:27" x14ac:dyDescent="0.15">
      <c r="AA2" s="2" t="s">
        <v>1</v>
      </c>
    </row>
    <row r="3" spans="1:27" ht="15" customHeight="1" x14ac:dyDescent="0.15">
      <c r="A3" s="3" t="s">
        <v>2</v>
      </c>
      <c r="B3" s="4"/>
      <c r="C3" s="5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5</v>
      </c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7" customHeight="1" x14ac:dyDescent="0.15">
      <c r="A4" s="6"/>
      <c r="B4" s="7"/>
      <c r="C4" s="5"/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8" t="s">
        <v>19</v>
      </c>
      <c r="R4" s="8" t="s">
        <v>20</v>
      </c>
      <c r="S4" s="8" t="s">
        <v>21</v>
      </c>
      <c r="T4" s="8" t="s">
        <v>22</v>
      </c>
      <c r="U4" s="8" t="s">
        <v>23</v>
      </c>
      <c r="V4" s="8" t="s">
        <v>24</v>
      </c>
      <c r="W4" s="8" t="s">
        <v>25</v>
      </c>
      <c r="X4" s="8" t="s">
        <v>26</v>
      </c>
      <c r="Y4" s="8" t="s">
        <v>27</v>
      </c>
      <c r="Z4" s="8" t="s">
        <v>28</v>
      </c>
      <c r="AA4" s="8" t="s">
        <v>18</v>
      </c>
    </row>
    <row r="5" spans="1:27" ht="18" customHeight="1" x14ac:dyDescent="0.15">
      <c r="A5" s="9">
        <v>42095</v>
      </c>
      <c r="B5" s="10"/>
      <c r="C5" s="11">
        <v>4971001</v>
      </c>
      <c r="D5" s="11">
        <v>4596516</v>
      </c>
      <c r="E5" s="11">
        <v>2203035</v>
      </c>
      <c r="F5" s="11">
        <v>1855747</v>
      </c>
      <c r="G5" s="11">
        <v>0</v>
      </c>
      <c r="H5" s="11">
        <v>353</v>
      </c>
      <c r="I5" s="11">
        <v>0</v>
      </c>
      <c r="J5" s="11">
        <v>0</v>
      </c>
      <c r="K5" s="11">
        <v>28041</v>
      </c>
      <c r="L5" s="11">
        <v>0</v>
      </c>
      <c r="M5" s="11">
        <v>412619</v>
      </c>
      <c r="N5" s="11">
        <v>93441</v>
      </c>
      <c r="O5" s="11">
        <v>0</v>
      </c>
      <c r="P5" s="11">
        <v>3280</v>
      </c>
      <c r="Q5" s="11">
        <v>374485</v>
      </c>
      <c r="R5" s="11">
        <v>0</v>
      </c>
      <c r="S5" s="11">
        <v>41</v>
      </c>
      <c r="T5" s="11">
        <v>2079</v>
      </c>
      <c r="U5" s="11">
        <v>0</v>
      </c>
      <c r="V5" s="11">
        <v>0</v>
      </c>
      <c r="W5" s="11">
        <v>0</v>
      </c>
      <c r="X5" s="11">
        <v>96</v>
      </c>
      <c r="Y5" s="11">
        <v>0</v>
      </c>
      <c r="Z5" s="11">
        <v>0</v>
      </c>
      <c r="AA5" s="11">
        <v>372269</v>
      </c>
    </row>
    <row r="6" spans="1:27" ht="18" customHeight="1" x14ac:dyDescent="0.15">
      <c r="A6" s="12">
        <v>42461</v>
      </c>
      <c r="B6" s="13"/>
      <c r="C6" s="14">
        <v>5050077</v>
      </c>
      <c r="D6" s="14">
        <v>4619527</v>
      </c>
      <c r="E6" s="14">
        <v>2224505</v>
      </c>
      <c r="F6" s="14">
        <v>1864509</v>
      </c>
      <c r="G6" s="14">
        <v>0</v>
      </c>
      <c r="H6" s="14">
        <v>353</v>
      </c>
      <c r="I6" s="14">
        <v>0</v>
      </c>
      <c r="J6" s="14">
        <v>0</v>
      </c>
      <c r="K6" s="14">
        <v>28092</v>
      </c>
      <c r="L6" s="14">
        <v>0</v>
      </c>
      <c r="M6" s="14">
        <v>408716</v>
      </c>
      <c r="N6" s="14">
        <v>90072</v>
      </c>
      <c r="O6" s="14">
        <v>0</v>
      </c>
      <c r="P6" s="14">
        <v>3280</v>
      </c>
      <c r="Q6" s="14">
        <v>430550</v>
      </c>
      <c r="R6" s="14">
        <v>0</v>
      </c>
      <c r="S6" s="14">
        <v>41</v>
      </c>
      <c r="T6" s="14">
        <v>2079</v>
      </c>
      <c r="U6" s="14">
        <v>0</v>
      </c>
      <c r="V6" s="14">
        <v>0</v>
      </c>
      <c r="W6" s="14">
        <v>0</v>
      </c>
      <c r="X6" s="14">
        <v>96</v>
      </c>
      <c r="Y6" s="14">
        <v>0</v>
      </c>
      <c r="Z6" s="14">
        <v>0</v>
      </c>
      <c r="AA6" s="14">
        <v>428334</v>
      </c>
    </row>
    <row r="7" spans="1:27" ht="18" customHeight="1" x14ac:dyDescent="0.15">
      <c r="A7" s="12">
        <v>42826</v>
      </c>
      <c r="B7" s="13"/>
      <c r="C7" s="14">
        <v>5089052</v>
      </c>
      <c r="D7" s="14">
        <v>4655351</v>
      </c>
      <c r="E7" s="14">
        <v>2241671</v>
      </c>
      <c r="F7" s="14">
        <v>1879242</v>
      </c>
      <c r="G7" s="14">
        <v>0</v>
      </c>
      <c r="H7" s="14">
        <v>353</v>
      </c>
      <c r="I7" s="14">
        <v>0</v>
      </c>
      <c r="J7" s="14">
        <v>0</v>
      </c>
      <c r="K7" s="14">
        <v>28117</v>
      </c>
      <c r="L7" s="14">
        <v>0</v>
      </c>
      <c r="M7" s="14">
        <v>411442</v>
      </c>
      <c r="N7" s="14">
        <v>91246</v>
      </c>
      <c r="O7" s="14">
        <v>0</v>
      </c>
      <c r="P7" s="14">
        <v>3280</v>
      </c>
      <c r="Q7" s="14">
        <v>433701</v>
      </c>
      <c r="R7" s="14">
        <v>0</v>
      </c>
      <c r="S7" s="14">
        <v>41</v>
      </c>
      <c r="T7" s="14">
        <v>2079</v>
      </c>
      <c r="U7" s="14">
        <v>0</v>
      </c>
      <c r="V7" s="14">
        <v>0</v>
      </c>
      <c r="W7" s="14">
        <v>0</v>
      </c>
      <c r="X7" s="14">
        <v>96</v>
      </c>
      <c r="Y7" s="14">
        <v>0</v>
      </c>
      <c r="Z7" s="14">
        <v>0</v>
      </c>
      <c r="AA7" s="14">
        <v>431485</v>
      </c>
    </row>
    <row r="8" spans="1:27" ht="18" customHeight="1" x14ac:dyDescent="0.15">
      <c r="A8" s="12">
        <v>43191</v>
      </c>
      <c r="B8" s="13"/>
      <c r="C8" s="14">
        <v>5133182</v>
      </c>
      <c r="D8" s="14">
        <v>4696655</v>
      </c>
      <c r="E8" s="14">
        <v>2255011</v>
      </c>
      <c r="F8" s="14">
        <v>1895019</v>
      </c>
      <c r="G8" s="14">
        <v>0</v>
      </c>
      <c r="H8" s="14">
        <v>353</v>
      </c>
      <c r="I8" s="14">
        <v>0</v>
      </c>
      <c r="J8" s="14">
        <v>0</v>
      </c>
      <c r="K8" s="14">
        <v>28105</v>
      </c>
      <c r="L8" s="14">
        <v>0</v>
      </c>
      <c r="M8" s="14">
        <v>422262</v>
      </c>
      <c r="N8" s="14">
        <v>92625</v>
      </c>
      <c r="O8" s="14">
        <v>0</v>
      </c>
      <c r="P8" s="14">
        <v>3280</v>
      </c>
      <c r="Q8" s="14">
        <v>436527</v>
      </c>
      <c r="R8" s="14">
        <v>0</v>
      </c>
      <c r="S8" s="14">
        <v>42</v>
      </c>
      <c r="T8" s="14">
        <v>2195</v>
      </c>
      <c r="U8" s="14">
        <v>0</v>
      </c>
      <c r="V8" s="14">
        <v>0</v>
      </c>
      <c r="W8" s="14">
        <v>0</v>
      </c>
      <c r="X8" s="14">
        <v>100</v>
      </c>
      <c r="Y8" s="14">
        <v>0</v>
      </c>
      <c r="Z8" s="14">
        <v>0</v>
      </c>
      <c r="AA8" s="14">
        <v>434190</v>
      </c>
    </row>
    <row r="9" spans="1:27" ht="18" customHeight="1" thickBot="1" x14ac:dyDescent="0.2">
      <c r="A9" s="15">
        <v>43556</v>
      </c>
      <c r="B9" s="16">
        <v>43556</v>
      </c>
      <c r="C9" s="17">
        <f>SUMIF(C10:C21,"&gt;0")+SUMIF(C24:C25,"&gt;0")</f>
        <v>5171814</v>
      </c>
      <c r="D9" s="17">
        <f t="shared" ref="D9:AA9" si="0">SUMIF(D10:D21,"&gt;0")+SUMIF(D24:D25,"&gt;0")</f>
        <v>4729303</v>
      </c>
      <c r="E9" s="17">
        <f t="shared" si="0"/>
        <v>2268389</v>
      </c>
      <c r="F9" s="17">
        <f t="shared" si="0"/>
        <v>1910966</v>
      </c>
      <c r="G9" s="17">
        <f t="shared" si="0"/>
        <v>0</v>
      </c>
      <c r="H9" s="17">
        <f t="shared" si="0"/>
        <v>353</v>
      </c>
      <c r="I9" s="17">
        <f t="shared" si="0"/>
        <v>0</v>
      </c>
      <c r="J9" s="17">
        <f t="shared" si="0"/>
        <v>0</v>
      </c>
      <c r="K9" s="17">
        <f t="shared" si="0"/>
        <v>28773</v>
      </c>
      <c r="L9" s="18">
        <f t="shared" si="0"/>
        <v>0</v>
      </c>
      <c r="M9" s="17">
        <f t="shared" si="0"/>
        <v>423231</v>
      </c>
      <c r="N9" s="17">
        <f t="shared" si="0"/>
        <v>94311</v>
      </c>
      <c r="O9" s="18">
        <f t="shared" si="0"/>
        <v>0</v>
      </c>
      <c r="P9" s="17">
        <f t="shared" si="0"/>
        <v>3280</v>
      </c>
      <c r="Q9" s="17">
        <f t="shared" si="0"/>
        <v>442511</v>
      </c>
      <c r="R9" s="18">
        <f t="shared" si="0"/>
        <v>0</v>
      </c>
      <c r="S9" s="18">
        <f t="shared" si="0"/>
        <v>42</v>
      </c>
      <c r="T9" s="17">
        <f t="shared" si="0"/>
        <v>2195</v>
      </c>
      <c r="U9" s="17">
        <f t="shared" si="0"/>
        <v>0</v>
      </c>
      <c r="V9" s="18">
        <f t="shared" si="0"/>
        <v>0</v>
      </c>
      <c r="W9" s="17">
        <f t="shared" si="0"/>
        <v>0</v>
      </c>
      <c r="X9" s="18">
        <f t="shared" si="0"/>
        <v>100</v>
      </c>
      <c r="Y9" s="18">
        <f t="shared" si="0"/>
        <v>0</v>
      </c>
      <c r="Z9" s="18">
        <f t="shared" si="0"/>
        <v>0</v>
      </c>
      <c r="AA9" s="17">
        <f t="shared" si="0"/>
        <v>440174</v>
      </c>
    </row>
    <row r="10" spans="1:27" ht="18" customHeight="1" thickTop="1" x14ac:dyDescent="0.15">
      <c r="A10" s="19" t="s">
        <v>29</v>
      </c>
      <c r="B10" s="20" t="s">
        <v>29</v>
      </c>
      <c r="C10" s="14">
        <f t="shared" ref="C10:C20" si="1">IF(D10&gt;0,D10,0)+IF(Q10&gt;0,Q10,0)</f>
        <v>10820</v>
      </c>
      <c r="D10" s="14">
        <f>SUMIF(E10:P10,"&gt;0")</f>
        <v>8619</v>
      </c>
      <c r="E10" s="14">
        <v>8041</v>
      </c>
      <c r="F10" s="14">
        <v>104</v>
      </c>
      <c r="G10" s="14">
        <v>0</v>
      </c>
      <c r="H10" s="14">
        <v>353</v>
      </c>
      <c r="I10" s="14">
        <v>0</v>
      </c>
      <c r="J10" s="14">
        <v>0</v>
      </c>
      <c r="K10" s="14">
        <v>0</v>
      </c>
      <c r="L10" s="14">
        <v>0</v>
      </c>
      <c r="M10" s="14">
        <v>121</v>
      </c>
      <c r="N10" s="14">
        <v>0</v>
      </c>
      <c r="O10" s="14">
        <v>0</v>
      </c>
      <c r="P10" s="14">
        <v>0</v>
      </c>
      <c r="Q10" s="14">
        <f t="shared" ref="Q10:Q20" si="2">SUMIF(R10:AA10,"&gt;0")</f>
        <v>2201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2201</v>
      </c>
    </row>
    <row r="11" spans="1:27" ht="18" customHeight="1" x14ac:dyDescent="0.15">
      <c r="A11" s="21" t="s">
        <v>30</v>
      </c>
      <c r="B11" s="22" t="s">
        <v>30</v>
      </c>
      <c r="C11" s="14">
        <f t="shared" si="1"/>
        <v>222151</v>
      </c>
      <c r="D11" s="14">
        <f>SUMIF(E11:P11,"&gt;0")</f>
        <v>135659</v>
      </c>
      <c r="E11" s="14">
        <v>125743</v>
      </c>
      <c r="F11" s="14">
        <v>1121</v>
      </c>
      <c r="G11" s="14">
        <v>0</v>
      </c>
      <c r="H11" s="14">
        <v>0</v>
      </c>
      <c r="I11" s="14">
        <v>0</v>
      </c>
      <c r="J11" s="14">
        <v>0</v>
      </c>
      <c r="K11" s="14">
        <v>102</v>
      </c>
      <c r="L11" s="14">
        <v>0</v>
      </c>
      <c r="M11" s="14">
        <v>8693</v>
      </c>
      <c r="N11" s="14">
        <v>0</v>
      </c>
      <c r="O11" s="14">
        <v>0</v>
      </c>
      <c r="P11" s="14">
        <v>0</v>
      </c>
      <c r="Q11" s="14">
        <f t="shared" si="2"/>
        <v>86492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86492</v>
      </c>
    </row>
    <row r="12" spans="1:27" ht="18" customHeight="1" x14ac:dyDescent="0.15">
      <c r="A12" s="21" t="s">
        <v>31</v>
      </c>
      <c r="B12" s="22" t="s">
        <v>31</v>
      </c>
      <c r="C12" s="14">
        <f t="shared" si="1"/>
        <v>400408</v>
      </c>
      <c r="D12" s="14">
        <f>SUMIF(E12:P12,"&gt;0")</f>
        <v>372454</v>
      </c>
      <c r="E12" s="14">
        <v>102135</v>
      </c>
      <c r="F12" s="14">
        <v>247322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11147</v>
      </c>
      <c r="N12" s="14">
        <v>11850</v>
      </c>
      <c r="O12" s="14">
        <v>0</v>
      </c>
      <c r="P12" s="14">
        <v>0</v>
      </c>
      <c r="Q12" s="14">
        <f t="shared" si="2"/>
        <v>27954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27954</v>
      </c>
    </row>
    <row r="13" spans="1:27" ht="18" customHeight="1" x14ac:dyDescent="0.15">
      <c r="A13" s="21" t="s">
        <v>32</v>
      </c>
      <c r="B13" s="22" t="s">
        <v>32</v>
      </c>
      <c r="C13" s="14">
        <f t="shared" si="1"/>
        <v>83660</v>
      </c>
      <c r="D13" s="14">
        <f>SUMIF(E13:P13,"&gt;0")</f>
        <v>67407</v>
      </c>
      <c r="E13" s="14">
        <v>34182</v>
      </c>
      <c r="F13" s="14">
        <v>18758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14467</v>
      </c>
      <c r="N13" s="14">
        <v>0</v>
      </c>
      <c r="O13" s="14">
        <v>0</v>
      </c>
      <c r="P13" s="14">
        <v>0</v>
      </c>
      <c r="Q13" s="14">
        <f t="shared" si="2"/>
        <v>16253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16253</v>
      </c>
    </row>
    <row r="14" spans="1:27" ht="18" customHeight="1" x14ac:dyDescent="0.15">
      <c r="A14" s="23" t="s">
        <v>33</v>
      </c>
      <c r="B14" s="23" t="s">
        <v>33</v>
      </c>
      <c r="C14" s="24">
        <f t="shared" si="1"/>
        <v>919777</v>
      </c>
      <c r="D14" s="24">
        <f>SUMIF(E14:P14,"&gt;0")</f>
        <v>881410</v>
      </c>
      <c r="E14" s="24">
        <v>451576</v>
      </c>
      <c r="F14" s="24">
        <v>346941</v>
      </c>
      <c r="G14" s="24">
        <v>0</v>
      </c>
      <c r="H14" s="24">
        <v>0</v>
      </c>
      <c r="I14" s="24">
        <v>0</v>
      </c>
      <c r="J14" s="24">
        <v>0</v>
      </c>
      <c r="K14" s="24">
        <v>9550</v>
      </c>
      <c r="L14" s="24">
        <v>0</v>
      </c>
      <c r="M14" s="24">
        <v>62806</v>
      </c>
      <c r="N14" s="24">
        <v>10537</v>
      </c>
      <c r="O14" s="24">
        <v>0</v>
      </c>
      <c r="P14" s="24">
        <v>0</v>
      </c>
      <c r="Q14" s="24">
        <f t="shared" si="2"/>
        <v>38367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38367</v>
      </c>
    </row>
    <row r="15" spans="1:27" ht="18" customHeight="1" x14ac:dyDescent="0.15">
      <c r="A15" s="21" t="s">
        <v>34</v>
      </c>
      <c r="B15" s="22" t="s">
        <v>34</v>
      </c>
      <c r="C15" s="14">
        <f t="shared" si="1"/>
        <v>294662</v>
      </c>
      <c r="D15" s="14">
        <f t="shared" ref="D15:D20" si="3">SUMIF(E15:P15,"&gt;0")</f>
        <v>263644</v>
      </c>
      <c r="E15" s="14">
        <v>128768</v>
      </c>
      <c r="F15" s="14">
        <v>130178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1418</v>
      </c>
      <c r="N15" s="14">
        <v>0</v>
      </c>
      <c r="O15" s="14">
        <v>0</v>
      </c>
      <c r="P15" s="14">
        <v>3280</v>
      </c>
      <c r="Q15" s="14">
        <f t="shared" si="2"/>
        <v>31018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31018</v>
      </c>
    </row>
    <row r="16" spans="1:27" ht="18" customHeight="1" x14ac:dyDescent="0.15">
      <c r="A16" s="21" t="s">
        <v>35</v>
      </c>
      <c r="B16" s="22" t="s">
        <v>35</v>
      </c>
      <c r="C16" s="14">
        <f t="shared" si="1"/>
        <v>311942</v>
      </c>
      <c r="D16" s="14">
        <f t="shared" si="3"/>
        <v>302903</v>
      </c>
      <c r="E16" s="14">
        <v>244979</v>
      </c>
      <c r="F16" s="14">
        <v>17014</v>
      </c>
      <c r="G16" s="14">
        <v>0</v>
      </c>
      <c r="H16" s="14">
        <v>0</v>
      </c>
      <c r="I16" s="14">
        <v>0</v>
      </c>
      <c r="J16" s="14">
        <v>0</v>
      </c>
      <c r="K16" s="14">
        <v>6396</v>
      </c>
      <c r="L16" s="14">
        <v>0</v>
      </c>
      <c r="M16" s="14">
        <v>17061</v>
      </c>
      <c r="N16" s="14">
        <v>17453</v>
      </c>
      <c r="O16" s="14">
        <v>0</v>
      </c>
      <c r="P16" s="14">
        <v>0</v>
      </c>
      <c r="Q16" s="14">
        <f t="shared" si="2"/>
        <v>9039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9039</v>
      </c>
    </row>
    <row r="17" spans="1:27" ht="18" customHeight="1" x14ac:dyDescent="0.15">
      <c r="A17" s="21" t="s">
        <v>36</v>
      </c>
      <c r="B17" s="22" t="s">
        <v>36</v>
      </c>
      <c r="C17" s="14">
        <f t="shared" si="1"/>
        <v>617757</v>
      </c>
      <c r="D17" s="14">
        <f t="shared" si="3"/>
        <v>553729</v>
      </c>
      <c r="E17" s="14">
        <v>259744</v>
      </c>
      <c r="F17" s="14">
        <v>100617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164249</v>
      </c>
      <c r="N17" s="14">
        <v>29119</v>
      </c>
      <c r="O17" s="14">
        <v>0</v>
      </c>
      <c r="P17" s="14">
        <v>0</v>
      </c>
      <c r="Q17" s="14">
        <f t="shared" si="2"/>
        <v>64028</v>
      </c>
      <c r="R17" s="14">
        <v>0</v>
      </c>
      <c r="S17" s="14">
        <v>42</v>
      </c>
      <c r="T17" s="14">
        <v>2195</v>
      </c>
      <c r="U17" s="14">
        <v>0</v>
      </c>
      <c r="V17" s="14">
        <v>0</v>
      </c>
      <c r="W17" s="14">
        <v>0</v>
      </c>
      <c r="X17" s="14">
        <v>100</v>
      </c>
      <c r="Y17" s="14">
        <v>0</v>
      </c>
      <c r="Z17" s="14">
        <v>0</v>
      </c>
      <c r="AA17" s="14">
        <v>61691</v>
      </c>
    </row>
    <row r="18" spans="1:27" ht="18" customHeight="1" x14ac:dyDescent="0.15">
      <c r="A18" s="21" t="s">
        <v>37</v>
      </c>
      <c r="B18" s="22" t="s">
        <v>37</v>
      </c>
      <c r="C18" s="14">
        <f t="shared" si="1"/>
        <v>720739</v>
      </c>
      <c r="D18" s="14">
        <f t="shared" si="3"/>
        <v>703263</v>
      </c>
      <c r="E18" s="14">
        <v>328519</v>
      </c>
      <c r="F18" s="14">
        <v>344988</v>
      </c>
      <c r="G18" s="14">
        <v>0</v>
      </c>
      <c r="H18" s="14">
        <v>0</v>
      </c>
      <c r="I18" s="14">
        <v>0</v>
      </c>
      <c r="J18" s="14">
        <v>0</v>
      </c>
      <c r="K18" s="14">
        <v>4240</v>
      </c>
      <c r="L18" s="14">
        <v>0</v>
      </c>
      <c r="M18" s="14">
        <v>25420</v>
      </c>
      <c r="N18" s="14">
        <v>96</v>
      </c>
      <c r="O18" s="14">
        <v>0</v>
      </c>
      <c r="P18" s="14">
        <v>0</v>
      </c>
      <c r="Q18" s="14">
        <f t="shared" si="2"/>
        <v>17476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17476</v>
      </c>
    </row>
    <row r="19" spans="1:27" ht="18" customHeight="1" x14ac:dyDescent="0.15">
      <c r="A19" s="21" t="s">
        <v>38</v>
      </c>
      <c r="B19" s="22" t="s">
        <v>39</v>
      </c>
      <c r="C19" s="14">
        <f t="shared" si="1"/>
        <v>290760</v>
      </c>
      <c r="D19" s="14">
        <f t="shared" si="3"/>
        <v>265328</v>
      </c>
      <c r="E19" s="14">
        <v>148553</v>
      </c>
      <c r="F19" s="14">
        <v>104156</v>
      </c>
      <c r="G19" s="14">
        <v>0</v>
      </c>
      <c r="H19" s="14">
        <v>0</v>
      </c>
      <c r="I19" s="14">
        <v>0</v>
      </c>
      <c r="J19" s="14">
        <v>0</v>
      </c>
      <c r="K19" s="14">
        <v>8349</v>
      </c>
      <c r="L19" s="14">
        <v>0</v>
      </c>
      <c r="M19" s="14">
        <v>4056</v>
      </c>
      <c r="N19" s="14">
        <v>214</v>
      </c>
      <c r="O19" s="14">
        <v>0</v>
      </c>
      <c r="P19" s="14">
        <v>0</v>
      </c>
      <c r="Q19" s="14">
        <f t="shared" si="2"/>
        <v>25432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25432</v>
      </c>
    </row>
    <row r="20" spans="1:27" ht="18" customHeight="1" x14ac:dyDescent="0.15">
      <c r="A20" s="21" t="s">
        <v>39</v>
      </c>
      <c r="B20" s="22" t="s">
        <v>40</v>
      </c>
      <c r="C20" s="14">
        <f t="shared" si="1"/>
        <v>247484</v>
      </c>
      <c r="D20" s="14">
        <f t="shared" si="3"/>
        <v>227755</v>
      </c>
      <c r="E20" s="14">
        <v>69287</v>
      </c>
      <c r="F20" s="14">
        <v>128759</v>
      </c>
      <c r="G20" s="14">
        <v>0</v>
      </c>
      <c r="H20" s="14">
        <v>0</v>
      </c>
      <c r="I20" s="14">
        <v>0</v>
      </c>
      <c r="J20" s="14">
        <v>0</v>
      </c>
      <c r="K20" s="14">
        <v>136</v>
      </c>
      <c r="L20" s="14">
        <v>0</v>
      </c>
      <c r="M20" s="14">
        <v>16949</v>
      </c>
      <c r="N20" s="14">
        <v>12624</v>
      </c>
      <c r="O20" s="14">
        <v>0</v>
      </c>
      <c r="P20" s="14">
        <v>0</v>
      </c>
      <c r="Q20" s="14">
        <f t="shared" si="2"/>
        <v>19729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19729</v>
      </c>
    </row>
    <row r="21" spans="1:27" ht="18" customHeight="1" x14ac:dyDescent="0.15">
      <c r="A21" s="23" t="s">
        <v>41</v>
      </c>
      <c r="B21" s="25" t="s">
        <v>42</v>
      </c>
      <c r="C21" s="26">
        <f>SUMIF(C22:C23,"&gt;0")</f>
        <v>313413</v>
      </c>
      <c r="D21" s="26">
        <f>SUMIF(D22:D23,"&gt;0")</f>
        <v>287845</v>
      </c>
      <c r="E21" s="26">
        <f t="shared" ref="E21:AA21" si="4">SUMIF(E22:E23,"&gt;0")</f>
        <v>125288</v>
      </c>
      <c r="F21" s="26">
        <f t="shared" si="4"/>
        <v>135308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>
        <f t="shared" si="4"/>
        <v>0</v>
      </c>
      <c r="M21" s="26">
        <f t="shared" si="4"/>
        <v>17362</v>
      </c>
      <c r="N21" s="26">
        <f t="shared" si="4"/>
        <v>9887</v>
      </c>
      <c r="O21" s="26">
        <f t="shared" si="4"/>
        <v>0</v>
      </c>
      <c r="P21" s="26">
        <f t="shared" si="4"/>
        <v>0</v>
      </c>
      <c r="Q21" s="26">
        <f t="shared" si="4"/>
        <v>25568</v>
      </c>
      <c r="R21" s="26">
        <f t="shared" si="4"/>
        <v>0</v>
      </c>
      <c r="S21" s="26">
        <f t="shared" si="4"/>
        <v>0</v>
      </c>
      <c r="T21" s="26">
        <f t="shared" si="4"/>
        <v>0</v>
      </c>
      <c r="U21" s="26">
        <f t="shared" si="4"/>
        <v>0</v>
      </c>
      <c r="V21" s="26">
        <f t="shared" si="4"/>
        <v>0</v>
      </c>
      <c r="W21" s="26">
        <f t="shared" si="4"/>
        <v>0</v>
      </c>
      <c r="X21" s="26">
        <f t="shared" si="4"/>
        <v>0</v>
      </c>
      <c r="Y21" s="26">
        <f t="shared" si="4"/>
        <v>0</v>
      </c>
      <c r="Z21" s="26">
        <f t="shared" si="4"/>
        <v>0</v>
      </c>
      <c r="AA21" s="26">
        <f t="shared" si="4"/>
        <v>25568</v>
      </c>
    </row>
    <row r="22" spans="1:27" ht="18" customHeight="1" x14ac:dyDescent="0.15">
      <c r="A22" s="27" t="s">
        <v>43</v>
      </c>
      <c r="B22" s="28" t="s">
        <v>44</v>
      </c>
      <c r="C22" s="29">
        <f>IF(D22&gt;0,D22,0)+IF(Q22&gt;0,Q22,0)</f>
        <v>299102</v>
      </c>
      <c r="D22" s="29">
        <f>SUMIF(E22:P22,"&gt;0")</f>
        <v>274125</v>
      </c>
      <c r="E22" s="29">
        <v>116644</v>
      </c>
      <c r="F22" s="29">
        <v>130232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17362</v>
      </c>
      <c r="N22" s="29">
        <v>9887</v>
      </c>
      <c r="O22" s="29">
        <v>0</v>
      </c>
      <c r="P22" s="29">
        <v>0</v>
      </c>
      <c r="Q22" s="29">
        <f>SUMIF(R22:AA22,"&gt;0")</f>
        <v>24977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24977</v>
      </c>
    </row>
    <row r="23" spans="1:27" ht="18" customHeight="1" x14ac:dyDescent="0.15">
      <c r="A23" s="30" t="s">
        <v>45</v>
      </c>
      <c r="B23" s="31" t="s">
        <v>46</v>
      </c>
      <c r="C23" s="32">
        <f>IF(D23&gt;0,D23,0)+IF(Q23&gt;0,Q23,0)</f>
        <v>14311</v>
      </c>
      <c r="D23" s="32">
        <f>SUMIF(E23:P23,"&gt;0")</f>
        <v>13720</v>
      </c>
      <c r="E23" s="32">
        <v>8644</v>
      </c>
      <c r="F23" s="32">
        <v>5076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>SUMIF(R23:AA23,"&gt;0")</f>
        <v>591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591</v>
      </c>
    </row>
    <row r="24" spans="1:27" ht="18" customHeight="1" x14ac:dyDescent="0.15">
      <c r="A24" s="21" t="s">
        <v>47</v>
      </c>
      <c r="B24" s="22" t="s">
        <v>48</v>
      </c>
      <c r="C24" s="14">
        <f>IF(D24&gt;0,D24,0)+IF(Q24&gt;0,Q24,0)</f>
        <v>50250</v>
      </c>
      <c r="D24" s="14">
        <f>SUMIF(E24:P24,"&gt;0")</f>
        <v>46858</v>
      </c>
      <c r="E24" s="14">
        <v>28924</v>
      </c>
      <c r="F24" s="14">
        <v>15768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2166</v>
      </c>
      <c r="N24" s="14">
        <v>0</v>
      </c>
      <c r="O24" s="14">
        <v>0</v>
      </c>
      <c r="P24" s="14">
        <v>0</v>
      </c>
      <c r="Q24" s="14">
        <f>SUMIF(R24:AA24,"&gt;0")</f>
        <v>3392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3392</v>
      </c>
    </row>
    <row r="25" spans="1:27" ht="18" customHeight="1" x14ac:dyDescent="0.15">
      <c r="A25" s="21" t="s">
        <v>49</v>
      </c>
      <c r="B25" s="22" t="s">
        <v>50</v>
      </c>
      <c r="C25" s="33">
        <f>IF(D25&gt;0,D25,0)+IF(Q25&gt;0,Q25,0)</f>
        <v>687991</v>
      </c>
      <c r="D25" s="33">
        <f>SUMIF(E25:P25,"&gt;0")</f>
        <v>612429</v>
      </c>
      <c r="E25" s="33">
        <v>212650</v>
      </c>
      <c r="F25" s="33">
        <v>319932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77316</v>
      </c>
      <c r="N25" s="33">
        <v>2531</v>
      </c>
      <c r="O25" s="33">
        <v>0</v>
      </c>
      <c r="P25" s="33">
        <v>0</v>
      </c>
      <c r="Q25" s="33">
        <f>SUMIF(R25:AA25,"&gt;0")</f>
        <v>75562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75562</v>
      </c>
    </row>
    <row r="26" spans="1:27" ht="18" customHeight="1" x14ac:dyDescent="0.15">
      <c r="A26" s="34" t="s">
        <v>51</v>
      </c>
      <c r="B26" s="35" t="s">
        <v>29</v>
      </c>
      <c r="C26" s="36">
        <f>SUMIF(C10,"&gt;0")</f>
        <v>10820</v>
      </c>
      <c r="D26" s="36">
        <f t="shared" ref="D26:AA29" si="5">SUMIF(D10,"&gt;0")</f>
        <v>8619</v>
      </c>
      <c r="E26" s="36">
        <f t="shared" si="5"/>
        <v>8041</v>
      </c>
      <c r="F26" s="36">
        <f t="shared" si="5"/>
        <v>104</v>
      </c>
      <c r="G26" s="36">
        <f t="shared" si="5"/>
        <v>0</v>
      </c>
      <c r="H26" s="36">
        <f t="shared" si="5"/>
        <v>353</v>
      </c>
      <c r="I26" s="36">
        <f t="shared" si="5"/>
        <v>0</v>
      </c>
      <c r="J26" s="36">
        <f t="shared" si="5"/>
        <v>0</v>
      </c>
      <c r="K26" s="36">
        <f t="shared" si="5"/>
        <v>0</v>
      </c>
      <c r="L26" s="36">
        <f t="shared" si="5"/>
        <v>0</v>
      </c>
      <c r="M26" s="36">
        <f t="shared" si="5"/>
        <v>121</v>
      </c>
      <c r="N26" s="36">
        <f t="shared" si="5"/>
        <v>0</v>
      </c>
      <c r="O26" s="36">
        <f t="shared" si="5"/>
        <v>0</v>
      </c>
      <c r="P26" s="36">
        <f t="shared" si="5"/>
        <v>0</v>
      </c>
      <c r="Q26" s="36">
        <f t="shared" si="5"/>
        <v>2201</v>
      </c>
      <c r="R26" s="36">
        <f t="shared" si="5"/>
        <v>0</v>
      </c>
      <c r="S26" s="36">
        <f t="shared" si="5"/>
        <v>0</v>
      </c>
      <c r="T26" s="36">
        <f t="shared" si="5"/>
        <v>0</v>
      </c>
      <c r="U26" s="36">
        <f t="shared" si="5"/>
        <v>0</v>
      </c>
      <c r="V26" s="36">
        <f t="shared" si="5"/>
        <v>0</v>
      </c>
      <c r="W26" s="36">
        <f t="shared" si="5"/>
        <v>0</v>
      </c>
      <c r="X26" s="36">
        <f t="shared" si="5"/>
        <v>0</v>
      </c>
      <c r="Y26" s="36">
        <f t="shared" si="5"/>
        <v>0</v>
      </c>
      <c r="Z26" s="36">
        <f t="shared" si="5"/>
        <v>0</v>
      </c>
      <c r="AA26" s="36">
        <f t="shared" si="5"/>
        <v>2201</v>
      </c>
    </row>
    <row r="27" spans="1:27" ht="18" customHeight="1" x14ac:dyDescent="0.15">
      <c r="A27" s="27"/>
      <c r="B27" s="22" t="s">
        <v>30</v>
      </c>
      <c r="C27" s="14">
        <f>SUMIF(C11,"&gt;0")</f>
        <v>222151</v>
      </c>
      <c r="D27" s="14">
        <f t="shared" si="5"/>
        <v>135659</v>
      </c>
      <c r="E27" s="14">
        <f t="shared" si="5"/>
        <v>125743</v>
      </c>
      <c r="F27" s="14">
        <f t="shared" si="5"/>
        <v>1121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102</v>
      </c>
      <c r="L27" s="14">
        <f t="shared" si="5"/>
        <v>0</v>
      </c>
      <c r="M27" s="14">
        <f t="shared" si="5"/>
        <v>8693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4">
        <f t="shared" si="5"/>
        <v>86492</v>
      </c>
      <c r="R27" s="14">
        <f t="shared" si="5"/>
        <v>0</v>
      </c>
      <c r="S27" s="14">
        <f t="shared" si="5"/>
        <v>0</v>
      </c>
      <c r="T27" s="14">
        <f t="shared" si="5"/>
        <v>0</v>
      </c>
      <c r="U27" s="14">
        <f t="shared" si="5"/>
        <v>0</v>
      </c>
      <c r="V27" s="14">
        <f t="shared" si="5"/>
        <v>0</v>
      </c>
      <c r="W27" s="14">
        <f t="shared" si="5"/>
        <v>0</v>
      </c>
      <c r="X27" s="14">
        <f t="shared" si="5"/>
        <v>0</v>
      </c>
      <c r="Y27" s="14">
        <f t="shared" si="5"/>
        <v>0</v>
      </c>
      <c r="Z27" s="14">
        <f t="shared" si="5"/>
        <v>0</v>
      </c>
      <c r="AA27" s="14">
        <f t="shared" si="5"/>
        <v>86492</v>
      </c>
    </row>
    <row r="28" spans="1:27" ht="18" customHeight="1" x14ac:dyDescent="0.15">
      <c r="A28" s="27"/>
      <c r="B28" s="22" t="s">
        <v>31</v>
      </c>
      <c r="C28" s="14">
        <f>SUMIF(C12,"&gt;0")</f>
        <v>400408</v>
      </c>
      <c r="D28" s="14">
        <f t="shared" si="5"/>
        <v>372454</v>
      </c>
      <c r="E28" s="14">
        <f t="shared" si="5"/>
        <v>102135</v>
      </c>
      <c r="F28" s="14">
        <f t="shared" si="5"/>
        <v>247322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11147</v>
      </c>
      <c r="N28" s="14">
        <f t="shared" si="5"/>
        <v>11850</v>
      </c>
      <c r="O28" s="14">
        <f t="shared" si="5"/>
        <v>0</v>
      </c>
      <c r="P28" s="14">
        <f t="shared" si="5"/>
        <v>0</v>
      </c>
      <c r="Q28" s="14">
        <f t="shared" si="5"/>
        <v>27954</v>
      </c>
      <c r="R28" s="14">
        <f t="shared" si="5"/>
        <v>0</v>
      </c>
      <c r="S28" s="14">
        <f t="shared" si="5"/>
        <v>0</v>
      </c>
      <c r="T28" s="14">
        <f t="shared" si="5"/>
        <v>0</v>
      </c>
      <c r="U28" s="14">
        <f t="shared" si="5"/>
        <v>0</v>
      </c>
      <c r="V28" s="14">
        <f t="shared" si="5"/>
        <v>0</v>
      </c>
      <c r="W28" s="14">
        <f t="shared" si="5"/>
        <v>0</v>
      </c>
      <c r="X28" s="14">
        <f t="shared" si="5"/>
        <v>0</v>
      </c>
      <c r="Y28" s="14">
        <f t="shared" si="5"/>
        <v>0</v>
      </c>
      <c r="Z28" s="14">
        <f t="shared" si="5"/>
        <v>0</v>
      </c>
      <c r="AA28" s="14">
        <f t="shared" si="5"/>
        <v>27954</v>
      </c>
    </row>
    <row r="29" spans="1:27" ht="18" customHeight="1" x14ac:dyDescent="0.15">
      <c r="A29" s="27"/>
      <c r="B29" s="22" t="s">
        <v>32</v>
      </c>
      <c r="C29" s="14">
        <f>SUMIF(C13,"&gt;0")</f>
        <v>83660</v>
      </c>
      <c r="D29" s="14">
        <f t="shared" si="5"/>
        <v>67407</v>
      </c>
      <c r="E29" s="14">
        <f t="shared" si="5"/>
        <v>34182</v>
      </c>
      <c r="F29" s="14">
        <f t="shared" si="5"/>
        <v>18758</v>
      </c>
      <c r="G29" s="14">
        <f t="shared" si="5"/>
        <v>0</v>
      </c>
      <c r="H29" s="14">
        <f t="shared" si="5"/>
        <v>0</v>
      </c>
      <c r="I29" s="14">
        <f t="shared" si="5"/>
        <v>0</v>
      </c>
      <c r="J29" s="14">
        <f t="shared" si="5"/>
        <v>0</v>
      </c>
      <c r="K29" s="14">
        <f t="shared" si="5"/>
        <v>0</v>
      </c>
      <c r="L29" s="14">
        <f t="shared" si="5"/>
        <v>0</v>
      </c>
      <c r="M29" s="14">
        <f t="shared" si="5"/>
        <v>14467</v>
      </c>
      <c r="N29" s="14">
        <f t="shared" si="5"/>
        <v>0</v>
      </c>
      <c r="O29" s="14">
        <f t="shared" si="5"/>
        <v>0</v>
      </c>
      <c r="P29" s="14">
        <f t="shared" si="5"/>
        <v>0</v>
      </c>
      <c r="Q29" s="14">
        <f t="shared" si="5"/>
        <v>16253</v>
      </c>
      <c r="R29" s="14">
        <f t="shared" si="5"/>
        <v>0</v>
      </c>
      <c r="S29" s="14">
        <f t="shared" si="5"/>
        <v>0</v>
      </c>
      <c r="T29" s="14">
        <f t="shared" si="5"/>
        <v>0</v>
      </c>
      <c r="U29" s="14">
        <f t="shared" si="5"/>
        <v>0</v>
      </c>
      <c r="V29" s="14">
        <f t="shared" si="5"/>
        <v>0</v>
      </c>
      <c r="W29" s="14">
        <f t="shared" si="5"/>
        <v>0</v>
      </c>
      <c r="X29" s="14">
        <f t="shared" si="5"/>
        <v>0</v>
      </c>
      <c r="Y29" s="14">
        <f t="shared" si="5"/>
        <v>0</v>
      </c>
      <c r="Z29" s="14">
        <f t="shared" si="5"/>
        <v>0</v>
      </c>
      <c r="AA29" s="14">
        <f t="shared" si="5"/>
        <v>16253</v>
      </c>
    </row>
    <row r="30" spans="1:27" ht="18" customHeight="1" x14ac:dyDescent="0.15">
      <c r="A30" s="27"/>
      <c r="B30" s="22" t="s">
        <v>44</v>
      </c>
      <c r="C30" s="14">
        <f>SUMIF(C22,"&gt;0")</f>
        <v>299102</v>
      </c>
      <c r="D30" s="14">
        <f t="shared" ref="D30:AA31" si="6">SUMIF(D22,"&gt;0")</f>
        <v>274125</v>
      </c>
      <c r="E30" s="14">
        <f t="shared" si="6"/>
        <v>116644</v>
      </c>
      <c r="F30" s="14">
        <f t="shared" si="6"/>
        <v>130232</v>
      </c>
      <c r="G30" s="14">
        <f t="shared" si="6"/>
        <v>0</v>
      </c>
      <c r="H30" s="14">
        <f t="shared" si="6"/>
        <v>0</v>
      </c>
      <c r="I30" s="14">
        <f t="shared" si="6"/>
        <v>0</v>
      </c>
      <c r="J30" s="14">
        <f t="shared" si="6"/>
        <v>0</v>
      </c>
      <c r="K30" s="14">
        <f t="shared" si="6"/>
        <v>0</v>
      </c>
      <c r="L30" s="14">
        <f t="shared" si="6"/>
        <v>0</v>
      </c>
      <c r="M30" s="14">
        <f t="shared" si="6"/>
        <v>17362</v>
      </c>
      <c r="N30" s="14">
        <f t="shared" si="6"/>
        <v>9887</v>
      </c>
      <c r="O30" s="14">
        <f t="shared" si="6"/>
        <v>0</v>
      </c>
      <c r="P30" s="14">
        <f t="shared" si="6"/>
        <v>0</v>
      </c>
      <c r="Q30" s="14">
        <f t="shared" si="6"/>
        <v>24977</v>
      </c>
      <c r="R30" s="14">
        <f t="shared" si="6"/>
        <v>0</v>
      </c>
      <c r="S30" s="14">
        <f t="shared" si="6"/>
        <v>0</v>
      </c>
      <c r="T30" s="14">
        <f t="shared" si="6"/>
        <v>0</v>
      </c>
      <c r="U30" s="14">
        <f t="shared" si="6"/>
        <v>0</v>
      </c>
      <c r="V30" s="14">
        <f t="shared" si="6"/>
        <v>0</v>
      </c>
      <c r="W30" s="14">
        <f t="shared" si="6"/>
        <v>0</v>
      </c>
      <c r="X30" s="14">
        <f t="shared" si="6"/>
        <v>0</v>
      </c>
      <c r="Y30" s="14">
        <f t="shared" si="6"/>
        <v>0</v>
      </c>
      <c r="Z30" s="14">
        <f t="shared" si="6"/>
        <v>0</v>
      </c>
      <c r="AA30" s="14">
        <f t="shared" si="6"/>
        <v>24977</v>
      </c>
    </row>
    <row r="31" spans="1:27" ht="18" customHeight="1" x14ac:dyDescent="0.15">
      <c r="A31" s="27"/>
      <c r="B31" s="22" t="s">
        <v>46</v>
      </c>
      <c r="C31" s="14">
        <f>SUMIF(C23,"&gt;0")</f>
        <v>14311</v>
      </c>
      <c r="D31" s="14">
        <f t="shared" si="6"/>
        <v>13720</v>
      </c>
      <c r="E31" s="14">
        <f t="shared" si="6"/>
        <v>8644</v>
      </c>
      <c r="F31" s="14">
        <f t="shared" si="6"/>
        <v>5076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  <c r="Q31" s="14">
        <f t="shared" si="6"/>
        <v>591</v>
      </c>
      <c r="R31" s="14">
        <f t="shared" si="6"/>
        <v>0</v>
      </c>
      <c r="S31" s="14">
        <f t="shared" si="6"/>
        <v>0</v>
      </c>
      <c r="T31" s="14">
        <f t="shared" si="6"/>
        <v>0</v>
      </c>
      <c r="U31" s="14">
        <f t="shared" si="6"/>
        <v>0</v>
      </c>
      <c r="V31" s="14">
        <f t="shared" si="6"/>
        <v>0</v>
      </c>
      <c r="W31" s="14">
        <f t="shared" si="6"/>
        <v>0</v>
      </c>
      <c r="X31" s="14">
        <f t="shared" si="6"/>
        <v>0</v>
      </c>
      <c r="Y31" s="14">
        <f t="shared" si="6"/>
        <v>0</v>
      </c>
      <c r="Z31" s="14">
        <f t="shared" si="6"/>
        <v>0</v>
      </c>
      <c r="AA31" s="14">
        <f t="shared" si="6"/>
        <v>591</v>
      </c>
    </row>
    <row r="32" spans="1:27" ht="18" customHeight="1" x14ac:dyDescent="0.15">
      <c r="A32" s="27"/>
      <c r="B32" s="22" t="s">
        <v>33</v>
      </c>
      <c r="C32" s="14">
        <f>SUMIF(C14,"&gt;0")</f>
        <v>919777</v>
      </c>
      <c r="D32" s="14">
        <f t="shared" ref="D32:AA32" si="7">SUMIF(D14,"&gt;0")</f>
        <v>881410</v>
      </c>
      <c r="E32" s="14">
        <f t="shared" si="7"/>
        <v>451576</v>
      </c>
      <c r="F32" s="14">
        <f t="shared" si="7"/>
        <v>346941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9550</v>
      </c>
      <c r="L32" s="14">
        <f t="shared" si="7"/>
        <v>0</v>
      </c>
      <c r="M32" s="14">
        <f t="shared" si="7"/>
        <v>62806</v>
      </c>
      <c r="N32" s="14">
        <f t="shared" si="7"/>
        <v>10537</v>
      </c>
      <c r="O32" s="14">
        <f t="shared" si="7"/>
        <v>0</v>
      </c>
      <c r="P32" s="14">
        <f t="shared" si="7"/>
        <v>0</v>
      </c>
      <c r="Q32" s="14">
        <f t="shared" si="7"/>
        <v>38367</v>
      </c>
      <c r="R32" s="14">
        <f t="shared" si="7"/>
        <v>0</v>
      </c>
      <c r="S32" s="14">
        <f t="shared" si="7"/>
        <v>0</v>
      </c>
      <c r="T32" s="14">
        <f t="shared" si="7"/>
        <v>0</v>
      </c>
      <c r="U32" s="14">
        <f t="shared" si="7"/>
        <v>0</v>
      </c>
      <c r="V32" s="14">
        <f t="shared" si="7"/>
        <v>0</v>
      </c>
      <c r="W32" s="14">
        <f t="shared" si="7"/>
        <v>0</v>
      </c>
      <c r="X32" s="14">
        <f t="shared" si="7"/>
        <v>0</v>
      </c>
      <c r="Y32" s="14">
        <f t="shared" si="7"/>
        <v>0</v>
      </c>
      <c r="Z32" s="14">
        <f t="shared" si="7"/>
        <v>0</v>
      </c>
      <c r="AA32" s="14">
        <f t="shared" si="7"/>
        <v>38367</v>
      </c>
    </row>
    <row r="33" spans="1:27" ht="18" customHeight="1" x14ac:dyDescent="0.15">
      <c r="A33" s="27"/>
      <c r="B33" s="22" t="s">
        <v>48</v>
      </c>
      <c r="C33" s="14">
        <f>SUMIF(C24,"&gt;0")</f>
        <v>50250</v>
      </c>
      <c r="D33" s="14">
        <f t="shared" ref="D33:AA33" si="8">SUMIF(D24,"&gt;0")</f>
        <v>46858</v>
      </c>
      <c r="E33" s="14">
        <f t="shared" si="8"/>
        <v>28924</v>
      </c>
      <c r="F33" s="14">
        <f t="shared" si="8"/>
        <v>15768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14">
        <f t="shared" si="8"/>
        <v>0</v>
      </c>
      <c r="K33" s="14">
        <f t="shared" si="8"/>
        <v>0</v>
      </c>
      <c r="L33" s="14">
        <f t="shared" si="8"/>
        <v>0</v>
      </c>
      <c r="M33" s="14">
        <f t="shared" si="8"/>
        <v>2166</v>
      </c>
      <c r="N33" s="14">
        <f t="shared" si="8"/>
        <v>0</v>
      </c>
      <c r="O33" s="14">
        <f t="shared" si="8"/>
        <v>0</v>
      </c>
      <c r="P33" s="14">
        <f t="shared" si="8"/>
        <v>0</v>
      </c>
      <c r="Q33" s="14">
        <f t="shared" si="8"/>
        <v>3392</v>
      </c>
      <c r="R33" s="14">
        <f t="shared" si="8"/>
        <v>0</v>
      </c>
      <c r="S33" s="14">
        <f t="shared" si="8"/>
        <v>0</v>
      </c>
      <c r="T33" s="14">
        <f t="shared" si="8"/>
        <v>0</v>
      </c>
      <c r="U33" s="14">
        <f t="shared" si="8"/>
        <v>0</v>
      </c>
      <c r="V33" s="14">
        <f t="shared" si="8"/>
        <v>0</v>
      </c>
      <c r="W33" s="14">
        <f t="shared" si="8"/>
        <v>0</v>
      </c>
      <c r="X33" s="14">
        <f t="shared" si="8"/>
        <v>0</v>
      </c>
      <c r="Y33" s="14">
        <f t="shared" si="8"/>
        <v>0</v>
      </c>
      <c r="Z33" s="14">
        <f t="shared" si="8"/>
        <v>0</v>
      </c>
      <c r="AA33" s="14">
        <f t="shared" si="8"/>
        <v>3392</v>
      </c>
    </row>
    <row r="34" spans="1:27" ht="18" customHeight="1" x14ac:dyDescent="0.15">
      <c r="A34" s="27"/>
      <c r="B34" s="22" t="s">
        <v>34</v>
      </c>
      <c r="C34" s="14">
        <f>SUMIF(C15,"&gt;0")</f>
        <v>294662</v>
      </c>
      <c r="D34" s="14">
        <f t="shared" ref="D34:AA37" si="9">SUMIF(D15,"&gt;0")</f>
        <v>263644</v>
      </c>
      <c r="E34" s="14">
        <f t="shared" si="9"/>
        <v>128768</v>
      </c>
      <c r="F34" s="14">
        <f t="shared" si="9"/>
        <v>130178</v>
      </c>
      <c r="G34" s="14">
        <f t="shared" si="9"/>
        <v>0</v>
      </c>
      <c r="H34" s="14">
        <f t="shared" si="9"/>
        <v>0</v>
      </c>
      <c r="I34" s="14">
        <f t="shared" si="9"/>
        <v>0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1418</v>
      </c>
      <c r="N34" s="14">
        <f t="shared" si="9"/>
        <v>0</v>
      </c>
      <c r="O34" s="14">
        <f t="shared" si="9"/>
        <v>0</v>
      </c>
      <c r="P34" s="14">
        <f t="shared" si="9"/>
        <v>3280</v>
      </c>
      <c r="Q34" s="14">
        <f t="shared" si="9"/>
        <v>31018</v>
      </c>
      <c r="R34" s="14">
        <f t="shared" si="9"/>
        <v>0</v>
      </c>
      <c r="S34" s="14">
        <f t="shared" si="9"/>
        <v>0</v>
      </c>
      <c r="T34" s="14">
        <f t="shared" si="9"/>
        <v>0</v>
      </c>
      <c r="U34" s="14">
        <f t="shared" si="9"/>
        <v>0</v>
      </c>
      <c r="V34" s="14">
        <f t="shared" si="9"/>
        <v>0</v>
      </c>
      <c r="W34" s="14">
        <f t="shared" si="9"/>
        <v>0</v>
      </c>
      <c r="X34" s="14">
        <f t="shared" si="9"/>
        <v>0</v>
      </c>
      <c r="Y34" s="14">
        <f t="shared" si="9"/>
        <v>0</v>
      </c>
      <c r="Z34" s="14">
        <f t="shared" si="9"/>
        <v>0</v>
      </c>
      <c r="AA34" s="14">
        <f t="shared" si="9"/>
        <v>31018</v>
      </c>
    </row>
    <row r="35" spans="1:27" ht="18" customHeight="1" x14ac:dyDescent="0.15">
      <c r="A35" s="27"/>
      <c r="B35" s="22" t="s">
        <v>35</v>
      </c>
      <c r="C35" s="14">
        <f>SUMIF(C16,"&gt;0")</f>
        <v>311942</v>
      </c>
      <c r="D35" s="14">
        <f t="shared" si="9"/>
        <v>302903</v>
      </c>
      <c r="E35" s="14">
        <f t="shared" si="9"/>
        <v>244979</v>
      </c>
      <c r="F35" s="14">
        <f t="shared" si="9"/>
        <v>17014</v>
      </c>
      <c r="G35" s="14">
        <f t="shared" si="9"/>
        <v>0</v>
      </c>
      <c r="H35" s="14">
        <f t="shared" si="9"/>
        <v>0</v>
      </c>
      <c r="I35" s="14">
        <f t="shared" si="9"/>
        <v>0</v>
      </c>
      <c r="J35" s="14">
        <f t="shared" si="9"/>
        <v>0</v>
      </c>
      <c r="K35" s="14">
        <f t="shared" si="9"/>
        <v>6396</v>
      </c>
      <c r="L35" s="14">
        <f t="shared" si="9"/>
        <v>0</v>
      </c>
      <c r="M35" s="14">
        <f t="shared" si="9"/>
        <v>17061</v>
      </c>
      <c r="N35" s="14">
        <f t="shared" si="9"/>
        <v>17453</v>
      </c>
      <c r="O35" s="14">
        <f t="shared" si="9"/>
        <v>0</v>
      </c>
      <c r="P35" s="14">
        <f t="shared" si="9"/>
        <v>0</v>
      </c>
      <c r="Q35" s="14">
        <f t="shared" si="9"/>
        <v>9039</v>
      </c>
      <c r="R35" s="14">
        <f t="shared" si="9"/>
        <v>0</v>
      </c>
      <c r="S35" s="14">
        <f t="shared" si="9"/>
        <v>0</v>
      </c>
      <c r="T35" s="14">
        <f t="shared" si="9"/>
        <v>0</v>
      </c>
      <c r="U35" s="14">
        <f t="shared" si="9"/>
        <v>0</v>
      </c>
      <c r="V35" s="14">
        <f t="shared" si="9"/>
        <v>0</v>
      </c>
      <c r="W35" s="14">
        <f t="shared" si="9"/>
        <v>0</v>
      </c>
      <c r="X35" s="14">
        <f t="shared" si="9"/>
        <v>0</v>
      </c>
      <c r="Y35" s="14">
        <f t="shared" si="9"/>
        <v>0</v>
      </c>
      <c r="Z35" s="14">
        <f t="shared" si="9"/>
        <v>0</v>
      </c>
      <c r="AA35" s="14">
        <f t="shared" si="9"/>
        <v>9039</v>
      </c>
    </row>
    <row r="36" spans="1:27" ht="18" customHeight="1" x14ac:dyDescent="0.15">
      <c r="A36" s="27"/>
      <c r="B36" s="22" t="s">
        <v>36</v>
      </c>
      <c r="C36" s="14">
        <f>SUMIF(C17,"&gt;0")</f>
        <v>617757</v>
      </c>
      <c r="D36" s="14">
        <f t="shared" si="9"/>
        <v>553729</v>
      </c>
      <c r="E36" s="14">
        <f t="shared" si="9"/>
        <v>259744</v>
      </c>
      <c r="F36" s="14">
        <f t="shared" si="9"/>
        <v>100617</v>
      </c>
      <c r="G36" s="14">
        <f t="shared" si="9"/>
        <v>0</v>
      </c>
      <c r="H36" s="14">
        <f t="shared" si="9"/>
        <v>0</v>
      </c>
      <c r="I36" s="14">
        <f t="shared" si="9"/>
        <v>0</v>
      </c>
      <c r="J36" s="14">
        <f t="shared" si="9"/>
        <v>0</v>
      </c>
      <c r="K36" s="14">
        <f t="shared" si="9"/>
        <v>0</v>
      </c>
      <c r="L36" s="14">
        <f t="shared" si="9"/>
        <v>0</v>
      </c>
      <c r="M36" s="14">
        <f t="shared" si="9"/>
        <v>164249</v>
      </c>
      <c r="N36" s="14">
        <f t="shared" si="9"/>
        <v>29119</v>
      </c>
      <c r="O36" s="14">
        <f t="shared" si="9"/>
        <v>0</v>
      </c>
      <c r="P36" s="14">
        <f t="shared" si="9"/>
        <v>0</v>
      </c>
      <c r="Q36" s="14">
        <f t="shared" si="9"/>
        <v>64028</v>
      </c>
      <c r="R36" s="14">
        <f t="shared" si="9"/>
        <v>0</v>
      </c>
      <c r="S36" s="14">
        <f t="shared" si="9"/>
        <v>42</v>
      </c>
      <c r="T36" s="14">
        <f t="shared" si="9"/>
        <v>2195</v>
      </c>
      <c r="U36" s="14">
        <f t="shared" si="9"/>
        <v>0</v>
      </c>
      <c r="V36" s="14">
        <f t="shared" si="9"/>
        <v>0</v>
      </c>
      <c r="W36" s="14">
        <f t="shared" si="9"/>
        <v>0</v>
      </c>
      <c r="X36" s="14">
        <f t="shared" si="9"/>
        <v>100</v>
      </c>
      <c r="Y36" s="14">
        <f t="shared" si="9"/>
        <v>0</v>
      </c>
      <c r="Z36" s="14">
        <f t="shared" si="9"/>
        <v>0</v>
      </c>
      <c r="AA36" s="14">
        <f t="shared" si="9"/>
        <v>61691</v>
      </c>
    </row>
    <row r="37" spans="1:27" ht="18" customHeight="1" x14ac:dyDescent="0.15">
      <c r="A37" s="27"/>
      <c r="B37" s="22" t="s">
        <v>37</v>
      </c>
      <c r="C37" s="14">
        <f>SUMIF(C18,"&gt;0")</f>
        <v>720739</v>
      </c>
      <c r="D37" s="14">
        <f t="shared" si="9"/>
        <v>703263</v>
      </c>
      <c r="E37" s="14">
        <f t="shared" si="9"/>
        <v>328519</v>
      </c>
      <c r="F37" s="14">
        <f t="shared" si="9"/>
        <v>344988</v>
      </c>
      <c r="G37" s="14">
        <f t="shared" si="9"/>
        <v>0</v>
      </c>
      <c r="H37" s="14">
        <f t="shared" si="9"/>
        <v>0</v>
      </c>
      <c r="I37" s="14">
        <f t="shared" si="9"/>
        <v>0</v>
      </c>
      <c r="J37" s="14">
        <f t="shared" si="9"/>
        <v>0</v>
      </c>
      <c r="K37" s="14">
        <f t="shared" si="9"/>
        <v>4240</v>
      </c>
      <c r="L37" s="14">
        <f t="shared" si="9"/>
        <v>0</v>
      </c>
      <c r="M37" s="14">
        <f t="shared" si="9"/>
        <v>25420</v>
      </c>
      <c r="N37" s="14">
        <f t="shared" si="9"/>
        <v>96</v>
      </c>
      <c r="O37" s="14">
        <f t="shared" si="9"/>
        <v>0</v>
      </c>
      <c r="P37" s="14">
        <f t="shared" si="9"/>
        <v>0</v>
      </c>
      <c r="Q37" s="14">
        <f t="shared" si="9"/>
        <v>17476</v>
      </c>
      <c r="R37" s="14">
        <f t="shared" si="9"/>
        <v>0</v>
      </c>
      <c r="S37" s="14">
        <f t="shared" si="9"/>
        <v>0</v>
      </c>
      <c r="T37" s="14">
        <f t="shared" si="9"/>
        <v>0</v>
      </c>
      <c r="U37" s="14">
        <f t="shared" si="9"/>
        <v>0</v>
      </c>
      <c r="V37" s="14">
        <f t="shared" si="9"/>
        <v>0</v>
      </c>
      <c r="W37" s="14">
        <f t="shared" si="9"/>
        <v>0</v>
      </c>
      <c r="X37" s="14">
        <f t="shared" si="9"/>
        <v>0</v>
      </c>
      <c r="Y37" s="14">
        <f t="shared" si="9"/>
        <v>0</v>
      </c>
      <c r="Z37" s="14">
        <f t="shared" si="9"/>
        <v>0</v>
      </c>
      <c r="AA37" s="14">
        <f t="shared" si="9"/>
        <v>17476</v>
      </c>
    </row>
    <row r="38" spans="1:27" ht="18" customHeight="1" x14ac:dyDescent="0.15">
      <c r="A38" s="27"/>
      <c r="B38" s="22" t="s">
        <v>39</v>
      </c>
      <c r="C38" s="14">
        <f>SUMIF(C19:C20,"&gt;0")</f>
        <v>538244</v>
      </c>
      <c r="D38" s="14">
        <f t="shared" ref="D38:AA38" si="10">SUMIF(D19:D20,"&gt;0")</f>
        <v>493083</v>
      </c>
      <c r="E38" s="14">
        <f t="shared" si="10"/>
        <v>217840</v>
      </c>
      <c r="F38" s="14">
        <f t="shared" si="10"/>
        <v>232915</v>
      </c>
      <c r="G38" s="14">
        <f t="shared" si="10"/>
        <v>0</v>
      </c>
      <c r="H38" s="14">
        <f t="shared" si="10"/>
        <v>0</v>
      </c>
      <c r="I38" s="14">
        <f t="shared" si="10"/>
        <v>0</v>
      </c>
      <c r="J38" s="14">
        <f t="shared" si="10"/>
        <v>0</v>
      </c>
      <c r="K38" s="14">
        <f t="shared" si="10"/>
        <v>8485</v>
      </c>
      <c r="L38" s="14">
        <f t="shared" si="10"/>
        <v>0</v>
      </c>
      <c r="M38" s="14">
        <f t="shared" si="10"/>
        <v>21005</v>
      </c>
      <c r="N38" s="14">
        <f t="shared" si="10"/>
        <v>12838</v>
      </c>
      <c r="O38" s="14">
        <f t="shared" si="10"/>
        <v>0</v>
      </c>
      <c r="P38" s="14">
        <f t="shared" si="10"/>
        <v>0</v>
      </c>
      <c r="Q38" s="14">
        <f t="shared" si="10"/>
        <v>45161</v>
      </c>
      <c r="R38" s="14">
        <f t="shared" si="10"/>
        <v>0</v>
      </c>
      <c r="S38" s="14">
        <f t="shared" si="10"/>
        <v>0</v>
      </c>
      <c r="T38" s="14">
        <f t="shared" si="10"/>
        <v>0</v>
      </c>
      <c r="U38" s="14">
        <f t="shared" si="10"/>
        <v>0</v>
      </c>
      <c r="V38" s="14">
        <f t="shared" si="10"/>
        <v>0</v>
      </c>
      <c r="W38" s="14">
        <f t="shared" si="10"/>
        <v>0</v>
      </c>
      <c r="X38" s="14">
        <f t="shared" si="10"/>
        <v>0</v>
      </c>
      <c r="Y38" s="14">
        <f t="shared" si="10"/>
        <v>0</v>
      </c>
      <c r="Z38" s="14">
        <f t="shared" si="10"/>
        <v>0</v>
      </c>
      <c r="AA38" s="14">
        <f t="shared" si="10"/>
        <v>45161</v>
      </c>
    </row>
    <row r="39" spans="1:27" ht="18" customHeight="1" x14ac:dyDescent="0.15">
      <c r="A39" s="37"/>
      <c r="B39" s="38" t="s">
        <v>50</v>
      </c>
      <c r="C39" s="33">
        <f>SUMIF(C25,"&gt;0")</f>
        <v>687991</v>
      </c>
      <c r="D39" s="33">
        <f t="shared" ref="D39:AA39" si="11">SUMIF(D25,"&gt;0")</f>
        <v>612429</v>
      </c>
      <c r="E39" s="33">
        <f t="shared" si="11"/>
        <v>212650</v>
      </c>
      <c r="F39" s="33">
        <f t="shared" si="11"/>
        <v>319932</v>
      </c>
      <c r="G39" s="33">
        <f t="shared" si="11"/>
        <v>0</v>
      </c>
      <c r="H39" s="33">
        <f t="shared" si="11"/>
        <v>0</v>
      </c>
      <c r="I39" s="33">
        <f t="shared" si="11"/>
        <v>0</v>
      </c>
      <c r="J39" s="33">
        <f t="shared" si="11"/>
        <v>0</v>
      </c>
      <c r="K39" s="33">
        <f t="shared" si="11"/>
        <v>0</v>
      </c>
      <c r="L39" s="33">
        <f t="shared" si="11"/>
        <v>0</v>
      </c>
      <c r="M39" s="33">
        <f t="shared" si="11"/>
        <v>77316</v>
      </c>
      <c r="N39" s="33">
        <f t="shared" si="11"/>
        <v>2531</v>
      </c>
      <c r="O39" s="33">
        <f t="shared" si="11"/>
        <v>0</v>
      </c>
      <c r="P39" s="33">
        <f t="shared" si="11"/>
        <v>0</v>
      </c>
      <c r="Q39" s="33">
        <f t="shared" si="11"/>
        <v>75562</v>
      </c>
      <c r="R39" s="33">
        <f t="shared" si="11"/>
        <v>0</v>
      </c>
      <c r="S39" s="33">
        <f t="shared" si="11"/>
        <v>0</v>
      </c>
      <c r="T39" s="33">
        <f t="shared" si="11"/>
        <v>0</v>
      </c>
      <c r="U39" s="33">
        <f t="shared" si="11"/>
        <v>0</v>
      </c>
      <c r="V39" s="33">
        <f t="shared" si="11"/>
        <v>0</v>
      </c>
      <c r="W39" s="33">
        <f t="shared" si="11"/>
        <v>0</v>
      </c>
      <c r="X39" s="33">
        <f t="shared" si="11"/>
        <v>0</v>
      </c>
      <c r="Y39" s="33">
        <f t="shared" si="11"/>
        <v>0</v>
      </c>
      <c r="Z39" s="33">
        <f t="shared" si="11"/>
        <v>0</v>
      </c>
      <c r="AA39" s="33">
        <f t="shared" si="11"/>
        <v>75562</v>
      </c>
    </row>
    <row r="40" spans="1:27" x14ac:dyDescent="0.15">
      <c r="A40" s="39" t="s">
        <v>52</v>
      </c>
    </row>
    <row r="41" spans="1:27" x14ac:dyDescent="0.15">
      <c r="A41" s="40" t="s">
        <v>53</v>
      </c>
    </row>
    <row r="42" spans="1:27" x14ac:dyDescent="0.15">
      <c r="A42" s="41"/>
    </row>
  </sheetData>
  <sheetProtection sheet="1" objects="1" scenarios="1"/>
  <mergeCells count="9">
    <mergeCell ref="A7:B7"/>
    <mergeCell ref="A8:B8"/>
    <mergeCell ref="A9:B9"/>
    <mergeCell ref="A3:B4"/>
    <mergeCell ref="C3:C4"/>
    <mergeCell ref="D3:P3"/>
    <mergeCell ref="Q3:AA3"/>
    <mergeCell ref="A5:B5"/>
    <mergeCell ref="A6:B6"/>
  </mergeCells>
  <phoneticPr fontId="1"/>
  <dataValidations count="1">
    <dataValidation type="decimal" operator="greaterThanOrEqual" allowBlank="1" showInputMessage="1" showErrorMessage="1" sqref="E10:P13 R10:AA13 R15:AA20 R22:AA39 E22:P39 E15:P20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8" scale="67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官-3</vt:lpstr>
      <vt:lpstr>'官-3'!Print_Titles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2020-02-15T05:21:15Z</dcterms:created>
  <dcterms:modified xsi:type="dcterms:W3CDTF">2020-02-15T05:21:16Z</dcterms:modified>
</cp:coreProperties>
</file>