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100.80.59.171\資源活用課\09資源活用課\◆03企画官(木材需要対策）\令和８年度\R8システム販売\03_第1次募集\05_公告訂正\02_掲載用\"/>
    </mc:Choice>
  </mc:AlternateContent>
  <xr:revisionPtr revIDLastSave="0" documentId="13_ncr:1_{0876B519-D659-42C7-BEC5-21D3916BC31E}" xr6:coauthVersionLast="47" xr6:coauthVersionMax="47" xr10:uidLastSave="{00000000-0000-0000-0000-000000000000}"/>
  <bookViews>
    <workbookView xWindow="-120" yWindow="-120" windowWidth="29040" windowHeight="15720" tabRatio="762" firstSheet="35" activeTab="44" xr2:uid="{00000000-000D-0000-FFFF-FFFF00000000}"/>
  </bookViews>
  <sheets>
    <sheet name="０１磐城" sheetId="346" r:id="rId1"/>
    <sheet name="０２磐城" sheetId="395" r:id="rId2"/>
    <sheet name="０３磐城" sheetId="396" r:id="rId3"/>
    <sheet name="０４磐城" sheetId="397" r:id="rId4"/>
    <sheet name="０４（民）常磐林業（株）" sheetId="436" r:id="rId5"/>
    <sheet name="０５福島" sheetId="398" r:id="rId6"/>
    <sheet name="０６福島" sheetId="399" r:id="rId7"/>
    <sheet name="０７福島" sheetId="400" r:id="rId8"/>
    <sheet name="０８白河" sheetId="401" r:id="rId9"/>
    <sheet name="０８（民）(有)大須賀林業" sheetId="437" r:id="rId10"/>
    <sheet name="０９白河" sheetId="402" r:id="rId11"/>
    <sheet name="０９（民）(有)大須賀林業" sheetId="438" r:id="rId12"/>
    <sheet name="１０棚倉" sheetId="403" r:id="rId13"/>
    <sheet name="１１棚倉" sheetId="404" r:id="rId14"/>
    <sheet name="１１（民）真名畑林業有限会社" sheetId="439" r:id="rId15"/>
    <sheet name="１１（民）有限会社ウッド福生" sheetId="440" r:id="rId16"/>
    <sheet name="１１（民）有限会社スズキ木材" sheetId="441" r:id="rId17"/>
    <sheet name="１１（民）有限会社陣野林業" sheetId="442" r:id="rId18"/>
    <sheet name="１１（民）有限会社田部林業" sheetId="443" r:id="rId19"/>
    <sheet name="１１（民）有限会社本郷林業" sheetId="444" r:id="rId20"/>
    <sheet name="１２南会津" sheetId="405" r:id="rId21"/>
    <sheet name="１３南会津" sheetId="406" r:id="rId22"/>
    <sheet name="１４塩那" sheetId="407" r:id="rId23"/>
    <sheet name="１５塩那" sheetId="408" r:id="rId24"/>
    <sheet name="１６塩那" sheetId="409" r:id="rId25"/>
    <sheet name="１７日光" sheetId="410" r:id="rId26"/>
    <sheet name="１８日光" sheetId="411" r:id="rId27"/>
    <sheet name="１９日光" sheetId="412" r:id="rId28"/>
    <sheet name="２０群馬" sheetId="413" r:id="rId29"/>
    <sheet name="２１群馬" sheetId="414" r:id="rId30"/>
    <sheet name="２２群馬" sheetId="415" r:id="rId31"/>
    <sheet name="２３利根沼田" sheetId="416" r:id="rId32"/>
    <sheet name="２４利根沼田" sheetId="417" r:id="rId33"/>
    <sheet name="２５利根沼田" sheetId="418" r:id="rId34"/>
    <sheet name="２６利根沼田" sheetId="419" r:id="rId35"/>
    <sheet name="２７吾妻" sheetId="420" r:id="rId36"/>
    <sheet name="２８吾妻" sheetId="421" r:id="rId37"/>
    <sheet name="２９吾妻" sheetId="422" r:id="rId38"/>
    <sheet name="３０吾妻" sheetId="423" r:id="rId39"/>
    <sheet name="３１村上" sheetId="424" r:id="rId40"/>
    <sheet name="３２村上" sheetId="425" r:id="rId41"/>
    <sheet name="３２（民）有限会社阿部林業工務店" sheetId="445" r:id="rId42"/>
    <sheet name="３３中越" sheetId="426" r:id="rId43"/>
    <sheet name="３３（民）湯沢町" sheetId="446" r:id="rId44"/>
    <sheet name="３４中越" sheetId="427" r:id="rId45"/>
    <sheet name="３４（民）湯沢町" sheetId="447" r:id="rId46"/>
    <sheet name="３５茨城" sheetId="428" r:id="rId47"/>
    <sheet name="３６茨城" sheetId="429" r:id="rId48"/>
    <sheet name="３７茨城" sheetId="430" r:id="rId49"/>
    <sheet name="３８茨城" sheetId="431" r:id="rId50"/>
    <sheet name="３９茨城" sheetId="432" r:id="rId51"/>
    <sheet name="４０伊豆" sheetId="433" r:id="rId52"/>
    <sheet name="４１静岡" sheetId="434" r:id="rId53"/>
    <sheet name="４２静岡" sheetId="435" r:id="rId54"/>
  </sheets>
  <definedNames>
    <definedName name="_xlnm.Print_Area" localSheetId="0">'０１磐城'!$A$1:$N$71</definedName>
    <definedName name="_xlnm.Print_Area" localSheetId="1">'０２磐城'!$A$1:$N$68</definedName>
    <definedName name="_xlnm.Print_Area" localSheetId="2">'０３磐城'!$A$1:$N$86</definedName>
    <definedName name="_xlnm.Print_Area" localSheetId="4">'０４（民）常磐林業（株）'!$A$1:$N$108</definedName>
    <definedName name="_xlnm.Print_Area" localSheetId="3">'０４磐城'!$A$1:$N$32</definedName>
    <definedName name="_xlnm.Print_Area" localSheetId="5">'０５福島'!$A$1:$N$45</definedName>
    <definedName name="_xlnm.Print_Area" localSheetId="6">'０６福島'!$A$1:$N$68</definedName>
    <definedName name="_xlnm.Print_Area" localSheetId="7">'０７福島'!$A$1:$N$33</definedName>
    <definedName name="_xlnm.Print_Area" localSheetId="9">'０８（民）(有)大須賀林業'!$A$1:$N$118</definedName>
    <definedName name="_xlnm.Print_Area" localSheetId="8">'０８白河'!$A$1:$N$60</definedName>
    <definedName name="_xlnm.Print_Area" localSheetId="11">'０９（民）(有)大須賀林業'!$A$1:$N$109</definedName>
    <definedName name="_xlnm.Print_Area" localSheetId="10">'０９白河'!$A$1:$N$33</definedName>
    <definedName name="_xlnm.Print_Area" localSheetId="12">'１０棚倉'!$A$1:$N$62</definedName>
    <definedName name="_xlnm.Print_Area" localSheetId="14">'１１（民）真名畑林業有限会社'!$A$1:$N$111</definedName>
    <definedName name="_xlnm.Print_Area" localSheetId="15">'１１（民）有限会社ウッド福生'!$A$1:$N$111</definedName>
    <definedName name="_xlnm.Print_Area" localSheetId="16">'１１（民）有限会社スズキ木材'!$A$1:$N$109</definedName>
    <definedName name="_xlnm.Print_Area" localSheetId="17">'１１（民）有限会社陣野林業'!$A$1:$N$111</definedName>
    <definedName name="_xlnm.Print_Area" localSheetId="18">'１１（民）有限会社田部林業'!$A$1:$N$111</definedName>
    <definedName name="_xlnm.Print_Area" localSheetId="19">'１１（民）有限会社本郷林業'!$A$1:$N$111</definedName>
    <definedName name="_xlnm.Print_Area" localSheetId="13">'１１棚倉'!$A$1:$N$35</definedName>
    <definedName name="_xlnm.Print_Area" localSheetId="20">'１２南会津'!$A$1:$N$53</definedName>
    <definedName name="_xlnm.Print_Area" localSheetId="21">'１３南会津'!$A$1:$N$35</definedName>
    <definedName name="_xlnm.Print_Area" localSheetId="22">'１４塩那'!$A$1:$N$43</definedName>
    <definedName name="_xlnm.Print_Area" localSheetId="23">'１５塩那'!$A$1:$N$58</definedName>
    <definedName name="_xlnm.Print_Area" localSheetId="24">'１６塩那'!$A$1:$N$32</definedName>
    <definedName name="_xlnm.Print_Area" localSheetId="25">'１７日光'!$A$1:$N$66</definedName>
    <definedName name="_xlnm.Print_Area" localSheetId="26">'１８日光'!$A$1:$N$36</definedName>
    <definedName name="_xlnm.Print_Area" localSheetId="27">'１９日光'!$A$1:$N$29</definedName>
    <definedName name="_xlnm.Print_Area" localSheetId="28">'２０群馬'!$A$1:$N$43</definedName>
    <definedName name="_xlnm.Print_Area" localSheetId="29">'２１群馬'!$A$1:$N$66</definedName>
    <definedName name="_xlnm.Print_Area" localSheetId="30">'２２群馬'!$A$1:$N$31</definedName>
    <definedName name="_xlnm.Print_Area" localSheetId="35">'２７吾妻'!$A$1:$L$66</definedName>
    <definedName name="_xlnm.Print_Area" localSheetId="36">'２８吾妻'!$A$1:$L$36</definedName>
    <definedName name="_xlnm.Print_Area" localSheetId="37">'２９吾妻'!$A$1:$L$29</definedName>
    <definedName name="_xlnm.Print_Area" localSheetId="38">'３０吾妻'!$A$1:$L$29</definedName>
    <definedName name="_xlnm.Print_Area" localSheetId="39">'３１村上'!$A$1:$L$40</definedName>
    <definedName name="_xlnm.Print_Area" localSheetId="41">'３２（民）有限会社阿部林業工務店'!$A$1:$N$111</definedName>
    <definedName name="_xlnm.Print_Area" localSheetId="40">'３２村上'!$A$1:$L$29</definedName>
    <definedName name="_xlnm.Print_Area" localSheetId="43">'３３（民）湯沢町'!$A$1:$N$113</definedName>
    <definedName name="_xlnm.Print_Area" localSheetId="42">'３３中越'!$A$1:$L$45</definedName>
    <definedName name="_xlnm.Print_Area" localSheetId="45">'３４（民）湯沢町'!$A$1:$N$108</definedName>
    <definedName name="_xlnm.Print_Area" localSheetId="44">'３４中越'!$A$1:$L$30</definedName>
    <definedName name="_xlnm.Print_Area" localSheetId="46">'３５茨城'!$A$1:$L$50</definedName>
    <definedName name="_xlnm.Print_Area" localSheetId="47">'３６茨城'!$A$1:$L$50</definedName>
    <definedName name="_xlnm.Print_Area" localSheetId="48">'３７茨城'!$A$1:$L$38</definedName>
    <definedName name="_xlnm.Print_Area" localSheetId="49">'３８茨城'!$A$1:$L$29</definedName>
    <definedName name="_xlnm.Print_Area" localSheetId="50">'３９茨城'!$A$1:$L$29</definedName>
    <definedName name="_xlnm.Print_Area" localSheetId="51">'４０伊豆'!$A$1:$L$41</definedName>
    <definedName name="_xlnm.Print_Area" localSheetId="52">'４１静岡'!$A$1:$L$48</definedName>
    <definedName name="_xlnm.Print_Area" localSheetId="53">'４２静岡'!$A$1:$L$29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69" i="346" l="1"/>
  <c r="J29" i="418"/>
  <c r="J30" i="418"/>
  <c r="J31" i="418"/>
  <c r="J32" i="418"/>
  <c r="J33" i="418"/>
  <c r="J34" i="418"/>
  <c r="J35" i="418"/>
  <c r="J46" i="401"/>
  <c r="J47" i="401"/>
  <c r="J48" i="401"/>
  <c r="J49" i="401"/>
  <c r="J50" i="401"/>
  <c r="J51" i="401"/>
  <c r="J52" i="401"/>
  <c r="J53" i="401"/>
  <c r="J54" i="401"/>
  <c r="J55" i="401"/>
  <c r="J56" i="401"/>
  <c r="J57" i="401"/>
  <c r="J58" i="401"/>
  <c r="J45" i="401"/>
  <c r="J43" i="401"/>
  <c r="J32" i="401"/>
  <c r="J33" i="401"/>
  <c r="J34" i="401"/>
  <c r="J35" i="401"/>
  <c r="J36" i="401"/>
  <c r="J37" i="401"/>
  <c r="J38" i="401"/>
  <c r="J39" i="401"/>
  <c r="J40" i="401"/>
  <c r="J41" i="401"/>
  <c r="J42" i="401"/>
  <c r="H28" i="447"/>
  <c r="J27" i="447"/>
  <c r="J28" i="447" s="1"/>
  <c r="J24" i="447"/>
  <c r="I22" i="447"/>
  <c r="C17" i="447" s="1"/>
  <c r="F22" i="447"/>
  <c r="H35" i="446"/>
  <c r="B22" i="446" s="1"/>
  <c r="I22" i="446" s="1"/>
  <c r="C17" i="446" s="1"/>
  <c r="J34" i="446"/>
  <c r="J33" i="446"/>
  <c r="J32" i="446"/>
  <c r="J31" i="446"/>
  <c r="J30" i="446"/>
  <c r="J29" i="446"/>
  <c r="J28" i="446"/>
  <c r="J27" i="446"/>
  <c r="J24" i="446"/>
  <c r="F23" i="447" l="1"/>
  <c r="I23" i="447" s="1"/>
  <c r="I24" i="447" s="1"/>
  <c r="J35" i="446"/>
  <c r="B23" i="446" s="1"/>
  <c r="I23" i="446" s="1"/>
  <c r="I24" i="446" s="1"/>
  <c r="J59" i="401"/>
  <c r="C26" i="401" s="1"/>
  <c r="H28" i="445"/>
  <c r="F22" i="445" s="1"/>
  <c r="I22" i="445" s="1"/>
  <c r="C17" i="445" s="1"/>
  <c r="J27" i="445"/>
  <c r="J28" i="445" s="1"/>
  <c r="F23" i="445" s="1"/>
  <c r="I23" i="445" s="1"/>
  <c r="I24" i="445" s="1"/>
  <c r="J24" i="445"/>
  <c r="H28" i="444" l="1"/>
  <c r="F22" i="444" s="1"/>
  <c r="I22" i="444" s="1"/>
  <c r="C17" i="444" s="1"/>
  <c r="J27" i="444"/>
  <c r="J28" i="444" s="1"/>
  <c r="F23" i="444" s="1"/>
  <c r="I23" i="444" s="1"/>
  <c r="I24" i="444" s="1"/>
  <c r="J24" i="444"/>
  <c r="H28" i="443" l="1"/>
  <c r="J27" i="443"/>
  <c r="J28" i="443" s="1"/>
  <c r="J24" i="443"/>
  <c r="I22" i="443"/>
  <c r="C17" i="443" s="1"/>
  <c r="F22" i="443"/>
  <c r="F23" i="443" l="1"/>
  <c r="I23" i="443" s="1"/>
  <c r="I24" i="443" s="1"/>
  <c r="H29" i="442" l="1"/>
  <c r="J28" i="442"/>
  <c r="G23" i="442" s="1"/>
  <c r="J27" i="442"/>
  <c r="J24" i="442"/>
  <c r="G22" i="442"/>
  <c r="I22" i="442" s="1"/>
  <c r="C17" i="442" s="1"/>
  <c r="F22" i="442"/>
  <c r="J29" i="442" l="1"/>
  <c r="F23" i="442"/>
  <c r="I23" i="442" s="1"/>
  <c r="I24" i="442" s="1"/>
  <c r="H29" i="441"/>
  <c r="J28" i="441"/>
  <c r="G23" i="441" s="1"/>
  <c r="J27" i="441"/>
  <c r="F23" i="441" s="1"/>
  <c r="J24" i="441"/>
  <c r="G22" i="441"/>
  <c r="I22" i="441" s="1"/>
  <c r="C17" i="441" s="1"/>
  <c r="F22" i="441"/>
  <c r="I23" i="441" l="1"/>
  <c r="I24" i="441" s="1"/>
  <c r="J29" i="441"/>
  <c r="H28" i="440"/>
  <c r="J27" i="440"/>
  <c r="J28" i="440" s="1"/>
  <c r="J24" i="440"/>
  <c r="F22" i="440"/>
  <c r="I22" i="440" s="1"/>
  <c r="C17" i="440" s="1"/>
  <c r="F23" i="440" l="1"/>
  <c r="I23" i="440" s="1"/>
  <c r="I24" i="440" s="1"/>
  <c r="H29" i="439"/>
  <c r="J28" i="439"/>
  <c r="G23" i="439" s="1"/>
  <c r="J27" i="439"/>
  <c r="J24" i="439"/>
  <c r="I22" i="439"/>
  <c r="G22" i="439"/>
  <c r="F22" i="439"/>
  <c r="C17" i="439"/>
  <c r="J29" i="439" l="1"/>
  <c r="F23" i="439"/>
  <c r="I23" i="439"/>
  <c r="I24" i="439" s="1"/>
  <c r="H29" i="438"/>
  <c r="J28" i="438"/>
  <c r="G23" i="438" s="1"/>
  <c r="J27" i="438"/>
  <c r="J24" i="438"/>
  <c r="I22" i="438"/>
  <c r="C17" i="438" s="1"/>
  <c r="G22" i="438"/>
  <c r="F22" i="438"/>
  <c r="H38" i="437"/>
  <c r="J37" i="437"/>
  <c r="J36" i="437"/>
  <c r="J35" i="437"/>
  <c r="J34" i="437"/>
  <c r="J33" i="437"/>
  <c r="J32" i="437"/>
  <c r="J31" i="437"/>
  <c r="J30" i="437"/>
  <c r="J29" i="437"/>
  <c r="J28" i="437"/>
  <c r="J27" i="437"/>
  <c r="J24" i="437"/>
  <c r="B22" i="437"/>
  <c r="I22" i="437" s="1"/>
  <c r="C17" i="437" s="1"/>
  <c r="F23" i="438" l="1"/>
  <c r="I23" i="438" s="1"/>
  <c r="I24" i="438" s="1"/>
  <c r="J29" i="438"/>
  <c r="J38" i="437"/>
  <c r="B23" i="437" s="1"/>
  <c r="I23" i="437" s="1"/>
  <c r="I24" i="437" s="1"/>
  <c r="H28" i="436"/>
  <c r="J27" i="436"/>
  <c r="J24" i="436"/>
  <c r="F22" i="436"/>
  <c r="I22" i="436" s="1"/>
  <c r="C17" i="436" s="1"/>
  <c r="F23" i="436" l="1"/>
  <c r="I23" i="436" s="1"/>
  <c r="I24" i="436" s="1"/>
  <c r="J28" i="436"/>
  <c r="H50" i="405"/>
  <c r="H25" i="402"/>
  <c r="G25" i="402"/>
  <c r="C17" i="397" l="1"/>
  <c r="E25" i="398" l="1"/>
  <c r="C25" i="398"/>
  <c r="B25" i="398"/>
  <c r="G51" i="396" l="1"/>
  <c r="G48" i="396"/>
  <c r="G46" i="396"/>
  <c r="K54" i="396"/>
  <c r="K47" i="396"/>
  <c r="G54" i="396"/>
  <c r="K53" i="396"/>
  <c r="L53" i="396"/>
  <c r="L52" i="396"/>
  <c r="G52" i="396"/>
  <c r="L48" i="396"/>
  <c r="K48" i="396"/>
  <c r="I69" i="396"/>
  <c r="I68" i="396"/>
  <c r="I67" i="396"/>
  <c r="I66" i="396"/>
  <c r="K83" i="396"/>
  <c r="K82" i="396"/>
  <c r="G84" i="396"/>
  <c r="G83" i="396"/>
  <c r="G81" i="396"/>
  <c r="G77" i="396"/>
  <c r="G76" i="396"/>
  <c r="K79" i="396"/>
  <c r="K78" i="396"/>
  <c r="K77" i="396"/>
  <c r="K76" i="396"/>
  <c r="I64" i="396"/>
  <c r="I63" i="396"/>
  <c r="I62" i="396"/>
  <c r="I61" i="396"/>
  <c r="K84" i="396"/>
  <c r="L47" i="396" l="1"/>
  <c r="I50" i="396"/>
  <c r="I55" i="396"/>
  <c r="I56" i="396" s="1"/>
  <c r="E50" i="396"/>
  <c r="G47" i="396"/>
  <c r="M47" i="396" s="1"/>
  <c r="M77" i="396"/>
  <c r="E55" i="396"/>
  <c r="E56" i="396" s="1"/>
  <c r="L49" i="396"/>
  <c r="M54" i="396"/>
  <c r="K51" i="396"/>
  <c r="M51" i="396" s="1"/>
  <c r="K49" i="396"/>
  <c r="L51" i="396"/>
  <c r="M48" i="396"/>
  <c r="K46" i="396"/>
  <c r="M46" i="396" s="1"/>
  <c r="G49" i="396"/>
  <c r="G53" i="396"/>
  <c r="M53" i="396" s="1"/>
  <c r="L46" i="396"/>
  <c r="L54" i="396"/>
  <c r="L77" i="396"/>
  <c r="L81" i="396"/>
  <c r="L78" i="396"/>
  <c r="E70" i="396"/>
  <c r="K52" i="396"/>
  <c r="M84" i="396"/>
  <c r="E80" i="396"/>
  <c r="E65" i="396"/>
  <c r="M83" i="396"/>
  <c r="I85" i="396"/>
  <c r="L79" i="396"/>
  <c r="I80" i="396"/>
  <c r="K81" i="396"/>
  <c r="K85" i="396" s="1"/>
  <c r="L82" i="396"/>
  <c r="I70" i="396"/>
  <c r="K80" i="396"/>
  <c r="L76" i="396"/>
  <c r="L83" i="396"/>
  <c r="E85" i="396"/>
  <c r="G79" i="396"/>
  <c r="M79" i="396" s="1"/>
  <c r="L84" i="396"/>
  <c r="M76" i="396"/>
  <c r="G78" i="396"/>
  <c r="M78" i="396" s="1"/>
  <c r="G82" i="396"/>
  <c r="M82" i="396" s="1"/>
  <c r="I65" i="396"/>
  <c r="G67" i="396"/>
  <c r="L63" i="396"/>
  <c r="L62" i="396"/>
  <c r="K69" i="396"/>
  <c r="L69" i="396"/>
  <c r="K68" i="396"/>
  <c r="L68" i="396"/>
  <c r="L67" i="396"/>
  <c r="K67" i="396"/>
  <c r="K66" i="396"/>
  <c r="K64" i="396"/>
  <c r="G64" i="396"/>
  <c r="L64" i="396"/>
  <c r="K63" i="396"/>
  <c r="K62" i="396"/>
  <c r="K61" i="396"/>
  <c r="G61" i="396"/>
  <c r="K55" i="396" l="1"/>
  <c r="E71" i="396"/>
  <c r="L55" i="396"/>
  <c r="M49" i="396"/>
  <c r="G50" i="396"/>
  <c r="K50" i="396"/>
  <c r="G55" i="396"/>
  <c r="L50" i="396"/>
  <c r="L56" i="396" s="1"/>
  <c r="M52" i="396"/>
  <c r="M64" i="396"/>
  <c r="I71" i="396"/>
  <c r="L80" i="396"/>
  <c r="M81" i="396"/>
  <c r="L85" i="396"/>
  <c r="L86" i="396" s="1"/>
  <c r="E86" i="396"/>
  <c r="I86" i="396"/>
  <c r="K86" i="396"/>
  <c r="G85" i="396"/>
  <c r="G80" i="396"/>
  <c r="M80" i="396" s="1"/>
  <c r="M67" i="396"/>
  <c r="G69" i="396"/>
  <c r="M69" i="396" s="1"/>
  <c r="K70" i="396"/>
  <c r="K65" i="396"/>
  <c r="L61" i="396"/>
  <c r="L65" i="396" s="1"/>
  <c r="M61" i="396"/>
  <c r="G63" i="396"/>
  <c r="M63" i="396" s="1"/>
  <c r="G66" i="396"/>
  <c r="L66" i="396"/>
  <c r="L70" i="396" s="1"/>
  <c r="G68" i="396"/>
  <c r="M68" i="396" s="1"/>
  <c r="G62" i="396"/>
  <c r="M62" i="396" s="1"/>
  <c r="K56" i="396" l="1"/>
  <c r="G56" i="396"/>
  <c r="M50" i="396"/>
  <c r="M55" i="396"/>
  <c r="K71" i="396"/>
  <c r="G86" i="396"/>
  <c r="M85" i="396"/>
  <c r="M86" i="396" s="1"/>
  <c r="L71" i="396"/>
  <c r="G70" i="396"/>
  <c r="M66" i="396"/>
  <c r="G65" i="396"/>
  <c r="M65" i="396" s="1"/>
  <c r="L66" i="414"/>
  <c r="E66" i="414"/>
  <c r="I65" i="414"/>
  <c r="K65" i="414" s="1"/>
  <c r="G65" i="414"/>
  <c r="I64" i="414"/>
  <c r="M64" i="414" s="1"/>
  <c r="G64" i="414"/>
  <c r="I63" i="414"/>
  <c r="M63" i="414" s="1"/>
  <c r="G63" i="414"/>
  <c r="I62" i="414"/>
  <c r="G62" i="414"/>
  <c r="L57" i="414"/>
  <c r="E57" i="414"/>
  <c r="I56" i="414"/>
  <c r="M56" i="414" s="1"/>
  <c r="G56" i="414"/>
  <c r="I55" i="414"/>
  <c r="M55" i="414" s="1"/>
  <c r="G55" i="414"/>
  <c r="I54" i="414"/>
  <c r="M54" i="414" s="1"/>
  <c r="G54" i="414"/>
  <c r="I53" i="414"/>
  <c r="M53" i="414" s="1"/>
  <c r="G53" i="414"/>
  <c r="G57" i="414" s="1"/>
  <c r="L48" i="414"/>
  <c r="E48" i="414"/>
  <c r="I47" i="414"/>
  <c r="M47" i="414" s="1"/>
  <c r="G47" i="414"/>
  <c r="I46" i="414"/>
  <c r="M46" i="414" s="1"/>
  <c r="G46" i="414"/>
  <c r="I45" i="414"/>
  <c r="K45" i="414" s="1"/>
  <c r="G45" i="414"/>
  <c r="I44" i="414"/>
  <c r="M44" i="414" s="1"/>
  <c r="G44" i="414"/>
  <c r="L37" i="414"/>
  <c r="B27" i="414" s="1"/>
  <c r="E37" i="414"/>
  <c r="I36" i="414"/>
  <c r="M36" i="414" s="1"/>
  <c r="G36" i="414"/>
  <c r="I35" i="414"/>
  <c r="M35" i="414" s="1"/>
  <c r="G35" i="414"/>
  <c r="I34" i="414"/>
  <c r="K34" i="414" s="1"/>
  <c r="G34" i="414"/>
  <c r="I33" i="414"/>
  <c r="M33" i="414" s="1"/>
  <c r="G33" i="414"/>
  <c r="L32" i="396"/>
  <c r="L33" i="396"/>
  <c r="L34" i="396"/>
  <c r="L35" i="396"/>
  <c r="L37" i="396"/>
  <c r="G38" i="396"/>
  <c r="G39" i="396"/>
  <c r="L40" i="396"/>
  <c r="K40" i="396"/>
  <c r="K39" i="396"/>
  <c r="K38" i="396"/>
  <c r="K37" i="396"/>
  <c r="K34" i="396"/>
  <c r="M56" i="396" l="1"/>
  <c r="G71" i="396"/>
  <c r="M70" i="396"/>
  <c r="M71" i="396" s="1"/>
  <c r="M38" i="396"/>
  <c r="M39" i="396"/>
  <c r="L39" i="396"/>
  <c r="L38" i="396"/>
  <c r="L36" i="396"/>
  <c r="B26" i="396" s="1"/>
  <c r="G48" i="414"/>
  <c r="M57" i="414"/>
  <c r="K44" i="414"/>
  <c r="M65" i="414"/>
  <c r="I48" i="414"/>
  <c r="K63" i="414"/>
  <c r="K46" i="414"/>
  <c r="G66" i="414"/>
  <c r="I66" i="414"/>
  <c r="G37" i="414"/>
  <c r="K36" i="414"/>
  <c r="K54" i="414"/>
  <c r="K47" i="414"/>
  <c r="K64" i="414"/>
  <c r="M34" i="414"/>
  <c r="M37" i="414" s="1"/>
  <c r="B28" i="414" s="1"/>
  <c r="M45" i="414"/>
  <c r="M48" i="414" s="1"/>
  <c r="M62" i="414"/>
  <c r="M66" i="414" s="1"/>
  <c r="K53" i="414"/>
  <c r="K55" i="414"/>
  <c r="I57" i="414"/>
  <c r="K56" i="414"/>
  <c r="K62" i="414"/>
  <c r="K66" i="414" s="1"/>
  <c r="K33" i="414"/>
  <c r="K35" i="414"/>
  <c r="I37" i="414"/>
  <c r="K41" i="396"/>
  <c r="G40" i="396"/>
  <c r="M40" i="396" s="1"/>
  <c r="G35" i="396"/>
  <c r="G34" i="396"/>
  <c r="M34" i="396" s="1"/>
  <c r="G33" i="396"/>
  <c r="E36" i="396"/>
  <c r="E41" i="396"/>
  <c r="G37" i="396"/>
  <c r="M37" i="396" s="1"/>
  <c r="G32" i="396"/>
  <c r="K35" i="396"/>
  <c r="K32" i="396"/>
  <c r="K33" i="396"/>
  <c r="H45" i="398"/>
  <c r="H44" i="398"/>
  <c r="H39" i="398"/>
  <c r="H34" i="398"/>
  <c r="H68" i="399"/>
  <c r="L41" i="396" l="1"/>
  <c r="C26" i="396" s="1"/>
  <c r="M33" i="396"/>
  <c r="M32" i="396"/>
  <c r="M35" i="396"/>
  <c r="K37" i="414"/>
  <c r="K48" i="414"/>
  <c r="K57" i="414"/>
  <c r="E42" i="396"/>
  <c r="G41" i="396"/>
  <c r="M41" i="396" s="1"/>
  <c r="C27" i="396" s="1"/>
  <c r="G36" i="396"/>
  <c r="K36" i="396"/>
  <c r="K42" i="396" s="1"/>
  <c r="H60" i="401"/>
  <c r="H59" i="401"/>
  <c r="H44" i="401"/>
  <c r="H35" i="404"/>
  <c r="L42" i="396" l="1"/>
  <c r="M36" i="396"/>
  <c r="G42" i="396"/>
  <c r="D25" i="405"/>
  <c r="B25" i="405"/>
  <c r="M42" i="396" l="1"/>
  <c r="B27" i="396"/>
  <c r="F23" i="412" l="1"/>
  <c r="C23" i="416" l="1"/>
  <c r="B23" i="416"/>
  <c r="C23" i="417"/>
  <c r="B23" i="417"/>
  <c r="D23" i="418"/>
  <c r="F23" i="419"/>
  <c r="H66" i="420" l="1"/>
  <c r="H65" i="420"/>
  <c r="H46" i="420"/>
  <c r="F23" i="422"/>
  <c r="F23" i="423"/>
  <c r="B23" i="424" l="1"/>
  <c r="H40" i="424"/>
  <c r="F23" i="425"/>
  <c r="B23" i="426" l="1"/>
  <c r="J29" i="426"/>
  <c r="J30" i="426"/>
  <c r="J31" i="426"/>
  <c r="J32" i="426"/>
  <c r="J33" i="426"/>
  <c r="J34" i="426"/>
  <c r="J35" i="426"/>
  <c r="J36" i="426"/>
  <c r="J37" i="426"/>
  <c r="J38" i="426"/>
  <c r="J39" i="426"/>
  <c r="J40" i="426"/>
  <c r="J41" i="426"/>
  <c r="J42" i="426"/>
  <c r="J43" i="426"/>
  <c r="J44" i="426"/>
  <c r="H45" i="426"/>
  <c r="J29" i="427" l="1"/>
  <c r="F25" i="427" s="1"/>
  <c r="H30" i="427"/>
  <c r="F24" i="427"/>
  <c r="C23" i="428"/>
  <c r="B23" i="428"/>
  <c r="I23" i="428"/>
  <c r="H50" i="428"/>
  <c r="J29" i="428"/>
  <c r="J30" i="428"/>
  <c r="J31" i="428"/>
  <c r="J32" i="428"/>
  <c r="J33" i="428"/>
  <c r="J34" i="428"/>
  <c r="J35" i="428"/>
  <c r="J36" i="428"/>
  <c r="J37" i="428"/>
  <c r="J39" i="428"/>
  <c r="J40" i="428"/>
  <c r="J41" i="428"/>
  <c r="J42" i="428"/>
  <c r="J43" i="428"/>
  <c r="J44" i="428"/>
  <c r="J45" i="428"/>
  <c r="J46" i="428"/>
  <c r="J47" i="428"/>
  <c r="J48" i="428"/>
  <c r="H49" i="428"/>
  <c r="H38" i="428"/>
  <c r="J29" i="429"/>
  <c r="J30" i="429"/>
  <c r="J31" i="429"/>
  <c r="J32" i="429"/>
  <c r="J33" i="429"/>
  <c r="J34" i="429"/>
  <c r="J35" i="429"/>
  <c r="J36" i="429"/>
  <c r="J37" i="429"/>
  <c r="J39" i="429"/>
  <c r="J40" i="429"/>
  <c r="J41" i="429"/>
  <c r="J42" i="429"/>
  <c r="J43" i="429"/>
  <c r="J44" i="429"/>
  <c r="J45" i="429"/>
  <c r="J46" i="429"/>
  <c r="J47" i="429"/>
  <c r="J48" i="429"/>
  <c r="H50" i="429"/>
  <c r="H49" i="429"/>
  <c r="C23" i="429" s="1"/>
  <c r="H38" i="429"/>
  <c r="B23" i="429" s="1"/>
  <c r="H38" i="430"/>
  <c r="J36" i="430"/>
  <c r="J35" i="430"/>
  <c r="J34" i="430"/>
  <c r="J33" i="430"/>
  <c r="J29" i="430"/>
  <c r="J30" i="430"/>
  <c r="J31" i="430"/>
  <c r="H37" i="430"/>
  <c r="H32" i="430"/>
  <c r="B23" i="430" s="1"/>
  <c r="C23" i="430"/>
  <c r="H29" i="431"/>
  <c r="F23" i="431"/>
  <c r="H29" i="432"/>
  <c r="F23" i="432"/>
  <c r="J37" i="430" l="1"/>
  <c r="C24" i="430" s="1"/>
  <c r="J49" i="429"/>
  <c r="C24" i="429" s="1"/>
  <c r="J49" i="428"/>
  <c r="C24" i="428" s="1"/>
  <c r="J30" i="427"/>
  <c r="F23" i="433"/>
  <c r="C23" i="433"/>
  <c r="B23" i="433"/>
  <c r="J29" i="433"/>
  <c r="J30" i="433"/>
  <c r="J31" i="433"/>
  <c r="J32" i="433"/>
  <c r="J34" i="433"/>
  <c r="J35" i="433"/>
  <c r="J36" i="433"/>
  <c r="J37" i="433"/>
  <c r="J38" i="433"/>
  <c r="J40" i="433"/>
  <c r="F24" i="433" s="1"/>
  <c r="H41" i="433"/>
  <c r="H39" i="433"/>
  <c r="H33" i="433"/>
  <c r="J39" i="433" l="1"/>
  <c r="C24" i="433" s="1"/>
  <c r="C23" i="434"/>
  <c r="B23" i="434"/>
  <c r="H48" i="434"/>
  <c r="H47" i="434"/>
  <c r="H36" i="434"/>
  <c r="J29" i="434"/>
  <c r="J30" i="434"/>
  <c r="J31" i="434"/>
  <c r="J32" i="434"/>
  <c r="J33" i="434"/>
  <c r="J34" i="434"/>
  <c r="J35" i="434"/>
  <c r="J37" i="434"/>
  <c r="J38" i="434"/>
  <c r="J39" i="434"/>
  <c r="J40" i="434"/>
  <c r="J41" i="434"/>
  <c r="J42" i="434"/>
  <c r="J43" i="434"/>
  <c r="J44" i="434"/>
  <c r="J45" i="434"/>
  <c r="J46" i="434"/>
  <c r="J47" i="434" l="1"/>
  <c r="C24" i="434" s="1"/>
  <c r="H29" i="435"/>
  <c r="F23" i="435" s="1"/>
  <c r="I23" i="435" l="1"/>
  <c r="C17" i="435" s="1"/>
  <c r="J28" i="435"/>
  <c r="J29" i="435" s="1"/>
  <c r="F24" i="435" s="1"/>
  <c r="I24" i="435" s="1"/>
  <c r="J25" i="435"/>
  <c r="I23" i="434"/>
  <c r="C17" i="434" s="1"/>
  <c r="J28" i="434"/>
  <c r="J36" i="434" s="1"/>
  <c r="J25" i="434"/>
  <c r="J48" i="434" l="1"/>
  <c r="B24" i="434"/>
  <c r="I24" i="434" s="1"/>
  <c r="I25" i="434" s="1"/>
  <c r="I25" i="435"/>
  <c r="I23" i="433"/>
  <c r="C17" i="433" s="1"/>
  <c r="J28" i="433"/>
  <c r="J33" i="433" s="1"/>
  <c r="J25" i="433"/>
  <c r="J41" i="433" l="1"/>
  <c r="B24" i="433"/>
  <c r="I24" i="433" l="1"/>
  <c r="I25" i="433" s="1"/>
  <c r="I23" i="432"/>
  <c r="C17" i="432" s="1"/>
  <c r="J28" i="432"/>
  <c r="J25" i="432"/>
  <c r="I23" i="431"/>
  <c r="C17" i="431" s="1"/>
  <c r="J28" i="431"/>
  <c r="J25" i="431"/>
  <c r="F24" i="432" l="1"/>
  <c r="I24" i="432" s="1"/>
  <c r="J29" i="432"/>
  <c r="F24" i="431"/>
  <c r="I24" i="431" s="1"/>
  <c r="I25" i="431" s="1"/>
  <c r="J29" i="431"/>
  <c r="I25" i="432"/>
  <c r="I23" i="430" l="1"/>
  <c r="C17" i="430" s="1"/>
  <c r="J28" i="430"/>
  <c r="J32" i="430" s="1"/>
  <c r="J25" i="430"/>
  <c r="I23" i="429"/>
  <c r="C17" i="429" s="1"/>
  <c r="J28" i="429"/>
  <c r="J38" i="429" s="1"/>
  <c r="J25" i="429"/>
  <c r="J28" i="428"/>
  <c r="J38" i="428" s="1"/>
  <c r="J25" i="428"/>
  <c r="C17" i="428"/>
  <c r="J38" i="430" l="1"/>
  <c r="B24" i="430"/>
  <c r="I24" i="430" s="1"/>
  <c r="I25" i="430" s="1"/>
  <c r="B24" i="429"/>
  <c r="I24" i="429" s="1"/>
  <c r="I25" i="429" s="1"/>
  <c r="J50" i="429"/>
  <c r="J50" i="428"/>
  <c r="B24" i="428"/>
  <c r="I24" i="428" s="1"/>
  <c r="I25" i="428" s="1"/>
  <c r="I25" i="427" l="1"/>
  <c r="I24" i="427"/>
  <c r="C17" i="427" s="1"/>
  <c r="J26" i="427"/>
  <c r="I23" i="426"/>
  <c r="C17" i="426" s="1"/>
  <c r="J28" i="426"/>
  <c r="J45" i="426" s="1"/>
  <c r="B24" i="426" s="1"/>
  <c r="I24" i="426" s="1"/>
  <c r="J25" i="426"/>
  <c r="I26" i="427" l="1"/>
  <c r="I25" i="426"/>
  <c r="H29" i="425"/>
  <c r="I23" i="425" s="1"/>
  <c r="C17" i="425" s="1"/>
  <c r="J28" i="425"/>
  <c r="J29" i="425" s="1"/>
  <c r="F24" i="425" s="1"/>
  <c r="I24" i="425" s="1"/>
  <c r="J25" i="425"/>
  <c r="J29" i="424"/>
  <c r="J30" i="424"/>
  <c r="J31" i="424"/>
  <c r="J32" i="424"/>
  <c r="J33" i="424"/>
  <c r="J34" i="424"/>
  <c r="J35" i="424"/>
  <c r="J36" i="424"/>
  <c r="J37" i="424"/>
  <c r="J38" i="424"/>
  <c r="J39" i="424"/>
  <c r="J28" i="424"/>
  <c r="J40" i="424" l="1"/>
  <c r="B24" i="424" s="1"/>
  <c r="I24" i="424" s="1"/>
  <c r="I25" i="425"/>
  <c r="I23" i="424"/>
  <c r="C17" i="424" s="1"/>
  <c r="J25" i="424"/>
  <c r="H29" i="423"/>
  <c r="I23" i="423" s="1"/>
  <c r="C17" i="423" s="1"/>
  <c r="J28" i="423"/>
  <c r="J29" i="423" s="1"/>
  <c r="J25" i="423"/>
  <c r="H29" i="422"/>
  <c r="I23" i="422" s="1"/>
  <c r="C17" i="422" s="1"/>
  <c r="J28" i="422"/>
  <c r="J29" i="422" s="1"/>
  <c r="J25" i="422"/>
  <c r="D23" i="421"/>
  <c r="H36" i="421"/>
  <c r="J35" i="421"/>
  <c r="J34" i="421"/>
  <c r="J33" i="421"/>
  <c r="J32" i="421"/>
  <c r="J31" i="421"/>
  <c r="J30" i="421"/>
  <c r="J29" i="421"/>
  <c r="J28" i="421"/>
  <c r="J25" i="421"/>
  <c r="C23" i="420"/>
  <c r="B23" i="420"/>
  <c r="J45" i="420"/>
  <c r="J44" i="420"/>
  <c r="J43" i="420"/>
  <c r="J42" i="420"/>
  <c r="J41" i="420"/>
  <c r="J40" i="420"/>
  <c r="J39" i="420"/>
  <c r="J38" i="420"/>
  <c r="J37" i="420"/>
  <c r="J36" i="420"/>
  <c r="J35" i="420"/>
  <c r="J34" i="420"/>
  <c r="J33" i="420"/>
  <c r="J32" i="420"/>
  <c r="J31" i="420"/>
  <c r="J30" i="420"/>
  <c r="J29" i="420"/>
  <c r="J28" i="420"/>
  <c r="J47" i="420"/>
  <c r="J48" i="420"/>
  <c r="J49" i="420"/>
  <c r="J50" i="420"/>
  <c r="J51" i="420"/>
  <c r="J52" i="420"/>
  <c r="J53" i="420"/>
  <c r="J54" i="420"/>
  <c r="J55" i="420"/>
  <c r="J56" i="420"/>
  <c r="J57" i="420"/>
  <c r="J59" i="420"/>
  <c r="J60" i="420"/>
  <c r="J61" i="420"/>
  <c r="J62" i="420"/>
  <c r="J63" i="420"/>
  <c r="J64" i="420"/>
  <c r="F24" i="423" l="1"/>
  <c r="I24" i="423" s="1"/>
  <c r="I25" i="423" s="1"/>
  <c r="F24" i="422"/>
  <c r="I24" i="422" s="1"/>
  <c r="I25" i="422" s="1"/>
  <c r="J36" i="421"/>
  <c r="D24" i="421" s="1"/>
  <c r="I24" i="421" s="1"/>
  <c r="J46" i="420"/>
  <c r="I25" i="424"/>
  <c r="I23" i="421"/>
  <c r="C17" i="421" s="1"/>
  <c r="J58" i="420"/>
  <c r="J65" i="420" s="1"/>
  <c r="C24" i="420" s="1"/>
  <c r="J25" i="420"/>
  <c r="I23" i="420"/>
  <c r="C17" i="420" s="1"/>
  <c r="H29" i="419"/>
  <c r="J28" i="419"/>
  <c r="J29" i="419" s="1"/>
  <c r="F24" i="419" s="1"/>
  <c r="I24" i="419" s="1"/>
  <c r="J25" i="419"/>
  <c r="I23" i="419"/>
  <c r="C17" i="419" s="1"/>
  <c r="H36" i="418"/>
  <c r="J28" i="418"/>
  <c r="J36" i="418" s="1"/>
  <c r="J25" i="418"/>
  <c r="I23" i="418"/>
  <c r="C17" i="418" s="1"/>
  <c r="H42" i="417"/>
  <c r="H41" i="417"/>
  <c r="H34" i="417"/>
  <c r="J40" i="417"/>
  <c r="J39" i="417"/>
  <c r="J38" i="417"/>
  <c r="J37" i="417"/>
  <c r="J36" i="417"/>
  <c r="J35" i="417"/>
  <c r="J33" i="417"/>
  <c r="J32" i="417"/>
  <c r="J31" i="417"/>
  <c r="J30" i="417"/>
  <c r="J29" i="417"/>
  <c r="J28" i="417"/>
  <c r="J25" i="417"/>
  <c r="I23" i="417"/>
  <c r="C17" i="417" s="1"/>
  <c r="J29" i="416"/>
  <c r="J30" i="416"/>
  <c r="J31" i="416"/>
  <c r="J32" i="416"/>
  <c r="J33" i="416"/>
  <c r="J34" i="416"/>
  <c r="J35" i="416"/>
  <c r="J36" i="416"/>
  <c r="J37" i="416"/>
  <c r="J38" i="416"/>
  <c r="J39" i="416"/>
  <c r="J40" i="416"/>
  <c r="J41" i="416"/>
  <c r="J43" i="416"/>
  <c r="J44" i="416"/>
  <c r="J45" i="416"/>
  <c r="J46" i="416"/>
  <c r="J47" i="416"/>
  <c r="J48" i="416"/>
  <c r="J49" i="416"/>
  <c r="J50" i="416"/>
  <c r="J51" i="416"/>
  <c r="J52" i="416"/>
  <c r="J53" i="416"/>
  <c r="J54" i="416"/>
  <c r="J55" i="416"/>
  <c r="J56" i="416"/>
  <c r="J28" i="416"/>
  <c r="H58" i="416"/>
  <c r="H57" i="416"/>
  <c r="H42" i="416"/>
  <c r="J25" i="416"/>
  <c r="I23" i="416"/>
  <c r="C17" i="416" s="1"/>
  <c r="J66" i="420" l="1"/>
  <c r="B24" i="420"/>
  <c r="I24" i="420" s="1"/>
  <c r="I25" i="420" s="1"/>
  <c r="J41" i="417"/>
  <c r="C24" i="417" s="1"/>
  <c r="J34" i="417"/>
  <c r="B24" i="417" s="1"/>
  <c r="J57" i="416"/>
  <c r="C24" i="416" s="1"/>
  <c r="J42" i="416"/>
  <c r="B24" i="416" s="1"/>
  <c r="I25" i="419"/>
  <c r="I25" i="421"/>
  <c r="D24" i="418"/>
  <c r="I24" i="418" s="1"/>
  <c r="I25" i="418" s="1"/>
  <c r="I24" i="417" l="1"/>
  <c r="I25" i="417" s="1"/>
  <c r="J42" i="417"/>
  <c r="J58" i="416"/>
  <c r="I24" i="416"/>
  <c r="I25" i="416" s="1"/>
  <c r="H31" i="415"/>
  <c r="J30" i="415"/>
  <c r="J31" i="415" s="1"/>
  <c r="J27" i="415"/>
  <c r="I27" i="414"/>
  <c r="C17" i="414" s="1"/>
  <c r="J29" i="414"/>
  <c r="J30" i="413"/>
  <c r="J31" i="413"/>
  <c r="J32" i="413"/>
  <c r="J33" i="413"/>
  <c r="J34" i="413"/>
  <c r="J35" i="413"/>
  <c r="J36" i="413"/>
  <c r="J37" i="413"/>
  <c r="J38" i="413"/>
  <c r="J39" i="413"/>
  <c r="J40" i="413"/>
  <c r="J41" i="413"/>
  <c r="J42" i="413"/>
  <c r="J29" i="413"/>
  <c r="H43" i="413"/>
  <c r="B24" i="413" s="1"/>
  <c r="I24" i="413" s="1"/>
  <c r="C17" i="413" s="1"/>
  <c r="J26" i="413"/>
  <c r="J43" i="413" l="1"/>
  <c r="B25" i="413" s="1"/>
  <c r="I25" i="413" s="1"/>
  <c r="I26" i="413" s="1"/>
  <c r="F26" i="415"/>
  <c r="I26" i="415" s="1"/>
  <c r="I27" i="415" s="1"/>
  <c r="F25" i="415"/>
  <c r="I25" i="415" s="1"/>
  <c r="C17" i="415" s="1"/>
  <c r="I28" i="414"/>
  <c r="I29" i="414" s="1"/>
  <c r="H29" i="412" l="1"/>
  <c r="I23" i="412" s="1"/>
  <c r="C17" i="412" s="1"/>
  <c r="J28" i="412"/>
  <c r="J29" i="412" s="1"/>
  <c r="J25" i="412"/>
  <c r="D23" i="411"/>
  <c r="I23" i="411" s="1"/>
  <c r="C17" i="411" s="1"/>
  <c r="H36" i="411"/>
  <c r="J35" i="411"/>
  <c r="J34" i="411"/>
  <c r="J33" i="411"/>
  <c r="J32" i="411"/>
  <c r="J31" i="411"/>
  <c r="J30" i="411"/>
  <c r="J29" i="411"/>
  <c r="J28" i="411"/>
  <c r="J25" i="411"/>
  <c r="C23" i="410"/>
  <c r="B23" i="410"/>
  <c r="H65" i="410"/>
  <c r="H46" i="410"/>
  <c r="J64" i="410"/>
  <c r="J63" i="410"/>
  <c r="J62" i="410"/>
  <c r="J61" i="410"/>
  <c r="J60" i="410"/>
  <c r="J59" i="410"/>
  <c r="J58" i="410"/>
  <c r="J57" i="410"/>
  <c r="J56" i="410"/>
  <c r="J55" i="410"/>
  <c r="J54" i="410"/>
  <c r="J53" i="410"/>
  <c r="J52" i="410"/>
  <c r="J51" i="410"/>
  <c r="J50" i="410"/>
  <c r="J49" i="410"/>
  <c r="J48" i="410"/>
  <c r="J47" i="410"/>
  <c r="J30" i="410"/>
  <c r="J31" i="410"/>
  <c r="J32" i="410"/>
  <c r="J33" i="410"/>
  <c r="J34" i="410"/>
  <c r="J35" i="410"/>
  <c r="J36" i="410"/>
  <c r="J37" i="410"/>
  <c r="J38" i="410"/>
  <c r="J39" i="410"/>
  <c r="J40" i="410"/>
  <c r="J41" i="410"/>
  <c r="J42" i="410"/>
  <c r="J43" i="410"/>
  <c r="J44" i="410"/>
  <c r="J45" i="410"/>
  <c r="J29" i="410"/>
  <c r="J28" i="410"/>
  <c r="J25" i="410"/>
  <c r="F24" i="412" l="1"/>
  <c r="I24" i="412" s="1"/>
  <c r="I25" i="412" s="1"/>
  <c r="J36" i="411"/>
  <c r="D24" i="411" s="1"/>
  <c r="I24" i="411" s="1"/>
  <c r="I25" i="411" s="1"/>
  <c r="J65" i="410"/>
  <c r="C24" i="410" s="1"/>
  <c r="J46" i="410"/>
  <c r="H66" i="410"/>
  <c r="I23" i="410"/>
  <c r="C17" i="410" s="1"/>
  <c r="J66" i="410" l="1"/>
  <c r="B24" i="410"/>
  <c r="I24" i="410" s="1"/>
  <c r="I25" i="410" s="1"/>
  <c r="G24" i="409"/>
  <c r="F24" i="409"/>
  <c r="H31" i="409"/>
  <c r="J30" i="409"/>
  <c r="G25" i="409" s="1"/>
  <c r="J29" i="409"/>
  <c r="F25" i="409" s="1"/>
  <c r="J26" i="409"/>
  <c r="H57" i="408"/>
  <c r="C27" i="408" s="1"/>
  <c r="H44" i="408"/>
  <c r="B27" i="408" s="1"/>
  <c r="J56" i="408"/>
  <c r="J55" i="408"/>
  <c r="J54" i="408"/>
  <c r="J53" i="408"/>
  <c r="J52" i="408"/>
  <c r="J51" i="408"/>
  <c r="J50" i="408"/>
  <c r="J49" i="408"/>
  <c r="J48" i="408"/>
  <c r="J47" i="408"/>
  <c r="J46" i="408"/>
  <c r="J45" i="408"/>
  <c r="J36" i="408"/>
  <c r="J37" i="408"/>
  <c r="J38" i="408"/>
  <c r="J39" i="408"/>
  <c r="J40" i="408"/>
  <c r="J41" i="408"/>
  <c r="J42" i="408"/>
  <c r="J43" i="408"/>
  <c r="J35" i="408"/>
  <c r="J34" i="408"/>
  <c r="J33" i="408"/>
  <c r="J32" i="408"/>
  <c r="J29" i="408"/>
  <c r="J41" i="407"/>
  <c r="J40" i="407"/>
  <c r="J39" i="407"/>
  <c r="J38" i="407"/>
  <c r="J35" i="407"/>
  <c r="J36" i="407"/>
  <c r="H42" i="407"/>
  <c r="H37" i="407"/>
  <c r="B28" i="407" s="1"/>
  <c r="J34" i="407"/>
  <c r="J33" i="407"/>
  <c r="J30" i="407"/>
  <c r="I25" i="409" l="1"/>
  <c r="J31" i="409"/>
  <c r="J57" i="408"/>
  <c r="C28" i="408" s="1"/>
  <c r="J44" i="408"/>
  <c r="B28" i="408" s="1"/>
  <c r="J42" i="407"/>
  <c r="C29" i="407" s="1"/>
  <c r="J37" i="407"/>
  <c r="H58" i="408"/>
  <c r="I24" i="409"/>
  <c r="C17" i="409" s="1"/>
  <c r="I27" i="408"/>
  <c r="C17" i="408" s="1"/>
  <c r="H43" i="407"/>
  <c r="C28" i="407"/>
  <c r="I28" i="407"/>
  <c r="C17" i="407" s="1"/>
  <c r="H32" i="406"/>
  <c r="G25" i="406"/>
  <c r="F25" i="406"/>
  <c r="I25" i="406" s="1"/>
  <c r="C17" i="406" s="1"/>
  <c r="J31" i="406"/>
  <c r="G26" i="406" s="1"/>
  <c r="J30" i="406"/>
  <c r="F26" i="406" s="1"/>
  <c r="J27" i="406"/>
  <c r="J48" i="405"/>
  <c r="J47" i="405"/>
  <c r="J46" i="405"/>
  <c r="J45" i="405"/>
  <c r="J44" i="405"/>
  <c r="J43" i="405"/>
  <c r="J42" i="405"/>
  <c r="J41" i="405"/>
  <c r="J40" i="405"/>
  <c r="J32" i="405"/>
  <c r="J33" i="405"/>
  <c r="J34" i="405"/>
  <c r="J35" i="405"/>
  <c r="J36" i="405"/>
  <c r="J37" i="405"/>
  <c r="J38" i="405"/>
  <c r="H49" i="405"/>
  <c r="H39" i="405"/>
  <c r="I28" i="408" l="1"/>
  <c r="I29" i="408" s="1"/>
  <c r="J58" i="408"/>
  <c r="J43" i="407"/>
  <c r="B29" i="407"/>
  <c r="I29" i="407" s="1"/>
  <c r="I30" i="407" s="1"/>
  <c r="J32" i="406"/>
  <c r="J49" i="405"/>
  <c r="D26" i="405" s="1"/>
  <c r="I26" i="409"/>
  <c r="I26" i="406"/>
  <c r="I27" i="406" s="1"/>
  <c r="J31" i="405" l="1"/>
  <c r="J30" i="405"/>
  <c r="J27" i="405"/>
  <c r="I25" i="404"/>
  <c r="H25" i="404"/>
  <c r="G25" i="404"/>
  <c r="F25" i="404"/>
  <c r="H32" i="404"/>
  <c r="J34" i="404"/>
  <c r="H26" i="404" s="1"/>
  <c r="J33" i="404"/>
  <c r="G26" i="404" s="1"/>
  <c r="J31" i="404"/>
  <c r="J30" i="404"/>
  <c r="J27" i="404"/>
  <c r="C25" i="403"/>
  <c r="B25" i="403"/>
  <c r="H62" i="403"/>
  <c r="J60" i="403"/>
  <c r="J59" i="403"/>
  <c r="J58" i="403"/>
  <c r="J57" i="403"/>
  <c r="J56" i="403"/>
  <c r="J55" i="403"/>
  <c r="J54" i="403"/>
  <c r="J53" i="403"/>
  <c r="J52" i="403"/>
  <c r="J51" i="403"/>
  <c r="J50" i="403"/>
  <c r="J49" i="403"/>
  <c r="J48" i="403"/>
  <c r="J47" i="403"/>
  <c r="J33" i="403"/>
  <c r="J34" i="403"/>
  <c r="J35" i="403"/>
  <c r="J36" i="403"/>
  <c r="J37" i="403"/>
  <c r="J38" i="403"/>
  <c r="J39" i="403"/>
  <c r="J40" i="403"/>
  <c r="J41" i="403"/>
  <c r="J42" i="403"/>
  <c r="J43" i="403"/>
  <c r="J44" i="403"/>
  <c r="J45" i="403"/>
  <c r="H61" i="403"/>
  <c r="H46" i="403"/>
  <c r="J32" i="403"/>
  <c r="J31" i="403"/>
  <c r="J30" i="403"/>
  <c r="J27" i="403"/>
  <c r="J39" i="405" l="1"/>
  <c r="J50" i="405" s="1"/>
  <c r="J32" i="404"/>
  <c r="F26" i="404" s="1"/>
  <c r="J61" i="403"/>
  <c r="C26" i="403" s="1"/>
  <c r="J46" i="403"/>
  <c r="B26" i="403" s="1"/>
  <c r="I25" i="405"/>
  <c r="C17" i="405" s="1"/>
  <c r="I25" i="403"/>
  <c r="C17" i="403" s="1"/>
  <c r="J35" i="404" l="1"/>
  <c r="B26" i="405"/>
  <c r="I26" i="405" s="1"/>
  <c r="I27" i="405" s="1"/>
  <c r="I26" i="403"/>
  <c r="I27" i="403" s="1"/>
  <c r="J62" i="403"/>
  <c r="H33" i="402" l="1"/>
  <c r="C25" i="401"/>
  <c r="B25" i="401"/>
  <c r="J32" i="402"/>
  <c r="G26" i="402" s="1"/>
  <c r="J31" i="402"/>
  <c r="H26" i="402" s="1"/>
  <c r="J30" i="402"/>
  <c r="F26" i="402" s="1"/>
  <c r="J27" i="402"/>
  <c r="F25" i="402"/>
  <c r="J31" i="401"/>
  <c r="J30" i="401"/>
  <c r="J44" i="401" s="1"/>
  <c r="J27" i="401"/>
  <c r="C17" i="400"/>
  <c r="H25" i="400"/>
  <c r="G25" i="400"/>
  <c r="F25" i="400"/>
  <c r="H33" i="400"/>
  <c r="J32" i="400"/>
  <c r="H26" i="400" s="1"/>
  <c r="J31" i="400"/>
  <c r="G26" i="400" s="1"/>
  <c r="J30" i="400"/>
  <c r="F26" i="400" s="1"/>
  <c r="J27" i="400"/>
  <c r="E25" i="399"/>
  <c r="C25" i="399"/>
  <c r="B25" i="399"/>
  <c r="H67" i="399"/>
  <c r="H58" i="399"/>
  <c r="H48" i="399"/>
  <c r="J66" i="399"/>
  <c r="J65" i="399"/>
  <c r="J64" i="399"/>
  <c r="J63" i="399"/>
  <c r="J62" i="399"/>
  <c r="J61" i="399"/>
  <c r="J60" i="399"/>
  <c r="J59" i="399"/>
  <c r="J57" i="399"/>
  <c r="J56" i="399"/>
  <c r="J55" i="399"/>
  <c r="J54" i="399"/>
  <c r="J53" i="399"/>
  <c r="J52" i="399"/>
  <c r="J51" i="399"/>
  <c r="J50" i="399"/>
  <c r="J49" i="399"/>
  <c r="J34" i="399"/>
  <c r="J35" i="399"/>
  <c r="J36" i="399"/>
  <c r="J37" i="399"/>
  <c r="J38" i="399"/>
  <c r="J39" i="399"/>
  <c r="J40" i="399"/>
  <c r="J41" i="399"/>
  <c r="J42" i="399"/>
  <c r="J43" i="399"/>
  <c r="J44" i="399"/>
  <c r="J45" i="399"/>
  <c r="J46" i="399"/>
  <c r="J47" i="399"/>
  <c r="J33" i="399"/>
  <c r="J32" i="399"/>
  <c r="J31" i="399"/>
  <c r="J30" i="399"/>
  <c r="J27" i="399"/>
  <c r="J35" i="398"/>
  <c r="J36" i="398"/>
  <c r="J37" i="398"/>
  <c r="J38" i="398"/>
  <c r="J40" i="398"/>
  <c r="J41" i="398"/>
  <c r="J42" i="398"/>
  <c r="J43" i="398"/>
  <c r="J32" i="398"/>
  <c r="J33" i="398"/>
  <c r="J31" i="398"/>
  <c r="J30" i="398"/>
  <c r="J27" i="398"/>
  <c r="J33" i="402" l="1"/>
  <c r="J60" i="401"/>
  <c r="B26" i="401"/>
  <c r="I26" i="401" s="1"/>
  <c r="J33" i="400"/>
  <c r="J67" i="399"/>
  <c r="E26" i="399" s="1"/>
  <c r="J58" i="399"/>
  <c r="C26" i="399" s="1"/>
  <c r="J48" i="399"/>
  <c r="B26" i="399" s="1"/>
  <c r="J44" i="398"/>
  <c r="E26" i="398" s="1"/>
  <c r="J39" i="398"/>
  <c r="C26" i="398" s="1"/>
  <c r="J34" i="398"/>
  <c r="B26" i="398" s="1"/>
  <c r="I25" i="401"/>
  <c r="C17" i="401" s="1"/>
  <c r="I25" i="402"/>
  <c r="C17" i="402" s="1"/>
  <c r="I26" i="402"/>
  <c r="I25" i="400"/>
  <c r="I25" i="399"/>
  <c r="C17" i="399" s="1"/>
  <c r="I25" i="398"/>
  <c r="C17" i="398" s="1"/>
  <c r="G25" i="397"/>
  <c r="F25" i="397"/>
  <c r="H32" i="397"/>
  <c r="J31" i="397"/>
  <c r="G26" i="397" s="1"/>
  <c r="J30" i="397"/>
  <c r="J27" i="397"/>
  <c r="J28" i="396"/>
  <c r="H67" i="395"/>
  <c r="H48" i="395"/>
  <c r="H67" i="346"/>
  <c r="H48" i="346"/>
  <c r="H70" i="346" s="1"/>
  <c r="J68" i="399" l="1"/>
  <c r="I26" i="399"/>
  <c r="I27" i="399" s="1"/>
  <c r="J45" i="398"/>
  <c r="I26" i="398"/>
  <c r="I27" i="398" s="1"/>
  <c r="J32" i="397"/>
  <c r="F26" i="397"/>
  <c r="I26" i="397" s="1"/>
  <c r="I27" i="397" s="1"/>
  <c r="I27" i="402"/>
  <c r="H68" i="395"/>
  <c r="I27" i="401"/>
  <c r="I26" i="400"/>
  <c r="I27" i="400" s="1"/>
  <c r="I25" i="397"/>
  <c r="I26" i="396" l="1"/>
  <c r="C17" i="396" s="1"/>
  <c r="I27" i="396" l="1"/>
  <c r="I28" i="396" s="1"/>
  <c r="C25" i="395" l="1"/>
  <c r="J66" i="395"/>
  <c r="J65" i="395"/>
  <c r="J64" i="395"/>
  <c r="J63" i="395"/>
  <c r="J62" i="395"/>
  <c r="J61" i="395"/>
  <c r="J60" i="395"/>
  <c r="J59" i="395"/>
  <c r="J58" i="395"/>
  <c r="J57" i="395"/>
  <c r="J56" i="395"/>
  <c r="J55" i="395"/>
  <c r="J54" i="395"/>
  <c r="J53" i="395"/>
  <c r="J52" i="395"/>
  <c r="J51" i="395"/>
  <c r="J50" i="395"/>
  <c r="J49" i="395"/>
  <c r="J47" i="395"/>
  <c r="J46" i="395"/>
  <c r="J45" i="395"/>
  <c r="J44" i="395"/>
  <c r="J43" i="395"/>
  <c r="J42" i="395"/>
  <c r="J41" i="395"/>
  <c r="J40" i="395"/>
  <c r="J39" i="395"/>
  <c r="J38" i="395"/>
  <c r="J37" i="395"/>
  <c r="J36" i="395"/>
  <c r="J35" i="395"/>
  <c r="J34" i="395"/>
  <c r="J33" i="395"/>
  <c r="J32" i="395"/>
  <c r="J31" i="395"/>
  <c r="J30" i="395"/>
  <c r="J31" i="346"/>
  <c r="J32" i="346"/>
  <c r="J33" i="346"/>
  <c r="J34" i="346"/>
  <c r="J35" i="346"/>
  <c r="J36" i="346"/>
  <c r="J37" i="346"/>
  <c r="J38" i="346"/>
  <c r="J39" i="346"/>
  <c r="J40" i="346"/>
  <c r="J41" i="346"/>
  <c r="J42" i="346"/>
  <c r="J43" i="346"/>
  <c r="J44" i="346"/>
  <c r="J45" i="346"/>
  <c r="J46" i="346"/>
  <c r="J47" i="346"/>
  <c r="J49" i="346"/>
  <c r="J50" i="346"/>
  <c r="J51" i="346"/>
  <c r="J52" i="346"/>
  <c r="J53" i="346"/>
  <c r="J54" i="346"/>
  <c r="J55" i="346"/>
  <c r="J56" i="346"/>
  <c r="J57" i="346"/>
  <c r="J58" i="346"/>
  <c r="J59" i="346"/>
  <c r="J60" i="346"/>
  <c r="J61" i="346"/>
  <c r="J62" i="346"/>
  <c r="J63" i="346"/>
  <c r="J64" i="346"/>
  <c r="J65" i="346"/>
  <c r="J66" i="346"/>
  <c r="J68" i="346"/>
  <c r="J69" i="346" s="1"/>
  <c r="F25" i="346"/>
  <c r="B25" i="346"/>
  <c r="J30" i="346"/>
  <c r="J67" i="346" l="1"/>
  <c r="J48" i="346"/>
  <c r="J48" i="395"/>
  <c r="J67" i="395"/>
  <c r="F26" i="346"/>
  <c r="B25" i="395"/>
  <c r="B26" i="395" l="1"/>
  <c r="J68" i="395"/>
  <c r="J70" i="346"/>
  <c r="C26" i="395"/>
  <c r="C26" i="346"/>
  <c r="B26" i="346"/>
  <c r="I26" i="346" l="1"/>
  <c r="I26" i="395" l="1"/>
  <c r="I25" i="395"/>
  <c r="C17" i="395" s="1"/>
  <c r="J27" i="395"/>
  <c r="I27" i="395" l="1"/>
  <c r="C25" i="346"/>
  <c r="I25" i="346" s="1"/>
  <c r="C17" i="346" l="1"/>
  <c r="J27" i="346" l="1"/>
  <c r="I27" i="346" l="1"/>
  <c r="C17" i="404" l="1"/>
  <c r="I26" i="404"/>
  <c r="I27" i="404" l="1"/>
</calcChain>
</file>

<file path=xl/sharedStrings.xml><?xml version="1.0" encoding="utf-8"?>
<sst xmlns="http://schemas.openxmlformats.org/spreadsheetml/2006/main" count="3080" uniqueCount="322">
  <si>
    <t>価格点</t>
    <rPh sb="0" eb="2">
      <t>カカク</t>
    </rPh>
    <rPh sb="2" eb="3">
      <t>テン</t>
    </rPh>
    <phoneticPr fontId="2"/>
  </si>
  <si>
    <t>2　購入希望価格明細</t>
    <rPh sb="2" eb="4">
      <t>コウニュウ</t>
    </rPh>
    <rPh sb="4" eb="6">
      <t>キボウ</t>
    </rPh>
    <rPh sb="6" eb="8">
      <t>カカク</t>
    </rPh>
    <rPh sb="8" eb="10">
      <t>メイサイ</t>
    </rPh>
    <phoneticPr fontId="2"/>
  </si>
  <si>
    <t>【留意事項】
○　素材（丸太）の引渡場所に留意の上、物件ごとに作成してください。
○　樹種別の表の単価欄（太枠内白地部分）に購入希望単価（税抜）を記入してください。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素材（丸太）の引渡場所以降の運搬については、購入者の責任で行います。</t>
    <rPh sb="1" eb="3">
      <t>リュウイ</t>
    </rPh>
    <rPh sb="3" eb="5">
      <t>ジコウ</t>
    </rPh>
    <rPh sb="9" eb="11">
      <t>ソザイ</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7" eb="48">
      <t>ヒョウ</t>
    </rPh>
    <rPh sb="49" eb="51">
      <t>タンカ</t>
    </rPh>
    <rPh sb="51" eb="52">
      <t>ラン</t>
    </rPh>
    <rPh sb="53" eb="55">
      <t>フトワク</t>
    </rPh>
    <rPh sb="55" eb="56">
      <t>ナイ</t>
    </rPh>
    <rPh sb="56" eb="58">
      <t>シロジ</t>
    </rPh>
    <rPh sb="58" eb="60">
      <t>ブブン</t>
    </rPh>
    <rPh sb="62" eb="64">
      <t>コウニュウ</t>
    </rPh>
    <rPh sb="64" eb="66">
      <t>キボウ</t>
    </rPh>
    <rPh sb="66" eb="68">
      <t>タンカ</t>
    </rPh>
    <rPh sb="69" eb="71">
      <t>ゼイヌ</t>
    </rPh>
    <rPh sb="73" eb="75">
      <t>キニュウ</t>
    </rPh>
    <rPh sb="85" eb="87">
      <t>ソウカツ</t>
    </rPh>
    <rPh sb="87" eb="88">
      <t>ヒョウ</t>
    </rPh>
    <rPh sb="89" eb="91">
      <t>コウニュウ</t>
    </rPh>
    <rPh sb="91" eb="93">
      <t>キボウ</t>
    </rPh>
    <rPh sb="93" eb="95">
      <t>タンカ</t>
    </rPh>
    <rPh sb="96" eb="98">
      <t>ゼイヌキ</t>
    </rPh>
    <rPh sb="100" eb="102">
      <t>カカク</t>
    </rPh>
    <rPh sb="102" eb="103">
      <t>テン</t>
    </rPh>
    <rPh sb="104" eb="106">
      <t>ケイサン</t>
    </rPh>
    <rPh sb="113" eb="115">
      <t>ジッサイ</t>
    </rPh>
    <rPh sb="116" eb="118">
      <t>コウニュウ</t>
    </rPh>
    <rPh sb="118" eb="120">
      <t>カカク</t>
    </rPh>
    <rPh sb="122" eb="123">
      <t>クニ</t>
    </rPh>
    <rPh sb="124" eb="126">
      <t>ヨテイ</t>
    </rPh>
    <rPh sb="126" eb="128">
      <t>カカク</t>
    </rPh>
    <rPh sb="128" eb="130">
      <t>イジョウ</t>
    </rPh>
    <rPh sb="132" eb="134">
      <t>コウニュウ</t>
    </rPh>
    <rPh sb="134" eb="136">
      <t>キボウ</t>
    </rPh>
    <rPh sb="136" eb="138">
      <t>カカク</t>
    </rPh>
    <rPh sb="138" eb="140">
      <t>イジョウ</t>
    </rPh>
    <rPh sb="149" eb="151">
      <t>スウリョウ</t>
    </rPh>
    <rPh sb="152" eb="154">
      <t>シュウカク</t>
    </rPh>
    <rPh sb="154" eb="156">
      <t>チョウサ</t>
    </rPh>
    <rPh sb="157" eb="158">
      <t>モト</t>
    </rPh>
    <rPh sb="160" eb="162">
      <t>ガイスウ</t>
    </rPh>
    <rPh sb="166" eb="168">
      <t>カクヤク</t>
    </rPh>
    <rPh sb="183" eb="185">
      <t>ソザイ</t>
    </rPh>
    <rPh sb="186" eb="188">
      <t>マルタ</t>
    </rPh>
    <rPh sb="190" eb="191">
      <t>ヒ</t>
    </rPh>
    <rPh sb="191" eb="192">
      <t>ワタ</t>
    </rPh>
    <rPh sb="192" eb="194">
      <t>バショ</t>
    </rPh>
    <rPh sb="194" eb="196">
      <t>イコウ</t>
    </rPh>
    <rPh sb="197" eb="199">
      <t>ウンパン</t>
    </rPh>
    <rPh sb="205" eb="208">
      <t>コウニュウシャ</t>
    </rPh>
    <rPh sb="209" eb="211">
      <t>セキニン</t>
    </rPh>
    <rPh sb="212" eb="213">
      <t>オコナ</t>
    </rPh>
    <phoneticPr fontId="2"/>
  </si>
  <si>
    <t>物件番号</t>
    <rPh sb="0" eb="2">
      <t>ブッケン</t>
    </rPh>
    <rPh sb="2" eb="4">
      <t>バンゴウ</t>
    </rPh>
    <phoneticPr fontId="2"/>
  </si>
  <si>
    <t>林齢</t>
    <rPh sb="0" eb="1">
      <t>リン</t>
    </rPh>
    <rPh sb="1" eb="2">
      <t>ヨワイ</t>
    </rPh>
    <phoneticPr fontId="2"/>
  </si>
  <si>
    <t>素材（丸太）の引渡場所</t>
    <rPh sb="0" eb="2">
      <t>ソザイ</t>
    </rPh>
    <rPh sb="7" eb="8">
      <t>ヒ</t>
    </rPh>
    <rPh sb="8" eb="9">
      <t>ワタ</t>
    </rPh>
    <rPh sb="9" eb="11">
      <t>バショ</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</si>
  <si>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</si>
  <si>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【総括表】</t>
    <phoneticPr fontId="2"/>
  </si>
  <si>
    <t>　（単価：円/m3、数量：m3、金額：円）</t>
    <rPh sb="2" eb="4">
      <t>タンカ</t>
    </rPh>
    <rPh sb="5" eb="6">
      <t>エン</t>
    </rPh>
    <rPh sb="10" eb="12">
      <t>スウリョウ</t>
    </rPh>
    <rPh sb="16" eb="18">
      <t>キンガク</t>
    </rPh>
    <rPh sb="19" eb="20">
      <t>エン</t>
    </rPh>
    <phoneticPr fontId="2"/>
  </si>
  <si>
    <t>材種</t>
    <rPh sb="0" eb="2">
      <t>ザイシュ</t>
    </rPh>
    <phoneticPr fontId="2"/>
  </si>
  <si>
    <t>一般材</t>
    <rPh sb="0" eb="2">
      <t>イッパン</t>
    </rPh>
    <rPh sb="2" eb="3">
      <t>ザイ</t>
    </rPh>
    <phoneticPr fontId="2"/>
  </si>
  <si>
    <t>低質材</t>
    <rPh sb="0" eb="2">
      <t>テイシツ</t>
    </rPh>
    <rPh sb="2" eb="3">
      <t>ザイ</t>
    </rPh>
    <phoneticPr fontId="2"/>
  </si>
  <si>
    <t>計</t>
    <rPh sb="0" eb="1">
      <t>ケイ</t>
    </rPh>
    <phoneticPr fontId="2"/>
  </si>
  <si>
    <t>樹種</t>
    <rPh sb="0" eb="2">
      <t>ジュシュ</t>
    </rPh>
    <phoneticPr fontId="2"/>
  </si>
  <si>
    <t>スギ</t>
    <phoneticPr fontId="2"/>
  </si>
  <si>
    <t>ヒノキ</t>
    <phoneticPr fontId="2"/>
  </si>
  <si>
    <t>カラマツ</t>
    <phoneticPr fontId="2"/>
  </si>
  <si>
    <t>アカマツ</t>
    <phoneticPr fontId="2"/>
  </si>
  <si>
    <t>低質材N</t>
    <rPh sb="0" eb="3">
      <t>テイシツザイ</t>
    </rPh>
    <phoneticPr fontId="2"/>
  </si>
  <si>
    <t>低質材L</t>
    <rPh sb="0" eb="3">
      <t>テイシツザイ</t>
    </rPh>
    <phoneticPr fontId="2"/>
  </si>
  <si>
    <t>低質材アカ</t>
    <rPh sb="0" eb="3">
      <t>テイシツザイ</t>
    </rPh>
    <phoneticPr fontId="2"/>
  </si>
  <si>
    <t>数量</t>
    <rPh sb="0" eb="2">
      <t>スウリョウ</t>
    </rPh>
    <phoneticPr fontId="2"/>
  </si>
  <si>
    <t>金額</t>
    <rPh sb="0" eb="2">
      <t>キンガク</t>
    </rPh>
    <phoneticPr fontId="2"/>
  </si>
  <si>
    <t>購入希望単価（税抜）</t>
    <rPh sb="4" eb="6">
      <t>タンカ</t>
    </rPh>
    <rPh sb="7" eb="9">
      <t>ゼイヌ</t>
    </rPh>
    <phoneticPr fontId="2"/>
  </si>
  <si>
    <t>樹　  種</t>
    <rPh sb="0" eb="1">
      <t>ジュ</t>
    </rPh>
    <rPh sb="4" eb="5">
      <t>シュ</t>
    </rPh>
    <phoneticPr fontId="13"/>
  </si>
  <si>
    <t>材　　種</t>
    <rPh sb="0" eb="1">
      <t>ザイ</t>
    </rPh>
    <rPh sb="3" eb="4">
      <t>タネ</t>
    </rPh>
    <phoneticPr fontId="13"/>
  </si>
  <si>
    <t>長　　級(m)</t>
    <rPh sb="0" eb="1">
      <t>チョウ</t>
    </rPh>
    <rPh sb="3" eb="4">
      <t>キュウ</t>
    </rPh>
    <phoneticPr fontId="13"/>
  </si>
  <si>
    <t>径　　級（cm）</t>
    <rPh sb="0" eb="1">
      <t>ケイ</t>
    </rPh>
    <rPh sb="3" eb="4">
      <t>キュウ</t>
    </rPh>
    <phoneticPr fontId="13"/>
  </si>
  <si>
    <t>数量(㎥）</t>
    <rPh sb="0" eb="1">
      <t>カズ</t>
    </rPh>
    <rPh sb="1" eb="2">
      <t>リョウ</t>
    </rPh>
    <phoneticPr fontId="13"/>
  </si>
  <si>
    <t>単価（円）</t>
    <rPh sb="0" eb="2">
      <t>タンカ</t>
    </rPh>
    <rPh sb="3" eb="4">
      <t>エン</t>
    </rPh>
    <phoneticPr fontId="13"/>
  </si>
  <si>
    <t>金額（円）</t>
    <rPh sb="0" eb="2">
      <t>キンガク</t>
    </rPh>
    <rPh sb="3" eb="4">
      <t>エン</t>
    </rPh>
    <phoneticPr fontId="13"/>
  </si>
  <si>
    <t>16～18</t>
    <phoneticPr fontId="13"/>
  </si>
  <si>
    <t>20～22</t>
    <phoneticPr fontId="13"/>
  </si>
  <si>
    <t>24～28</t>
    <phoneticPr fontId="13"/>
  </si>
  <si>
    <t>30上</t>
    <rPh sb="2" eb="3">
      <t>ウエ</t>
    </rPh>
    <phoneticPr fontId="13"/>
  </si>
  <si>
    <t>柱適材</t>
    <rPh sb="0" eb="1">
      <t>ハシラ</t>
    </rPh>
    <rPh sb="1" eb="3">
      <t>テキザイ</t>
    </rPh>
    <phoneticPr fontId="13"/>
  </si>
  <si>
    <t>一般材</t>
    <rPh sb="0" eb="2">
      <t>イッパン</t>
    </rPh>
    <rPh sb="2" eb="3">
      <t>ザイ</t>
    </rPh>
    <phoneticPr fontId="13"/>
  </si>
  <si>
    <t>小計</t>
    <rPh sb="0" eb="1">
      <t>ショウ</t>
    </rPh>
    <rPh sb="1" eb="2">
      <t>ケイ</t>
    </rPh>
    <phoneticPr fontId="13"/>
  </si>
  <si>
    <t>ヒノキ</t>
    <phoneticPr fontId="13"/>
  </si>
  <si>
    <t>購入希望単価（税抜）</t>
  </si>
  <si>
    <t>低質材</t>
    <rPh sb="0" eb="3">
      <t>テイシツザイ</t>
    </rPh>
    <phoneticPr fontId="13"/>
  </si>
  <si>
    <t>全</t>
    <rPh sb="0" eb="1">
      <t>ゼン</t>
    </rPh>
    <phoneticPr fontId="13"/>
  </si>
  <si>
    <t>スギ</t>
    <phoneticPr fontId="13"/>
  </si>
  <si>
    <t>磐城署</t>
    <rPh sb="0" eb="2">
      <t>イワキ</t>
    </rPh>
    <rPh sb="2" eb="3">
      <t>ショ</t>
    </rPh>
    <phoneticPr fontId="2"/>
  </si>
  <si>
    <t>※目荒、小曲を含む。</t>
    <rPh sb="1" eb="2">
      <t>モク</t>
    </rPh>
    <rPh sb="2" eb="3">
      <t>アラ</t>
    </rPh>
    <rPh sb="4" eb="6">
      <t>ショウキョク</t>
    </rPh>
    <rPh sb="7" eb="8">
      <t>フク</t>
    </rPh>
    <phoneticPr fontId="2"/>
  </si>
  <si>
    <t>１－０１</t>
    <phoneticPr fontId="13"/>
  </si>
  <si>
    <t>※概算契約予定する。なお、自動選別機を用いることとし、目荒等の規格外品については低質材で買い受けることとする。</t>
    <phoneticPr fontId="13"/>
  </si>
  <si>
    <t>※小径材、柱適材及び一般材については、素材の日本農林規格の曲がりの２等級までの範囲とし、一般材（曲）については、２等級までに値しないものとする。</t>
    <phoneticPr fontId="13"/>
  </si>
  <si>
    <t>スギ</t>
  </si>
  <si>
    <t>小径材</t>
  </si>
  <si>
    <t>14下</t>
    <rPh sb="2" eb="3">
      <t>シモ</t>
    </rPh>
    <phoneticPr fontId="17"/>
  </si>
  <si>
    <t>柱適材</t>
  </si>
  <si>
    <t>16～18</t>
  </si>
  <si>
    <t>20～22</t>
  </si>
  <si>
    <t>一般材</t>
    <rPh sb="0" eb="2">
      <t>イッパン</t>
    </rPh>
    <rPh sb="2" eb="3">
      <t>ザイ</t>
    </rPh>
    <phoneticPr fontId="17"/>
  </si>
  <si>
    <t>24～28</t>
  </si>
  <si>
    <t>30上</t>
    <rPh sb="2" eb="3">
      <t>ウエ</t>
    </rPh>
    <phoneticPr fontId="18"/>
  </si>
  <si>
    <t>一般材(曲)</t>
    <rPh sb="0" eb="2">
      <t>イッパン</t>
    </rPh>
    <rPh sb="2" eb="3">
      <t>ザイ</t>
    </rPh>
    <phoneticPr fontId="17"/>
  </si>
  <si>
    <t>ヒノキ</t>
  </si>
  <si>
    <t>合計</t>
    <rPh sb="0" eb="2">
      <t>ゴウケイ</t>
    </rPh>
    <phoneticPr fontId="2"/>
  </si>
  <si>
    <t>合計</t>
    <rPh sb="0" eb="2">
      <t>ゴウケイ</t>
    </rPh>
    <phoneticPr fontId="13"/>
  </si>
  <si>
    <t>低質材Ｎ</t>
    <rPh sb="0" eb="2">
      <t>テイシツ</t>
    </rPh>
    <rPh sb="2" eb="3">
      <t>ザイ</t>
    </rPh>
    <phoneticPr fontId="13"/>
  </si>
  <si>
    <t>29-72年生</t>
    <rPh sb="5" eb="6">
      <t>ネン</t>
    </rPh>
    <rPh sb="6" eb="7">
      <t>セイ</t>
    </rPh>
    <phoneticPr fontId="2"/>
  </si>
  <si>
    <t>１－０２</t>
    <phoneticPr fontId="2"/>
  </si>
  <si>
    <t>短尺材</t>
    <rPh sb="0" eb="2">
      <t>タンジャク</t>
    </rPh>
    <rPh sb="2" eb="3">
      <t>ザイ</t>
    </rPh>
    <phoneticPr fontId="13"/>
  </si>
  <si>
    <t>低質材Ｌ</t>
    <rPh sb="0" eb="2">
      <t>テイシツ</t>
    </rPh>
    <rPh sb="2" eb="3">
      <t>ザイ</t>
    </rPh>
    <phoneticPr fontId="13"/>
  </si>
  <si>
    <t>ス　ギ</t>
    <phoneticPr fontId="13"/>
  </si>
  <si>
    <t>アカマツ</t>
    <phoneticPr fontId="13"/>
  </si>
  <si>
    <t>14～16</t>
    <phoneticPr fontId="13"/>
  </si>
  <si>
    <t>18～22</t>
    <phoneticPr fontId="13"/>
  </si>
  <si>
    <t>小計</t>
    <rPh sb="0" eb="2">
      <t>ショウケイ</t>
    </rPh>
    <phoneticPr fontId="2"/>
  </si>
  <si>
    <t>福島署</t>
    <rPh sb="0" eb="2">
      <t>フクシマ</t>
    </rPh>
    <rPh sb="2" eb="3">
      <t>ショ</t>
    </rPh>
    <phoneticPr fontId="2"/>
  </si>
  <si>
    <t>34-86年生</t>
    <rPh sb="5" eb="6">
      <t>ネン</t>
    </rPh>
    <rPh sb="6" eb="7">
      <t>セイ</t>
    </rPh>
    <phoneticPr fontId="2"/>
  </si>
  <si>
    <t>ス　ギ</t>
  </si>
  <si>
    <t>小径材</t>
    <rPh sb="0" eb="2">
      <t>ショウケイ</t>
    </rPh>
    <rPh sb="2" eb="3">
      <t>ザイ</t>
    </rPh>
    <phoneticPr fontId="13"/>
  </si>
  <si>
    <t>9～14</t>
    <phoneticPr fontId="13"/>
  </si>
  <si>
    <t>一般材
（曲）</t>
    <rPh sb="0" eb="2">
      <t>イッパン</t>
    </rPh>
    <rPh sb="2" eb="3">
      <t>ザイ</t>
    </rPh>
    <rPh sb="5" eb="6">
      <t>マガリ</t>
    </rPh>
    <phoneticPr fontId="13"/>
  </si>
  <si>
    <t>一般材</t>
    <phoneticPr fontId="13"/>
  </si>
  <si>
    <t>大笹生山元土場
長坂山元土場
荻田山元土場
檜山山元土場
大滝根山元土場</t>
    <phoneticPr fontId="2"/>
  </si>
  <si>
    <t>低質材アカマツ</t>
    <rPh sb="0" eb="2">
      <t>テイシツ</t>
    </rPh>
    <rPh sb="2" eb="3">
      <t>ザイ</t>
    </rPh>
    <phoneticPr fontId="2"/>
  </si>
  <si>
    <t>大笹生山元土場
長坂山元土場</t>
    <phoneticPr fontId="2"/>
  </si>
  <si>
    <t>小径材</t>
    <rPh sb="0" eb="3">
      <t>ショウケイザイ</t>
    </rPh>
    <phoneticPr fontId="13"/>
  </si>
  <si>
    <t>一般材</t>
    <rPh sb="0" eb="3">
      <t>イッパンザイ</t>
    </rPh>
    <phoneticPr fontId="13"/>
  </si>
  <si>
    <t>小計</t>
    <rPh sb="0" eb="2">
      <t>ショウケイ</t>
    </rPh>
    <phoneticPr fontId="13"/>
  </si>
  <si>
    <t>短尺材</t>
    <rPh sb="0" eb="3">
      <t>タンジャクザイ</t>
    </rPh>
    <phoneticPr fontId="13"/>
  </si>
  <si>
    <t>犬仏土場外</t>
    <phoneticPr fontId="2"/>
  </si>
  <si>
    <t>低質材アカマツ</t>
    <rPh sb="0" eb="2">
      <t>テイシツ</t>
    </rPh>
    <rPh sb="2" eb="3">
      <t>ザイ</t>
    </rPh>
    <phoneticPr fontId="13"/>
  </si>
  <si>
    <t>30上</t>
    <rPh sb="2" eb="3">
      <t>カミ</t>
    </rPh>
    <phoneticPr fontId="13"/>
  </si>
  <si>
    <t>柱適材</t>
    <rPh sb="0" eb="3">
      <t>ハシラテキザイ</t>
    </rPh>
    <phoneticPr fontId="13"/>
  </si>
  <si>
    <t>33-121年生</t>
    <rPh sb="6" eb="7">
      <t>ネン</t>
    </rPh>
    <rPh sb="7" eb="8">
      <t>セイ</t>
    </rPh>
    <phoneticPr fontId="2"/>
  </si>
  <si>
    <t>戸中第2山元土場外</t>
    <phoneticPr fontId="2"/>
  </si>
  <si>
    <t>棚倉署</t>
    <rPh sb="0" eb="2">
      <t>タナクラ</t>
    </rPh>
    <rPh sb="2" eb="3">
      <t>ショ</t>
    </rPh>
    <phoneticPr fontId="2"/>
  </si>
  <si>
    <t>低質材N</t>
    <rPh sb="0" eb="3">
      <t>テイシツザイ</t>
    </rPh>
    <phoneticPr fontId="13"/>
  </si>
  <si>
    <t>低質材(C材)</t>
    <rPh sb="0" eb="3">
      <t>テイシツザイ</t>
    </rPh>
    <rPh sb="5" eb="6">
      <t>ザイ</t>
    </rPh>
    <phoneticPr fontId="13"/>
  </si>
  <si>
    <t>低質材(D材)</t>
    <rPh sb="0" eb="3">
      <t>テイシツザイ</t>
    </rPh>
    <rPh sb="5" eb="6">
      <t>ザイ</t>
    </rPh>
    <phoneticPr fontId="13"/>
  </si>
  <si>
    <t>1.00未満</t>
    <rPh sb="4" eb="6">
      <t>ミマン</t>
    </rPh>
    <phoneticPr fontId="13"/>
  </si>
  <si>
    <t>低質材L</t>
    <rPh sb="0" eb="3">
      <t>テイシツザイ</t>
    </rPh>
    <phoneticPr fontId="13"/>
  </si>
  <si>
    <t>低質材アカマツ</t>
    <rPh sb="0" eb="3">
      <t>テイシツザイ</t>
    </rPh>
    <phoneticPr fontId="13"/>
  </si>
  <si>
    <t>短尺材</t>
    <rPh sb="0" eb="1">
      <t>タン</t>
    </rPh>
    <rPh sb="1" eb="2">
      <t>シャク</t>
    </rPh>
    <rPh sb="2" eb="3">
      <t>ザイ</t>
    </rPh>
    <phoneticPr fontId="13"/>
  </si>
  <si>
    <t>カラマツ</t>
    <phoneticPr fontId="13"/>
  </si>
  <si>
    <t>合　　計</t>
    <rPh sb="0" eb="1">
      <t>ゴウ</t>
    </rPh>
    <rPh sb="3" eb="4">
      <t>ケイ</t>
    </rPh>
    <phoneticPr fontId="13"/>
  </si>
  <si>
    <t>塩ノ岐山元土場
湯ノ花山元土場</t>
    <phoneticPr fontId="2"/>
  </si>
  <si>
    <t>短尺材</t>
    <rPh sb="0" eb="3">
      <t>タンシャクザイ</t>
    </rPh>
    <phoneticPr fontId="13"/>
  </si>
  <si>
    <t>１６～１８</t>
  </si>
  <si>
    <t>２０～２２</t>
  </si>
  <si>
    <t>２４～２８</t>
  </si>
  <si>
    <t>３０上</t>
    <rPh sb="2" eb="3">
      <t>ウエ</t>
    </rPh>
    <phoneticPr fontId="19"/>
  </si>
  <si>
    <t>黒羽土場
北野上山元土場
富士山山元土場
大那地山元土場
梓山元土場ほか</t>
    <phoneticPr fontId="2"/>
  </si>
  <si>
    <t>28-77年生</t>
    <rPh sb="5" eb="6">
      <t>ネン</t>
    </rPh>
    <rPh sb="6" eb="7">
      <t>セイ</t>
    </rPh>
    <phoneticPr fontId="2"/>
  </si>
  <si>
    <t>塩那署</t>
    <rPh sb="0" eb="2">
      <t>エンナ</t>
    </rPh>
    <rPh sb="2" eb="3">
      <t>ショ</t>
    </rPh>
    <phoneticPr fontId="2"/>
  </si>
  <si>
    <t>※例示した土場には材が集中することが見こされるため搬出期間にかかわらず速やかな搬出を条件とする。</t>
    <phoneticPr fontId="2"/>
  </si>
  <si>
    <t xml:space="preserve">※搬出期間は引き渡しから20日間とする。
</t>
    <phoneticPr fontId="2"/>
  </si>
  <si>
    <t>※ひと椪山の中に約20％程度の割合で小曲材が含まれることがある。</t>
    <phoneticPr fontId="2"/>
  </si>
  <si>
    <t>※元玉の根張り部分が含まれることがある。</t>
    <phoneticPr fontId="2"/>
  </si>
  <si>
    <t xml:space="preserve">※シミ、割れ、節などの欠点は1材面以下にあり。
</t>
    <phoneticPr fontId="2"/>
  </si>
  <si>
    <t>※夏場の虫害期は特に搬出を早めること。</t>
    <phoneticPr fontId="2"/>
  </si>
  <si>
    <t>９～１３</t>
    <phoneticPr fontId="13"/>
  </si>
  <si>
    <t>柱材</t>
    <rPh sb="0" eb="2">
      <t>ハシラザイ</t>
    </rPh>
    <phoneticPr fontId="13"/>
  </si>
  <si>
    <t>１６～１８</t>
    <phoneticPr fontId="13"/>
  </si>
  <si>
    <t>２０～２２</t>
    <phoneticPr fontId="13"/>
  </si>
  <si>
    <t>２４～２８</t>
    <phoneticPr fontId="13"/>
  </si>
  <si>
    <t>黒羽土場
北野上山元土場
富士山山元土場
大那地山元土場ほか</t>
    <phoneticPr fontId="2"/>
  </si>
  <si>
    <t>9～14</t>
  </si>
  <si>
    <t>横川土場
鶏頂山土場
二枚沢山元土場
西荒川山元土場
逆川土場
ヲソ沢土場
益子第２土場</t>
    <phoneticPr fontId="2"/>
  </si>
  <si>
    <t>40-113年生</t>
    <rPh sb="6" eb="7">
      <t>ネン</t>
    </rPh>
    <rPh sb="7" eb="8">
      <t>セイ</t>
    </rPh>
    <phoneticPr fontId="2"/>
  </si>
  <si>
    <t>18～22</t>
  </si>
  <si>
    <t>鶏頂山土場
二枚沢山元土場
菖蒲山元土場
清滝土場</t>
    <phoneticPr fontId="2"/>
  </si>
  <si>
    <t>57-91年生</t>
    <rPh sb="5" eb="6">
      <t>ネン</t>
    </rPh>
    <rPh sb="6" eb="7">
      <t>セイ</t>
    </rPh>
    <phoneticPr fontId="2"/>
  </si>
  <si>
    <t>低質材</t>
    <rPh sb="0" eb="2">
      <t>テイシツ</t>
    </rPh>
    <rPh sb="2" eb="3">
      <t>ザイ</t>
    </rPh>
    <phoneticPr fontId="13"/>
  </si>
  <si>
    <t>小径材</t>
    <rPh sb="0" eb="1">
      <t>ショウ</t>
    </rPh>
    <rPh sb="2" eb="3">
      <t>ザイ</t>
    </rPh>
    <phoneticPr fontId="13"/>
  </si>
  <si>
    <t>2.00～3.00</t>
    <phoneticPr fontId="13"/>
  </si>
  <si>
    <t>大峰山山元土場外
（昭和村、沼田市、片品村、みなかみ町、川場村）</t>
    <phoneticPr fontId="2"/>
  </si>
  <si>
    <t>30-75年生</t>
    <rPh sb="5" eb="6">
      <t>ネン</t>
    </rPh>
    <rPh sb="6" eb="7">
      <t>セイ</t>
    </rPh>
    <phoneticPr fontId="2"/>
  </si>
  <si>
    <t>８下</t>
    <rPh sb="1" eb="2">
      <t>シタ</t>
    </rPh>
    <phoneticPr fontId="13"/>
  </si>
  <si>
    <t>９－１４</t>
  </si>
  <si>
    <t>１６－１８</t>
  </si>
  <si>
    <t>カラマツ</t>
  </si>
  <si>
    <t>一般材</t>
  </si>
  <si>
    <t>低質材Ｎ</t>
    <rPh sb="0" eb="1">
      <t>テイ</t>
    </rPh>
    <rPh sb="1" eb="2">
      <t>シツ</t>
    </rPh>
    <rPh sb="2" eb="3">
      <t>ザイ</t>
    </rPh>
    <phoneticPr fontId="13"/>
  </si>
  <si>
    <t>低質材</t>
    <rPh sb="0" eb="1">
      <t>テイ</t>
    </rPh>
    <rPh sb="1" eb="2">
      <t>シツ</t>
    </rPh>
    <rPh sb="2" eb="3">
      <t>ザイ</t>
    </rPh>
    <phoneticPr fontId="13"/>
  </si>
  <si>
    <t>2.00～4.00</t>
    <phoneticPr fontId="13"/>
  </si>
  <si>
    <t>唐操原、寺社平、榛名、上の沢、古賀良元土場</t>
    <phoneticPr fontId="2"/>
  </si>
  <si>
    <t>低質材Ｎ</t>
    <rPh sb="0" eb="3">
      <t>テイシツザイ</t>
    </rPh>
    <phoneticPr fontId="13"/>
  </si>
  <si>
    <t>低質材</t>
    <rPh sb="0" eb="3">
      <t>テイシツザイ</t>
    </rPh>
    <phoneticPr fontId="2"/>
  </si>
  <si>
    <t>30上</t>
    <rPh sb="2" eb="3">
      <t>ジョウ</t>
    </rPh>
    <phoneticPr fontId="13"/>
  </si>
  <si>
    <t>一般材（曲）</t>
    <rPh sb="0" eb="3">
      <t>イッパンザイ</t>
    </rPh>
    <rPh sb="4" eb="5">
      <t>マガリ</t>
    </rPh>
    <phoneticPr fontId="13"/>
  </si>
  <si>
    <t>30上　</t>
    <rPh sb="2" eb="3">
      <t>ジョウ</t>
    </rPh>
    <phoneticPr fontId="13"/>
  </si>
  <si>
    <t>一般材（細）</t>
    <rPh sb="0" eb="2">
      <t>イッパン</t>
    </rPh>
    <rPh sb="2" eb="3">
      <t>ザイ</t>
    </rPh>
    <rPh sb="4" eb="5">
      <t>ホソ</t>
    </rPh>
    <phoneticPr fontId="13"/>
  </si>
  <si>
    <t>2.00～4.00</t>
  </si>
  <si>
    <t>低質材（Ｃ材）</t>
    <rPh sb="0" eb="3">
      <t>テイシツザイ</t>
    </rPh>
    <rPh sb="5" eb="6">
      <t>ザイ</t>
    </rPh>
    <phoneticPr fontId="13"/>
  </si>
  <si>
    <t>全</t>
    <rPh sb="0" eb="1">
      <t>ゼン</t>
    </rPh>
    <phoneticPr fontId="2"/>
  </si>
  <si>
    <t>一般材（曲）</t>
    <rPh sb="0" eb="2">
      <t>イッパン</t>
    </rPh>
    <rPh sb="2" eb="3">
      <t>ザイ</t>
    </rPh>
    <rPh sb="4" eb="5">
      <t>マガリ</t>
    </rPh>
    <phoneticPr fontId="13"/>
  </si>
  <si>
    <t>低質材N</t>
    <rPh sb="0" eb="2">
      <t>テイシツ</t>
    </rPh>
    <rPh sb="2" eb="3">
      <t>ザイ</t>
    </rPh>
    <phoneticPr fontId="13"/>
  </si>
  <si>
    <t>2.0-4.0</t>
  </si>
  <si>
    <t>※層積検知</t>
    <rPh sb="1" eb="2">
      <t>ソウ</t>
    </rPh>
    <rPh sb="2" eb="3">
      <t>セキ</t>
    </rPh>
    <rPh sb="3" eb="5">
      <t>ケンチ</t>
    </rPh>
    <phoneticPr fontId="2"/>
  </si>
  <si>
    <t>深沢第１土場
御殿場第１土場
御殿場第２土場
上井出集積土場
鉄塔集積土場
広見集積土場</t>
    <phoneticPr fontId="2"/>
  </si>
  <si>
    <t>１－４２</t>
    <phoneticPr fontId="2"/>
  </si>
  <si>
    <t>静岡署</t>
    <rPh sb="0" eb="2">
      <t>シズオカ</t>
    </rPh>
    <rPh sb="2" eb="3">
      <t>ショ</t>
    </rPh>
    <phoneticPr fontId="2"/>
  </si>
  <si>
    <t>44-59年生</t>
    <rPh sb="5" eb="6">
      <t>ネン</t>
    </rPh>
    <rPh sb="6" eb="7">
      <t>セイ</t>
    </rPh>
    <phoneticPr fontId="2"/>
  </si>
  <si>
    <t>１－４１</t>
    <phoneticPr fontId="2"/>
  </si>
  <si>
    <t>土肥山元土場</t>
    <phoneticPr fontId="2"/>
  </si>
  <si>
    <t>１－４０</t>
    <phoneticPr fontId="2"/>
  </si>
  <si>
    <t>伊豆署</t>
    <rPh sb="0" eb="2">
      <t>イズ</t>
    </rPh>
    <rPh sb="2" eb="3">
      <t>ショ</t>
    </rPh>
    <phoneticPr fontId="2"/>
  </si>
  <si>
    <t>60-81年生</t>
    <rPh sb="5" eb="6">
      <t>ネン</t>
    </rPh>
    <rPh sb="6" eb="7">
      <t>セイ</t>
    </rPh>
    <phoneticPr fontId="2"/>
  </si>
  <si>
    <t>高萩事業地山元土場外</t>
    <phoneticPr fontId="2"/>
  </si>
  <si>
    <t>１－３９</t>
    <phoneticPr fontId="2"/>
  </si>
  <si>
    <t>茨城署</t>
    <rPh sb="0" eb="2">
      <t>イバラキ</t>
    </rPh>
    <rPh sb="2" eb="3">
      <t>ショ</t>
    </rPh>
    <phoneticPr fontId="2"/>
  </si>
  <si>
    <t>37-73年生</t>
    <rPh sb="5" eb="6">
      <t>ネン</t>
    </rPh>
    <rPh sb="6" eb="7">
      <t>セイ</t>
    </rPh>
    <phoneticPr fontId="2"/>
  </si>
  <si>
    <t>１－３８</t>
    <phoneticPr fontId="2"/>
  </si>
  <si>
    <t>宮本中間土場
高野地中間土場
東山中間土場
上君田中間土場
横川入中間土場
内野山中間土場</t>
    <phoneticPr fontId="2"/>
  </si>
  <si>
    <t>１－３７</t>
    <phoneticPr fontId="2"/>
  </si>
  <si>
    <t>37-79年生</t>
    <rPh sb="5" eb="6">
      <t>ネン</t>
    </rPh>
    <rPh sb="6" eb="7">
      <t>セイ</t>
    </rPh>
    <phoneticPr fontId="2"/>
  </si>
  <si>
    <t>１－３６</t>
    <phoneticPr fontId="2"/>
  </si>
  <si>
    <t>宮本中間土場
高野地中間土場
東山中間土場
横川入中間土場
内野山中間土場</t>
    <phoneticPr fontId="2"/>
  </si>
  <si>
    <t>39-79年生</t>
    <rPh sb="5" eb="6">
      <t>ネン</t>
    </rPh>
    <rPh sb="6" eb="7">
      <t>セイ</t>
    </rPh>
    <phoneticPr fontId="2"/>
  </si>
  <si>
    <t>上君田中間土場</t>
    <phoneticPr fontId="2"/>
  </si>
  <si>
    <t>１－３５</t>
    <phoneticPr fontId="2"/>
  </si>
  <si>
    <t>37-62年生</t>
    <rPh sb="5" eb="6">
      <t>ネン</t>
    </rPh>
    <rPh sb="6" eb="7">
      <t>セイ</t>
    </rPh>
    <phoneticPr fontId="2"/>
  </si>
  <si>
    <t>水無山元土場</t>
    <phoneticPr fontId="2"/>
  </si>
  <si>
    <t>※越材50㎥を含む</t>
    <phoneticPr fontId="2"/>
  </si>
  <si>
    <t>72年生</t>
    <rPh sb="2" eb="3">
      <t>ネン</t>
    </rPh>
    <rPh sb="3" eb="4">
      <t>セイ</t>
    </rPh>
    <phoneticPr fontId="2"/>
  </si>
  <si>
    <t>１－３３</t>
    <phoneticPr fontId="2"/>
  </si>
  <si>
    <t>中越署</t>
    <rPh sb="0" eb="2">
      <t>チュウエツ</t>
    </rPh>
    <rPh sb="2" eb="3">
      <t>ショ</t>
    </rPh>
    <phoneticPr fontId="2"/>
  </si>
  <si>
    <t>大島山元土場</t>
    <phoneticPr fontId="2"/>
  </si>
  <si>
    <t>１－３２</t>
    <phoneticPr fontId="2"/>
  </si>
  <si>
    <t>37-56年生</t>
    <rPh sb="5" eb="6">
      <t>ネン</t>
    </rPh>
    <rPh sb="6" eb="7">
      <t>セイ</t>
    </rPh>
    <phoneticPr fontId="2"/>
  </si>
  <si>
    <t>１－３１</t>
    <phoneticPr fontId="2"/>
  </si>
  <si>
    <t>村上支署</t>
    <rPh sb="0" eb="2">
      <t>ムラカミ</t>
    </rPh>
    <rPh sb="2" eb="4">
      <t>シショ</t>
    </rPh>
    <phoneticPr fontId="2"/>
  </si>
  <si>
    <t>バラギ、古永井、暮坂、榛名、古賀良、上の沢、寺社平、唐操原山元土場</t>
    <phoneticPr fontId="2"/>
  </si>
  <si>
    <t>※層積検知</t>
    <rPh sb="1" eb="3">
      <t>ソウセキ</t>
    </rPh>
    <rPh sb="3" eb="5">
      <t>ケンチ</t>
    </rPh>
    <phoneticPr fontId="2"/>
  </si>
  <si>
    <t>唐操原、寺社平、上の沢、古賀良、榛名、暮坂、古永井、バラギ元土場</t>
    <phoneticPr fontId="2"/>
  </si>
  <si>
    <t>30-76年生</t>
    <rPh sb="5" eb="6">
      <t>ネン</t>
    </rPh>
    <rPh sb="6" eb="7">
      <t>セイ</t>
    </rPh>
    <phoneticPr fontId="2"/>
  </si>
  <si>
    <t>50-71年生</t>
    <rPh sb="5" eb="6">
      <t>ネン</t>
    </rPh>
    <rPh sb="6" eb="7">
      <t>セイ</t>
    </rPh>
    <phoneticPr fontId="2"/>
  </si>
  <si>
    <t>バラギ、古永井、唐操原、榛名、上の沢、暮坂、古賀良元土場</t>
    <phoneticPr fontId="2"/>
  </si>
  <si>
    <t>吾妻署</t>
    <rPh sb="0" eb="2">
      <t>アガツマ</t>
    </rPh>
    <rPh sb="2" eb="3">
      <t>ショ</t>
    </rPh>
    <phoneticPr fontId="2"/>
  </si>
  <si>
    <t>１－３０</t>
    <phoneticPr fontId="2"/>
  </si>
  <si>
    <t>１－２９</t>
    <phoneticPr fontId="2"/>
  </si>
  <si>
    <t>１－２８</t>
    <phoneticPr fontId="2"/>
  </si>
  <si>
    <t>１－２７</t>
    <phoneticPr fontId="2"/>
  </si>
  <si>
    <t>１－２６</t>
    <phoneticPr fontId="2"/>
  </si>
  <si>
    <t>利根沼田署</t>
    <rPh sb="0" eb="4">
      <t>トネヌマタ</t>
    </rPh>
    <rPh sb="4" eb="5">
      <t>ショ</t>
    </rPh>
    <phoneticPr fontId="2"/>
  </si>
  <si>
    <t>※うち越材535㎥含む</t>
    <phoneticPr fontId="2"/>
  </si>
  <si>
    <t>１－２５</t>
    <phoneticPr fontId="2"/>
  </si>
  <si>
    <t>41-75年生</t>
    <rPh sb="5" eb="6">
      <t>ネン</t>
    </rPh>
    <rPh sb="6" eb="7">
      <t>セイ</t>
    </rPh>
    <phoneticPr fontId="2"/>
  </si>
  <si>
    <t>１－２４</t>
    <phoneticPr fontId="2"/>
  </si>
  <si>
    <t>１－２３</t>
    <phoneticPr fontId="2"/>
  </si>
  <si>
    <t>１－２２</t>
    <phoneticPr fontId="2"/>
  </si>
  <si>
    <t>群馬署</t>
    <rPh sb="0" eb="2">
      <t>グンマ</t>
    </rPh>
    <rPh sb="2" eb="3">
      <t>ショ</t>
    </rPh>
    <phoneticPr fontId="2"/>
  </si>
  <si>
    <t>23-74年生</t>
    <rPh sb="5" eb="6">
      <t>ネン</t>
    </rPh>
    <rPh sb="6" eb="7">
      <t>セイ</t>
    </rPh>
    <phoneticPr fontId="2"/>
  </si>
  <si>
    <t>１－２１</t>
    <phoneticPr fontId="2"/>
  </si>
  <si>
    <t>一般材
（曲）</t>
    <rPh sb="0" eb="2">
      <t>イッパン</t>
    </rPh>
    <rPh sb="2" eb="3">
      <t>ザイ</t>
    </rPh>
    <rPh sb="5" eb="6">
      <t>マ</t>
    </rPh>
    <phoneticPr fontId="13"/>
  </si>
  <si>
    <t>１－２０</t>
    <phoneticPr fontId="2"/>
  </si>
  <si>
    <t>１－１９</t>
    <phoneticPr fontId="2"/>
  </si>
  <si>
    <t>日光署</t>
    <rPh sb="0" eb="2">
      <t>ニッコウ</t>
    </rPh>
    <rPh sb="2" eb="3">
      <t>ショ</t>
    </rPh>
    <phoneticPr fontId="2"/>
  </si>
  <si>
    <t>横川土場
鶏頂山土場
二枚沢山元土場
西荒川土場
逆川土場
ヲソ沢土場
益子第２土場
菖蒲山元土場
清滝土場</t>
    <phoneticPr fontId="2"/>
  </si>
  <si>
    <t>１－１８</t>
    <phoneticPr fontId="2"/>
  </si>
  <si>
    <t>１－１７</t>
    <phoneticPr fontId="2"/>
  </si>
  <si>
    <t>１－１６</t>
    <phoneticPr fontId="2"/>
  </si>
  <si>
    <t>※引き渡しは各事業地の山元土場とするため引き渡し後、速やかに搬出することを条件とする。</t>
    <phoneticPr fontId="2"/>
  </si>
  <si>
    <t>※層積検知とする。</t>
    <rPh sb="1" eb="3">
      <t>ソウセキ</t>
    </rPh>
    <rPh sb="3" eb="5">
      <t>ケンチ</t>
    </rPh>
    <phoneticPr fontId="2"/>
  </si>
  <si>
    <t>１－１５</t>
    <phoneticPr fontId="2"/>
  </si>
  <si>
    <t>１－１４</t>
    <phoneticPr fontId="2"/>
  </si>
  <si>
    <t>１－１３</t>
    <phoneticPr fontId="2"/>
  </si>
  <si>
    <t>南会津支署</t>
    <rPh sb="0" eb="1">
      <t>ミナミ</t>
    </rPh>
    <rPh sb="1" eb="3">
      <t>アイヅ</t>
    </rPh>
    <rPh sb="3" eb="5">
      <t>シショ</t>
    </rPh>
    <phoneticPr fontId="2"/>
  </si>
  <si>
    <t>50-67年生</t>
    <rPh sb="5" eb="6">
      <t>ネン</t>
    </rPh>
    <rPh sb="6" eb="7">
      <t>セイ</t>
    </rPh>
    <phoneticPr fontId="2"/>
  </si>
  <si>
    <t>50～60年生</t>
    <rPh sb="5" eb="6">
      <t>ネン</t>
    </rPh>
    <rPh sb="6" eb="7">
      <t>セイ</t>
    </rPh>
    <phoneticPr fontId="2"/>
  </si>
  <si>
    <t>１－１２</t>
    <phoneticPr fontId="2"/>
  </si>
  <si>
    <t>小計</t>
    <rPh sb="0" eb="1">
      <t>ショウ</t>
    </rPh>
    <rPh sb="1" eb="2">
      <t>ケイ</t>
    </rPh>
    <phoneticPr fontId="2"/>
  </si>
  <si>
    <t>合計</t>
    <rPh sb="0" eb="1">
      <t>ゴウ</t>
    </rPh>
    <rPh sb="1" eb="2">
      <t>ケイ</t>
    </rPh>
    <phoneticPr fontId="13"/>
  </si>
  <si>
    <t>１－１１</t>
    <phoneticPr fontId="2"/>
  </si>
  <si>
    <t>33-75年生</t>
    <rPh sb="5" eb="6">
      <t>ネン</t>
    </rPh>
    <rPh sb="6" eb="7">
      <t>セイ</t>
    </rPh>
    <phoneticPr fontId="2"/>
  </si>
  <si>
    <t>１－０９</t>
    <phoneticPr fontId="2"/>
  </si>
  <si>
    <t>白河支署</t>
    <rPh sb="0" eb="2">
      <t>シラカワ</t>
    </rPh>
    <rPh sb="2" eb="4">
      <t>シショ</t>
    </rPh>
    <phoneticPr fontId="2"/>
  </si>
  <si>
    <t>34-74年生</t>
    <rPh sb="5" eb="6">
      <t>ネン</t>
    </rPh>
    <rPh sb="6" eb="7">
      <t>セイ</t>
    </rPh>
    <phoneticPr fontId="2"/>
  </si>
  <si>
    <t>１－０８</t>
    <phoneticPr fontId="2"/>
  </si>
  <si>
    <t>１－０７</t>
    <phoneticPr fontId="2"/>
  </si>
  <si>
    <t>※毎木検知後、販売または概算販売とする。</t>
    <rPh sb="1" eb="3">
      <t>マイボク</t>
    </rPh>
    <rPh sb="3" eb="5">
      <t>ケンチ</t>
    </rPh>
    <rPh sb="5" eb="6">
      <t>ゴ</t>
    </rPh>
    <rPh sb="7" eb="9">
      <t>ハンバイ</t>
    </rPh>
    <rPh sb="12" eb="14">
      <t>ガイサン</t>
    </rPh>
    <rPh sb="14" eb="16">
      <t>ハンバイ</t>
    </rPh>
    <phoneticPr fontId="2"/>
  </si>
  <si>
    <t>１－０６</t>
    <phoneticPr fontId="2"/>
  </si>
  <si>
    <t>※毎木検知後、販売または概算販売とする。</t>
    <phoneticPr fontId="2"/>
  </si>
  <si>
    <t>１－０５</t>
    <phoneticPr fontId="2"/>
  </si>
  <si>
    <t>１－０４</t>
    <phoneticPr fontId="2"/>
  </si>
  <si>
    <t>七曲山元土場外</t>
    <phoneticPr fontId="2"/>
  </si>
  <si>
    <t>2.00～3.00</t>
    <phoneticPr fontId="2"/>
  </si>
  <si>
    <t>長級①</t>
    <rPh sb="0" eb="2">
      <t>チョウキュウ</t>
    </rPh>
    <phoneticPr fontId="2"/>
  </si>
  <si>
    <t>長級②</t>
    <rPh sb="0" eb="2">
      <t>チョウキュウ</t>
    </rPh>
    <phoneticPr fontId="2"/>
  </si>
  <si>
    <t>長級（ｍ）</t>
    <rPh sb="0" eb="2">
      <t>チョウキュウ</t>
    </rPh>
    <phoneticPr fontId="2"/>
  </si>
  <si>
    <t>単価（円/㎥）</t>
    <rPh sb="0" eb="2">
      <t>タンカ</t>
    </rPh>
    <rPh sb="3" eb="4">
      <t>エン</t>
    </rPh>
    <phoneticPr fontId="2"/>
  </si>
  <si>
    <t>金額（円）</t>
    <rPh sb="0" eb="2">
      <t>キンガク</t>
    </rPh>
    <rPh sb="3" eb="4">
      <t>エン</t>
    </rPh>
    <phoneticPr fontId="2"/>
  </si>
  <si>
    <t>数量（㎥）</t>
    <rPh sb="0" eb="2">
      <t>スウリョウ</t>
    </rPh>
    <phoneticPr fontId="2"/>
  </si>
  <si>
    <t>計①+②</t>
    <rPh sb="0" eb="1">
      <t>ケイ</t>
    </rPh>
    <phoneticPr fontId="2"/>
  </si>
  <si>
    <t>※希望する長級は最大２種類までとしてください。</t>
    <rPh sb="1" eb="3">
      <t>キボウ</t>
    </rPh>
    <rPh sb="5" eb="6">
      <t>ナガ</t>
    </rPh>
    <rPh sb="6" eb="7">
      <t>キュウ</t>
    </rPh>
    <rPh sb="8" eb="10">
      <t>サイダイ</t>
    </rPh>
    <rPh sb="11" eb="13">
      <t>シュルイ</t>
    </rPh>
    <phoneticPr fontId="2"/>
  </si>
  <si>
    <t>※数量は、長級が1種類場合は、計欄の数量を長級①の数量欄に記載してください。長級が２種類の場合は径級毎の数量を希望する長級別に振り分けて記載してください。</t>
    <rPh sb="1" eb="3">
      <t>スウリョウ</t>
    </rPh>
    <rPh sb="5" eb="7">
      <t>チョウキュウ</t>
    </rPh>
    <rPh sb="9" eb="11">
      <t>シュルイ</t>
    </rPh>
    <rPh sb="11" eb="13">
      <t>バアイ</t>
    </rPh>
    <rPh sb="15" eb="16">
      <t>ケイ</t>
    </rPh>
    <rPh sb="16" eb="17">
      <t>ラン</t>
    </rPh>
    <rPh sb="18" eb="20">
      <t>スウリョウ</t>
    </rPh>
    <rPh sb="21" eb="23">
      <t>チョウキュウ</t>
    </rPh>
    <rPh sb="25" eb="27">
      <t>スウリョウ</t>
    </rPh>
    <rPh sb="27" eb="28">
      <t>ラン</t>
    </rPh>
    <rPh sb="29" eb="31">
      <t>キサイ</t>
    </rPh>
    <rPh sb="38" eb="40">
      <t>チョウキュウ</t>
    </rPh>
    <rPh sb="42" eb="44">
      <t>シュルイ</t>
    </rPh>
    <rPh sb="45" eb="47">
      <t>バアイ</t>
    </rPh>
    <rPh sb="48" eb="50">
      <t>ケイキュウ</t>
    </rPh>
    <rPh sb="50" eb="51">
      <t>ゴト</t>
    </rPh>
    <rPh sb="52" eb="54">
      <t>スウリョウ</t>
    </rPh>
    <rPh sb="55" eb="57">
      <t>キボウ</t>
    </rPh>
    <rPh sb="59" eb="60">
      <t>チョウ</t>
    </rPh>
    <rPh sb="60" eb="61">
      <t>キュウ</t>
    </rPh>
    <rPh sb="61" eb="62">
      <t>ベツ</t>
    </rPh>
    <rPh sb="63" eb="64">
      <t>フ</t>
    </rPh>
    <rPh sb="65" eb="66">
      <t>ワ</t>
    </rPh>
    <rPh sb="68" eb="70">
      <t>キサイ</t>
    </rPh>
    <phoneticPr fontId="2"/>
  </si>
  <si>
    <t>※希望する長級は１種類までとしてください。</t>
    <rPh sb="1" eb="3">
      <t>キボウ</t>
    </rPh>
    <rPh sb="5" eb="6">
      <t>ナガ</t>
    </rPh>
    <rPh sb="6" eb="7">
      <t>キュウ</t>
    </rPh>
    <rPh sb="9" eb="11">
      <t>シュルイ</t>
    </rPh>
    <phoneticPr fontId="2"/>
  </si>
  <si>
    <t>短尺材</t>
    <rPh sb="0" eb="3">
      <t>タンジャクザイ</t>
    </rPh>
    <phoneticPr fontId="2"/>
  </si>
  <si>
    <t>計</t>
    <rPh sb="0" eb="1">
      <t>ケイ</t>
    </rPh>
    <phoneticPr fontId="13"/>
  </si>
  <si>
    <t>※搬出期間内の速やかな搬出を条件とします。</t>
    <phoneticPr fontId="2"/>
  </si>
  <si>
    <t>※素材（丸太）の引渡場所以降の運搬については、購入者の責任で行うこととします。</t>
    <phoneticPr fontId="2"/>
  </si>
  <si>
    <t>【記載例１】スギ2.0ｍのみを希望する場合</t>
    <rPh sb="1" eb="4">
      <t>キサイレイ</t>
    </rPh>
    <rPh sb="15" eb="17">
      <t>キボウ</t>
    </rPh>
    <rPh sb="19" eb="21">
      <t>バアイ</t>
    </rPh>
    <phoneticPr fontId="2"/>
  </si>
  <si>
    <t>【記載例２】スギ2.0ｍとスギ2.4ｍを希望する場合</t>
    <rPh sb="1" eb="4">
      <t>キサイレイ</t>
    </rPh>
    <rPh sb="20" eb="22">
      <t>キボウ</t>
    </rPh>
    <rPh sb="24" eb="26">
      <t>バアイ</t>
    </rPh>
    <phoneticPr fontId="2"/>
  </si>
  <si>
    <t>１－０３</t>
    <phoneticPr fontId="2"/>
  </si>
  <si>
    <t>【記載例１】スギ2.0ｍを2,000㎥を希望する場合</t>
    <rPh sb="1" eb="4">
      <t>キサイレイ</t>
    </rPh>
    <rPh sb="20" eb="22">
      <t>キボウ</t>
    </rPh>
    <rPh sb="24" eb="26">
      <t>バアイ</t>
    </rPh>
    <phoneticPr fontId="2"/>
  </si>
  <si>
    <t>【記載例２】スギ2.0ｍを500m3、スギ2.4ｍを1,500ｍ3を希望する場合</t>
    <rPh sb="1" eb="4">
      <t>キサイレイ</t>
    </rPh>
    <rPh sb="34" eb="36">
      <t>キボウ</t>
    </rPh>
    <rPh sb="38" eb="40">
      <t>バアイ</t>
    </rPh>
    <phoneticPr fontId="2"/>
  </si>
  <si>
    <t>【記載例３】スギ2.5ｍを650m3、スギ2.7ｍを1,350ｍ3を希望する場合</t>
    <rPh sb="1" eb="4">
      <t>キサイレイ</t>
    </rPh>
    <rPh sb="34" eb="36">
      <t>キボウ</t>
    </rPh>
    <rPh sb="38" eb="40">
      <t>バアイ</t>
    </rPh>
    <phoneticPr fontId="2"/>
  </si>
  <si>
    <t>２．長級を提案する場合</t>
    <rPh sb="2" eb="4">
      <t>チョウキュウ</t>
    </rPh>
    <rPh sb="5" eb="7">
      <t>テイアン</t>
    </rPh>
    <rPh sb="9" eb="11">
      <t>バアイ</t>
    </rPh>
    <phoneticPr fontId="2"/>
  </si>
  <si>
    <t>※一部採材提案型の物件になります。</t>
    <rPh sb="1" eb="3">
      <t>イチブ</t>
    </rPh>
    <rPh sb="3" eb="8">
      <t>サイザイテイアンガタ</t>
    </rPh>
    <rPh sb="9" eb="11">
      <t>ブッケン</t>
    </rPh>
    <phoneticPr fontId="13"/>
  </si>
  <si>
    <t>※長級が２.00ｍのみを希望する場合は、１の長級①の単価欄に記載してください。</t>
    <rPh sb="1" eb="2">
      <t>チョウ</t>
    </rPh>
    <rPh sb="2" eb="3">
      <t>キュウ</t>
    </rPh>
    <rPh sb="12" eb="14">
      <t>キボウ</t>
    </rPh>
    <rPh sb="16" eb="18">
      <t>バアイ</t>
    </rPh>
    <rPh sb="22" eb="24">
      <t>チョウキュウ</t>
    </rPh>
    <rPh sb="26" eb="28">
      <t>タンカ</t>
    </rPh>
    <rPh sb="28" eb="29">
      <t>ラン</t>
    </rPh>
    <rPh sb="30" eb="32">
      <t>キサイ</t>
    </rPh>
    <phoneticPr fontId="2"/>
  </si>
  <si>
    <t>１．長級２ｍのみを希望する場合</t>
    <rPh sb="2" eb="4">
      <t>チョウキュウ</t>
    </rPh>
    <rPh sb="9" eb="11">
      <t>キボウ</t>
    </rPh>
    <rPh sb="13" eb="15">
      <t>バアイ</t>
    </rPh>
    <phoneticPr fontId="2"/>
  </si>
  <si>
    <t>※長級を提案する場合は、２の長級②の長級欄に希望長級を記載し、長級①、②の径級毎に単価をご記入ください。</t>
    <phoneticPr fontId="2"/>
  </si>
  <si>
    <t>白水沢元土場外
いわき市
(勿来・旅人)</t>
    <phoneticPr fontId="2"/>
  </si>
  <si>
    <t>七曲山元土場外
いわき市
(三坂・小川・遠野)
川内村
(平伏森外2)
広野町
(狸森外2)</t>
    <phoneticPr fontId="2"/>
  </si>
  <si>
    <t>39-53年生</t>
    <rPh sb="5" eb="6">
      <t>ネン</t>
    </rPh>
    <rPh sb="6" eb="7">
      <t>セイ</t>
    </rPh>
    <phoneticPr fontId="2"/>
  </si>
  <si>
    <t>南方第一山元土場
蓑沢山元土場
新湯山元土場
大那地山元土場ほか</t>
    <phoneticPr fontId="2"/>
  </si>
  <si>
    <t>大子事業地山元土場</t>
    <phoneticPr fontId="2"/>
  </si>
  <si>
    <t>44-79年生</t>
    <rPh sb="5" eb="6">
      <t>ネン</t>
    </rPh>
    <rPh sb="6" eb="7">
      <t>セイ</t>
    </rPh>
    <phoneticPr fontId="2"/>
  </si>
  <si>
    <t>馬山山元土場外
（高崎市、安中市、富岡市、下仁田町）</t>
    <phoneticPr fontId="2"/>
  </si>
  <si>
    <t>１－１０</t>
    <phoneticPr fontId="2"/>
  </si>
  <si>
    <t>１－３４</t>
    <phoneticPr fontId="2"/>
  </si>
  <si>
    <t>常磐林業株式会社</t>
    <rPh sb="0" eb="2">
      <t>ジョウバン</t>
    </rPh>
    <rPh sb="2" eb="4">
      <t>リンギョウ</t>
    </rPh>
    <rPh sb="4" eb="6">
      <t>カブシキ</t>
    </rPh>
    <rPh sb="6" eb="8">
      <t>カイシャ</t>
    </rPh>
    <phoneticPr fontId="2"/>
  </si>
  <si>
    <t>(民国連携：民有林材）</t>
    <rPh sb="1" eb="2">
      <t>ミン</t>
    </rPh>
    <rPh sb="2" eb="3">
      <t>クニ</t>
    </rPh>
    <rPh sb="3" eb="5">
      <t>レンケイ</t>
    </rPh>
    <rPh sb="6" eb="9">
      <t>ミンユウリン</t>
    </rPh>
    <rPh sb="9" eb="10">
      <t>ザイ</t>
    </rPh>
    <phoneticPr fontId="2"/>
  </si>
  <si>
    <t>53年生</t>
    <rPh sb="2" eb="3">
      <t>ネン</t>
    </rPh>
    <rPh sb="3" eb="4">
      <t>セイ</t>
    </rPh>
    <phoneticPr fontId="2"/>
  </si>
  <si>
    <t>いわき市田人町貝泊</t>
    <rPh sb="3" eb="4">
      <t>シ</t>
    </rPh>
    <rPh sb="4" eb="6">
      <t>タビト</t>
    </rPh>
    <rPh sb="6" eb="7">
      <t>マチ</t>
    </rPh>
    <rPh sb="7" eb="9">
      <t>カイハク</t>
    </rPh>
    <phoneticPr fontId="2"/>
  </si>
  <si>
    <t>低質材N</t>
    <rPh sb="0" eb="2">
      <t>テイシツ</t>
    </rPh>
    <rPh sb="2" eb="3">
      <t>ザイ</t>
    </rPh>
    <phoneticPr fontId="2"/>
  </si>
  <si>
    <t>有限会社大須賀林業</t>
    <rPh sb="0" eb="2">
      <t>ユウゲン</t>
    </rPh>
    <rPh sb="2" eb="4">
      <t>カイシャ</t>
    </rPh>
    <rPh sb="4" eb="7">
      <t>オオスガ</t>
    </rPh>
    <rPh sb="7" eb="9">
      <t>リンギョウ</t>
    </rPh>
    <phoneticPr fontId="2"/>
  </si>
  <si>
    <t>66年生</t>
    <rPh sb="2" eb="3">
      <t>ネン</t>
    </rPh>
    <rPh sb="3" eb="4">
      <t>セイ</t>
    </rPh>
    <phoneticPr fontId="2"/>
  </si>
  <si>
    <t>岩瀬郡天栄村大字湯本字二俣国有林</t>
    <rPh sb="0" eb="3">
      <t>イワセグン</t>
    </rPh>
    <rPh sb="3" eb="5">
      <t>テンエイ</t>
    </rPh>
    <rPh sb="5" eb="6">
      <t>ムラ</t>
    </rPh>
    <rPh sb="6" eb="8">
      <t>オオアザ</t>
    </rPh>
    <rPh sb="8" eb="10">
      <t>ユモト</t>
    </rPh>
    <rPh sb="10" eb="11">
      <t>アザ</t>
    </rPh>
    <rPh sb="11" eb="13">
      <t>フタマタ</t>
    </rPh>
    <rPh sb="13" eb="16">
      <t>コクユウリン</t>
    </rPh>
    <phoneticPr fontId="2"/>
  </si>
  <si>
    <t>低質材Ｌ</t>
    <rPh sb="0" eb="2">
      <t>テイシツ</t>
    </rPh>
    <rPh sb="2" eb="3">
      <t>ザイ</t>
    </rPh>
    <phoneticPr fontId="2"/>
  </si>
  <si>
    <t>１ー１１</t>
    <phoneticPr fontId="2"/>
  </si>
  <si>
    <t>真名畑林業有限会社</t>
    <rPh sb="0" eb="2">
      <t>マナ</t>
    </rPh>
    <rPh sb="2" eb="3">
      <t>ハタケ</t>
    </rPh>
    <rPh sb="3" eb="5">
      <t>リンギョウ</t>
    </rPh>
    <rPh sb="5" eb="7">
      <t>ユウゲン</t>
    </rPh>
    <rPh sb="7" eb="9">
      <t>カイシャ</t>
    </rPh>
    <phoneticPr fontId="2"/>
  </si>
  <si>
    <t>50～53年生</t>
    <rPh sb="5" eb="6">
      <t>ネン</t>
    </rPh>
    <rPh sb="6" eb="7">
      <t>セイ</t>
    </rPh>
    <phoneticPr fontId="2"/>
  </si>
  <si>
    <t>東白川郡棚倉町
大字北山本字檜沢国有林</t>
    <rPh sb="0" eb="1">
      <t>ヒガシ</t>
    </rPh>
    <rPh sb="1" eb="3">
      <t>シラカワ</t>
    </rPh>
    <rPh sb="3" eb="4">
      <t>グン</t>
    </rPh>
    <rPh sb="4" eb="6">
      <t>タナクラ</t>
    </rPh>
    <rPh sb="6" eb="7">
      <t>マチ</t>
    </rPh>
    <rPh sb="8" eb="10">
      <t>オオアザ</t>
    </rPh>
    <rPh sb="10" eb="12">
      <t>キタヤマ</t>
    </rPh>
    <rPh sb="12" eb="13">
      <t>モト</t>
    </rPh>
    <rPh sb="13" eb="14">
      <t>アザ</t>
    </rPh>
    <rPh sb="14" eb="15">
      <t>ヒノキ</t>
    </rPh>
    <rPh sb="15" eb="16">
      <t>サワ</t>
    </rPh>
    <rPh sb="16" eb="19">
      <t>コクユウリン</t>
    </rPh>
    <phoneticPr fontId="2"/>
  </si>
  <si>
    <t>～2.0</t>
    <phoneticPr fontId="2"/>
  </si>
  <si>
    <t>有限会社ウッド福生</t>
    <rPh sb="0" eb="2">
      <t>ユウゲン</t>
    </rPh>
    <rPh sb="2" eb="4">
      <t>カイシャ</t>
    </rPh>
    <rPh sb="7" eb="9">
      <t>フッサ</t>
    </rPh>
    <phoneticPr fontId="2"/>
  </si>
  <si>
    <t>51年生</t>
    <rPh sb="2" eb="3">
      <t>ネン</t>
    </rPh>
    <rPh sb="3" eb="4">
      <t>セイ</t>
    </rPh>
    <phoneticPr fontId="2"/>
  </si>
  <si>
    <t>東白川郡矢祭町
大字宝坂字日面沢国有林</t>
    <rPh sb="0" eb="3">
      <t>ヒガシシラカワ</t>
    </rPh>
    <rPh sb="3" eb="4">
      <t>グン</t>
    </rPh>
    <rPh sb="4" eb="6">
      <t>ヤマツリ</t>
    </rPh>
    <rPh sb="6" eb="7">
      <t>マチ</t>
    </rPh>
    <rPh sb="8" eb="10">
      <t>オオアザ</t>
    </rPh>
    <rPh sb="10" eb="12">
      <t>タカラサカ</t>
    </rPh>
    <rPh sb="12" eb="13">
      <t>アザ</t>
    </rPh>
    <rPh sb="13" eb="15">
      <t>ヒオモテ</t>
    </rPh>
    <rPh sb="15" eb="16">
      <t>サワ</t>
    </rPh>
    <rPh sb="16" eb="19">
      <t>コクユウリン</t>
    </rPh>
    <phoneticPr fontId="2"/>
  </si>
  <si>
    <t>有限会社　スズキ木材</t>
    <rPh sb="0" eb="2">
      <t>ユウゲン</t>
    </rPh>
    <rPh sb="2" eb="4">
      <t>カイシャ</t>
    </rPh>
    <rPh sb="8" eb="10">
      <t>モクザイ</t>
    </rPh>
    <phoneticPr fontId="2"/>
  </si>
  <si>
    <t>東白川郡棚倉町大字北山本字檜沢</t>
    <rPh sb="12" eb="13">
      <t>アザ</t>
    </rPh>
    <phoneticPr fontId="2"/>
  </si>
  <si>
    <t>長級(m)</t>
    <rPh sb="0" eb="1">
      <t>チョウ</t>
    </rPh>
    <rPh sb="1" eb="2">
      <t>キュウ</t>
    </rPh>
    <phoneticPr fontId="13"/>
  </si>
  <si>
    <t>径級（cm）</t>
    <rPh sb="0" eb="1">
      <t>ケイ</t>
    </rPh>
    <rPh sb="1" eb="2">
      <t>キュウ</t>
    </rPh>
    <phoneticPr fontId="13"/>
  </si>
  <si>
    <t>低質材（Ｃ材）</t>
    <rPh sb="0" eb="2">
      <t>テイシツ</t>
    </rPh>
    <rPh sb="2" eb="3">
      <t>ザイ</t>
    </rPh>
    <rPh sb="5" eb="6">
      <t>ザイ</t>
    </rPh>
    <phoneticPr fontId="13"/>
  </si>
  <si>
    <t>10～</t>
    <phoneticPr fontId="13"/>
  </si>
  <si>
    <t>有限会社　陣野林業</t>
    <rPh sb="0" eb="2">
      <t>ユウゲン</t>
    </rPh>
    <rPh sb="2" eb="4">
      <t>カイシャ</t>
    </rPh>
    <rPh sb="5" eb="7">
      <t>ジンノ</t>
    </rPh>
    <rPh sb="7" eb="9">
      <t>リンギョウ</t>
    </rPh>
    <phoneticPr fontId="2"/>
  </si>
  <si>
    <t>東白川郡矢祭町大字大供字東山国有林外</t>
    <rPh sb="0" eb="1">
      <t>ヒガシ</t>
    </rPh>
    <rPh sb="1" eb="3">
      <t>シラカワ</t>
    </rPh>
    <rPh sb="3" eb="4">
      <t>グン</t>
    </rPh>
    <rPh sb="4" eb="6">
      <t>ヤマツリ</t>
    </rPh>
    <rPh sb="6" eb="7">
      <t>マチ</t>
    </rPh>
    <rPh sb="7" eb="9">
      <t>オオアザ</t>
    </rPh>
    <rPh sb="9" eb="10">
      <t>オオ</t>
    </rPh>
    <rPh sb="10" eb="11">
      <t>キョウ</t>
    </rPh>
    <rPh sb="11" eb="12">
      <t>アザ</t>
    </rPh>
    <rPh sb="12" eb="14">
      <t>ヒガシヤマ</t>
    </rPh>
    <rPh sb="14" eb="17">
      <t>コクユウリン</t>
    </rPh>
    <rPh sb="17" eb="18">
      <t>ホカ</t>
    </rPh>
    <phoneticPr fontId="2"/>
  </si>
  <si>
    <t>有限会社　田部林業</t>
    <rPh sb="0" eb="2">
      <t>ユウゲン</t>
    </rPh>
    <rPh sb="2" eb="4">
      <t>カイシャ</t>
    </rPh>
    <rPh sb="5" eb="7">
      <t>タベ</t>
    </rPh>
    <rPh sb="7" eb="9">
      <t>リンギョウ</t>
    </rPh>
    <phoneticPr fontId="2"/>
  </si>
  <si>
    <t>60年生</t>
    <rPh sb="2" eb="3">
      <t>ネン</t>
    </rPh>
    <rPh sb="3" eb="4">
      <t>セイ</t>
    </rPh>
    <phoneticPr fontId="2"/>
  </si>
  <si>
    <t>東白川郡矢祭町</t>
    <rPh sb="0" eb="1">
      <t>ヒガシ</t>
    </rPh>
    <rPh sb="1" eb="3">
      <t>シラカワ</t>
    </rPh>
    <rPh sb="3" eb="4">
      <t>グン</t>
    </rPh>
    <rPh sb="4" eb="6">
      <t>ヤマツリ</t>
    </rPh>
    <rPh sb="6" eb="7">
      <t>マチ</t>
    </rPh>
    <phoneticPr fontId="2"/>
  </si>
  <si>
    <t>径　級（cm）</t>
    <rPh sb="0" eb="1">
      <t>ケイ</t>
    </rPh>
    <rPh sb="2" eb="3">
      <t>キュウ</t>
    </rPh>
    <phoneticPr fontId="13"/>
  </si>
  <si>
    <t>有限会社　本郷林業</t>
    <rPh sb="0" eb="2">
      <t>ユウゲン</t>
    </rPh>
    <rPh sb="2" eb="4">
      <t>カイシャ</t>
    </rPh>
    <rPh sb="5" eb="7">
      <t>ホンゴウ</t>
    </rPh>
    <rPh sb="7" eb="9">
      <t>リンギョウ</t>
    </rPh>
    <phoneticPr fontId="2"/>
  </si>
  <si>
    <t>東白川郡鮫川村</t>
    <rPh sb="0" eb="1">
      <t>ヒガシ</t>
    </rPh>
    <rPh sb="1" eb="3">
      <t>シラカワ</t>
    </rPh>
    <rPh sb="3" eb="4">
      <t>グン</t>
    </rPh>
    <rPh sb="4" eb="6">
      <t>サメカワ</t>
    </rPh>
    <rPh sb="6" eb="7">
      <t>ムラ</t>
    </rPh>
    <phoneticPr fontId="2"/>
  </si>
  <si>
    <t>有限会阿部林業工務店</t>
    <rPh sb="0" eb="2">
      <t>ユウゲン</t>
    </rPh>
    <rPh sb="2" eb="3">
      <t>カイ</t>
    </rPh>
    <rPh sb="3" eb="5">
      <t>アベ</t>
    </rPh>
    <rPh sb="5" eb="7">
      <t>リンギョウ</t>
    </rPh>
    <rPh sb="7" eb="10">
      <t>コウムテン</t>
    </rPh>
    <phoneticPr fontId="2"/>
  </si>
  <si>
    <t>56～64年生</t>
    <rPh sb="5" eb="6">
      <t>ネン</t>
    </rPh>
    <rPh sb="6" eb="7">
      <t>セイ</t>
    </rPh>
    <phoneticPr fontId="2"/>
  </si>
  <si>
    <t>村上市笹平、大場沢、門前</t>
    <rPh sb="0" eb="2">
      <t>ムラカミ</t>
    </rPh>
    <rPh sb="2" eb="3">
      <t>シ</t>
    </rPh>
    <rPh sb="3" eb="5">
      <t>ササダイラ</t>
    </rPh>
    <rPh sb="6" eb="8">
      <t>オオバ</t>
    </rPh>
    <rPh sb="8" eb="9">
      <t>サワ</t>
    </rPh>
    <rPh sb="10" eb="12">
      <t>モンゼン</t>
    </rPh>
    <phoneticPr fontId="2"/>
  </si>
  <si>
    <t>10～60</t>
    <phoneticPr fontId="13"/>
  </si>
  <si>
    <t>湯沢町</t>
    <rPh sb="0" eb="2">
      <t>ユザワ</t>
    </rPh>
    <rPh sb="2" eb="3">
      <t>マチ</t>
    </rPh>
    <phoneticPr fontId="2"/>
  </si>
  <si>
    <t>70-90年生</t>
    <phoneticPr fontId="2"/>
  </si>
  <si>
    <t xml:space="preserve">
湯沢町大字土樽字井森
</t>
    <rPh sb="1" eb="3">
      <t>ユザワ</t>
    </rPh>
    <rPh sb="3" eb="4">
      <t>マチ</t>
    </rPh>
    <rPh sb="4" eb="6">
      <t>オオアザ</t>
    </rPh>
    <rPh sb="6" eb="7">
      <t>ツチ</t>
    </rPh>
    <rPh sb="7" eb="8">
      <t>タル</t>
    </rPh>
    <rPh sb="8" eb="9">
      <t>アザ</t>
    </rPh>
    <rPh sb="9" eb="11">
      <t>イモリ</t>
    </rPh>
    <phoneticPr fontId="2"/>
  </si>
  <si>
    <t>ス　ギ　　　　　　</t>
    <phoneticPr fontId="13"/>
  </si>
  <si>
    <t>一般材（B材）</t>
    <phoneticPr fontId="2"/>
  </si>
  <si>
    <t>一般材（A材）</t>
    <phoneticPr fontId="2"/>
  </si>
  <si>
    <t>湯沢町大字土樽字井森</t>
    <rPh sb="0" eb="2">
      <t>ユザワ</t>
    </rPh>
    <rPh sb="2" eb="3">
      <t>マチ</t>
    </rPh>
    <rPh sb="3" eb="5">
      <t>オオアザ</t>
    </rPh>
    <rPh sb="5" eb="6">
      <t>ツチ</t>
    </rPh>
    <rPh sb="6" eb="7">
      <t>タル</t>
    </rPh>
    <rPh sb="7" eb="8">
      <t>アザ</t>
    </rPh>
    <rPh sb="8" eb="10">
      <t>イモリ</t>
    </rPh>
    <phoneticPr fontId="2"/>
  </si>
  <si>
    <t>2.00～4.00</t>
    <phoneticPr fontId="2"/>
  </si>
  <si>
    <t>※採材提案型の物件になります。希望する長級（2.0～2.8ｍ以下）を長級欄に記載し、長級①、②の径級毎に単価をご記入ください。</t>
    <rPh sb="1" eb="6">
      <t>サイザイテイアンガタ</t>
    </rPh>
    <rPh sb="7" eb="9">
      <t>ブッケン</t>
    </rPh>
    <rPh sb="15" eb="17">
      <t>キボウ</t>
    </rPh>
    <rPh sb="19" eb="20">
      <t>チョウ</t>
    </rPh>
    <rPh sb="20" eb="21">
      <t>キュウ</t>
    </rPh>
    <rPh sb="30" eb="32">
      <t>イカ</t>
    </rPh>
    <rPh sb="31" eb="32">
      <t>シモ</t>
    </rPh>
    <rPh sb="34" eb="35">
      <t>チョウ</t>
    </rPh>
    <rPh sb="35" eb="36">
      <t>キュウ</t>
    </rPh>
    <rPh sb="36" eb="37">
      <t>ラン</t>
    </rPh>
    <rPh sb="38" eb="40">
      <t>キサイ</t>
    </rPh>
    <rPh sb="42" eb="44">
      <t>チョウキュウ</t>
    </rPh>
    <rPh sb="48" eb="50">
      <t>ケイキュウ</t>
    </rPh>
    <rPh sb="50" eb="51">
      <t>ゴト</t>
    </rPh>
    <rPh sb="52" eb="54">
      <t>タンカ</t>
    </rPh>
    <rPh sb="56" eb="58">
      <t>キニュウ</t>
    </rPh>
    <phoneticPr fontId="13"/>
  </si>
  <si>
    <t>※層積検知とすること</t>
    <rPh sb="1" eb="3">
      <t>ソウセキ</t>
    </rPh>
    <rPh sb="3" eb="5">
      <t>ケンチ</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</si>
</sst>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Red]\-#,##0\ "/>
    <numFmt numFmtId="177" formatCode="#,##0.00_ "/>
    <numFmt numFmtId="178" formatCode="0.00_ "/>
    <numFmt numFmtId="179" formatCode="#,##0_ "/>
    <numFmt numFmtId="180" formatCode="0.00_);[Red]\(0.00\)"/>
    <numFmt numFmtId="181" formatCode="#,##0_);[Red]\(#,##0\)"/>
    <numFmt numFmtId="182" formatCode="0_ "/>
  </numFmts>
  <fonts count="29"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i/>
      <sz val="11"/>
      <color theme="1"/>
      <name val="ＭＳ Ｐゴシック"/>
      <family val="3"/>
      <charset val="128"/>
      <scheme val="minor"/>
    </font>
    <font>
      <sz val="8"/>
      <color theme="1"/>
      <name val="ＭＳ Ｐゴシック"/>
      <family val="3"/>
      <charset val="128"/>
      <scheme val="minor"/>
    </font>
    <font>
      <sz val="11"/>
      <name val="ＭＳ Ｐゴシック"/>
      <family val="2"/>
      <charset val="128"/>
      <scheme val="minor"/>
    </font>
    <font>
      <sz val="11"/>
      <name val="ＭＳ Ｐゴシック"/>
      <family val="3"/>
      <charset val="128"/>
      <scheme val="minor"/>
    </font>
    <font>
      <sz val="11"/>
      <color rgb="FFFF0000"/>
      <name val="ＭＳ Ｐゴシック"/>
      <family val="2"/>
      <charset val="128"/>
      <scheme val="minor"/>
    </font>
    <font>
      <sz val="11"/>
      <color rgb="FFFF0000"/>
      <name val="ＭＳ Ｐゴシック"/>
      <family val="3"/>
      <charset val="128"/>
      <scheme val="minor"/>
    </font>
    <font>
      <sz val="10"/>
      <name val="ＭＳ Ｐゴシック"/>
      <family val="2"/>
      <charset val="128"/>
      <scheme val="minor"/>
    </font>
    <font>
      <sz val="6"/>
      <name val="ＭＳ Ｐゴシック"/>
      <family val="3"/>
      <charset val="128"/>
    </font>
    <font>
      <sz val="11"/>
      <name val="ＭＳ Ｐゴシック"/>
      <family val="3"/>
      <charset val="128"/>
    </font>
    <font>
      <sz val="12"/>
      <name val="ＭＳ Ｐゴシック"/>
      <family val="3"/>
      <charset val="128"/>
    </font>
    <font>
      <sz val="12"/>
      <color theme="1"/>
      <name val="ＭＳ Ｐゴシック"/>
      <family val="3"/>
      <charset val="128"/>
    </font>
    <font>
      <sz val="20"/>
      <name val="ＭＳ Ｐゴシック"/>
      <family val="3"/>
      <charset val="128"/>
    </font>
    <font>
      <sz val="12"/>
      <color indexed="10"/>
      <name val="ＭＳ Ｐゴシック"/>
      <family val="3"/>
      <charset val="128"/>
    </font>
    <font>
      <sz val="14"/>
      <name val="ＭＳ Ｐゴシック"/>
      <family val="3"/>
      <charset val="128"/>
    </font>
    <font>
      <sz val="12"/>
      <color theme="1"/>
      <name val="ＭＳ Ｐゴシック"/>
      <family val="2"/>
      <charset val="128"/>
      <scheme val="minor"/>
    </font>
    <font>
      <b/>
      <sz val="12"/>
      <color theme="1"/>
      <name val="ＭＳ Ｐゴシック"/>
      <family val="3"/>
      <charset val="128"/>
      <scheme val="minor"/>
    </font>
    <font>
      <sz val="10"/>
      <name val="ＭＳ Ｐゴシック"/>
      <family val="3"/>
      <charset val="128"/>
      <scheme val="minor"/>
    </font>
    <font>
      <sz val="8"/>
      <name val="ＭＳ Ｐゴシック"/>
      <family val="3"/>
      <charset val="128"/>
      <scheme val="minor"/>
    </font>
    <font>
      <sz val="9"/>
      <name val="ＭＳ Ｐゴシック"/>
      <family val="3"/>
      <charset val="128"/>
      <scheme val="minor"/>
    </font>
    <font>
      <sz val="12"/>
      <name val="ＭＳ Ｐゴシック"/>
      <family val="3"/>
      <charset val="128"/>
      <scheme val="minor"/>
    </font>
    <font>
      <sz val="12"/>
      <color theme="1"/>
      <name val="ＭＳ Ｐゴシック"/>
      <family val="3"/>
      <charset val="128"/>
      <scheme val="minor"/>
    </font>
    <font>
      <sz val="10"/>
      <color theme="1"/>
      <name val="ＭＳ Ｐゴシック"/>
      <family val="3"/>
      <charset val="128"/>
    </font>
    <font>
      <sz val="9"/>
      <color theme="1"/>
      <name val="ＭＳ Ｐゴシック"/>
      <family val="3"/>
      <charset val="128"/>
      <scheme val="minor"/>
    </font>
  </fonts>
  <fills count="8">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rgb="FFFFFF00"/>
        <bgColor indexed="64"/>
      </patternFill>
    </fill>
    <fill>
      <patternFill patternType="solid">
        <fgColor theme="0" tint="-4.9989318521683403E-2"/>
        <bgColor indexed="64"/>
      </patternFill>
    </fill>
    <fill>
      <patternFill patternType="solid">
        <fgColor theme="4" tint="0.79998168889431442"/>
        <bgColor indexed="64"/>
      </patternFill>
    </fill>
  </fills>
  <borders count="5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diagonalUp="1">
      <left style="thin">
        <color indexed="64"/>
      </left>
      <right/>
      <top style="thin">
        <color indexed="64"/>
      </top>
      <bottom style="thin">
        <color indexed="64"/>
      </bottom>
      <diagonal style="thin">
        <color indexed="64"/>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right style="thin">
        <color indexed="64"/>
      </right>
      <top style="dashed">
        <color indexed="64"/>
      </top>
      <bottom style="thin">
        <color indexed="64"/>
      </bottom>
      <diagonal/>
    </border>
    <border>
      <left/>
      <right style="thin">
        <color indexed="64"/>
      </right>
      <top style="thin">
        <color indexed="64"/>
      </top>
      <bottom style="dashed">
        <color indexed="64"/>
      </bottom>
      <diagonal/>
    </border>
    <border>
      <left/>
      <right/>
      <top style="thin">
        <color indexed="64"/>
      </top>
      <bottom style="thin">
        <color indexed="64"/>
      </bottom>
      <diagonal/>
    </border>
    <border>
      <left/>
      <right/>
      <top style="thin">
        <color indexed="64"/>
      </top>
      <bottom/>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diagonal/>
    </border>
    <border>
      <left style="thin">
        <color indexed="64"/>
      </left>
      <right/>
      <top/>
      <bottom style="thin">
        <color indexed="64"/>
      </bottom>
      <diagonal/>
    </border>
    <border>
      <left/>
      <right/>
      <top style="thin">
        <color indexed="64"/>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indexed="64"/>
      </right>
      <top style="thin">
        <color rgb="FF000000"/>
      </top>
      <bottom style="thin">
        <color indexed="64"/>
      </bottom>
      <diagonal/>
    </border>
    <border>
      <left style="thin">
        <color indexed="64"/>
      </left>
      <right style="thin">
        <color indexed="64"/>
      </right>
      <top style="thin">
        <color rgb="FF000000"/>
      </top>
      <bottom style="thin">
        <color indexed="64"/>
      </bottom>
      <diagonal/>
    </border>
    <border diagonalUp="1">
      <left style="thin">
        <color indexed="64"/>
      </left>
      <right/>
      <top style="thin">
        <color rgb="FF000000"/>
      </top>
      <bottom style="thin">
        <color indexed="64"/>
      </bottom>
      <diagonal style="thin">
        <color indexed="64"/>
      </diagonal>
    </border>
    <border diagonalUp="1">
      <left/>
      <right style="thin">
        <color rgb="FF000000"/>
      </right>
      <top style="thin">
        <color rgb="FF000000"/>
      </top>
      <bottom style="thin">
        <color indexed="64"/>
      </bottom>
      <diagonal style="thin">
        <color indexed="64"/>
      </diagonal>
    </border>
    <border>
      <left style="thin">
        <color rgb="FF000000"/>
      </left>
      <right style="thin">
        <color indexed="64"/>
      </right>
      <top style="thin">
        <color indexed="64"/>
      </top>
      <bottom style="thin">
        <color indexed="64"/>
      </bottom>
      <diagonal/>
    </border>
    <border>
      <left/>
      <right style="thin">
        <color rgb="FF000000"/>
      </right>
      <top style="thin">
        <color indexed="64"/>
      </top>
      <bottom style="thin">
        <color indexed="64"/>
      </bottom>
      <diagonal/>
    </border>
    <border>
      <left style="thin">
        <color rgb="FF000000"/>
      </left>
      <right style="thin">
        <color indexed="64"/>
      </right>
      <top style="thin">
        <color indexed="64"/>
      </top>
      <bottom/>
      <diagonal/>
    </border>
    <border>
      <left/>
      <right style="thin">
        <color rgb="FF000000"/>
      </right>
      <top style="thin">
        <color indexed="64"/>
      </top>
      <bottom style="thin">
        <color rgb="FF000000"/>
      </bottom>
      <diagonal/>
    </border>
    <border>
      <left style="thin">
        <color indexed="64"/>
      </left>
      <right style="thin">
        <color indexed="64"/>
      </right>
      <top style="thin">
        <color rgb="FF000000"/>
      </top>
      <bottom/>
      <diagonal/>
    </border>
    <border>
      <left style="thin">
        <color indexed="64"/>
      </left>
      <right style="thin">
        <color rgb="FF000000"/>
      </right>
      <top style="thin">
        <color rgb="FF000000"/>
      </top>
      <bottom style="thin">
        <color indexed="64"/>
      </bottom>
      <diagonal/>
    </border>
    <border diagonalUp="1">
      <left style="medium">
        <color indexed="64"/>
      </left>
      <right style="medium">
        <color indexed="64"/>
      </right>
      <top style="medium">
        <color indexed="64"/>
      </top>
      <bottom style="medium">
        <color indexed="64"/>
      </bottom>
      <diagonal style="medium">
        <color indexed="64"/>
      </diagonal>
    </border>
    <border>
      <left/>
      <right style="thin">
        <color indexed="64"/>
      </right>
      <top style="thin">
        <color indexed="64"/>
      </top>
      <bottom/>
      <diagonal/>
    </border>
    <border>
      <left/>
      <right style="thin">
        <color indexed="64"/>
      </right>
      <top/>
      <bottom style="thin">
        <color indexed="64"/>
      </bottom>
      <diagonal/>
    </border>
    <border diagonalUp="1">
      <left style="thin">
        <color indexed="64"/>
      </left>
      <right style="thin">
        <color indexed="64"/>
      </right>
      <top/>
      <bottom style="thin">
        <color indexed="64"/>
      </bottom>
      <diagonal style="medium">
        <color indexed="64"/>
      </diagonal>
    </border>
    <border>
      <left/>
      <right style="medium">
        <color indexed="64"/>
      </right>
      <top style="medium">
        <color indexed="64"/>
      </top>
      <bottom style="medium">
        <color indexed="64"/>
      </bottom>
      <diagonal/>
    </border>
    <border diagonalUp="1">
      <left style="medium">
        <color indexed="64"/>
      </left>
      <right style="medium">
        <color indexed="64"/>
      </right>
      <top/>
      <bottom style="thin">
        <color indexed="64"/>
      </bottom>
      <diagonal style="medium">
        <color indexed="64"/>
      </diagonal>
    </border>
    <border diagonalUp="1">
      <left style="medium">
        <color indexed="64"/>
      </left>
      <right style="medium">
        <color indexed="64"/>
      </right>
      <top/>
      <bottom style="medium">
        <color indexed="64"/>
      </bottom>
      <diagonal style="medium">
        <color indexed="64"/>
      </diagonal>
    </border>
    <border diagonalUp="1">
      <left style="medium">
        <color indexed="64"/>
      </left>
      <right style="medium">
        <color indexed="64"/>
      </right>
      <top style="thin">
        <color indexed="64"/>
      </top>
      <bottom style="thin">
        <color indexed="64"/>
      </bottom>
      <diagonal style="medium">
        <color indexed="64"/>
      </diagonal>
    </border>
    <border diagonalUp="1">
      <left style="medium">
        <color indexed="64"/>
      </left>
      <right style="medium">
        <color indexed="64"/>
      </right>
      <top style="thin">
        <color indexed="64"/>
      </top>
      <bottom style="medium">
        <color indexed="64"/>
      </bottom>
      <diagonal style="medium">
        <color indexed="64"/>
      </diagonal>
    </border>
    <border diagonalUp="1">
      <left style="medium">
        <color indexed="64"/>
      </left>
      <right style="medium">
        <color indexed="64"/>
      </right>
      <top style="thin">
        <color indexed="64"/>
      </top>
      <bottom/>
      <diagonal style="medium">
        <color indexed="64"/>
      </diagonal>
    </border>
    <border diagonalUp="1">
      <left/>
      <right style="medium">
        <color indexed="64"/>
      </right>
      <top style="thin">
        <color indexed="64"/>
      </top>
      <bottom style="medium">
        <color indexed="64"/>
      </bottom>
      <diagonal style="medium">
        <color indexed="64"/>
      </diagonal>
    </border>
    <border>
      <left style="medium">
        <color indexed="64"/>
      </left>
      <right style="medium">
        <color indexed="64"/>
      </right>
      <top/>
      <bottom style="medium">
        <color indexed="64"/>
      </bottom>
      <diagonal/>
    </border>
    <border>
      <left/>
      <right/>
      <top style="dashed">
        <color indexed="64"/>
      </top>
      <bottom/>
      <diagonal/>
    </border>
    <border diagonalUp="1">
      <left style="medium">
        <color indexed="64"/>
      </left>
      <right/>
      <top style="medium">
        <color indexed="64"/>
      </top>
      <bottom style="thin">
        <color indexed="64"/>
      </bottom>
      <diagonal style="medium">
        <color indexed="64"/>
      </diagonal>
    </border>
    <border diagonalUp="1">
      <left style="medium">
        <color indexed="64"/>
      </left>
      <right/>
      <top style="thin">
        <color indexed="64"/>
      </top>
      <bottom style="thin">
        <color indexed="64"/>
      </bottom>
      <diagonal style="medium">
        <color indexed="64"/>
      </diagonal>
    </border>
    <border diagonalUp="1">
      <left style="medium">
        <color indexed="64"/>
      </left>
      <right/>
      <top style="thin">
        <color indexed="64"/>
      </top>
      <bottom/>
      <diagonal style="medium">
        <color indexed="64"/>
      </diagonal>
    </border>
    <border diagonalUp="1">
      <left style="medium">
        <color indexed="64"/>
      </left>
      <right/>
      <top style="medium">
        <color indexed="64"/>
      </top>
      <bottom style="medium">
        <color indexed="64"/>
      </bottom>
      <diagonal style="medium">
        <color indexed="64"/>
      </diagonal>
    </border>
    <border diagonalUp="1">
      <left style="medium">
        <color indexed="64"/>
      </left>
      <right/>
      <top style="thin">
        <color indexed="64"/>
      </top>
      <bottom style="medium">
        <color indexed="64"/>
      </bottom>
      <diagonal style="medium">
        <color indexed="64"/>
      </diagonal>
    </border>
    <border diagonalUp="1">
      <left style="medium">
        <color indexed="64"/>
      </left>
      <right style="medium">
        <color indexed="64"/>
      </right>
      <top style="medium">
        <color indexed="64"/>
      </top>
      <bottom style="thin">
        <color indexed="64"/>
      </bottom>
      <diagonal style="medium">
        <color indexed="64"/>
      </diagonal>
    </border>
    <border>
      <left/>
      <right/>
      <top/>
      <bottom style="thin">
        <color indexed="64"/>
      </bottom>
      <diagonal/>
    </border>
    <border diagonalUp="1">
      <left style="medium">
        <color indexed="64"/>
      </left>
      <right style="medium">
        <color indexed="64"/>
      </right>
      <top style="medium">
        <color indexed="64"/>
      </top>
      <bottom style="medium">
        <color indexed="64"/>
      </bottom>
      <diagonal style="thin">
        <color indexed="64"/>
      </diagonal>
    </border>
  </borders>
  <cellStyleXfs count="8">
    <xf numFmtId="0" fontId="0" fillId="0" borderId="0">
      <alignment vertical="center"/>
    </xf>
    <xf numFmtId="38" fontId="1" fillId="0" borderId="0" applyFont="0" applyFill="0" applyBorder="0" applyAlignment="0" applyProtection="0">
      <alignment vertical="center"/>
    </xf>
    <xf numFmtId="0" fontId="14" fillId="0" borderId="0"/>
    <xf numFmtId="38" fontId="14" fillId="0" borderId="0" applyFont="0" applyFill="0" applyBorder="0" applyAlignment="0" applyProtection="0"/>
    <xf numFmtId="9" fontId="14" fillId="0" borderId="0" applyFont="0" applyFill="0" applyBorder="0" applyAlignment="0" applyProtection="0"/>
    <xf numFmtId="38" fontId="14" fillId="0" borderId="0" applyFont="0" applyFill="0" applyBorder="0" applyAlignment="0" applyProtection="0"/>
    <xf numFmtId="0" fontId="14" fillId="0" borderId="0">
      <alignment vertical="center"/>
    </xf>
    <xf numFmtId="38" fontId="14" fillId="0" borderId="0" applyFont="0" applyFill="0" applyBorder="0" applyAlignment="0" applyProtection="0"/>
  </cellStyleXfs>
  <cellXfs count="454">
    <xf numFmtId="0" fontId="0" fillId="0" borderId="0" xfId="0">
      <alignment vertical="center"/>
    </xf>
    <xf numFmtId="0" fontId="3" fillId="0" borderId="0" xfId="0" applyFont="1">
      <alignment vertical="center"/>
    </xf>
    <xf numFmtId="0" fontId="4" fillId="0" borderId="0" xfId="0" applyFont="1">
      <alignment vertical="center"/>
    </xf>
    <xf numFmtId="0" fontId="0" fillId="0" borderId="0" xfId="0" applyAlignment="1">
      <alignment horizontal="center" vertical="center"/>
    </xf>
    <xf numFmtId="0" fontId="0" fillId="0" borderId="0" xfId="0" applyAlignment="1">
      <alignment horizontal="right" vertical="center"/>
    </xf>
    <xf numFmtId="0" fontId="6" fillId="0" borderId="0" xfId="0" applyFont="1">
      <alignment vertical="center"/>
    </xf>
    <xf numFmtId="0" fontId="3" fillId="0" borderId="0" xfId="0" applyFont="1" applyAlignment="1">
      <alignment horizontal="left" vertical="center"/>
    </xf>
    <xf numFmtId="0" fontId="0" fillId="0" borderId="1" xfId="0" applyBorder="1" applyAlignment="1">
      <alignment horizontal="center" vertical="center" shrinkToFit="1"/>
    </xf>
    <xf numFmtId="0" fontId="0" fillId="0" borderId="0" xfId="0" applyAlignment="1">
      <alignment horizontal="left" vertical="center" indent="1"/>
    </xf>
    <xf numFmtId="0" fontId="3" fillId="0" borderId="0" xfId="0" applyFont="1" applyAlignment="1">
      <alignment horizontal="left" vertical="center" indent="1"/>
    </xf>
    <xf numFmtId="0" fontId="0" fillId="0" borderId="1" xfId="0" applyBorder="1" applyAlignment="1">
      <alignment horizontal="distributed" vertical="center" justifyLastLine="1"/>
    </xf>
    <xf numFmtId="0" fontId="4" fillId="0" borderId="20" xfId="0" applyFont="1" applyBorder="1">
      <alignment vertical="center"/>
    </xf>
    <xf numFmtId="0" fontId="0" fillId="0" borderId="20" xfId="0" applyBorder="1">
      <alignment vertical="center"/>
    </xf>
    <xf numFmtId="38" fontId="0" fillId="0" borderId="0" xfId="0" applyNumberFormat="1">
      <alignment vertical="center"/>
    </xf>
    <xf numFmtId="176" fontId="8" fillId="0" borderId="1" xfId="0" applyNumberFormat="1" applyFont="1" applyBorder="1" applyAlignment="1">
      <alignment horizontal="right" vertical="center"/>
    </xf>
    <xf numFmtId="176" fontId="8" fillId="0" borderId="1" xfId="1" applyNumberFormat="1" applyFont="1" applyBorder="1" applyAlignment="1">
      <alignment horizontal="right" vertical="center"/>
    </xf>
    <xf numFmtId="176" fontId="8" fillId="0" borderId="1" xfId="1" applyNumberFormat="1" applyFont="1" applyBorder="1" applyAlignment="1">
      <alignment horizontal="right" vertical="center" shrinkToFit="1"/>
    </xf>
    <xf numFmtId="0" fontId="8" fillId="0" borderId="0" xfId="0" applyFont="1">
      <alignment vertical="center"/>
    </xf>
    <xf numFmtId="0" fontId="10" fillId="0" borderId="0" xfId="0" applyFont="1">
      <alignment vertical="center"/>
    </xf>
    <xf numFmtId="0" fontId="0" fillId="0" borderId="1" xfId="0" applyBorder="1" applyAlignment="1">
      <alignment horizontal="center" vertical="center"/>
    </xf>
    <xf numFmtId="0" fontId="11" fillId="0" borderId="0" xfId="0" applyFont="1">
      <alignment vertical="center"/>
    </xf>
    <xf numFmtId="0" fontId="15" fillId="0" borderId="1" xfId="2" applyFont="1" applyBorder="1" applyAlignment="1">
      <alignment horizontal="center" vertical="center"/>
    </xf>
    <xf numFmtId="0" fontId="15" fillId="0" borderId="4" xfId="2" applyFont="1" applyBorder="1" applyAlignment="1">
      <alignment horizontal="center" vertical="center"/>
    </xf>
    <xf numFmtId="179" fontId="15" fillId="0" borderId="1" xfId="0" applyNumberFormat="1" applyFont="1" applyBorder="1" applyAlignment="1">
      <alignment horizontal="right" vertical="center"/>
    </xf>
    <xf numFmtId="179" fontId="15" fillId="0" borderId="3" xfId="2" applyNumberFormat="1" applyFont="1" applyBorder="1" applyAlignment="1">
      <alignment horizontal="right" vertical="center"/>
    </xf>
    <xf numFmtId="179" fontId="15" fillId="0" borderId="6" xfId="2" applyNumberFormat="1" applyFont="1" applyBorder="1" applyAlignment="1">
      <alignment horizontal="right" vertical="center"/>
    </xf>
    <xf numFmtId="0" fontId="5" fillId="0" borderId="0" xfId="0" applyFont="1">
      <alignment vertical="center"/>
    </xf>
    <xf numFmtId="0" fontId="5" fillId="0" borderId="0" xfId="0" applyFont="1" applyAlignment="1">
      <alignment horizontal="right" vertical="center"/>
    </xf>
    <xf numFmtId="0" fontId="11" fillId="0" borderId="0" xfId="0" applyFont="1" applyAlignment="1">
      <alignment horizontal="right" vertical="center"/>
    </xf>
    <xf numFmtId="179" fontId="15" fillId="0" borderId="2" xfId="0" applyNumberFormat="1" applyFont="1" applyBorder="1" applyAlignment="1">
      <alignment horizontal="right" vertical="center"/>
    </xf>
    <xf numFmtId="2" fontId="16" fillId="0" borderId="1" xfId="0" applyNumberFormat="1" applyFont="1" applyBorder="1" applyAlignment="1">
      <alignment horizontal="center" vertical="center"/>
    </xf>
    <xf numFmtId="179" fontId="16" fillId="0" borderId="1" xfId="0" applyNumberFormat="1" applyFont="1" applyBorder="1" applyAlignment="1">
      <alignment horizontal="center" vertical="center"/>
    </xf>
    <xf numFmtId="176" fontId="8" fillId="0" borderId="4" xfId="1" applyNumberFormat="1" applyFont="1" applyBorder="1" applyAlignment="1">
      <alignment horizontal="right" vertical="center" shrinkToFit="1"/>
    </xf>
    <xf numFmtId="0" fontId="0" fillId="0" borderId="28" xfId="0" applyBorder="1" applyAlignment="1">
      <alignment horizontal="center" vertical="center" shrinkToFit="1"/>
    </xf>
    <xf numFmtId="0" fontId="0" fillId="0" borderId="29" xfId="0" applyBorder="1" applyAlignment="1">
      <alignment horizontal="center" vertical="center" shrinkToFit="1"/>
    </xf>
    <xf numFmtId="0" fontId="15" fillId="0" borderId="28" xfId="2" applyFont="1" applyBorder="1" applyAlignment="1">
      <alignment horizontal="center" vertical="center"/>
    </xf>
    <xf numFmtId="0" fontId="15" fillId="0" borderId="29" xfId="2" applyFont="1" applyBorder="1" applyAlignment="1">
      <alignment horizontal="center" vertical="center"/>
    </xf>
    <xf numFmtId="0" fontId="15" fillId="0" borderId="36" xfId="2" applyFont="1" applyBorder="1" applyAlignment="1">
      <alignment horizontal="center" vertical="center"/>
    </xf>
    <xf numFmtId="0" fontId="15" fillId="0" borderId="37" xfId="2" applyFont="1" applyBorder="1" applyAlignment="1">
      <alignment horizontal="center" vertical="center"/>
    </xf>
    <xf numFmtId="38" fontId="0" fillId="0" borderId="0" xfId="1" applyFont="1" applyBorder="1" applyAlignment="1">
      <alignment vertical="center"/>
    </xf>
    <xf numFmtId="0" fontId="0" fillId="0" borderId="2" xfId="0" applyBorder="1" applyAlignment="1">
      <alignment horizontal="center" vertical="center" shrinkToFit="1"/>
    </xf>
    <xf numFmtId="178" fontId="15" fillId="0" borderId="1" xfId="0" applyNumberFormat="1" applyFont="1" applyBorder="1" applyAlignment="1">
      <alignment horizontal="center" vertical="center" shrinkToFit="1"/>
    </xf>
    <xf numFmtId="179" fontId="16" fillId="0" borderId="1" xfId="0" applyNumberFormat="1" applyFont="1" applyBorder="1">
      <alignment vertical="center"/>
    </xf>
    <xf numFmtId="0" fontId="0" fillId="0" borderId="3" xfId="0" applyBorder="1">
      <alignment vertical="center"/>
    </xf>
    <xf numFmtId="0" fontId="0" fillId="0" borderId="6" xfId="0" applyBorder="1">
      <alignment vertical="center"/>
    </xf>
    <xf numFmtId="0" fontId="0" fillId="3" borderId="3" xfId="0" applyFill="1" applyBorder="1">
      <alignment vertical="center"/>
    </xf>
    <xf numFmtId="179" fontId="15" fillId="3" borderId="38" xfId="2" applyNumberFormat="1" applyFont="1" applyFill="1" applyBorder="1" applyAlignment="1">
      <alignment horizontal="right" vertical="center"/>
    </xf>
    <xf numFmtId="176" fontId="8" fillId="3" borderId="1" xfId="0" applyNumberFormat="1" applyFont="1" applyFill="1" applyBorder="1" applyAlignment="1">
      <alignment horizontal="right" vertical="center"/>
    </xf>
    <xf numFmtId="176" fontId="8" fillId="3" borderId="1" xfId="1" applyNumberFormat="1" applyFont="1" applyFill="1" applyBorder="1" applyAlignment="1">
      <alignment horizontal="right" vertical="center"/>
    </xf>
    <xf numFmtId="176" fontId="8" fillId="3" borderId="1" xfId="1" applyNumberFormat="1" applyFont="1" applyFill="1" applyBorder="1" applyAlignment="1">
      <alignment horizontal="right" vertical="center" shrinkToFit="1"/>
    </xf>
    <xf numFmtId="176" fontId="8" fillId="3" borderId="4" xfId="1" applyNumberFormat="1" applyFont="1" applyFill="1" applyBorder="1" applyAlignment="1">
      <alignment horizontal="right" vertical="center" shrinkToFit="1"/>
    </xf>
    <xf numFmtId="176" fontId="8" fillId="3" borderId="2" xfId="0" applyNumberFormat="1" applyFont="1" applyFill="1" applyBorder="1" applyAlignment="1">
      <alignment horizontal="right" vertical="center"/>
    </xf>
    <xf numFmtId="176" fontId="8" fillId="3" borderId="2" xfId="1" applyNumberFormat="1" applyFont="1" applyFill="1" applyBorder="1" applyAlignment="1">
      <alignment horizontal="right" vertical="center" shrinkToFit="1"/>
    </xf>
    <xf numFmtId="176" fontId="8" fillId="3" borderId="32" xfId="1" applyNumberFormat="1" applyFont="1" applyFill="1" applyBorder="1" applyAlignment="1">
      <alignment horizontal="right" vertical="center"/>
    </xf>
    <xf numFmtId="176" fontId="8" fillId="3" borderId="34" xfId="1" applyNumberFormat="1" applyFont="1" applyFill="1" applyBorder="1" applyAlignment="1">
      <alignment horizontal="right" vertical="center" shrinkToFit="1"/>
    </xf>
    <xf numFmtId="0" fontId="0" fillId="3" borderId="38" xfId="0" applyFill="1" applyBorder="1">
      <alignment vertical="center"/>
    </xf>
    <xf numFmtId="177" fontId="16" fillId="0" borderId="1" xfId="0" applyNumberFormat="1" applyFont="1" applyBorder="1" applyAlignment="1">
      <alignment horizontal="center" vertical="center"/>
    </xf>
    <xf numFmtId="179" fontId="15" fillId="0" borderId="1" xfId="0" applyNumberFormat="1" applyFont="1" applyBorder="1" applyAlignment="1">
      <alignment horizontal="center" vertical="center"/>
    </xf>
    <xf numFmtId="179" fontId="15" fillId="3" borderId="3" xfId="2" applyNumberFormat="1" applyFont="1" applyFill="1" applyBorder="1" applyAlignment="1">
      <alignment horizontal="right" vertical="center"/>
    </xf>
    <xf numFmtId="0" fontId="16" fillId="0" borderId="5" xfId="0" applyFont="1" applyBorder="1" applyAlignment="1">
      <alignment horizontal="center" vertical="center"/>
    </xf>
    <xf numFmtId="0" fontId="15" fillId="0" borderId="1" xfId="0" applyFont="1" applyBorder="1" applyAlignment="1">
      <alignment horizontal="center" vertical="center"/>
    </xf>
    <xf numFmtId="177" fontId="15" fillId="0" borderId="1" xfId="0" applyNumberFormat="1" applyFont="1" applyBorder="1" applyAlignment="1">
      <alignment horizontal="center" vertical="center"/>
    </xf>
    <xf numFmtId="178" fontId="15" fillId="0" borderId="1" xfId="0" applyNumberFormat="1" applyFont="1" applyBorder="1" applyAlignment="1">
      <alignment horizontal="center" vertical="center"/>
    </xf>
    <xf numFmtId="38" fontId="15" fillId="0" borderId="1" xfId="3" applyFont="1" applyBorder="1" applyAlignment="1">
      <alignment horizontal="right" vertical="center"/>
    </xf>
    <xf numFmtId="2" fontId="15" fillId="0" borderId="1" xfId="0" applyNumberFormat="1" applyFont="1" applyBorder="1" applyAlignment="1">
      <alignment horizontal="center" vertical="center"/>
    </xf>
    <xf numFmtId="38" fontId="15" fillId="4" borderId="1" xfId="3" applyFont="1" applyFill="1" applyBorder="1" applyAlignment="1">
      <alignment horizontal="right" vertical="center"/>
    </xf>
    <xf numFmtId="179" fontId="15" fillId="4" borderId="38" xfId="2" applyNumberFormat="1" applyFont="1" applyFill="1" applyBorder="1" applyAlignment="1">
      <alignment horizontal="right" vertical="center"/>
    </xf>
    <xf numFmtId="179" fontId="15" fillId="4" borderId="3" xfId="2" applyNumberFormat="1" applyFont="1" applyFill="1" applyBorder="1" applyAlignment="1">
      <alignment horizontal="right" vertical="center"/>
    </xf>
    <xf numFmtId="38" fontId="15" fillId="3" borderId="1" xfId="3" applyFont="1" applyFill="1" applyBorder="1" applyAlignment="1">
      <alignment horizontal="right" vertical="center"/>
    </xf>
    <xf numFmtId="38" fontId="0" fillId="0" borderId="3" xfId="1" applyFont="1" applyBorder="1" applyAlignment="1">
      <alignment vertical="center"/>
    </xf>
    <xf numFmtId="177" fontId="15" fillId="0" borderId="5" xfId="0" applyNumberFormat="1" applyFont="1" applyBorder="1" applyAlignment="1">
      <alignment horizontal="center" vertical="center"/>
    </xf>
    <xf numFmtId="178" fontId="15" fillId="0" borderId="5" xfId="0" applyNumberFormat="1" applyFont="1" applyBorder="1" applyAlignment="1">
      <alignment horizontal="center" vertical="center"/>
    </xf>
    <xf numFmtId="0" fontId="15" fillId="0" borderId="4" xfId="0" applyFont="1" applyBorder="1" applyAlignment="1">
      <alignment horizontal="center" vertical="center"/>
    </xf>
    <xf numFmtId="0" fontId="15" fillId="0" borderId="5" xfId="0" applyFont="1" applyBorder="1" applyAlignment="1">
      <alignment horizontal="center" vertical="center"/>
    </xf>
    <xf numFmtId="179" fontId="15" fillId="0" borderId="4" xfId="0" applyNumberFormat="1" applyFont="1" applyBorder="1" applyAlignment="1">
      <alignment horizontal="center" vertical="center"/>
    </xf>
    <xf numFmtId="179" fontId="15" fillId="0" borderId="5" xfId="0" applyNumberFormat="1" applyFont="1" applyBorder="1" applyAlignment="1">
      <alignment horizontal="center" vertical="center"/>
    </xf>
    <xf numFmtId="38" fontId="15" fillId="0" borderId="2" xfId="3" applyFont="1" applyBorder="1" applyAlignment="1">
      <alignment horizontal="right" vertical="center"/>
    </xf>
    <xf numFmtId="176" fontId="8" fillId="0" borderId="1" xfId="1" applyNumberFormat="1" applyFont="1" applyFill="1" applyBorder="1" applyAlignment="1">
      <alignment horizontal="right" vertical="center"/>
    </xf>
    <xf numFmtId="176" fontId="8" fillId="0" borderId="4" xfId="1" applyNumberFormat="1" applyFont="1" applyFill="1" applyBorder="1" applyAlignment="1">
      <alignment horizontal="right" vertical="center" shrinkToFit="1"/>
    </xf>
    <xf numFmtId="179" fontId="15" fillId="0" borderId="1" xfId="0" applyNumberFormat="1" applyFont="1" applyBorder="1">
      <alignment vertical="center"/>
    </xf>
    <xf numFmtId="177" fontId="15" fillId="0" borderId="1" xfId="0" applyNumberFormat="1" applyFont="1" applyBorder="1" applyAlignment="1">
      <alignment horizontal="center" vertical="center" wrapText="1"/>
    </xf>
    <xf numFmtId="179" fontId="15" fillId="0" borderId="2" xfId="0" applyNumberFormat="1" applyFont="1" applyBorder="1">
      <alignment vertical="center"/>
    </xf>
    <xf numFmtId="0" fontId="0" fillId="3" borderId="43" xfId="0" applyFill="1" applyBorder="1">
      <alignment vertical="center"/>
    </xf>
    <xf numFmtId="0" fontId="0" fillId="3" borderId="44" xfId="0" applyFill="1" applyBorder="1">
      <alignment vertical="center"/>
    </xf>
    <xf numFmtId="179" fontId="0" fillId="3" borderId="2" xfId="0" applyNumberFormat="1" applyFill="1" applyBorder="1">
      <alignment vertical="center"/>
    </xf>
    <xf numFmtId="179" fontId="15" fillId="3" borderId="2" xfId="0" applyNumberFormat="1" applyFont="1" applyFill="1" applyBorder="1">
      <alignment vertical="center"/>
    </xf>
    <xf numFmtId="176" fontId="8" fillId="0" borderId="1" xfId="1" applyNumberFormat="1" applyFont="1" applyFill="1" applyBorder="1" applyAlignment="1">
      <alignment horizontal="right" vertical="center" shrinkToFit="1"/>
    </xf>
    <xf numFmtId="176" fontId="8" fillId="0" borderId="32" xfId="1" applyNumberFormat="1" applyFont="1" applyFill="1" applyBorder="1" applyAlignment="1">
      <alignment horizontal="right" vertical="center"/>
    </xf>
    <xf numFmtId="176" fontId="8" fillId="0" borderId="34" xfId="1" applyNumberFormat="1" applyFont="1" applyFill="1" applyBorder="1" applyAlignment="1">
      <alignment horizontal="right" vertical="center" shrinkToFit="1"/>
    </xf>
    <xf numFmtId="38" fontId="0" fillId="0" borderId="19" xfId="1" applyFont="1" applyBorder="1" applyAlignment="1">
      <alignment vertical="center"/>
    </xf>
    <xf numFmtId="177" fontId="15" fillId="0" borderId="1" xfId="0" applyNumberFormat="1" applyFont="1" applyBorder="1" applyAlignment="1">
      <alignment horizontal="center" vertical="center" shrinkToFit="1"/>
    </xf>
    <xf numFmtId="38" fontId="15" fillId="0" borderId="1" xfId="3" applyFont="1" applyBorder="1" applyAlignment="1">
      <alignment horizontal="center" vertical="center"/>
    </xf>
    <xf numFmtId="0" fontId="15" fillId="0" borderId="1" xfId="0" applyFont="1" applyBorder="1" applyAlignment="1">
      <alignment horizontal="center" vertical="center" shrinkToFit="1"/>
    </xf>
    <xf numFmtId="179" fontId="15" fillId="0" borderId="23" xfId="0" applyNumberFormat="1" applyFont="1" applyBorder="1">
      <alignment vertical="center"/>
    </xf>
    <xf numFmtId="0" fontId="16" fillId="0" borderId="1" xfId="0" applyFont="1" applyBorder="1" applyAlignment="1">
      <alignment horizontal="center" vertical="center" shrinkToFit="1"/>
    </xf>
    <xf numFmtId="0" fontId="0" fillId="3" borderId="45" xfId="0" applyFill="1" applyBorder="1">
      <alignment vertical="center"/>
    </xf>
    <xf numFmtId="0" fontId="0" fillId="3" borderId="46" xfId="0" applyFill="1" applyBorder="1">
      <alignment vertical="center"/>
    </xf>
    <xf numFmtId="0" fontId="0" fillId="3" borderId="47" xfId="0" applyFill="1" applyBorder="1">
      <alignment vertical="center"/>
    </xf>
    <xf numFmtId="179" fontId="15" fillId="3" borderId="2" xfId="0" applyNumberFormat="1" applyFont="1" applyFill="1" applyBorder="1" applyAlignment="1">
      <alignment horizontal="right" vertical="center"/>
    </xf>
    <xf numFmtId="179" fontId="0" fillId="3" borderId="2" xfId="0" applyNumberFormat="1" applyFill="1" applyBorder="1" applyAlignment="1">
      <alignment horizontal="right" vertical="center"/>
    </xf>
    <xf numFmtId="179" fontId="15" fillId="3" borderId="1" xfId="0" applyNumberFormat="1" applyFont="1" applyFill="1" applyBorder="1" applyAlignment="1">
      <alignment horizontal="right" vertical="center"/>
    </xf>
    <xf numFmtId="2" fontId="15" fillId="0" borderId="1" xfId="0" applyNumberFormat="1" applyFont="1" applyBorder="1" applyAlignment="1">
      <alignment horizontal="center" vertical="center" shrinkToFit="1"/>
    </xf>
    <xf numFmtId="179" fontId="15" fillId="0" borderId="2" xfId="0" applyNumberFormat="1" applyFont="1" applyBorder="1" applyAlignment="1">
      <alignment horizontal="right" vertical="center" shrinkToFit="1"/>
    </xf>
    <xf numFmtId="179" fontId="15" fillId="3" borderId="2" xfId="0" applyNumberFormat="1" applyFont="1" applyFill="1" applyBorder="1" applyAlignment="1">
      <alignment horizontal="right" vertical="center" shrinkToFit="1"/>
    </xf>
    <xf numFmtId="179" fontId="0" fillId="3" borderId="2" xfId="0" applyNumberFormat="1" applyFill="1" applyBorder="1" applyAlignment="1">
      <alignment horizontal="right" vertical="center" shrinkToFit="1"/>
    </xf>
    <xf numFmtId="0" fontId="0" fillId="0" borderId="6" xfId="0" applyBorder="1" applyAlignment="1">
      <alignment vertical="center" shrinkToFit="1"/>
    </xf>
    <xf numFmtId="0" fontId="0" fillId="3" borderId="47" xfId="0" applyFill="1" applyBorder="1" applyAlignment="1">
      <alignment vertical="center" shrinkToFit="1"/>
    </xf>
    <xf numFmtId="0" fontId="0" fillId="3" borderId="46" xfId="0" applyFill="1" applyBorder="1" applyAlignment="1">
      <alignment vertical="center" shrinkToFit="1"/>
    </xf>
    <xf numFmtId="179" fontId="15" fillId="3" borderId="4" xfId="0" applyNumberFormat="1" applyFont="1" applyFill="1" applyBorder="1" applyAlignment="1">
      <alignment horizontal="right" vertical="center"/>
    </xf>
    <xf numFmtId="38" fontId="15" fillId="0" borderId="2" xfId="1" applyFont="1" applyBorder="1" applyAlignment="1">
      <alignment horizontal="right" vertical="center"/>
    </xf>
    <xf numFmtId="0" fontId="15" fillId="0" borderId="2" xfId="0" applyFont="1" applyBorder="1" applyAlignment="1">
      <alignment horizontal="right" vertical="center"/>
    </xf>
    <xf numFmtId="0" fontId="15" fillId="0" borderId="1" xfId="0" applyFont="1" applyBorder="1" applyAlignment="1">
      <alignment horizontal="center" vertical="center" wrapText="1"/>
    </xf>
    <xf numFmtId="0" fontId="15" fillId="3" borderId="2" xfId="0" applyFont="1" applyFill="1" applyBorder="1" applyAlignment="1">
      <alignment vertical="center" wrapText="1"/>
    </xf>
    <xf numFmtId="0" fontId="15" fillId="3" borderId="19" xfId="0" applyFont="1" applyFill="1" applyBorder="1" applyAlignment="1">
      <alignment vertical="center" wrapText="1"/>
    </xf>
    <xf numFmtId="0" fontId="15" fillId="3" borderId="3" xfId="0" applyFont="1" applyFill="1" applyBorder="1" applyAlignment="1">
      <alignment vertical="center" wrapText="1"/>
    </xf>
    <xf numFmtId="181" fontId="15" fillId="0" borderId="1" xfId="0" applyNumberFormat="1" applyFont="1" applyBorder="1" applyAlignment="1">
      <alignment horizontal="center" vertical="center"/>
    </xf>
    <xf numFmtId="0" fontId="15" fillId="0" borderId="6" xfId="0" applyFont="1" applyBorder="1" applyAlignment="1">
      <alignment vertical="center" wrapText="1"/>
    </xf>
    <xf numFmtId="0" fontId="15" fillId="0" borderId="39" xfId="2" applyFont="1" applyBorder="1" applyAlignment="1">
      <alignment horizontal="center" vertical="center"/>
    </xf>
    <xf numFmtId="181" fontId="15" fillId="0" borderId="2" xfId="0" applyNumberFormat="1" applyFont="1" applyBorder="1" applyAlignment="1">
      <alignment horizontal="right" vertical="center"/>
    </xf>
    <xf numFmtId="0" fontId="15" fillId="0" borderId="6" xfId="2" applyFont="1" applyBorder="1" applyAlignment="1">
      <alignment horizontal="center" vertical="center"/>
    </xf>
    <xf numFmtId="0" fontId="15" fillId="0" borderId="39" xfId="2" applyFont="1" applyBorder="1" applyAlignment="1">
      <alignment horizontal="right" vertical="center"/>
    </xf>
    <xf numFmtId="0" fontId="15" fillId="3" borderId="39" xfId="2" applyFont="1" applyFill="1" applyBorder="1" applyAlignment="1">
      <alignment horizontal="right" vertical="center"/>
    </xf>
    <xf numFmtId="3" fontId="15" fillId="0" borderId="1" xfId="0" applyNumberFormat="1" applyFont="1" applyBorder="1" applyAlignment="1">
      <alignment horizontal="right" vertical="center"/>
    </xf>
    <xf numFmtId="38" fontId="15" fillId="3" borderId="2" xfId="1" applyFont="1" applyFill="1" applyBorder="1" applyAlignment="1">
      <alignment horizontal="right" vertical="center"/>
    </xf>
    <xf numFmtId="0" fontId="16" fillId="0" borderId="1" xfId="0" applyFont="1" applyBorder="1" applyAlignment="1">
      <alignment horizontal="center" vertical="center"/>
    </xf>
    <xf numFmtId="179" fontId="16" fillId="0" borderId="1" xfId="0" applyNumberFormat="1" applyFont="1" applyBorder="1" applyAlignment="1">
      <alignment horizontal="right" vertical="center"/>
    </xf>
    <xf numFmtId="177" fontId="16" fillId="0" borderId="5" xfId="0" applyNumberFormat="1" applyFont="1" applyBorder="1" applyAlignment="1">
      <alignment horizontal="center" vertical="center"/>
    </xf>
    <xf numFmtId="179" fontId="16" fillId="3" borderId="1" xfId="0" applyNumberFormat="1" applyFont="1" applyFill="1" applyBorder="1">
      <alignment vertical="center"/>
    </xf>
    <xf numFmtId="179" fontId="0" fillId="3" borderId="1" xfId="0" applyNumberFormat="1" applyFill="1" applyBorder="1">
      <alignment vertical="center"/>
    </xf>
    <xf numFmtId="179" fontId="16" fillId="0" borderId="1" xfId="0" applyNumberFormat="1" applyFont="1" applyBorder="1" applyAlignment="1">
      <alignment horizontal="center" vertical="center" wrapText="1"/>
    </xf>
    <xf numFmtId="179" fontId="16" fillId="0" borderId="2" xfId="0" applyNumberFormat="1" applyFont="1" applyBorder="1">
      <alignment vertical="center"/>
    </xf>
    <xf numFmtId="177" fontId="15" fillId="0" borderId="4" xfId="0" applyNumberFormat="1" applyFont="1" applyBorder="1" applyAlignment="1">
      <alignment horizontal="center" vertical="center"/>
    </xf>
    <xf numFmtId="178" fontId="15" fillId="0" borderId="4" xfId="0" applyNumberFormat="1" applyFont="1" applyBorder="1" applyAlignment="1">
      <alignment horizontal="center" vertical="center"/>
    </xf>
    <xf numFmtId="178" fontId="15" fillId="0" borderId="7" xfId="0" applyNumberFormat="1" applyFont="1" applyBorder="1" applyAlignment="1">
      <alignment horizontal="center" vertical="center"/>
    </xf>
    <xf numFmtId="2" fontId="16" fillId="0" borderId="5" xfId="0" applyNumberFormat="1" applyFont="1" applyBorder="1" applyAlignment="1">
      <alignment horizontal="center" vertical="center"/>
    </xf>
    <xf numFmtId="179" fontId="16" fillId="0" borderId="5" xfId="0" applyNumberFormat="1" applyFont="1" applyBorder="1" applyAlignment="1">
      <alignment horizontal="center" vertical="center"/>
    </xf>
    <xf numFmtId="179" fontId="16" fillId="0" borderId="5" xfId="0" applyNumberFormat="1" applyFont="1" applyBorder="1">
      <alignment vertical="center"/>
    </xf>
    <xf numFmtId="179" fontId="15" fillId="0" borderId="1" xfId="0" applyNumberFormat="1" applyFont="1" applyBorder="1" applyAlignment="1">
      <alignment horizontal="center" vertical="center" wrapText="1"/>
    </xf>
    <xf numFmtId="177" fontId="15" fillId="0" borderId="4" xfId="0" applyNumberFormat="1" applyFont="1" applyBorder="1" applyAlignment="1">
      <alignment horizontal="center" vertical="center" shrinkToFit="1"/>
    </xf>
    <xf numFmtId="179" fontId="15" fillId="0" borderId="4" xfId="0" applyNumberFormat="1" applyFont="1" applyBorder="1" applyAlignment="1">
      <alignment horizontal="right" vertical="center"/>
    </xf>
    <xf numFmtId="179" fontId="15" fillId="0" borderId="4" xfId="0" applyNumberFormat="1" applyFont="1" applyBorder="1">
      <alignment vertical="center"/>
    </xf>
    <xf numFmtId="179" fontId="15" fillId="3" borderId="1" xfId="0" applyNumberFormat="1" applyFont="1" applyFill="1" applyBorder="1">
      <alignment vertical="center"/>
    </xf>
    <xf numFmtId="0" fontId="15" fillId="0" borderId="20" xfId="2" applyFont="1" applyBorder="1" applyAlignment="1">
      <alignment horizontal="center" vertical="center"/>
    </xf>
    <xf numFmtId="38" fontId="15" fillId="0" borderId="1" xfId="1" applyFont="1" applyBorder="1" applyAlignment="1">
      <alignment horizontal="center" vertical="center"/>
    </xf>
    <xf numFmtId="38" fontId="15" fillId="0" borderId="1" xfId="1" applyFont="1" applyBorder="1" applyAlignment="1">
      <alignment horizontal="right" vertical="center"/>
    </xf>
    <xf numFmtId="38" fontId="15" fillId="0" borderId="3" xfId="1" applyFont="1" applyBorder="1" applyAlignment="1">
      <alignment horizontal="right" vertical="center"/>
    </xf>
    <xf numFmtId="38" fontId="15" fillId="3" borderId="3" xfId="1" applyFont="1" applyFill="1" applyBorder="1" applyAlignment="1">
      <alignment horizontal="right" vertical="center"/>
    </xf>
    <xf numFmtId="38" fontId="0" fillId="3" borderId="3" xfId="1" applyFont="1" applyFill="1" applyBorder="1">
      <alignment vertical="center"/>
    </xf>
    <xf numFmtId="38" fontId="15" fillId="0" borderId="4" xfId="1" applyFont="1" applyBorder="1" applyAlignment="1">
      <alignment horizontal="right" vertical="center"/>
    </xf>
    <xf numFmtId="38" fontId="0" fillId="3" borderId="2" xfId="1" applyFont="1" applyFill="1" applyBorder="1">
      <alignment vertical="center"/>
    </xf>
    <xf numFmtId="38" fontId="15" fillId="3" borderId="1" xfId="1" applyFont="1" applyFill="1" applyBorder="1" applyAlignment="1">
      <alignment horizontal="right" vertical="center"/>
    </xf>
    <xf numFmtId="38" fontId="9" fillId="3" borderId="2" xfId="0" applyNumberFormat="1" applyFont="1" applyFill="1" applyBorder="1" applyAlignment="1">
      <alignment horizontal="right" vertical="center"/>
    </xf>
    <xf numFmtId="38" fontId="15" fillId="3" borderId="2" xfId="3" applyFont="1" applyFill="1" applyBorder="1" applyAlignment="1">
      <alignment horizontal="right" vertical="center"/>
    </xf>
    <xf numFmtId="38" fontId="15" fillId="0" borderId="5" xfId="1" applyFont="1" applyBorder="1" applyAlignment="1">
      <alignment horizontal="right" vertical="center"/>
    </xf>
    <xf numFmtId="38" fontId="15" fillId="3" borderId="1" xfId="3" applyFont="1" applyFill="1" applyBorder="1" applyAlignment="1">
      <alignment horizontal="center" vertical="center"/>
    </xf>
    <xf numFmtId="38" fontId="0" fillId="0" borderId="2" xfId="1" applyFont="1" applyBorder="1" applyAlignment="1">
      <alignment vertical="center"/>
    </xf>
    <xf numFmtId="0" fontId="15" fillId="0" borderId="2" xfId="0" applyFont="1" applyBorder="1">
      <alignment vertical="center"/>
    </xf>
    <xf numFmtId="38" fontId="15" fillId="3" borderId="2" xfId="7" applyFont="1" applyFill="1" applyBorder="1" applyAlignment="1">
      <alignment horizontal="right" vertical="center"/>
    </xf>
    <xf numFmtId="0" fontId="0" fillId="3" borderId="1" xfId="0" applyFill="1" applyBorder="1" applyAlignment="1">
      <alignment horizontal="center" vertical="center"/>
    </xf>
    <xf numFmtId="38" fontId="0" fillId="0" borderId="0" xfId="1" applyFont="1" applyBorder="1" applyAlignment="1">
      <alignment horizontal="center" vertical="center"/>
    </xf>
    <xf numFmtId="176" fontId="0" fillId="0" borderId="0" xfId="1" applyNumberFormat="1" applyFont="1" applyBorder="1" applyAlignment="1">
      <alignment horizontal="right" vertical="center"/>
    </xf>
    <xf numFmtId="0" fontId="15" fillId="0" borderId="4" xfId="2" applyFont="1" applyBorder="1" applyAlignment="1">
      <alignment horizontal="center" vertical="center" shrinkToFit="1"/>
    </xf>
    <xf numFmtId="182" fontId="15" fillId="6" borderId="2" xfId="0" applyNumberFormat="1" applyFont="1" applyFill="1" applyBorder="1" applyAlignment="1">
      <alignment vertical="center" wrapText="1" shrinkToFit="1"/>
    </xf>
    <xf numFmtId="179" fontId="15" fillId="5" borderId="6" xfId="0" applyNumberFormat="1" applyFont="1" applyFill="1" applyBorder="1" applyAlignment="1">
      <alignment horizontal="right" vertical="center"/>
    </xf>
    <xf numFmtId="179" fontId="15" fillId="6" borderId="3" xfId="0" applyNumberFormat="1" applyFont="1" applyFill="1" applyBorder="1" applyAlignment="1">
      <alignment horizontal="right" vertical="center"/>
    </xf>
    <xf numFmtId="179" fontId="15" fillId="6" borderId="1" xfId="0" applyNumberFormat="1" applyFont="1" applyFill="1" applyBorder="1" applyAlignment="1">
      <alignment horizontal="right" vertical="center"/>
    </xf>
    <xf numFmtId="179" fontId="15" fillId="6" borderId="1" xfId="2" applyNumberFormat="1" applyFont="1" applyFill="1" applyBorder="1" applyAlignment="1">
      <alignment horizontal="right" vertical="center"/>
    </xf>
    <xf numFmtId="179" fontId="15" fillId="6" borderId="1" xfId="2" applyNumberFormat="1" applyFont="1" applyFill="1" applyBorder="1" applyAlignment="1">
      <alignment vertical="center"/>
    </xf>
    <xf numFmtId="38" fontId="15" fillId="6" borderId="1" xfId="1" applyFont="1" applyFill="1" applyBorder="1" applyAlignment="1">
      <alignment horizontal="right" vertical="center"/>
    </xf>
    <xf numFmtId="179" fontId="15" fillId="6" borderId="5" xfId="2" applyNumberFormat="1" applyFont="1" applyFill="1" applyBorder="1" applyAlignment="1">
      <alignment vertical="center"/>
    </xf>
    <xf numFmtId="179" fontId="20" fillId="6" borderId="1" xfId="0" applyNumberFormat="1" applyFont="1" applyFill="1" applyBorder="1">
      <alignment vertical="center"/>
    </xf>
    <xf numFmtId="0" fontId="0" fillId="5" borderId="6" xfId="0" applyFill="1" applyBorder="1">
      <alignment vertical="center"/>
    </xf>
    <xf numFmtId="38" fontId="15" fillId="5" borderId="2" xfId="1" applyFont="1" applyFill="1" applyBorder="1" applyAlignment="1">
      <alignment horizontal="right" vertical="center" wrapText="1" shrinkToFit="1"/>
    </xf>
    <xf numFmtId="0" fontId="15" fillId="6" borderId="1" xfId="0" applyFont="1" applyFill="1" applyBorder="1" applyAlignment="1">
      <alignment horizontal="center" vertical="center"/>
    </xf>
    <xf numFmtId="0" fontId="15" fillId="0" borderId="1" xfId="2" applyFont="1" applyBorder="1" applyAlignment="1">
      <alignment horizontal="center" vertical="center" shrinkToFit="1"/>
    </xf>
    <xf numFmtId="38" fontId="15" fillId="0" borderId="1" xfId="1" applyFont="1" applyFill="1" applyBorder="1" applyAlignment="1">
      <alignment horizontal="right" vertical="center" wrapText="1" shrinkToFit="1"/>
    </xf>
    <xf numFmtId="182" fontId="15" fillId="6" borderId="1" xfId="0" applyNumberFormat="1" applyFont="1" applyFill="1" applyBorder="1" applyAlignment="1">
      <alignment vertical="center" wrapText="1" shrinkToFit="1"/>
    </xf>
    <xf numFmtId="38" fontId="15" fillId="6" borderId="1" xfId="1" applyFont="1" applyFill="1" applyBorder="1" applyAlignment="1">
      <alignment vertical="center"/>
    </xf>
    <xf numFmtId="0" fontId="15" fillId="0" borderId="0" xfId="0" applyFont="1" applyAlignment="1">
      <alignment horizontal="center" vertical="center"/>
    </xf>
    <xf numFmtId="38" fontId="15" fillId="0" borderId="0" xfId="1" applyFont="1" applyFill="1" applyBorder="1" applyAlignment="1">
      <alignment horizontal="right" vertical="center"/>
    </xf>
    <xf numFmtId="179" fontId="15" fillId="0" borderId="0" xfId="2" applyNumberFormat="1" applyFont="1" applyAlignment="1">
      <alignment vertical="center"/>
    </xf>
    <xf numFmtId="38" fontId="15" fillId="0" borderId="0" xfId="1" applyFont="1" applyFill="1" applyBorder="1" applyAlignment="1">
      <alignment vertical="center"/>
    </xf>
    <xf numFmtId="179" fontId="20" fillId="0" borderId="0" xfId="0" applyNumberFormat="1" applyFont="1">
      <alignment vertical="center"/>
    </xf>
    <xf numFmtId="38" fontId="15" fillId="6" borderId="1" xfId="1" applyFont="1" applyFill="1" applyBorder="1" applyAlignment="1">
      <alignment vertical="center" wrapText="1" shrinkToFit="1"/>
    </xf>
    <xf numFmtId="179" fontId="15" fillId="7" borderId="6" xfId="0" applyNumberFormat="1" applyFont="1" applyFill="1" applyBorder="1" applyAlignment="1">
      <alignment horizontal="right" vertical="center"/>
    </xf>
    <xf numFmtId="0" fontId="15" fillId="0" borderId="0" xfId="0" applyFont="1">
      <alignment vertical="center"/>
    </xf>
    <xf numFmtId="38" fontId="15" fillId="3" borderId="0" xfId="7" applyFont="1" applyFill="1" applyBorder="1" applyAlignment="1">
      <alignment horizontal="right" vertical="center"/>
    </xf>
    <xf numFmtId="38" fontId="15" fillId="3" borderId="0" xfId="1" applyFont="1" applyFill="1" applyBorder="1" applyAlignment="1">
      <alignment horizontal="right" vertical="center"/>
    </xf>
    <xf numFmtId="38" fontId="15" fillId="3" borderId="0" xfId="3" applyFont="1" applyFill="1" applyBorder="1" applyAlignment="1">
      <alignment horizontal="right" vertical="center"/>
    </xf>
    <xf numFmtId="38" fontId="0" fillId="0" borderId="3" xfId="1" applyFont="1" applyBorder="1">
      <alignment vertical="center"/>
    </xf>
    <xf numFmtId="38" fontId="0" fillId="7" borderId="6" xfId="1" applyFont="1" applyFill="1" applyBorder="1">
      <alignment vertical="center"/>
    </xf>
    <xf numFmtId="38" fontId="0" fillId="3" borderId="45" xfId="1" applyFont="1" applyFill="1" applyBorder="1">
      <alignment vertical="center"/>
    </xf>
    <xf numFmtId="38" fontId="20" fillId="3" borderId="1" xfId="1" applyFont="1" applyFill="1" applyBorder="1">
      <alignment vertical="center"/>
    </xf>
    <xf numFmtId="38" fontId="15" fillId="3" borderId="1" xfId="1" applyFont="1" applyFill="1" applyBorder="1" applyAlignment="1">
      <alignment vertical="center"/>
    </xf>
    <xf numFmtId="0" fontId="0" fillId="0" borderId="19" xfId="0" applyBorder="1">
      <alignment vertical="center"/>
    </xf>
    <xf numFmtId="0" fontId="0" fillId="3" borderId="19" xfId="0" applyFill="1" applyBorder="1">
      <alignment vertical="center"/>
    </xf>
    <xf numFmtId="0" fontId="0" fillId="3" borderId="54" xfId="0" applyFill="1" applyBorder="1">
      <alignment vertical="center"/>
    </xf>
    <xf numFmtId="0" fontId="0" fillId="3" borderId="55" xfId="0" applyFill="1" applyBorder="1">
      <alignment vertical="center"/>
    </xf>
    <xf numFmtId="0" fontId="15" fillId="3" borderId="56" xfId="0" applyFont="1" applyFill="1" applyBorder="1" applyAlignment="1">
      <alignment horizontal="right" vertical="center"/>
    </xf>
    <xf numFmtId="179" fontId="15" fillId="3" borderId="38" xfId="0" applyNumberFormat="1" applyFont="1" applyFill="1" applyBorder="1" applyAlignment="1">
      <alignment horizontal="right" vertical="center"/>
    </xf>
    <xf numFmtId="0" fontId="15" fillId="3" borderId="45" xfId="0" applyFont="1" applyFill="1" applyBorder="1" applyAlignment="1">
      <alignment horizontal="right" vertical="center"/>
    </xf>
    <xf numFmtId="0" fontId="15" fillId="0" borderId="5" xfId="2" applyFont="1" applyBorder="1" applyAlignment="1">
      <alignment horizontal="center" vertical="center"/>
    </xf>
    <xf numFmtId="0" fontId="16" fillId="0" borderId="4" xfId="0" applyFont="1" applyBorder="1" applyAlignment="1">
      <alignment horizontal="center" vertical="center"/>
    </xf>
    <xf numFmtId="0" fontId="0" fillId="0" borderId="39" xfId="0" applyBorder="1">
      <alignment vertical="center"/>
    </xf>
    <xf numFmtId="181" fontId="15" fillId="0" borderId="3" xfId="3" applyNumberFormat="1" applyFont="1" applyBorder="1" applyAlignment="1">
      <alignment horizontal="right" vertical="center"/>
    </xf>
    <xf numFmtId="181" fontId="15" fillId="3" borderId="2" xfId="3" applyNumberFormat="1" applyFont="1" applyFill="1" applyBorder="1" applyAlignment="1">
      <alignment horizontal="right" vertical="center"/>
    </xf>
    <xf numFmtId="181" fontId="15" fillId="3" borderId="58" xfId="3" applyNumberFormat="1" applyFont="1" applyFill="1" applyBorder="1" applyAlignment="1">
      <alignment horizontal="right" vertical="center"/>
    </xf>
    <xf numFmtId="181" fontId="15" fillId="3" borderId="3" xfId="3" applyNumberFormat="1" applyFont="1" applyFill="1" applyBorder="1" applyAlignment="1">
      <alignment horizontal="right" vertical="center"/>
    </xf>
    <xf numFmtId="181" fontId="15" fillId="0" borderId="6" xfId="3" applyNumberFormat="1" applyFont="1" applyBorder="1" applyAlignment="1">
      <alignment horizontal="right" vertical="center"/>
    </xf>
    <xf numFmtId="181" fontId="15" fillId="0" borderId="2" xfId="3" applyNumberFormat="1" applyFont="1" applyFill="1" applyBorder="1" applyAlignment="1">
      <alignment horizontal="right" vertical="center"/>
    </xf>
    <xf numFmtId="181" fontId="15" fillId="0" borderId="6" xfId="3" applyNumberFormat="1" applyFont="1" applyFill="1" applyBorder="1" applyAlignment="1">
      <alignment horizontal="right" vertical="center"/>
    </xf>
    <xf numFmtId="179" fontId="16" fillId="0" borderId="6" xfId="0" applyNumberFormat="1" applyFont="1" applyBorder="1">
      <alignment vertical="center"/>
    </xf>
    <xf numFmtId="179" fontId="16" fillId="0" borderId="3" xfId="0" applyNumberFormat="1" applyFont="1" applyBorder="1">
      <alignment vertical="center"/>
    </xf>
    <xf numFmtId="179" fontId="16" fillId="3" borderId="2" xfId="0" applyNumberFormat="1" applyFont="1" applyFill="1" applyBorder="1">
      <alignment vertical="center"/>
    </xf>
    <xf numFmtId="179" fontId="16" fillId="3" borderId="58" xfId="0" applyNumberFormat="1" applyFont="1" applyFill="1" applyBorder="1">
      <alignment vertical="center"/>
    </xf>
    <xf numFmtId="179" fontId="16" fillId="3" borderId="3" xfId="0" applyNumberFormat="1" applyFont="1" applyFill="1" applyBorder="1">
      <alignment vertical="center"/>
    </xf>
    <xf numFmtId="0" fontId="15" fillId="0" borderId="22" xfId="0" applyFont="1" applyBorder="1" applyAlignment="1">
      <alignment horizontal="center" vertical="center"/>
    </xf>
    <xf numFmtId="179" fontId="15" fillId="0" borderId="6" xfId="0" applyNumberFormat="1" applyFont="1" applyBorder="1" applyAlignment="1">
      <alignment horizontal="right" vertical="center"/>
    </xf>
    <xf numFmtId="179" fontId="15" fillId="0" borderId="3" xfId="0" applyNumberFormat="1" applyFont="1" applyBorder="1" applyAlignment="1">
      <alignment horizontal="right" vertical="center"/>
    </xf>
    <xf numFmtId="179" fontId="15" fillId="3" borderId="58" xfId="0" applyNumberFormat="1" applyFont="1" applyFill="1" applyBorder="1" applyAlignment="1">
      <alignment horizontal="right" vertical="center"/>
    </xf>
    <xf numFmtId="179" fontId="15" fillId="3" borderId="3" xfId="0" applyNumberFormat="1" applyFont="1" applyFill="1" applyBorder="1" applyAlignment="1">
      <alignment horizontal="right" vertical="center"/>
    </xf>
    <xf numFmtId="0" fontId="25" fillId="0" borderId="1" xfId="2" applyFont="1" applyBorder="1" applyAlignment="1">
      <alignment horizontal="center" vertical="center"/>
    </xf>
    <xf numFmtId="0" fontId="25" fillId="0" borderId="4" xfId="2" applyFont="1" applyBorder="1" applyAlignment="1">
      <alignment horizontal="center" vertical="center"/>
    </xf>
    <xf numFmtId="0" fontId="5" fillId="0" borderId="4" xfId="0" applyFont="1" applyBorder="1" applyAlignment="1">
      <alignment horizontal="center" vertical="center" wrapText="1"/>
    </xf>
    <xf numFmtId="0" fontId="5" fillId="0" borderId="5" xfId="0" applyFont="1" applyBorder="1" applyAlignment="1">
      <alignment horizontal="center" vertical="center"/>
    </xf>
    <xf numFmtId="2" fontId="26" fillId="0" borderId="5" xfId="0" applyNumberFormat="1" applyFont="1" applyBorder="1" applyAlignment="1">
      <alignment horizontal="center" vertical="center"/>
    </xf>
    <xf numFmtId="179" fontId="26" fillId="0" borderId="5" xfId="0" applyNumberFormat="1" applyFont="1" applyBorder="1" applyAlignment="1">
      <alignment horizontal="center" vertical="center"/>
    </xf>
    <xf numFmtId="38" fontId="26" fillId="0" borderId="2" xfId="1" applyFont="1" applyFill="1" applyBorder="1" applyAlignment="1">
      <alignment horizontal="right" vertical="center"/>
    </xf>
    <xf numFmtId="38" fontId="26" fillId="0" borderId="6" xfId="1" applyFont="1" applyFill="1" applyBorder="1" applyAlignment="1">
      <alignment horizontal="right" vertical="center"/>
    </xf>
    <xf numFmtId="38" fontId="26" fillId="0" borderId="3" xfId="1" applyFont="1" applyFill="1" applyBorder="1" applyAlignment="1">
      <alignment horizontal="right" vertical="center"/>
    </xf>
    <xf numFmtId="38" fontId="26" fillId="3" borderId="2" xfId="1" applyFont="1" applyFill="1" applyBorder="1" applyAlignment="1">
      <alignment horizontal="right" vertical="center"/>
    </xf>
    <xf numFmtId="38" fontId="26" fillId="3" borderId="58" xfId="1" applyFont="1" applyFill="1" applyBorder="1" applyAlignment="1">
      <alignment horizontal="right" vertical="center"/>
    </xf>
    <xf numFmtId="38" fontId="26" fillId="3" borderId="3" xfId="1" applyFont="1" applyFill="1" applyBorder="1" applyAlignment="1">
      <alignment horizontal="right" vertical="center"/>
    </xf>
    <xf numFmtId="38" fontId="16" fillId="0" borderId="2" xfId="1" applyFont="1" applyFill="1" applyBorder="1">
      <alignment vertical="center"/>
    </xf>
    <xf numFmtId="38" fontId="16" fillId="0" borderId="6" xfId="1" applyFont="1" applyFill="1" applyBorder="1">
      <alignment vertical="center"/>
    </xf>
    <xf numFmtId="38" fontId="16" fillId="0" borderId="3" xfId="1" applyFont="1" applyFill="1" applyBorder="1">
      <alignment vertical="center"/>
    </xf>
    <xf numFmtId="38" fontId="16" fillId="3" borderId="2" xfId="1" applyFont="1" applyFill="1" applyBorder="1">
      <alignment vertical="center"/>
    </xf>
    <xf numFmtId="38" fontId="16" fillId="3" borderId="58" xfId="1" applyFont="1" applyFill="1" applyBorder="1">
      <alignment vertical="center"/>
    </xf>
    <xf numFmtId="38" fontId="16" fillId="3" borderId="3" xfId="1" applyFont="1" applyFill="1" applyBorder="1">
      <alignment vertical="center"/>
    </xf>
    <xf numFmtId="38" fontId="15" fillId="0" borderId="2" xfId="1" applyFont="1" applyFill="1" applyBorder="1" applyAlignment="1">
      <alignment horizontal="right" vertical="center"/>
    </xf>
    <xf numFmtId="38" fontId="15" fillId="0" borderId="6" xfId="1" applyFont="1" applyFill="1" applyBorder="1" applyAlignment="1">
      <alignment horizontal="right" vertical="center"/>
    </xf>
    <xf numFmtId="38" fontId="15" fillId="0" borderId="3" xfId="1" applyFont="1" applyFill="1" applyBorder="1" applyAlignment="1">
      <alignment horizontal="right" vertical="center"/>
    </xf>
    <xf numFmtId="38" fontId="15" fillId="3" borderId="58" xfId="1" applyFont="1" applyFill="1" applyBorder="1" applyAlignment="1">
      <alignment horizontal="right" vertical="center"/>
    </xf>
    <xf numFmtId="0" fontId="9" fillId="0" borderId="0" xfId="0" applyFont="1" applyAlignment="1">
      <alignment horizontal="right" vertical="center"/>
    </xf>
    <xf numFmtId="176" fontId="5" fillId="0" borderId="1" xfId="0" applyNumberFormat="1" applyFont="1" applyBorder="1" applyAlignment="1">
      <alignment horizontal="right" vertical="center"/>
    </xf>
    <xf numFmtId="38" fontId="16" fillId="0" borderId="3" xfId="1" applyFont="1" applyFill="1" applyBorder="1" applyAlignment="1">
      <alignment horizontal="right" vertical="center"/>
    </xf>
    <xf numFmtId="176" fontId="5" fillId="3" borderId="1" xfId="0" applyNumberFormat="1" applyFont="1" applyFill="1" applyBorder="1" applyAlignment="1">
      <alignment horizontal="right" vertical="center"/>
    </xf>
    <xf numFmtId="0" fontId="5" fillId="0" borderId="7" xfId="0" applyFont="1" applyBorder="1" applyAlignment="1">
      <alignment horizontal="center" vertical="center" wrapText="1"/>
    </xf>
    <xf numFmtId="0" fontId="28" fillId="0" borderId="5" xfId="0" applyFont="1" applyBorder="1" applyAlignment="1">
      <alignment horizontal="center" vertical="center"/>
    </xf>
    <xf numFmtId="38" fontId="0" fillId="0" borderId="3" xfId="1" applyFont="1" applyBorder="1" applyAlignment="1">
      <alignment vertical="center" shrinkToFit="1"/>
    </xf>
    <xf numFmtId="38" fontId="0" fillId="3" borderId="3" xfId="1" applyFont="1" applyFill="1" applyBorder="1" applyAlignment="1">
      <alignment vertical="center" shrinkToFit="1"/>
    </xf>
    <xf numFmtId="38" fontId="0" fillId="0" borderId="40" xfId="1" applyFont="1" applyBorder="1" applyAlignment="1">
      <alignment vertical="center" shrinkToFit="1"/>
    </xf>
    <xf numFmtId="38" fontId="15" fillId="0" borderId="3" xfId="1" applyFont="1" applyBorder="1" applyAlignment="1">
      <alignment vertical="center" wrapText="1"/>
    </xf>
    <xf numFmtId="38" fontId="15" fillId="3" borderId="3" xfId="1" applyFont="1" applyFill="1" applyBorder="1" applyAlignment="1">
      <alignment vertical="center" wrapText="1"/>
    </xf>
    <xf numFmtId="0" fontId="15" fillId="0" borderId="6" xfId="2" applyFont="1" applyBorder="1" applyAlignment="1">
      <alignment horizontal="right" vertical="center"/>
    </xf>
    <xf numFmtId="38" fontId="15" fillId="0" borderId="6" xfId="1" applyFont="1" applyBorder="1" applyAlignment="1">
      <alignment horizontal="right" vertical="center"/>
    </xf>
    <xf numFmtId="38" fontId="0" fillId="3" borderId="46" xfId="1" applyFont="1" applyFill="1" applyBorder="1" applyAlignment="1">
      <alignment horizontal="right" vertical="center" shrinkToFit="1"/>
    </xf>
    <xf numFmtId="38" fontId="15" fillId="0" borderId="39" xfId="1" applyFont="1" applyBorder="1" applyAlignment="1">
      <alignment horizontal="right" vertical="center"/>
    </xf>
    <xf numFmtId="38" fontId="15" fillId="3" borderId="39" xfId="1" applyFont="1" applyFill="1" applyBorder="1" applyAlignment="1">
      <alignment horizontal="right" vertical="center"/>
    </xf>
    <xf numFmtId="38" fontId="0" fillId="3" borderId="46" xfId="1" applyFont="1" applyFill="1" applyBorder="1" applyAlignment="1">
      <alignment vertical="center" shrinkToFit="1"/>
    </xf>
    <xf numFmtId="38" fontId="15" fillId="3" borderId="3" xfId="1" applyFont="1" applyFill="1" applyBorder="1" applyAlignment="1">
      <alignment horizontal="right" vertical="center" wrapText="1"/>
    </xf>
    <xf numFmtId="38" fontId="15" fillId="0" borderId="42" xfId="1" applyFont="1" applyBorder="1" applyAlignment="1">
      <alignment horizontal="right" vertical="center"/>
    </xf>
    <xf numFmtId="38" fontId="0" fillId="3" borderId="48" xfId="1" applyFont="1" applyFill="1" applyBorder="1" applyAlignment="1">
      <alignment horizontal="right" vertical="center" shrinkToFit="1"/>
    </xf>
    <xf numFmtId="38" fontId="15" fillId="0" borderId="49" xfId="1" applyFont="1" applyBorder="1" applyAlignment="1">
      <alignment horizontal="right" vertical="center"/>
    </xf>
    <xf numFmtId="38" fontId="0" fillId="3" borderId="3" xfId="1" applyFont="1" applyFill="1" applyBorder="1" applyAlignment="1">
      <alignment horizontal="right" vertical="center"/>
    </xf>
    <xf numFmtId="38" fontId="0" fillId="0" borderId="0" xfId="1" applyFont="1" applyAlignment="1">
      <alignment horizontal="right" vertical="center"/>
    </xf>
    <xf numFmtId="38" fontId="0" fillId="0" borderId="6" xfId="1" applyFont="1" applyBorder="1">
      <alignment vertical="center"/>
    </xf>
    <xf numFmtId="38" fontId="0" fillId="3" borderId="38" xfId="1" applyFont="1" applyFill="1" applyBorder="1">
      <alignment vertical="center"/>
    </xf>
    <xf numFmtId="38" fontId="0" fillId="3" borderId="41" xfId="1" applyFont="1" applyFill="1" applyBorder="1">
      <alignment vertical="center"/>
    </xf>
    <xf numFmtId="38" fontId="0" fillId="0" borderId="1" xfId="1" applyFont="1" applyBorder="1">
      <alignment vertical="center"/>
    </xf>
    <xf numFmtId="0" fontId="10" fillId="0" borderId="0" xfId="0" applyFont="1" applyAlignment="1">
      <alignment horizontal="left" vertical="center"/>
    </xf>
    <xf numFmtId="177" fontId="15" fillId="0" borderId="1" xfId="0" applyNumberFormat="1" applyFont="1" applyBorder="1" applyAlignment="1">
      <alignment horizontal="center" vertical="center"/>
    </xf>
    <xf numFmtId="0" fontId="15" fillId="0" borderId="1" xfId="0" applyFont="1" applyBorder="1" applyAlignment="1">
      <alignment horizontal="center" vertical="center"/>
    </xf>
    <xf numFmtId="0" fontId="15" fillId="4" borderId="1" xfId="0" applyFont="1" applyFill="1" applyBorder="1" applyAlignment="1">
      <alignment horizontal="center" vertical="center"/>
    </xf>
    <xf numFmtId="178" fontId="15" fillId="0" borderId="1" xfId="0" applyNumberFormat="1" applyFont="1" applyBorder="1" applyAlignment="1">
      <alignment horizontal="center" vertical="center"/>
    </xf>
    <xf numFmtId="178" fontId="15" fillId="0" borderId="4" xfId="0" applyNumberFormat="1" applyFont="1" applyBorder="1" applyAlignment="1">
      <alignment horizontal="center" vertical="center"/>
    </xf>
    <xf numFmtId="178" fontId="15" fillId="0" borderId="7" xfId="0" applyNumberFormat="1" applyFont="1" applyBorder="1" applyAlignment="1">
      <alignment horizontal="center" vertical="center"/>
    </xf>
    <xf numFmtId="178" fontId="15" fillId="0" borderId="5" xfId="0" applyNumberFormat="1" applyFont="1" applyBorder="1" applyAlignment="1">
      <alignment horizontal="center" vertical="center"/>
    </xf>
    <xf numFmtId="179" fontId="15" fillId="4" borderId="1" xfId="0" applyNumberFormat="1" applyFont="1" applyFill="1" applyBorder="1" applyAlignment="1">
      <alignment horizontal="center" vertical="center"/>
    </xf>
    <xf numFmtId="0" fontId="15" fillId="3" borderId="2" xfId="0" applyFont="1" applyFill="1" applyBorder="1" applyAlignment="1">
      <alignment horizontal="center" vertical="center"/>
    </xf>
    <xf numFmtId="0" fontId="15" fillId="3" borderId="19" xfId="0" applyFont="1" applyFill="1" applyBorder="1" applyAlignment="1">
      <alignment horizontal="center" vertical="center"/>
    </xf>
    <xf numFmtId="0" fontId="15" fillId="3" borderId="3" xfId="0" applyFont="1" applyFill="1" applyBorder="1" applyAlignment="1">
      <alignment horizontal="center" vertical="center"/>
    </xf>
    <xf numFmtId="176" fontId="8" fillId="0" borderId="2" xfId="1" applyNumberFormat="1" applyFont="1" applyBorder="1" applyAlignment="1">
      <alignment horizontal="right" vertical="center"/>
    </xf>
    <xf numFmtId="176" fontId="8" fillId="0" borderId="3" xfId="1" applyNumberFormat="1" applyFont="1" applyBorder="1" applyAlignment="1">
      <alignment horizontal="right" vertical="center"/>
    </xf>
    <xf numFmtId="0" fontId="0" fillId="0" borderId="2" xfId="0" applyBorder="1" applyAlignment="1">
      <alignment horizontal="center" vertical="center" shrinkToFit="1"/>
    </xf>
    <xf numFmtId="0" fontId="0" fillId="0" borderId="3" xfId="0" applyBorder="1" applyAlignment="1">
      <alignment horizontal="center" vertical="center" shrinkToFit="1"/>
    </xf>
    <xf numFmtId="38" fontId="0" fillId="0" borderId="25" xfId="1" applyFont="1" applyBorder="1" applyAlignment="1">
      <alignment horizontal="center" vertical="center"/>
    </xf>
    <xf numFmtId="38" fontId="0" fillId="0" borderId="26" xfId="1" applyFont="1" applyBorder="1" applyAlignment="1">
      <alignment horizontal="center" vertical="center"/>
    </xf>
    <xf numFmtId="38" fontId="0" fillId="0" borderId="27" xfId="1" applyFont="1" applyBorder="1" applyAlignment="1">
      <alignment horizontal="center" vertical="center"/>
    </xf>
    <xf numFmtId="176" fontId="0" fillId="0" borderId="19" xfId="1" applyNumberFormat="1" applyFont="1" applyBorder="1" applyAlignment="1">
      <alignment horizontal="right" vertical="center"/>
    </xf>
    <xf numFmtId="176" fontId="0" fillId="0" borderId="3" xfId="1" applyNumberFormat="1" applyFont="1" applyBorder="1" applyAlignment="1">
      <alignment horizontal="right" vertical="center"/>
    </xf>
    <xf numFmtId="0" fontId="0" fillId="0" borderId="1" xfId="0" applyBorder="1" applyAlignment="1">
      <alignment horizontal="center" vertical="center"/>
    </xf>
    <xf numFmtId="0" fontId="0" fillId="0" borderId="8" xfId="0" applyBorder="1" applyAlignment="1">
      <alignment horizontal="center" vertical="center"/>
    </xf>
    <xf numFmtId="0" fontId="0" fillId="0" borderId="21" xfId="0" applyBorder="1" applyAlignment="1">
      <alignment horizontal="center" vertical="center"/>
    </xf>
    <xf numFmtId="0" fontId="5" fillId="0" borderId="9" xfId="0" applyFont="1" applyBorder="1" applyAlignment="1">
      <alignment horizontal="left" vertical="center" wrapText="1" indent="1"/>
    </xf>
    <xf numFmtId="0" fontId="5" fillId="0" borderId="17" xfId="0" applyFont="1" applyBorder="1" applyAlignment="1">
      <alignment horizontal="left" vertical="center" wrapText="1" indent="1"/>
    </xf>
    <xf numFmtId="0" fontId="5" fillId="0" borderId="10" xfId="0" applyFont="1" applyBorder="1" applyAlignment="1">
      <alignment horizontal="left" vertical="center" wrapText="1" indent="1"/>
    </xf>
    <xf numFmtId="0" fontId="5" fillId="0" borderId="11" xfId="0" applyFont="1" applyBorder="1" applyAlignment="1">
      <alignment horizontal="left" vertical="center" wrapText="1" indent="1"/>
    </xf>
    <xf numFmtId="0" fontId="5" fillId="0" borderId="12" xfId="0" applyFont="1" applyBorder="1" applyAlignment="1">
      <alignment horizontal="left" vertical="center" wrapText="1" indent="1"/>
    </xf>
    <xf numFmtId="0" fontId="5" fillId="0" borderId="3" xfId="0" applyFont="1" applyBorder="1" applyAlignment="1">
      <alignment horizontal="left" vertical="center" wrapText="1" indent="1"/>
    </xf>
    <xf numFmtId="0" fontId="5" fillId="0" borderId="1" xfId="0" applyFont="1" applyBorder="1" applyAlignment="1">
      <alignment horizontal="left" vertical="center" wrapText="1" indent="1"/>
    </xf>
    <xf numFmtId="0" fontId="5" fillId="0" borderId="13" xfId="0" applyFont="1" applyBorder="1" applyAlignment="1">
      <alignment horizontal="left" vertical="center" wrapText="1" indent="1"/>
    </xf>
    <xf numFmtId="0" fontId="5" fillId="0" borderId="14" xfId="0" applyFont="1" applyBorder="1" applyAlignment="1">
      <alignment horizontal="left" vertical="center" wrapText="1" indent="1"/>
    </xf>
    <xf numFmtId="0" fontId="5" fillId="0" borderId="18" xfId="0" applyFont="1" applyBorder="1" applyAlignment="1">
      <alignment horizontal="left" vertical="center" wrapText="1" indent="1"/>
    </xf>
    <xf numFmtId="0" fontId="5" fillId="0" borderId="15" xfId="0" applyFont="1" applyBorder="1" applyAlignment="1">
      <alignment horizontal="left" vertical="center" wrapText="1" indent="1"/>
    </xf>
    <xf numFmtId="0" fontId="5" fillId="0" borderId="16"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9" fillId="0" borderId="1" xfId="0" quotePrefix="1" applyFont="1" applyBorder="1" applyAlignment="1">
      <alignment horizontal="center" vertical="center"/>
    </xf>
    <xf numFmtId="0" fontId="9" fillId="0" borderId="1" xfId="0" applyFont="1" applyBorder="1" applyAlignment="1">
      <alignment horizontal="center" vertical="center"/>
    </xf>
    <xf numFmtId="38" fontId="0" fillId="0" borderId="2" xfId="1" applyFont="1" applyBorder="1" applyAlignment="1">
      <alignment horizontal="center" vertical="center"/>
    </xf>
    <xf numFmtId="38" fontId="0" fillId="0" borderId="3" xfId="1" applyFont="1" applyBorder="1" applyAlignment="1">
      <alignment horizontal="center" vertical="center"/>
    </xf>
    <xf numFmtId="0" fontId="0" fillId="0" borderId="2" xfId="0" applyBorder="1" applyAlignment="1">
      <alignment horizontal="center" vertical="center" wrapText="1" shrinkToFit="1"/>
    </xf>
    <xf numFmtId="0" fontId="0" fillId="0" borderId="3" xfId="0" applyBorder="1" applyAlignment="1">
      <alignment horizontal="center" vertical="center" wrapText="1" shrinkToFit="1"/>
    </xf>
    <xf numFmtId="0" fontId="12" fillId="0" borderId="2" xfId="0" applyFont="1" applyBorder="1" applyAlignment="1">
      <alignment horizontal="center" vertical="center" wrapText="1" shrinkToFit="1"/>
    </xf>
    <xf numFmtId="0" fontId="12" fillId="0" borderId="3" xfId="0" applyFont="1" applyBorder="1" applyAlignment="1">
      <alignment horizontal="center" vertical="center" wrapText="1" shrinkToFit="1"/>
    </xf>
    <xf numFmtId="0" fontId="15" fillId="3" borderId="1" xfId="0" applyFont="1" applyFill="1" applyBorder="1" applyAlignment="1">
      <alignment horizontal="center" vertical="center"/>
    </xf>
    <xf numFmtId="0" fontId="9" fillId="2" borderId="1" xfId="0" quotePrefix="1" applyFont="1" applyFill="1" applyBorder="1" applyAlignment="1">
      <alignment horizontal="center" vertical="center"/>
    </xf>
    <xf numFmtId="0" fontId="9" fillId="2" borderId="1" xfId="0" applyFont="1" applyFill="1" applyBorder="1" applyAlignment="1">
      <alignment horizontal="center" vertical="center"/>
    </xf>
    <xf numFmtId="176" fontId="0" fillId="0" borderId="24" xfId="1" applyNumberFormat="1" applyFont="1" applyBorder="1" applyAlignment="1">
      <alignment horizontal="right" vertical="center"/>
    </xf>
    <xf numFmtId="176" fontId="0" fillId="0" borderId="35" xfId="1" applyNumberFormat="1" applyFont="1" applyBorder="1" applyAlignment="1">
      <alignment horizontal="right" vertical="center"/>
    </xf>
    <xf numFmtId="0" fontId="0" fillId="0" borderId="4" xfId="0" applyBorder="1" applyAlignment="1">
      <alignment horizontal="center" vertical="center"/>
    </xf>
    <xf numFmtId="0" fontId="0" fillId="0" borderId="30" xfId="0" applyBorder="1" applyAlignment="1">
      <alignment horizontal="center" vertical="center"/>
    </xf>
    <xf numFmtId="0" fontId="0" fillId="0" borderId="31" xfId="0" applyBorder="1" applyAlignment="1">
      <alignment horizontal="center" vertical="center"/>
    </xf>
    <xf numFmtId="176" fontId="8" fillId="0" borderId="33" xfId="1" applyNumberFormat="1" applyFont="1" applyBorder="1" applyAlignment="1">
      <alignment horizontal="right" vertical="center"/>
    </xf>
    <xf numFmtId="0" fontId="21" fillId="0" borderId="0" xfId="0" applyFont="1" applyAlignment="1">
      <alignment horizontal="left" vertical="center"/>
    </xf>
    <xf numFmtId="0" fontId="21" fillId="0" borderId="57" xfId="0" applyFont="1" applyBorder="1" applyAlignment="1">
      <alignment horizontal="left" vertical="center"/>
    </xf>
    <xf numFmtId="0" fontId="21" fillId="0" borderId="40" xfId="0" applyFont="1" applyBorder="1" applyAlignment="1">
      <alignment horizontal="left" vertical="center"/>
    </xf>
    <xf numFmtId="0" fontId="15" fillId="0" borderId="4" xfId="0" applyFont="1" applyBorder="1" applyAlignment="1">
      <alignment horizontal="center" vertical="center"/>
    </xf>
    <xf numFmtId="0" fontId="15" fillId="0" borderId="7" xfId="0" applyFont="1" applyBorder="1" applyAlignment="1">
      <alignment horizontal="center" vertical="center"/>
    </xf>
    <xf numFmtId="0" fontId="15" fillId="0" borderId="5" xfId="0" applyFont="1" applyBorder="1" applyAlignment="1">
      <alignment horizontal="center" vertical="center"/>
    </xf>
    <xf numFmtId="177" fontId="15" fillId="0" borderId="4" xfId="0" applyNumberFormat="1" applyFont="1" applyBorder="1" applyAlignment="1">
      <alignment horizontal="center" vertical="center"/>
    </xf>
    <xf numFmtId="177" fontId="15" fillId="0" borderId="7" xfId="0" applyNumberFormat="1" applyFont="1" applyBorder="1" applyAlignment="1">
      <alignment horizontal="center" vertical="center"/>
    </xf>
    <xf numFmtId="177" fontId="15" fillId="0" borderId="5" xfId="0" applyNumberFormat="1" applyFont="1" applyBorder="1" applyAlignment="1">
      <alignment horizontal="center" vertical="center"/>
    </xf>
    <xf numFmtId="38" fontId="0" fillId="0" borderId="1" xfId="1" applyFont="1" applyBorder="1" applyAlignment="1">
      <alignment horizontal="center" vertical="center"/>
    </xf>
    <xf numFmtId="177" fontId="15" fillId="5" borderId="1" xfId="0" applyNumberFormat="1" applyFont="1" applyFill="1" applyBorder="1" applyAlignment="1">
      <alignment horizontal="center" vertical="center" wrapText="1"/>
    </xf>
    <xf numFmtId="177" fontId="15" fillId="5" borderId="1" xfId="0" applyNumberFormat="1" applyFont="1" applyFill="1" applyBorder="1" applyAlignment="1">
      <alignment horizontal="center" vertical="center"/>
    </xf>
    <xf numFmtId="177" fontId="15" fillId="5" borderId="4" xfId="0" applyNumberFormat="1" applyFont="1" applyFill="1" applyBorder="1" applyAlignment="1">
      <alignment horizontal="center" vertical="center"/>
    </xf>
    <xf numFmtId="179" fontId="15" fillId="3" borderId="2" xfId="0" applyNumberFormat="1" applyFont="1" applyFill="1" applyBorder="1" applyAlignment="1">
      <alignment horizontal="center" vertical="center"/>
    </xf>
    <xf numFmtId="179" fontId="15" fillId="3" borderId="3" xfId="0" applyNumberFormat="1" applyFont="1" applyFill="1" applyBorder="1" applyAlignment="1">
      <alignment horizontal="center" vertical="center"/>
    </xf>
    <xf numFmtId="177" fontId="15" fillId="7" borderId="1" xfId="0" applyNumberFormat="1" applyFont="1" applyFill="1" applyBorder="1" applyAlignment="1">
      <alignment horizontal="center" vertical="center" wrapText="1"/>
    </xf>
    <xf numFmtId="177" fontId="15" fillId="7" borderId="1" xfId="0" applyNumberFormat="1" applyFont="1" applyFill="1" applyBorder="1" applyAlignment="1">
      <alignment horizontal="center" vertical="center"/>
    </xf>
    <xf numFmtId="177" fontId="15" fillId="7" borderId="4" xfId="0" applyNumberFormat="1" applyFont="1" applyFill="1" applyBorder="1" applyAlignment="1">
      <alignment horizontal="center" vertical="center"/>
    </xf>
    <xf numFmtId="38" fontId="0" fillId="0" borderId="4" xfId="1" applyFont="1" applyBorder="1" applyAlignment="1">
      <alignment horizontal="center" vertical="center"/>
    </xf>
    <xf numFmtId="177" fontId="15" fillId="3" borderId="52" xfId="0" applyNumberFormat="1" applyFont="1" applyFill="1" applyBorder="1" applyAlignment="1">
      <alignment horizontal="center" vertical="center" wrapText="1"/>
    </xf>
    <xf numFmtId="177" fontId="15" fillId="3" borderId="52" xfId="0" applyNumberFormat="1" applyFont="1" applyFill="1" applyBorder="1" applyAlignment="1">
      <alignment horizontal="center" vertical="center"/>
    </xf>
    <xf numFmtId="177" fontId="15" fillId="3" borderId="55" xfId="0" applyNumberFormat="1" applyFont="1" applyFill="1" applyBorder="1" applyAlignment="1">
      <alignment horizontal="center" vertical="center"/>
    </xf>
    <xf numFmtId="177" fontId="15" fillId="3" borderId="51" xfId="0" applyNumberFormat="1" applyFont="1" applyFill="1" applyBorder="1" applyAlignment="1">
      <alignment horizontal="center" vertical="center" wrapText="1"/>
    </xf>
    <xf numFmtId="177" fontId="15" fillId="3" borderId="53" xfId="0" applyNumberFormat="1" applyFont="1" applyFill="1" applyBorder="1" applyAlignment="1">
      <alignment horizontal="center" vertical="center"/>
    </xf>
    <xf numFmtId="38" fontId="0" fillId="0" borderId="19" xfId="1" applyFont="1" applyBorder="1" applyAlignment="1">
      <alignment horizontal="center" vertical="center"/>
    </xf>
    <xf numFmtId="2" fontId="15" fillId="0" borderId="4" xfId="0" applyNumberFormat="1" applyFont="1" applyBorder="1" applyAlignment="1">
      <alignment horizontal="center" vertical="center"/>
    </xf>
    <xf numFmtId="2" fontId="15" fillId="0" borderId="5" xfId="0" applyNumberFormat="1" applyFont="1" applyBorder="1" applyAlignment="1">
      <alignment horizontal="center" vertical="center"/>
    </xf>
    <xf numFmtId="179" fontId="15" fillId="0" borderId="4" xfId="0" applyNumberFormat="1" applyFont="1" applyBorder="1" applyAlignment="1">
      <alignment horizontal="center" vertical="center"/>
    </xf>
    <xf numFmtId="179" fontId="15" fillId="0" borderId="5" xfId="0" applyNumberFormat="1" applyFont="1" applyBorder="1" applyAlignment="1">
      <alignment horizontal="center" vertical="center"/>
    </xf>
    <xf numFmtId="0" fontId="23" fillId="0" borderId="2" xfId="0" applyFont="1" applyBorder="1" applyAlignment="1">
      <alignment horizontal="center" vertical="center" wrapText="1" shrinkToFit="1"/>
    </xf>
    <xf numFmtId="0" fontId="23" fillId="0" borderId="3" xfId="0" applyFont="1" applyBorder="1" applyAlignment="1">
      <alignment horizontal="center" vertical="center" shrinkToFit="1"/>
    </xf>
    <xf numFmtId="176" fontId="0" fillId="0" borderId="2" xfId="1" applyNumberFormat="1" applyFont="1" applyBorder="1" applyAlignment="1">
      <alignment horizontal="right" vertical="center"/>
    </xf>
    <xf numFmtId="38" fontId="0" fillId="0" borderId="0" xfId="1" applyFont="1" applyBorder="1" applyAlignment="1">
      <alignment horizontal="center" vertical="center"/>
    </xf>
    <xf numFmtId="179" fontId="15" fillId="3" borderId="23" xfId="0" applyNumberFormat="1" applyFont="1" applyFill="1" applyBorder="1" applyAlignment="1">
      <alignment horizontal="center" vertical="center"/>
    </xf>
    <xf numFmtId="179" fontId="15" fillId="3" borderId="57" xfId="0" applyNumberFormat="1" applyFont="1" applyFill="1" applyBorder="1" applyAlignment="1">
      <alignment horizontal="center" vertical="center"/>
    </xf>
    <xf numFmtId="179" fontId="15" fillId="3" borderId="40" xfId="0" applyNumberFormat="1" applyFont="1" applyFill="1" applyBorder="1" applyAlignment="1">
      <alignment horizontal="center" vertical="center"/>
    </xf>
    <xf numFmtId="0" fontId="11" fillId="0" borderId="0" xfId="0" applyFont="1" applyAlignment="1">
      <alignment horizontal="left" vertical="center" wrapText="1"/>
    </xf>
    <xf numFmtId="177" fontId="15" fillId="3" borderId="2" xfId="0" applyNumberFormat="1" applyFont="1" applyFill="1" applyBorder="1" applyAlignment="1">
      <alignment horizontal="center" vertical="center"/>
    </xf>
    <xf numFmtId="177" fontId="15" fillId="3" borderId="19" xfId="0" applyNumberFormat="1" applyFont="1" applyFill="1" applyBorder="1" applyAlignment="1">
      <alignment horizontal="center" vertical="center"/>
    </xf>
    <xf numFmtId="177" fontId="15" fillId="3" borderId="3" xfId="0" applyNumberFormat="1" applyFont="1" applyFill="1" applyBorder="1" applyAlignment="1">
      <alignment horizontal="center" vertical="center"/>
    </xf>
    <xf numFmtId="177" fontId="15" fillId="0" borderId="3" xfId="0" applyNumberFormat="1" applyFont="1" applyBorder="1" applyAlignment="1">
      <alignment horizontal="center" vertical="center"/>
    </xf>
    <xf numFmtId="0" fontId="0" fillId="3" borderId="2" xfId="0" applyFill="1" applyBorder="1" applyAlignment="1">
      <alignment horizontal="center" vertical="center"/>
    </xf>
    <xf numFmtId="0" fontId="0" fillId="3" borderId="19" xfId="0" applyFill="1" applyBorder="1" applyAlignment="1">
      <alignment horizontal="center" vertical="center"/>
    </xf>
    <xf numFmtId="0" fontId="0" fillId="3" borderId="3" xfId="0" applyFill="1" applyBorder="1" applyAlignment="1">
      <alignment horizontal="center" vertical="center"/>
    </xf>
    <xf numFmtId="177" fontId="15" fillId="0" borderId="1" xfId="0" applyNumberFormat="1" applyFont="1" applyBorder="1" applyAlignment="1">
      <alignment horizontal="center" vertical="center" wrapText="1"/>
    </xf>
    <xf numFmtId="177" fontId="15" fillId="3" borderId="1" xfId="0" applyNumberFormat="1" applyFont="1" applyFill="1" applyBorder="1" applyAlignment="1">
      <alignment horizontal="center" vertical="center"/>
    </xf>
    <xf numFmtId="0" fontId="16" fillId="3" borderId="22" xfId="0" applyFont="1" applyFill="1" applyBorder="1" applyAlignment="1">
      <alignment horizontal="center" vertical="center"/>
    </xf>
    <xf numFmtId="0" fontId="16" fillId="3" borderId="20" xfId="0" applyFont="1" applyFill="1" applyBorder="1" applyAlignment="1">
      <alignment horizontal="center" vertical="center"/>
    </xf>
    <xf numFmtId="0" fontId="16" fillId="3" borderId="3" xfId="0" applyFont="1" applyFill="1" applyBorder="1" applyAlignment="1">
      <alignment horizontal="center" vertical="center"/>
    </xf>
    <xf numFmtId="0" fontId="0" fillId="3" borderId="1" xfId="0" applyFill="1" applyBorder="1" applyAlignment="1">
      <alignment horizontal="center" vertical="center"/>
    </xf>
    <xf numFmtId="2" fontId="15" fillId="0" borderId="1" xfId="0" applyNumberFormat="1" applyFont="1" applyBorder="1" applyAlignment="1">
      <alignment horizontal="center" vertical="center"/>
    </xf>
    <xf numFmtId="0" fontId="15" fillId="0" borderId="4" xfId="0" applyFont="1" applyBorder="1" applyAlignment="1">
      <alignment horizontal="center" vertical="center" shrinkToFit="1"/>
    </xf>
    <xf numFmtId="0" fontId="15" fillId="0" borderId="7" xfId="0" applyFont="1" applyBorder="1" applyAlignment="1">
      <alignment horizontal="center" vertical="center" shrinkToFit="1"/>
    </xf>
    <xf numFmtId="0" fontId="15" fillId="0" borderId="5" xfId="0" applyFont="1" applyBorder="1" applyAlignment="1">
      <alignment horizontal="center" vertical="center" shrinkToFit="1"/>
    </xf>
    <xf numFmtId="0" fontId="0" fillId="3" borderId="2" xfId="0" applyFill="1" applyBorder="1" applyAlignment="1">
      <alignment horizontal="center" vertical="center" shrinkToFit="1"/>
    </xf>
    <xf numFmtId="0" fontId="0" fillId="3" borderId="19" xfId="0" applyFill="1" applyBorder="1" applyAlignment="1">
      <alignment horizontal="center" vertical="center" shrinkToFit="1"/>
    </xf>
    <xf numFmtId="0" fontId="0" fillId="3" borderId="3" xfId="0" applyFill="1" applyBorder="1" applyAlignment="1">
      <alignment horizontal="center" vertical="center" shrinkToFit="1"/>
    </xf>
    <xf numFmtId="0" fontId="15" fillId="3" borderId="2" xfId="0" applyFont="1" applyFill="1" applyBorder="1" applyAlignment="1">
      <alignment horizontal="center" vertical="center" shrinkToFit="1"/>
    </xf>
    <xf numFmtId="0" fontId="15" fillId="3" borderId="19" xfId="0" applyFont="1" applyFill="1" applyBorder="1" applyAlignment="1">
      <alignment horizontal="center" vertical="center" shrinkToFit="1"/>
    </xf>
    <xf numFmtId="0" fontId="15" fillId="3" borderId="3" xfId="0" applyFont="1" applyFill="1" applyBorder="1" applyAlignment="1">
      <alignment horizontal="center" vertical="center" shrinkToFit="1"/>
    </xf>
    <xf numFmtId="0" fontId="9" fillId="0" borderId="2" xfId="0" applyFont="1" applyBorder="1" applyAlignment="1">
      <alignment horizontal="center" vertical="center" wrapText="1" shrinkToFit="1"/>
    </xf>
    <xf numFmtId="0" fontId="9" fillId="0" borderId="3" xfId="0" applyFont="1" applyBorder="1" applyAlignment="1">
      <alignment horizontal="center" vertical="center" shrinkToFit="1"/>
    </xf>
    <xf numFmtId="0" fontId="16" fillId="3" borderId="2" xfId="0" applyFont="1" applyFill="1" applyBorder="1" applyAlignment="1">
      <alignment horizontal="center" vertical="center"/>
    </xf>
    <xf numFmtId="0" fontId="16" fillId="3" borderId="19" xfId="0" applyFont="1" applyFill="1" applyBorder="1" applyAlignment="1">
      <alignment horizontal="center" vertical="center"/>
    </xf>
    <xf numFmtId="38" fontId="0" fillId="0" borderId="2" xfId="1" applyFont="1" applyFill="1" applyBorder="1" applyAlignment="1">
      <alignment horizontal="center" vertical="center"/>
    </xf>
    <xf numFmtId="38" fontId="0" fillId="0" borderId="3" xfId="1" applyFont="1" applyFill="1" applyBorder="1" applyAlignment="1">
      <alignment horizontal="center" vertical="center"/>
    </xf>
    <xf numFmtId="0" fontId="24" fillId="0" borderId="2" xfId="0" applyFont="1" applyBorder="1" applyAlignment="1">
      <alignment horizontal="center" vertical="center" wrapText="1" shrinkToFit="1"/>
    </xf>
    <xf numFmtId="0" fontId="24" fillId="0" borderId="3" xfId="0" applyFont="1" applyBorder="1" applyAlignment="1">
      <alignment horizontal="center" vertical="center" shrinkToFit="1"/>
    </xf>
    <xf numFmtId="38" fontId="0" fillId="0" borderId="19" xfId="1" applyFont="1" applyFill="1" applyBorder="1" applyAlignment="1">
      <alignment horizontal="center" vertical="center"/>
    </xf>
    <xf numFmtId="176" fontId="0" fillId="0" borderId="2" xfId="1" applyNumberFormat="1" applyFont="1" applyFill="1" applyBorder="1" applyAlignment="1">
      <alignment horizontal="right" vertical="center"/>
    </xf>
    <xf numFmtId="176" fontId="0" fillId="0" borderId="3" xfId="1" applyNumberFormat="1" applyFont="1" applyFill="1" applyBorder="1" applyAlignment="1">
      <alignment horizontal="right" vertical="center"/>
    </xf>
    <xf numFmtId="38" fontId="0" fillId="0" borderId="0" xfId="1" applyFont="1" applyFill="1" applyBorder="1" applyAlignment="1">
      <alignment horizontal="center" vertical="center"/>
    </xf>
    <xf numFmtId="176" fontId="8" fillId="0" borderId="2" xfId="1" applyNumberFormat="1" applyFont="1" applyFill="1" applyBorder="1" applyAlignment="1">
      <alignment horizontal="right" vertical="center"/>
    </xf>
    <xf numFmtId="176" fontId="8" fillId="0" borderId="3" xfId="1" applyNumberFormat="1" applyFont="1" applyFill="1" applyBorder="1" applyAlignment="1">
      <alignment horizontal="right" vertical="center"/>
    </xf>
    <xf numFmtId="0" fontId="8" fillId="0" borderId="2" xfId="0" applyFont="1" applyBorder="1" applyAlignment="1">
      <alignment horizontal="center" vertical="center" wrapText="1" shrinkToFit="1"/>
    </xf>
    <xf numFmtId="0" fontId="8" fillId="0" borderId="3" xfId="0" applyFont="1" applyBorder="1" applyAlignment="1">
      <alignment horizontal="center" vertical="center" wrapText="1" shrinkToFit="1"/>
    </xf>
    <xf numFmtId="0" fontId="26" fillId="3" borderId="2" xfId="0" applyFont="1" applyFill="1" applyBorder="1" applyAlignment="1">
      <alignment horizontal="center" vertical="center"/>
    </xf>
    <xf numFmtId="0" fontId="26" fillId="3" borderId="19" xfId="0" applyFont="1" applyFill="1" applyBorder="1" applyAlignment="1">
      <alignment horizontal="center" vertical="center"/>
    </xf>
    <xf numFmtId="0" fontId="26" fillId="3" borderId="3" xfId="0" applyFont="1" applyFill="1" applyBorder="1" applyAlignment="1">
      <alignment horizontal="center" vertical="center"/>
    </xf>
    <xf numFmtId="0" fontId="8" fillId="0" borderId="2" xfId="0" applyFont="1" applyBorder="1" applyAlignment="1">
      <alignment horizontal="left" vertical="center" wrapText="1" shrinkToFit="1"/>
    </xf>
    <xf numFmtId="0" fontId="9" fillId="0" borderId="3" xfId="0" applyFont="1" applyBorder="1" applyAlignment="1">
      <alignment horizontal="left" vertical="center" shrinkToFit="1"/>
    </xf>
    <xf numFmtId="0" fontId="15" fillId="3" borderId="22" xfId="0" applyFont="1" applyFill="1" applyBorder="1" applyAlignment="1">
      <alignment horizontal="center" vertical="center"/>
    </xf>
    <xf numFmtId="0" fontId="15" fillId="3" borderId="20" xfId="0" applyFont="1" applyFill="1" applyBorder="1" applyAlignment="1">
      <alignment horizontal="center" vertical="center"/>
    </xf>
    <xf numFmtId="0" fontId="15" fillId="3" borderId="39" xfId="0" applyFont="1" applyFill="1" applyBorder="1" applyAlignment="1">
      <alignment horizontal="center" vertical="center"/>
    </xf>
    <xf numFmtId="0" fontId="11" fillId="0" borderId="0" xfId="0" applyFont="1" applyAlignment="1">
      <alignment horizontal="left" vertical="top" wrapText="1"/>
    </xf>
    <xf numFmtId="0" fontId="10" fillId="0" borderId="0" xfId="0" applyFont="1" applyAlignment="1">
      <alignment horizontal="left" vertical="center" wrapText="1"/>
    </xf>
    <xf numFmtId="0" fontId="22" fillId="0" borderId="2" xfId="0" applyFont="1" applyBorder="1" applyAlignment="1">
      <alignment horizontal="center" vertical="center" wrapText="1" shrinkToFit="1"/>
    </xf>
    <xf numFmtId="0" fontId="22" fillId="0" borderId="3" xfId="0" applyFont="1" applyBorder="1" applyAlignment="1">
      <alignment horizontal="center" vertical="center" wrapText="1" shrinkToFit="1"/>
    </xf>
    <xf numFmtId="0" fontId="15" fillId="3" borderId="2" xfId="0" applyFont="1" applyFill="1" applyBorder="1" applyAlignment="1">
      <alignment horizontal="center" vertical="center" wrapText="1"/>
    </xf>
    <xf numFmtId="0" fontId="15" fillId="3" borderId="19" xfId="0" applyFont="1" applyFill="1" applyBorder="1" applyAlignment="1">
      <alignment horizontal="center" vertical="center" wrapText="1"/>
    </xf>
    <xf numFmtId="0" fontId="15" fillId="3" borderId="3" xfId="0" applyFont="1" applyFill="1" applyBorder="1" applyAlignment="1">
      <alignment horizontal="center" vertical="center" wrapText="1"/>
    </xf>
    <xf numFmtId="0" fontId="15" fillId="0" borderId="4"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5" xfId="0" applyFont="1" applyBorder="1" applyAlignment="1">
      <alignment horizontal="center" vertical="center" wrapText="1"/>
    </xf>
    <xf numFmtId="180" fontId="15" fillId="0" borderId="1" xfId="0" applyNumberFormat="1" applyFont="1" applyBorder="1" applyAlignment="1">
      <alignment horizontal="center" vertical="center"/>
    </xf>
    <xf numFmtId="0" fontId="15" fillId="0" borderId="1" xfId="0" applyFont="1" applyBorder="1" applyAlignment="1">
      <alignment horizontal="center" vertical="center" wrapText="1"/>
    </xf>
    <xf numFmtId="177" fontId="15" fillId="0" borderId="1" xfId="0" applyNumberFormat="1" applyFont="1" applyBorder="1" applyAlignment="1">
      <alignment horizontal="center" vertical="center" shrinkToFit="1"/>
    </xf>
    <xf numFmtId="0" fontId="10" fillId="0" borderId="20" xfId="0" applyFont="1" applyBorder="1" applyAlignment="1">
      <alignment horizontal="left" vertical="center" wrapText="1"/>
    </xf>
    <xf numFmtId="177" fontId="16" fillId="0" borderId="4" xfId="0" applyNumberFormat="1" applyFont="1" applyBorder="1" applyAlignment="1">
      <alignment horizontal="center" vertical="center" wrapText="1"/>
    </xf>
    <xf numFmtId="177" fontId="16" fillId="0" borderId="7" xfId="0" applyNumberFormat="1" applyFont="1" applyBorder="1" applyAlignment="1">
      <alignment horizontal="center" vertical="center"/>
    </xf>
    <xf numFmtId="177" fontId="16" fillId="0" borderId="5" xfId="0" applyNumberFormat="1" applyFont="1" applyBorder="1" applyAlignment="1">
      <alignment horizontal="center" vertical="center"/>
    </xf>
    <xf numFmtId="177" fontId="16" fillId="0" borderId="1" xfId="0" applyNumberFormat="1" applyFont="1" applyBorder="1" applyAlignment="1">
      <alignment horizontal="center" vertical="center"/>
    </xf>
    <xf numFmtId="178" fontId="16" fillId="0" borderId="1" xfId="0" applyNumberFormat="1" applyFont="1" applyBorder="1" applyAlignment="1">
      <alignment horizontal="center" vertical="center"/>
    </xf>
    <xf numFmtId="0" fontId="16" fillId="0" borderId="1" xfId="0" applyFont="1" applyBorder="1" applyAlignment="1">
      <alignment horizontal="center" vertical="center"/>
    </xf>
    <xf numFmtId="0" fontId="16" fillId="0" borderId="4" xfId="0" applyFont="1" applyBorder="1" applyAlignment="1">
      <alignment horizontal="center" vertical="center"/>
    </xf>
    <xf numFmtId="0" fontId="16" fillId="0" borderId="7" xfId="0" applyFont="1" applyBorder="1" applyAlignment="1">
      <alignment horizontal="center" vertical="center"/>
    </xf>
    <xf numFmtId="0" fontId="16" fillId="0" borderId="5" xfId="0" applyFont="1" applyBorder="1" applyAlignment="1">
      <alignment horizontal="center" vertical="center"/>
    </xf>
    <xf numFmtId="177" fontId="16" fillId="3" borderId="2" xfId="0" applyNumberFormat="1" applyFont="1" applyFill="1" applyBorder="1" applyAlignment="1">
      <alignment horizontal="center" vertical="center"/>
    </xf>
    <xf numFmtId="177" fontId="16" fillId="3" borderId="19" xfId="0" applyNumberFormat="1" applyFont="1" applyFill="1" applyBorder="1" applyAlignment="1">
      <alignment horizontal="center" vertical="center"/>
    </xf>
    <xf numFmtId="177" fontId="16" fillId="3" borderId="3" xfId="0" applyNumberFormat="1" applyFont="1" applyFill="1" applyBorder="1" applyAlignment="1">
      <alignment horizontal="center" vertical="center"/>
    </xf>
    <xf numFmtId="177" fontId="16" fillId="0" borderId="1" xfId="0" applyNumberFormat="1" applyFont="1" applyBorder="1" applyAlignment="1">
      <alignment horizontal="center" vertical="center" wrapText="1"/>
    </xf>
    <xf numFmtId="178" fontId="16" fillId="0" borderId="4" xfId="0" applyNumberFormat="1" applyFont="1" applyBorder="1" applyAlignment="1">
      <alignment horizontal="center" vertical="center"/>
    </xf>
    <xf numFmtId="178" fontId="16" fillId="0" borderId="7" xfId="0" applyNumberFormat="1" applyFont="1" applyBorder="1" applyAlignment="1">
      <alignment horizontal="center" vertical="center"/>
    </xf>
    <xf numFmtId="178" fontId="16" fillId="0" borderId="5" xfId="0" applyNumberFormat="1" applyFont="1" applyBorder="1" applyAlignment="1">
      <alignment horizontal="center" vertical="center"/>
    </xf>
    <xf numFmtId="177" fontId="15" fillId="0" borderId="4" xfId="0" applyNumberFormat="1" applyFont="1" applyBorder="1" applyAlignment="1">
      <alignment horizontal="center" vertical="center" wrapText="1"/>
    </xf>
    <xf numFmtId="177" fontId="15" fillId="0" borderId="7" xfId="0" applyNumberFormat="1" applyFont="1" applyBorder="1" applyAlignment="1">
      <alignment horizontal="center" vertical="center" wrapText="1"/>
    </xf>
    <xf numFmtId="177" fontId="15" fillId="0" borderId="5" xfId="0" applyNumberFormat="1" applyFont="1" applyBorder="1" applyAlignment="1">
      <alignment horizontal="center" vertical="center" wrapText="1"/>
    </xf>
    <xf numFmtId="0" fontId="8" fillId="0" borderId="2" xfId="0" applyFont="1" applyBorder="1" applyAlignment="1">
      <alignment horizontal="center" vertical="center" shrinkToFit="1"/>
    </xf>
    <xf numFmtId="38" fontId="9" fillId="0" borderId="2" xfId="1" applyFont="1" applyFill="1" applyBorder="1" applyAlignment="1">
      <alignment horizontal="center" vertical="center"/>
    </xf>
    <xf numFmtId="38" fontId="9" fillId="0" borderId="3" xfId="1" applyFont="1" applyFill="1" applyBorder="1" applyAlignment="1">
      <alignment horizontal="center" vertical="center"/>
    </xf>
    <xf numFmtId="0" fontId="16" fillId="3" borderId="2" xfId="0" applyFont="1" applyFill="1" applyBorder="1" applyAlignment="1">
      <alignment horizontal="center" vertical="center" wrapText="1"/>
    </xf>
    <xf numFmtId="0" fontId="16" fillId="3" borderId="19" xfId="0" applyFont="1" applyFill="1" applyBorder="1" applyAlignment="1">
      <alignment horizontal="center" vertical="center" wrapText="1"/>
    </xf>
    <xf numFmtId="0" fontId="16" fillId="3" borderId="3" xfId="0" applyFont="1" applyFill="1" applyBorder="1" applyAlignment="1">
      <alignment horizontal="center" vertical="center" wrapText="1"/>
    </xf>
    <xf numFmtId="0" fontId="16" fillId="0" borderId="4" xfId="0" applyFont="1" applyBorder="1" applyAlignment="1">
      <alignment horizontal="center" vertical="center" wrapText="1"/>
    </xf>
    <xf numFmtId="0" fontId="16" fillId="0" borderId="7" xfId="0" applyFont="1" applyBorder="1" applyAlignment="1">
      <alignment horizontal="center" vertical="center" wrapText="1"/>
    </xf>
    <xf numFmtId="0" fontId="16" fillId="0" borderId="5" xfId="0" applyFont="1" applyBorder="1" applyAlignment="1">
      <alignment horizontal="center" vertical="center" wrapText="1"/>
    </xf>
    <xf numFmtId="177" fontId="27" fillId="0" borderId="7" xfId="0" applyNumberFormat="1" applyFont="1" applyBorder="1" applyAlignment="1">
      <alignment horizontal="center" vertical="center"/>
    </xf>
    <xf numFmtId="177" fontId="27" fillId="0" borderId="5" xfId="0" applyNumberFormat="1" applyFont="1" applyBorder="1" applyAlignment="1">
      <alignment horizontal="center" vertical="center"/>
    </xf>
    <xf numFmtId="0" fontId="11" fillId="0" borderId="50" xfId="0" applyFont="1" applyBorder="1" applyAlignment="1">
      <alignment horizontal="left" vertical="center" wrapText="1"/>
    </xf>
  </cellXfs>
  <cellStyles count="8">
    <cellStyle name="パーセント 2" xfId="4" xr:uid="{B8CBDB76-80BE-4E4B-9F46-9CA1EFCE501D}"/>
    <cellStyle name="桁区切り" xfId="1" builtinId="6"/>
    <cellStyle name="桁区切り 2" xfId="3" xr:uid="{6B56F63E-65D0-4FF4-91FD-F772C2DC6DE2}"/>
    <cellStyle name="桁区切り 2 2" xfId="7" xr:uid="{4E6B2B30-5121-4547-8E4B-D622E29B5B7C}"/>
    <cellStyle name="桁区切り 3" xfId="5" xr:uid="{14F077E9-7EA1-497A-B30C-C19023AFF6DD}"/>
    <cellStyle name="標準" xfId="0" builtinId="0"/>
    <cellStyle name="標準 2" xfId="2" xr:uid="{658ADA6C-CAD7-4F89-8668-B9C3E535EAD6}"/>
    <cellStyle name="標準 2 2" xfId="6" xr:uid="{2CF6AB3C-17E1-4BC5-9488-2A289508291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calcChain" Target="calcChain.xml"/><Relationship Id="rId5" Type="http://schemas.openxmlformats.org/officeDocument/2006/relationships/worksheet" Target="worksheets/sheet5.xml"/><Relationship Id="rId61" Type="http://schemas.openxmlformats.org/officeDocument/2006/relationships/customXml" Target="../customXml/item3.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ustomXml" Target="../customXml/item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haredStrings" Target="sharedString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lnDef>
      <a:spPr>
        <a:ln w="19050">
          <a:tailEnd type="arrow"/>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655FB3-88A6-42D8-879F-4CBFA477532D}">
  <sheetPr>
    <pageSetUpPr fitToPage="1"/>
  </sheetPr>
  <dimension ref="A1:L112"/>
  <sheetViews>
    <sheetView view="pageBreakPreview" zoomScaleNormal="100" zoomScaleSheetLayoutView="100" workbookViewId="0">
      <selection activeCell="I30" sqref="I30"/>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08" t="s">
        <v>45</v>
      </c>
      <c r="D15" s="309"/>
      <c r="E15" s="306" t="s">
        <v>43</v>
      </c>
      <c r="F15" s="307"/>
      <c r="G15" s="17"/>
      <c r="K15" s="19" t="s">
        <v>4</v>
      </c>
      <c r="L15" s="19" t="s">
        <v>270</v>
      </c>
    </row>
    <row r="16" spans="1:12" ht="65.25" customHeight="1" x14ac:dyDescent="0.15">
      <c r="A16" s="312" t="s">
        <v>5</v>
      </c>
      <c r="B16" s="313"/>
      <c r="C16" s="314" t="s">
        <v>268</v>
      </c>
      <c r="D16" s="315"/>
      <c r="E16" s="284"/>
      <c r="F16" s="285"/>
      <c r="G16" s="284"/>
      <c r="H16" s="285"/>
      <c r="I16" s="284"/>
      <c r="J16" s="285"/>
      <c r="K16" s="284"/>
      <c r="L16" s="285"/>
    </row>
    <row r="17" spans="1:12" ht="19.5" customHeight="1" x14ac:dyDescent="0.15">
      <c r="A17" s="306" t="s">
        <v>6</v>
      </c>
      <c r="B17" s="307"/>
      <c r="C17" s="310">
        <f>+I25</f>
        <v>2080</v>
      </c>
      <c r="D17" s="311"/>
      <c r="E17" s="310"/>
      <c r="F17" s="311"/>
      <c r="G17" s="310"/>
      <c r="H17" s="311"/>
      <c r="I17" s="310"/>
      <c r="J17" s="311"/>
      <c r="K17" s="310"/>
      <c r="L17" s="311"/>
    </row>
    <row r="18" spans="1:12" s="20" customFormat="1" x14ac:dyDescent="0.15">
      <c r="A18" s="20" t="s">
        <v>44</v>
      </c>
      <c r="C18" s="28"/>
      <c r="D18" s="28"/>
      <c r="E18" s="28"/>
      <c r="F18" s="28"/>
      <c r="G18" s="28"/>
      <c r="H18" s="28"/>
      <c r="I18" s="28"/>
      <c r="J18" s="28"/>
      <c r="K18" s="28"/>
      <c r="L18" s="28"/>
    </row>
    <row r="19" spans="1:12" x14ac:dyDescent="0.15">
      <c r="A19" s="20" t="s">
        <v>46</v>
      </c>
      <c r="B19" s="26"/>
      <c r="C19" s="27"/>
      <c r="D19" s="27"/>
      <c r="E19" s="27"/>
      <c r="F19" s="27"/>
      <c r="G19" s="27"/>
      <c r="H19" s="27"/>
      <c r="I19" s="4"/>
      <c r="J19" s="4"/>
      <c r="K19" s="4"/>
      <c r="L19" s="4"/>
    </row>
    <row r="20" spans="1:12" x14ac:dyDescent="0.15">
      <c r="A20" s="18" t="s">
        <v>47</v>
      </c>
      <c r="C20" s="4"/>
      <c r="D20" s="4"/>
      <c r="E20" s="4"/>
      <c r="F20" s="4"/>
      <c r="G20" s="4"/>
      <c r="H20" s="4"/>
      <c r="I20" s="4"/>
      <c r="J20" s="4"/>
      <c r="K20" s="4"/>
      <c r="L20" s="4"/>
    </row>
    <row r="21" spans="1:12" x14ac:dyDescent="0.15">
      <c r="A21" s="18"/>
      <c r="C21" s="4"/>
      <c r="D21" s="4"/>
      <c r="E21" s="4"/>
      <c r="F21" s="4"/>
      <c r="G21" s="4"/>
      <c r="H21" s="4"/>
      <c r="I21" s="4"/>
      <c r="J21" s="4"/>
      <c r="K21" s="4"/>
      <c r="L21" s="4"/>
    </row>
    <row r="22" spans="1:12" x14ac:dyDescent="0.15">
      <c r="A22" t="s">
        <v>7</v>
      </c>
      <c r="F22" s="8" t="s">
        <v>8</v>
      </c>
    </row>
    <row r="23" spans="1:12" ht="13.5" customHeight="1" x14ac:dyDescent="0.15">
      <c r="A23" s="10" t="s">
        <v>9</v>
      </c>
      <c r="B23" s="291" t="s">
        <v>10</v>
      </c>
      <c r="C23" s="291"/>
      <c r="D23" s="291"/>
      <c r="E23" s="291"/>
      <c r="F23" s="291" t="s">
        <v>11</v>
      </c>
      <c r="G23" s="291"/>
      <c r="H23" s="291"/>
      <c r="I23" s="291" t="s">
        <v>12</v>
      </c>
      <c r="J23" s="291"/>
    </row>
    <row r="24" spans="1:12" ht="13.5" customHeight="1" x14ac:dyDescent="0.15">
      <c r="A24" s="10" t="s">
        <v>13</v>
      </c>
      <c r="B24" s="19" t="s">
        <v>14</v>
      </c>
      <c r="C24" s="19" t="s">
        <v>15</v>
      </c>
      <c r="D24" s="7" t="s">
        <v>16</v>
      </c>
      <c r="E24" s="7" t="s">
        <v>17</v>
      </c>
      <c r="F24" s="7" t="s">
        <v>18</v>
      </c>
      <c r="G24" s="7" t="s">
        <v>19</v>
      </c>
      <c r="H24" s="7" t="s">
        <v>20</v>
      </c>
      <c r="I24" s="292"/>
      <c r="J24" s="293"/>
    </row>
    <row r="25" spans="1:12" ht="13.5" customHeight="1" x14ac:dyDescent="0.15">
      <c r="A25" s="10" t="s">
        <v>21</v>
      </c>
      <c r="B25" s="14">
        <f>H48</f>
        <v>1680</v>
      </c>
      <c r="C25" s="14">
        <f>H67</f>
        <v>225</v>
      </c>
      <c r="D25" s="47">
        <v>0</v>
      </c>
      <c r="E25" s="48">
        <v>0</v>
      </c>
      <c r="F25" s="15">
        <f>H69</f>
        <v>175</v>
      </c>
      <c r="G25" s="48">
        <v>0</v>
      </c>
      <c r="H25" s="48">
        <v>0</v>
      </c>
      <c r="I25" s="282">
        <f>SUM(B25:H25)</f>
        <v>2080</v>
      </c>
      <c r="J25" s="283"/>
      <c r="L25" s="13"/>
    </row>
    <row r="26" spans="1:12" ht="13.5" customHeight="1" x14ac:dyDescent="0.15">
      <c r="A26" s="10" t="s">
        <v>22</v>
      </c>
      <c r="B26" s="16">
        <f>J48</f>
        <v>0</v>
      </c>
      <c r="C26" s="16">
        <f>J67</f>
        <v>0</v>
      </c>
      <c r="D26" s="49">
        <v>0</v>
      </c>
      <c r="E26" s="50">
        <v>0</v>
      </c>
      <c r="F26" s="32">
        <f>J69</f>
        <v>0</v>
      </c>
      <c r="G26" s="50">
        <v>0</v>
      </c>
      <c r="H26" s="50">
        <v>0</v>
      </c>
      <c r="I26" s="282">
        <f>SUM(B26:H26)</f>
        <v>0</v>
      </c>
      <c r="J26" s="283"/>
    </row>
    <row r="27" spans="1:12" ht="13.5" customHeight="1" x14ac:dyDescent="0.15">
      <c r="A27" s="11"/>
      <c r="B27" s="11"/>
      <c r="C27" s="12"/>
      <c r="D27" s="12"/>
      <c r="E27" s="286" t="s">
        <v>23</v>
      </c>
      <c r="F27" s="287"/>
      <c r="G27" s="287"/>
      <c r="H27" s="288"/>
      <c r="I27" s="289">
        <f>IF(ISERROR(I26/I25)," ",(I26/I25))</f>
        <v>0</v>
      </c>
      <c r="J27" s="290" t="str">
        <f>IF(ISERROR(#REF!/J28)," ",(#REF!/J28))</f>
        <v xml:space="preserve"> </v>
      </c>
    </row>
    <row r="28" spans="1:12" ht="13.5" customHeight="1" x14ac:dyDescent="0.15">
      <c r="A28" s="2"/>
      <c r="B28" s="2"/>
      <c r="G28" s="39"/>
      <c r="H28" s="39"/>
      <c r="I28" s="39"/>
      <c r="J28" s="39"/>
      <c r="K28" s="39"/>
    </row>
    <row r="29" spans="1:12" ht="13.5" customHeight="1" thickBot="1" x14ac:dyDescent="0.2">
      <c r="D29" s="21" t="s">
        <v>24</v>
      </c>
      <c r="E29" s="21" t="s">
        <v>25</v>
      </c>
      <c r="F29" s="21" t="s">
        <v>26</v>
      </c>
      <c r="G29" s="21" t="s">
        <v>27</v>
      </c>
      <c r="H29" s="21" t="s">
        <v>28</v>
      </c>
      <c r="I29" s="22" t="s">
        <v>29</v>
      </c>
      <c r="J29" s="21" t="s">
        <v>30</v>
      </c>
    </row>
    <row r="30" spans="1:12" ht="13.5" customHeight="1" thickBot="1" x14ac:dyDescent="0.2">
      <c r="D30" s="272" t="s">
        <v>48</v>
      </c>
      <c r="E30" s="271" t="s">
        <v>49</v>
      </c>
      <c r="F30" s="62">
        <v>3</v>
      </c>
      <c r="G30" s="57" t="s">
        <v>50</v>
      </c>
      <c r="H30" s="63">
        <v>50</v>
      </c>
      <c r="I30" s="25"/>
      <c r="J30" s="24">
        <f>H30*I30</f>
        <v>0</v>
      </c>
    </row>
    <row r="31" spans="1:12" ht="13.5" customHeight="1" thickBot="1" x14ac:dyDescent="0.2">
      <c r="D31" s="272"/>
      <c r="E31" s="271"/>
      <c r="F31" s="62">
        <v>4</v>
      </c>
      <c r="G31" s="57" t="s">
        <v>50</v>
      </c>
      <c r="H31" s="63">
        <v>50</v>
      </c>
      <c r="I31" s="25"/>
      <c r="J31" s="24">
        <f t="shared" ref="J31:J68" si="0">H31*I31</f>
        <v>0</v>
      </c>
    </row>
    <row r="32" spans="1:12" ht="13.5" customHeight="1" thickBot="1" x14ac:dyDescent="0.2">
      <c r="D32" s="272"/>
      <c r="E32" s="271" t="s">
        <v>51</v>
      </c>
      <c r="F32" s="275">
        <v>3</v>
      </c>
      <c r="G32" s="57" t="s">
        <v>52</v>
      </c>
      <c r="H32" s="63">
        <v>140</v>
      </c>
      <c r="I32" s="25"/>
      <c r="J32" s="24">
        <f t="shared" si="0"/>
        <v>0</v>
      </c>
    </row>
    <row r="33" spans="4:10" ht="13.5" customHeight="1" thickBot="1" x14ac:dyDescent="0.2">
      <c r="D33" s="272"/>
      <c r="E33" s="271"/>
      <c r="F33" s="276"/>
      <c r="G33" s="57" t="s">
        <v>53</v>
      </c>
      <c r="H33" s="63">
        <v>420</v>
      </c>
      <c r="I33" s="25"/>
      <c r="J33" s="24">
        <f t="shared" si="0"/>
        <v>0</v>
      </c>
    </row>
    <row r="34" spans="4:10" ht="13.5" customHeight="1" thickBot="1" x14ac:dyDescent="0.2">
      <c r="D34" s="272"/>
      <c r="E34" s="271" t="s">
        <v>54</v>
      </c>
      <c r="F34" s="276"/>
      <c r="G34" s="57" t="s">
        <v>55</v>
      </c>
      <c r="H34" s="63">
        <v>580</v>
      </c>
      <c r="I34" s="25"/>
      <c r="J34" s="24">
        <f t="shared" si="0"/>
        <v>0</v>
      </c>
    </row>
    <row r="35" spans="4:10" ht="13.5" customHeight="1" thickBot="1" x14ac:dyDescent="0.2">
      <c r="D35" s="272"/>
      <c r="E35" s="271"/>
      <c r="F35" s="277"/>
      <c r="G35" s="57" t="s">
        <v>56</v>
      </c>
      <c r="H35" s="63">
        <v>230</v>
      </c>
      <c r="I35" s="25"/>
      <c r="J35" s="24">
        <f t="shared" si="0"/>
        <v>0</v>
      </c>
    </row>
    <row r="36" spans="4:10" ht="13.5" customHeight="1" thickBot="1" x14ac:dyDescent="0.2">
      <c r="D36" s="272"/>
      <c r="E36" s="271"/>
      <c r="F36" s="274">
        <v>4</v>
      </c>
      <c r="G36" s="57" t="s">
        <v>52</v>
      </c>
      <c r="H36" s="63">
        <v>20</v>
      </c>
      <c r="I36" s="25"/>
      <c r="J36" s="24">
        <f t="shared" si="0"/>
        <v>0</v>
      </c>
    </row>
    <row r="37" spans="4:10" ht="13.5" customHeight="1" thickBot="1" x14ac:dyDescent="0.2">
      <c r="D37" s="272"/>
      <c r="E37" s="271"/>
      <c r="F37" s="274"/>
      <c r="G37" s="57" t="s">
        <v>53</v>
      </c>
      <c r="H37" s="63">
        <v>10</v>
      </c>
      <c r="I37" s="25"/>
      <c r="J37" s="24">
        <f t="shared" si="0"/>
        <v>0</v>
      </c>
    </row>
    <row r="38" spans="4:10" ht="13.5" customHeight="1" thickBot="1" x14ac:dyDescent="0.2">
      <c r="D38" s="272"/>
      <c r="E38" s="271"/>
      <c r="F38" s="274"/>
      <c r="G38" s="57" t="s">
        <v>55</v>
      </c>
      <c r="H38" s="63">
        <v>10</v>
      </c>
      <c r="I38" s="25"/>
      <c r="J38" s="24">
        <f t="shared" si="0"/>
        <v>0</v>
      </c>
    </row>
    <row r="39" spans="4:10" ht="13.5" customHeight="1" thickBot="1" x14ac:dyDescent="0.2">
      <c r="D39" s="272"/>
      <c r="E39" s="271"/>
      <c r="F39" s="274"/>
      <c r="G39" s="57" t="s">
        <v>56</v>
      </c>
      <c r="H39" s="63">
        <v>10</v>
      </c>
      <c r="I39" s="25"/>
      <c r="J39" s="24">
        <f t="shared" si="0"/>
        <v>0</v>
      </c>
    </row>
    <row r="40" spans="4:10" ht="13.5" customHeight="1" thickBot="1" x14ac:dyDescent="0.2">
      <c r="D40" s="272"/>
      <c r="E40" s="271" t="s">
        <v>57</v>
      </c>
      <c r="F40" s="275">
        <v>3</v>
      </c>
      <c r="G40" s="57" t="s">
        <v>52</v>
      </c>
      <c r="H40" s="63">
        <v>50</v>
      </c>
      <c r="I40" s="25"/>
      <c r="J40" s="24">
        <f t="shared" si="0"/>
        <v>0</v>
      </c>
    </row>
    <row r="41" spans="4:10" ht="13.5" customHeight="1" thickBot="1" x14ac:dyDescent="0.2">
      <c r="D41" s="272"/>
      <c r="E41" s="271"/>
      <c r="F41" s="276"/>
      <c r="G41" s="57" t="s">
        <v>53</v>
      </c>
      <c r="H41" s="63">
        <v>70</v>
      </c>
      <c r="I41" s="25"/>
      <c r="J41" s="24">
        <f t="shared" si="0"/>
        <v>0</v>
      </c>
    </row>
    <row r="42" spans="4:10" ht="13.5" customHeight="1" thickBot="1" x14ac:dyDescent="0.2">
      <c r="D42" s="272"/>
      <c r="E42" s="271"/>
      <c r="F42" s="276"/>
      <c r="G42" s="57" t="s">
        <v>55</v>
      </c>
      <c r="H42" s="63">
        <v>10</v>
      </c>
      <c r="I42" s="25"/>
      <c r="J42" s="24">
        <f t="shared" si="0"/>
        <v>0</v>
      </c>
    </row>
    <row r="43" spans="4:10" ht="13.5" customHeight="1" thickBot="1" x14ac:dyDescent="0.2">
      <c r="D43" s="272"/>
      <c r="E43" s="271"/>
      <c r="F43" s="277"/>
      <c r="G43" s="57" t="s">
        <v>56</v>
      </c>
      <c r="H43" s="63">
        <v>10</v>
      </c>
      <c r="I43" s="25"/>
      <c r="J43" s="24">
        <f t="shared" si="0"/>
        <v>0</v>
      </c>
    </row>
    <row r="44" spans="4:10" ht="13.5" customHeight="1" thickBot="1" x14ac:dyDescent="0.2">
      <c r="D44" s="272"/>
      <c r="E44" s="271"/>
      <c r="F44" s="275">
        <v>4</v>
      </c>
      <c r="G44" s="57" t="s">
        <v>52</v>
      </c>
      <c r="H44" s="63">
        <v>5</v>
      </c>
      <c r="I44" s="25"/>
      <c r="J44" s="24">
        <f t="shared" si="0"/>
        <v>0</v>
      </c>
    </row>
    <row r="45" spans="4:10" ht="13.5" customHeight="1" thickBot="1" x14ac:dyDescent="0.2">
      <c r="D45" s="272"/>
      <c r="E45" s="271"/>
      <c r="F45" s="276"/>
      <c r="G45" s="57" t="s">
        <v>53</v>
      </c>
      <c r="H45" s="63">
        <v>5</v>
      </c>
      <c r="I45" s="25"/>
      <c r="J45" s="24">
        <f t="shared" si="0"/>
        <v>0</v>
      </c>
    </row>
    <row r="46" spans="4:10" ht="13.5" customHeight="1" thickBot="1" x14ac:dyDescent="0.2">
      <c r="D46" s="272"/>
      <c r="E46" s="271"/>
      <c r="F46" s="276"/>
      <c r="G46" s="57" t="s">
        <v>55</v>
      </c>
      <c r="H46" s="63">
        <v>5</v>
      </c>
      <c r="I46" s="25"/>
      <c r="J46" s="24">
        <f t="shared" si="0"/>
        <v>0</v>
      </c>
    </row>
    <row r="47" spans="4:10" ht="13.5" customHeight="1" thickBot="1" x14ac:dyDescent="0.2">
      <c r="D47" s="272"/>
      <c r="E47" s="271"/>
      <c r="F47" s="277"/>
      <c r="G47" s="57" t="s">
        <v>56</v>
      </c>
      <c r="H47" s="63">
        <v>5</v>
      </c>
      <c r="I47" s="25"/>
      <c r="J47" s="24">
        <f t="shared" si="0"/>
        <v>0</v>
      </c>
    </row>
    <row r="48" spans="4:10" ht="13.5" customHeight="1" thickBot="1" x14ac:dyDescent="0.2">
      <c r="D48" s="272"/>
      <c r="E48" s="273" t="s">
        <v>37</v>
      </c>
      <c r="F48" s="273"/>
      <c r="G48" s="273"/>
      <c r="H48" s="65">
        <f>SUM(H30:H47)</f>
        <v>1680</v>
      </c>
      <c r="I48" s="66"/>
      <c r="J48" s="58">
        <f>SUM(J30:J47)</f>
        <v>0</v>
      </c>
    </row>
    <row r="49" spans="4:10" ht="13.5" customHeight="1" thickBot="1" x14ac:dyDescent="0.2">
      <c r="D49" s="272" t="s">
        <v>58</v>
      </c>
      <c r="E49" s="271" t="s">
        <v>49</v>
      </c>
      <c r="F49" s="62">
        <v>3</v>
      </c>
      <c r="G49" s="57" t="s">
        <v>50</v>
      </c>
      <c r="H49" s="63">
        <v>50</v>
      </c>
      <c r="I49" s="25"/>
      <c r="J49" s="24">
        <f t="shared" si="0"/>
        <v>0</v>
      </c>
    </row>
    <row r="50" spans="4:10" ht="13.5" customHeight="1" thickBot="1" x14ac:dyDescent="0.2">
      <c r="D50" s="272"/>
      <c r="E50" s="271"/>
      <c r="F50" s="62">
        <v>4</v>
      </c>
      <c r="G50" s="57" t="s">
        <v>50</v>
      </c>
      <c r="H50" s="63">
        <v>5</v>
      </c>
      <c r="I50" s="25"/>
      <c r="J50" s="24">
        <f t="shared" si="0"/>
        <v>0</v>
      </c>
    </row>
    <row r="51" spans="4:10" ht="13.5" customHeight="1" thickBot="1" x14ac:dyDescent="0.2">
      <c r="D51" s="272"/>
      <c r="E51" s="271" t="s">
        <v>51</v>
      </c>
      <c r="F51" s="275">
        <v>3</v>
      </c>
      <c r="G51" s="57" t="s">
        <v>52</v>
      </c>
      <c r="H51" s="63">
        <v>70</v>
      </c>
      <c r="I51" s="25"/>
      <c r="J51" s="24">
        <f t="shared" si="0"/>
        <v>0</v>
      </c>
    </row>
    <row r="52" spans="4:10" ht="13.5" customHeight="1" thickBot="1" x14ac:dyDescent="0.2">
      <c r="D52" s="272"/>
      <c r="E52" s="271"/>
      <c r="F52" s="276"/>
      <c r="G52" s="57" t="s">
        <v>53</v>
      </c>
      <c r="H52" s="63">
        <v>40</v>
      </c>
      <c r="I52" s="25"/>
      <c r="J52" s="24">
        <f t="shared" si="0"/>
        <v>0</v>
      </c>
    </row>
    <row r="53" spans="4:10" ht="13.5" customHeight="1" thickBot="1" x14ac:dyDescent="0.2">
      <c r="D53" s="272"/>
      <c r="E53" s="271" t="s">
        <v>54</v>
      </c>
      <c r="F53" s="276"/>
      <c r="G53" s="57" t="s">
        <v>55</v>
      </c>
      <c r="H53" s="63">
        <v>10</v>
      </c>
      <c r="I53" s="25"/>
      <c r="J53" s="24">
        <f t="shared" si="0"/>
        <v>0</v>
      </c>
    </row>
    <row r="54" spans="4:10" ht="13.5" customHeight="1" thickBot="1" x14ac:dyDescent="0.2">
      <c r="D54" s="272"/>
      <c r="E54" s="271"/>
      <c r="F54" s="277"/>
      <c r="G54" s="57" t="s">
        <v>56</v>
      </c>
      <c r="H54" s="63">
        <v>2</v>
      </c>
      <c r="I54" s="25"/>
      <c r="J54" s="24">
        <f t="shared" si="0"/>
        <v>0</v>
      </c>
    </row>
    <row r="55" spans="4:10" ht="13.5" customHeight="1" thickBot="1" x14ac:dyDescent="0.2">
      <c r="D55" s="272"/>
      <c r="E55" s="271"/>
      <c r="F55" s="274">
        <v>4</v>
      </c>
      <c r="G55" s="57" t="s">
        <v>52</v>
      </c>
      <c r="H55" s="63">
        <v>20</v>
      </c>
      <c r="I55" s="25"/>
      <c r="J55" s="24">
        <f t="shared" si="0"/>
        <v>0</v>
      </c>
    </row>
    <row r="56" spans="4:10" ht="13.5" customHeight="1" thickBot="1" x14ac:dyDescent="0.2">
      <c r="D56" s="272"/>
      <c r="E56" s="271"/>
      <c r="F56" s="274"/>
      <c r="G56" s="57" t="s">
        <v>53</v>
      </c>
      <c r="H56" s="63">
        <v>5</v>
      </c>
      <c r="I56" s="25"/>
      <c r="J56" s="24">
        <f t="shared" si="0"/>
        <v>0</v>
      </c>
    </row>
    <row r="57" spans="4:10" ht="13.5" customHeight="1" thickBot="1" x14ac:dyDescent="0.2">
      <c r="D57" s="272"/>
      <c r="E57" s="271"/>
      <c r="F57" s="274"/>
      <c r="G57" s="57" t="s">
        <v>55</v>
      </c>
      <c r="H57" s="63">
        <v>5</v>
      </c>
      <c r="I57" s="25"/>
      <c r="J57" s="24">
        <f t="shared" si="0"/>
        <v>0</v>
      </c>
    </row>
    <row r="58" spans="4:10" ht="13.5" customHeight="1" thickBot="1" x14ac:dyDescent="0.2">
      <c r="D58" s="272"/>
      <c r="E58" s="271"/>
      <c r="F58" s="274"/>
      <c r="G58" s="57" t="s">
        <v>56</v>
      </c>
      <c r="H58" s="63">
        <v>2</v>
      </c>
      <c r="I58" s="25"/>
      <c r="J58" s="24">
        <f t="shared" si="0"/>
        <v>0</v>
      </c>
    </row>
    <row r="59" spans="4:10" ht="13.5" customHeight="1" thickBot="1" x14ac:dyDescent="0.2">
      <c r="D59" s="272"/>
      <c r="E59" s="271" t="s">
        <v>57</v>
      </c>
      <c r="F59" s="274">
        <v>3</v>
      </c>
      <c r="G59" s="57" t="s">
        <v>52</v>
      </c>
      <c r="H59" s="63">
        <v>2</v>
      </c>
      <c r="I59" s="25"/>
      <c r="J59" s="24">
        <f t="shared" si="0"/>
        <v>0</v>
      </c>
    </row>
    <row r="60" spans="4:10" ht="13.5" customHeight="1" thickBot="1" x14ac:dyDescent="0.2">
      <c r="D60" s="272"/>
      <c r="E60" s="271"/>
      <c r="F60" s="274"/>
      <c r="G60" s="57" t="s">
        <v>53</v>
      </c>
      <c r="H60" s="63">
        <v>2</v>
      </c>
      <c r="I60" s="25"/>
      <c r="J60" s="24">
        <f t="shared" si="0"/>
        <v>0</v>
      </c>
    </row>
    <row r="61" spans="4:10" ht="13.5" customHeight="1" thickBot="1" x14ac:dyDescent="0.2">
      <c r="D61" s="272"/>
      <c r="E61" s="271"/>
      <c r="F61" s="274"/>
      <c r="G61" s="57" t="s">
        <v>55</v>
      </c>
      <c r="H61" s="63">
        <v>2</v>
      </c>
      <c r="I61" s="25"/>
      <c r="J61" s="24">
        <f t="shared" si="0"/>
        <v>0</v>
      </c>
    </row>
    <row r="62" spans="4:10" ht="13.5" customHeight="1" thickBot="1" x14ac:dyDescent="0.2">
      <c r="D62" s="272"/>
      <c r="E62" s="271"/>
      <c r="F62" s="274"/>
      <c r="G62" s="57" t="s">
        <v>56</v>
      </c>
      <c r="H62" s="63">
        <v>2</v>
      </c>
      <c r="I62" s="25"/>
      <c r="J62" s="24">
        <f t="shared" si="0"/>
        <v>0</v>
      </c>
    </row>
    <row r="63" spans="4:10" ht="13.5" customHeight="1" thickBot="1" x14ac:dyDescent="0.2">
      <c r="D63" s="272"/>
      <c r="E63" s="271"/>
      <c r="F63" s="274">
        <v>4</v>
      </c>
      <c r="G63" s="57" t="s">
        <v>52</v>
      </c>
      <c r="H63" s="63">
        <v>2</v>
      </c>
      <c r="I63" s="25"/>
      <c r="J63" s="24">
        <f t="shared" si="0"/>
        <v>0</v>
      </c>
    </row>
    <row r="64" spans="4:10" ht="13.5" customHeight="1" thickBot="1" x14ac:dyDescent="0.2">
      <c r="D64" s="272"/>
      <c r="E64" s="271"/>
      <c r="F64" s="274"/>
      <c r="G64" s="57" t="s">
        <v>53</v>
      </c>
      <c r="H64" s="63">
        <v>2</v>
      </c>
      <c r="I64" s="25"/>
      <c r="J64" s="24">
        <f t="shared" si="0"/>
        <v>0</v>
      </c>
    </row>
    <row r="65" spans="4:10" ht="13.5" customHeight="1" thickBot="1" x14ac:dyDescent="0.2">
      <c r="D65" s="272"/>
      <c r="E65" s="271"/>
      <c r="F65" s="274"/>
      <c r="G65" s="57" t="s">
        <v>55</v>
      </c>
      <c r="H65" s="63">
        <v>2</v>
      </c>
      <c r="I65" s="25"/>
      <c r="J65" s="24">
        <f t="shared" si="0"/>
        <v>0</v>
      </c>
    </row>
    <row r="66" spans="4:10" ht="13.5" customHeight="1" thickBot="1" x14ac:dyDescent="0.2">
      <c r="D66" s="272"/>
      <c r="E66" s="271"/>
      <c r="F66" s="274"/>
      <c r="G66" s="57" t="s">
        <v>56</v>
      </c>
      <c r="H66" s="63">
        <v>2</v>
      </c>
      <c r="I66" s="25"/>
      <c r="J66" s="24">
        <f t="shared" si="0"/>
        <v>0</v>
      </c>
    </row>
    <row r="67" spans="4:10" ht="13.5" customHeight="1" thickBot="1" x14ac:dyDescent="0.2">
      <c r="D67" s="272"/>
      <c r="E67" s="273" t="s">
        <v>37</v>
      </c>
      <c r="F67" s="273"/>
      <c r="G67" s="273"/>
      <c r="H67" s="65">
        <f>SUM(H49:H66)</f>
        <v>225</v>
      </c>
      <c r="I67" s="66"/>
      <c r="J67" s="67">
        <f>SUM(J49:J66)</f>
        <v>0</v>
      </c>
    </row>
    <row r="68" spans="4:10" ht="13.5" customHeight="1" thickBot="1" x14ac:dyDescent="0.2">
      <c r="D68" s="272" t="s">
        <v>61</v>
      </c>
      <c r="E68" s="61" t="s">
        <v>40</v>
      </c>
      <c r="F68" s="64" t="s">
        <v>41</v>
      </c>
      <c r="G68" s="57" t="s">
        <v>41</v>
      </c>
      <c r="H68" s="63">
        <v>175</v>
      </c>
      <c r="I68" s="25"/>
      <c r="J68" s="24">
        <f t="shared" si="0"/>
        <v>0</v>
      </c>
    </row>
    <row r="69" spans="4:10" ht="13.5" customHeight="1" thickBot="1" x14ac:dyDescent="0.2">
      <c r="D69" s="272"/>
      <c r="E69" s="278" t="s">
        <v>37</v>
      </c>
      <c r="F69" s="278"/>
      <c r="G69" s="278"/>
      <c r="H69" s="65">
        <f>SUM(H68)</f>
        <v>175</v>
      </c>
      <c r="I69" s="66"/>
      <c r="J69" s="58">
        <f>SUM(J68)</f>
        <v>0</v>
      </c>
    </row>
    <row r="70" spans="4:10" ht="13.5" customHeight="1" thickBot="1" x14ac:dyDescent="0.2">
      <c r="D70" s="279" t="s">
        <v>60</v>
      </c>
      <c r="E70" s="280"/>
      <c r="F70" s="280"/>
      <c r="G70" s="281"/>
      <c r="H70" s="68">
        <f>SUM(H48,H67,H69)</f>
        <v>2080</v>
      </c>
      <c r="I70" s="46"/>
      <c r="J70" s="58">
        <f>SUM(J69,J67,J48)</f>
        <v>0</v>
      </c>
    </row>
    <row r="71" spans="4:10" ht="13.5" customHeight="1" x14ac:dyDescent="0.15"/>
    <row r="72" spans="4:10" ht="13.5" customHeight="1" x14ac:dyDescent="0.15"/>
    <row r="73" spans="4:10" ht="13.5" customHeight="1" x14ac:dyDescent="0.15"/>
    <row r="74" spans="4:10" ht="13.5" customHeight="1" x14ac:dyDescent="0.15"/>
    <row r="75" spans="4:10" ht="13.5" customHeight="1" x14ac:dyDescent="0.15"/>
    <row r="76" spans="4:10" ht="13.5" customHeight="1" x14ac:dyDescent="0.15"/>
    <row r="77" spans="4:10" ht="13.5" customHeight="1" x14ac:dyDescent="0.15"/>
    <row r="78" spans="4:10" ht="13.5" customHeight="1" x14ac:dyDescent="0.15"/>
    <row r="79" spans="4:10" ht="13.5" customHeight="1" x14ac:dyDescent="0.15"/>
    <row r="80" spans="4:10" ht="13.5" customHeight="1" x14ac:dyDescent="0.15"/>
    <row r="81" ht="13.5" customHeight="1" x14ac:dyDescent="0.15"/>
    <row r="82" ht="13.5" customHeight="1" x14ac:dyDescent="0.15"/>
    <row r="83" ht="13.5" customHeight="1" x14ac:dyDescent="0.15"/>
    <row r="84" ht="13.5" customHeight="1" x14ac:dyDescent="0.15"/>
    <row r="85" ht="13.5" customHeight="1" x14ac:dyDescent="0.15"/>
    <row r="86" ht="13.5" customHeight="1" x14ac:dyDescent="0.15"/>
    <row r="87" ht="13.5" customHeight="1" x14ac:dyDescent="0.15"/>
    <row r="88" ht="13.5" customHeight="1" x14ac:dyDescent="0.15"/>
    <row r="89" ht="13.5" customHeight="1" x14ac:dyDescent="0.15"/>
    <row r="90" ht="13.5" customHeight="1" x14ac:dyDescent="0.15"/>
    <row r="91" ht="13.5" customHeight="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row r="111" ht="13.5" customHeight="1" x14ac:dyDescent="0.15"/>
    <row r="112" ht="13.5" customHeight="1" x14ac:dyDescent="0.15"/>
  </sheetData>
  <mergeCells count="48">
    <mergeCell ref="K16:L16"/>
    <mergeCell ref="A17:B17"/>
    <mergeCell ref="C17:D17"/>
    <mergeCell ref="E17:F17"/>
    <mergeCell ref="G17:H17"/>
    <mergeCell ref="I17:J17"/>
    <mergeCell ref="K17:L17"/>
    <mergeCell ref="A16:B16"/>
    <mergeCell ref="C16:D16"/>
    <mergeCell ref="K1:L1"/>
    <mergeCell ref="A6:L13"/>
    <mergeCell ref="A15:B15"/>
    <mergeCell ref="C15:D15"/>
    <mergeCell ref="E15:F15"/>
    <mergeCell ref="I26:J26"/>
    <mergeCell ref="E16:F16"/>
    <mergeCell ref="G16:H16"/>
    <mergeCell ref="I16:J16"/>
    <mergeCell ref="E27:H27"/>
    <mergeCell ref="I27:J27"/>
    <mergeCell ref="B23:E23"/>
    <mergeCell ref="F23:H23"/>
    <mergeCell ref="I23:J23"/>
    <mergeCell ref="I24:J24"/>
    <mergeCell ref="I25:J25"/>
    <mergeCell ref="D68:D69"/>
    <mergeCell ref="E69:G69"/>
    <mergeCell ref="D70:G70"/>
    <mergeCell ref="E40:E47"/>
    <mergeCell ref="F59:F62"/>
    <mergeCell ref="F40:F43"/>
    <mergeCell ref="F44:F47"/>
    <mergeCell ref="F51:F54"/>
    <mergeCell ref="E30:E31"/>
    <mergeCell ref="D30:D48"/>
    <mergeCell ref="E48:G48"/>
    <mergeCell ref="D49:D67"/>
    <mergeCell ref="E49:E50"/>
    <mergeCell ref="E51:E52"/>
    <mergeCell ref="E53:E58"/>
    <mergeCell ref="F55:F58"/>
    <mergeCell ref="E59:E66"/>
    <mergeCell ref="F63:F66"/>
    <mergeCell ref="E67:G67"/>
    <mergeCell ref="F36:F39"/>
    <mergeCell ref="F32:F35"/>
    <mergeCell ref="E34:E39"/>
    <mergeCell ref="E32:E33"/>
  </mergeCells>
  <phoneticPr fontId="13"/>
  <printOptions horizontalCentered="1"/>
  <pageMargins left="0.70866141732283472" right="0.70866141732283472" top="0.74803149606299213" bottom="0.74803149606299213" header="0.31496062992125984" footer="0.31496062992125984"/>
  <pageSetup paperSize="9" scale="62"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802020-BCCB-47DB-ACA3-23C0A212D195}">
  <sheetPr>
    <pageSetUpPr fitToPage="1"/>
  </sheetPr>
  <dimension ref="A1:L68"/>
  <sheetViews>
    <sheetView view="pageBreakPreview" zoomScaleNormal="100" zoomScaleSheetLayoutView="100" workbookViewId="0">
      <selection activeCell="J53" sqref="J53"/>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17" t="s">
        <v>63</v>
      </c>
      <c r="D15" s="318"/>
      <c r="E15" s="306" t="s">
        <v>43</v>
      </c>
      <c r="F15" s="307"/>
      <c r="G15" s="17"/>
      <c r="K15" s="19" t="s">
        <v>4</v>
      </c>
      <c r="L15" s="19" t="s">
        <v>62</v>
      </c>
    </row>
    <row r="16" spans="1:12" ht="110.25" customHeight="1" x14ac:dyDescent="0.15">
      <c r="A16" s="312" t="s">
        <v>5</v>
      </c>
      <c r="B16" s="313"/>
      <c r="C16" s="314" t="s">
        <v>269</v>
      </c>
      <c r="D16" s="315"/>
      <c r="E16" s="312"/>
      <c r="F16" s="285"/>
      <c r="G16" s="312"/>
      <c r="H16" s="285"/>
      <c r="I16" s="284"/>
      <c r="J16" s="285"/>
      <c r="K16" s="284"/>
      <c r="L16" s="285"/>
    </row>
    <row r="17" spans="1:12" ht="19.5" customHeight="1" x14ac:dyDescent="0.15">
      <c r="A17" s="306" t="s">
        <v>6</v>
      </c>
      <c r="B17" s="307"/>
      <c r="C17" s="310">
        <f>I25</f>
        <v>3510</v>
      </c>
      <c r="D17" s="311"/>
      <c r="E17" s="310"/>
      <c r="F17" s="311"/>
      <c r="G17" s="310"/>
      <c r="H17" s="311"/>
      <c r="I17" s="310"/>
      <c r="J17" s="311"/>
      <c r="K17" s="310"/>
      <c r="L17" s="311"/>
    </row>
    <row r="18" spans="1:12" s="20" customFormat="1" x14ac:dyDescent="0.15">
      <c r="A18" s="20" t="s">
        <v>44</v>
      </c>
      <c r="C18" s="28"/>
      <c r="D18" s="28"/>
      <c r="E18" s="28"/>
      <c r="F18" s="28"/>
      <c r="G18" s="28"/>
      <c r="H18" s="28"/>
      <c r="I18" s="28"/>
      <c r="J18" s="28"/>
      <c r="K18" s="28"/>
      <c r="L18" s="28"/>
    </row>
    <row r="19" spans="1:12" x14ac:dyDescent="0.15">
      <c r="A19" s="18" t="s">
        <v>47</v>
      </c>
      <c r="B19" s="26"/>
      <c r="C19" s="27"/>
      <c r="D19" s="27"/>
      <c r="E19" s="27"/>
      <c r="F19" s="27"/>
      <c r="G19" s="27"/>
      <c r="H19" s="27"/>
      <c r="I19" s="4"/>
      <c r="J19" s="4"/>
      <c r="K19" s="4"/>
      <c r="L19" s="4"/>
    </row>
    <row r="20" spans="1:12" x14ac:dyDescent="0.15">
      <c r="A20" s="18"/>
      <c r="C20" s="4"/>
      <c r="D20" s="4"/>
      <c r="E20" s="4"/>
      <c r="F20" s="4"/>
      <c r="G20" s="4"/>
      <c r="H20" s="4"/>
      <c r="I20" s="4"/>
      <c r="J20" s="4"/>
      <c r="K20" s="4"/>
      <c r="L20" s="4"/>
    </row>
    <row r="21" spans="1:12" x14ac:dyDescent="0.15">
      <c r="A21" s="18"/>
      <c r="C21" s="4"/>
      <c r="D21" s="4"/>
      <c r="E21" s="4"/>
      <c r="F21" s="4"/>
      <c r="G21" s="4"/>
      <c r="H21" s="4"/>
      <c r="I21" s="4"/>
      <c r="J21" s="4"/>
      <c r="K21" s="4"/>
      <c r="L21" s="4"/>
    </row>
    <row r="22" spans="1:12" x14ac:dyDescent="0.15">
      <c r="A22" t="s">
        <v>7</v>
      </c>
      <c r="F22" s="8" t="s">
        <v>8</v>
      </c>
    </row>
    <row r="23" spans="1:12" ht="13.5" customHeight="1" x14ac:dyDescent="0.15">
      <c r="A23" s="10" t="s">
        <v>9</v>
      </c>
      <c r="B23" s="291" t="s">
        <v>10</v>
      </c>
      <c r="C23" s="291"/>
      <c r="D23" s="291"/>
      <c r="E23" s="321"/>
      <c r="F23" s="321" t="s">
        <v>11</v>
      </c>
      <c r="G23" s="321"/>
      <c r="H23" s="321"/>
      <c r="I23" s="321" t="s">
        <v>12</v>
      </c>
      <c r="J23" s="321"/>
    </row>
    <row r="24" spans="1:12" ht="13.5" customHeight="1" x14ac:dyDescent="0.15">
      <c r="A24" s="10" t="s">
        <v>13</v>
      </c>
      <c r="B24" s="19" t="s">
        <v>14</v>
      </c>
      <c r="C24" s="19" t="s">
        <v>15</v>
      </c>
      <c r="D24" s="40" t="s">
        <v>16</v>
      </c>
      <c r="E24" s="33" t="s">
        <v>17</v>
      </c>
      <c r="F24" s="34" t="s">
        <v>18</v>
      </c>
      <c r="G24" s="34" t="s">
        <v>19</v>
      </c>
      <c r="H24" s="34" t="s">
        <v>20</v>
      </c>
      <c r="I24" s="322"/>
      <c r="J24" s="323"/>
    </row>
    <row r="25" spans="1:12" ht="13.5" customHeight="1" x14ac:dyDescent="0.15">
      <c r="A25" s="10" t="s">
        <v>21</v>
      </c>
      <c r="B25" s="14">
        <f>H48</f>
        <v>3070</v>
      </c>
      <c r="C25" s="14">
        <f>H67</f>
        <v>440</v>
      </c>
      <c r="D25" s="51">
        <v>0</v>
      </c>
      <c r="E25" s="53">
        <v>0</v>
      </c>
      <c r="F25" s="48">
        <v>0</v>
      </c>
      <c r="G25" s="48">
        <v>0</v>
      </c>
      <c r="H25" s="48">
        <v>0</v>
      </c>
      <c r="I25" s="282">
        <f>SUM(B25:H25)</f>
        <v>3510</v>
      </c>
      <c r="J25" s="324"/>
      <c r="L25" s="13"/>
    </row>
    <row r="26" spans="1:12" ht="13.5" customHeight="1" x14ac:dyDescent="0.15">
      <c r="A26" s="10" t="s">
        <v>22</v>
      </c>
      <c r="B26" s="16">
        <f>J48</f>
        <v>0</v>
      </c>
      <c r="C26" s="16">
        <f>J67</f>
        <v>0</v>
      </c>
      <c r="D26" s="52">
        <v>0</v>
      </c>
      <c r="E26" s="54">
        <v>0</v>
      </c>
      <c r="F26" s="50">
        <v>0</v>
      </c>
      <c r="G26" s="50">
        <v>0</v>
      </c>
      <c r="H26" s="50">
        <v>0</v>
      </c>
      <c r="I26" s="282">
        <f>SUM(B26:H26)</f>
        <v>0</v>
      </c>
      <c r="J26" s="324"/>
    </row>
    <row r="27" spans="1:12" ht="13.5" customHeight="1" x14ac:dyDescent="0.15">
      <c r="A27" s="11"/>
      <c r="B27" s="11"/>
      <c r="C27" s="12"/>
      <c r="D27" s="12"/>
      <c r="E27" s="286" t="s">
        <v>39</v>
      </c>
      <c r="F27" s="287"/>
      <c r="G27" s="287"/>
      <c r="H27" s="288"/>
      <c r="I27" s="319">
        <f>IF(ISERROR(I26/I25)," ",(I26/I25))</f>
        <v>0</v>
      </c>
      <c r="J27" s="320" t="str">
        <f>IF(ISERROR(#REF!/J28)," ",(#REF!/J28))</f>
        <v xml:space="preserve"> </v>
      </c>
    </row>
    <row r="28" spans="1:12" ht="13.5" customHeight="1" x14ac:dyDescent="0.15">
      <c r="A28" s="2"/>
      <c r="B28" s="2"/>
      <c r="G28" s="39"/>
      <c r="H28" s="39"/>
      <c r="I28" s="39"/>
      <c r="J28" s="39"/>
      <c r="K28" s="39"/>
    </row>
    <row r="29" spans="1:12" ht="13.5" customHeight="1" thickBot="1" x14ac:dyDescent="0.2">
      <c r="D29" s="35" t="s">
        <v>24</v>
      </c>
      <c r="E29" s="36" t="s">
        <v>25</v>
      </c>
      <c r="F29" s="36" t="s">
        <v>26</v>
      </c>
      <c r="G29" s="36" t="s">
        <v>27</v>
      </c>
      <c r="H29" s="36" t="s">
        <v>28</v>
      </c>
      <c r="I29" s="37" t="s">
        <v>29</v>
      </c>
      <c r="J29" s="38" t="s">
        <v>30</v>
      </c>
    </row>
    <row r="30" spans="1:12" ht="15" thickBot="1" x14ac:dyDescent="0.2">
      <c r="D30" s="272" t="s">
        <v>48</v>
      </c>
      <c r="E30" s="271" t="s">
        <v>49</v>
      </c>
      <c r="F30" s="62">
        <v>3</v>
      </c>
      <c r="G30" s="57" t="s">
        <v>50</v>
      </c>
      <c r="H30" s="63">
        <v>90</v>
      </c>
      <c r="I30" s="266"/>
      <c r="J30" s="189">
        <f>H30*I30</f>
        <v>0</v>
      </c>
    </row>
    <row r="31" spans="1:12" ht="15" thickBot="1" x14ac:dyDescent="0.2">
      <c r="D31" s="272"/>
      <c r="E31" s="271"/>
      <c r="F31" s="62">
        <v>4</v>
      </c>
      <c r="G31" s="57" t="s">
        <v>50</v>
      </c>
      <c r="H31" s="63">
        <v>90</v>
      </c>
      <c r="I31" s="266"/>
      <c r="J31" s="189">
        <f t="shared" ref="J31:J66" si="0">H31*I31</f>
        <v>0</v>
      </c>
    </row>
    <row r="32" spans="1:12" ht="15" thickBot="1" x14ac:dyDescent="0.2">
      <c r="D32" s="272"/>
      <c r="E32" s="271" t="s">
        <v>51</v>
      </c>
      <c r="F32" s="275">
        <v>3</v>
      </c>
      <c r="G32" s="57" t="s">
        <v>52</v>
      </c>
      <c r="H32" s="63">
        <v>260</v>
      </c>
      <c r="I32" s="266"/>
      <c r="J32" s="189">
        <f t="shared" si="0"/>
        <v>0</v>
      </c>
    </row>
    <row r="33" spans="4:10" ht="15" thickBot="1" x14ac:dyDescent="0.2">
      <c r="D33" s="272"/>
      <c r="E33" s="271"/>
      <c r="F33" s="276"/>
      <c r="G33" s="57" t="s">
        <v>53</v>
      </c>
      <c r="H33" s="63">
        <v>770</v>
      </c>
      <c r="I33" s="266"/>
      <c r="J33" s="189">
        <f t="shared" si="0"/>
        <v>0</v>
      </c>
    </row>
    <row r="34" spans="4:10" ht="15" thickBot="1" x14ac:dyDescent="0.2">
      <c r="D34" s="272"/>
      <c r="E34" s="271" t="s">
        <v>54</v>
      </c>
      <c r="F34" s="276"/>
      <c r="G34" s="57" t="s">
        <v>55</v>
      </c>
      <c r="H34" s="63">
        <v>1080</v>
      </c>
      <c r="I34" s="266"/>
      <c r="J34" s="189">
        <f t="shared" si="0"/>
        <v>0</v>
      </c>
    </row>
    <row r="35" spans="4:10" ht="15" thickBot="1" x14ac:dyDescent="0.2">
      <c r="D35" s="272"/>
      <c r="E35" s="271"/>
      <c r="F35" s="277"/>
      <c r="G35" s="57" t="s">
        <v>56</v>
      </c>
      <c r="H35" s="63">
        <v>415</v>
      </c>
      <c r="I35" s="266"/>
      <c r="J35" s="189">
        <f t="shared" si="0"/>
        <v>0</v>
      </c>
    </row>
    <row r="36" spans="4:10" ht="15" thickBot="1" x14ac:dyDescent="0.2">
      <c r="D36" s="272"/>
      <c r="E36" s="271"/>
      <c r="F36" s="274">
        <v>4</v>
      </c>
      <c r="G36" s="57" t="s">
        <v>52</v>
      </c>
      <c r="H36" s="63">
        <v>35</v>
      </c>
      <c r="I36" s="266"/>
      <c r="J36" s="189">
        <f t="shared" si="0"/>
        <v>0</v>
      </c>
    </row>
    <row r="37" spans="4:10" ht="15" thickBot="1" x14ac:dyDescent="0.2">
      <c r="D37" s="272"/>
      <c r="E37" s="271"/>
      <c r="F37" s="274"/>
      <c r="G37" s="57" t="s">
        <v>53</v>
      </c>
      <c r="H37" s="63">
        <v>10</v>
      </c>
      <c r="I37" s="266"/>
      <c r="J37" s="189">
        <f t="shared" si="0"/>
        <v>0</v>
      </c>
    </row>
    <row r="38" spans="4:10" ht="15" thickBot="1" x14ac:dyDescent="0.2">
      <c r="D38" s="272"/>
      <c r="E38" s="271"/>
      <c r="F38" s="274"/>
      <c r="G38" s="57" t="s">
        <v>55</v>
      </c>
      <c r="H38" s="63">
        <v>20</v>
      </c>
      <c r="I38" s="266"/>
      <c r="J38" s="189">
        <f t="shared" si="0"/>
        <v>0</v>
      </c>
    </row>
    <row r="39" spans="4:10" ht="15" thickBot="1" x14ac:dyDescent="0.2">
      <c r="D39" s="272"/>
      <c r="E39" s="271"/>
      <c r="F39" s="274"/>
      <c r="G39" s="57" t="s">
        <v>56</v>
      </c>
      <c r="H39" s="63">
        <v>20</v>
      </c>
      <c r="I39" s="266"/>
      <c r="J39" s="189">
        <f t="shared" si="0"/>
        <v>0</v>
      </c>
    </row>
    <row r="40" spans="4:10" ht="15" customHeight="1" thickBot="1" x14ac:dyDescent="0.2">
      <c r="D40" s="272"/>
      <c r="E40" s="271" t="s">
        <v>57</v>
      </c>
      <c r="F40" s="275">
        <v>3</v>
      </c>
      <c r="G40" s="57" t="s">
        <v>52</v>
      </c>
      <c r="H40" s="63">
        <v>100</v>
      </c>
      <c r="I40" s="266"/>
      <c r="J40" s="189">
        <f t="shared" si="0"/>
        <v>0</v>
      </c>
    </row>
    <row r="41" spans="4:10" ht="15" thickBot="1" x14ac:dyDescent="0.2">
      <c r="D41" s="272"/>
      <c r="E41" s="271"/>
      <c r="F41" s="276"/>
      <c r="G41" s="57" t="s">
        <v>53</v>
      </c>
      <c r="H41" s="63">
        <v>130</v>
      </c>
      <c r="I41" s="266"/>
      <c r="J41" s="189">
        <f t="shared" si="0"/>
        <v>0</v>
      </c>
    </row>
    <row r="42" spans="4:10" ht="15" thickBot="1" x14ac:dyDescent="0.2">
      <c r="D42" s="272"/>
      <c r="E42" s="271"/>
      <c r="F42" s="276"/>
      <c r="G42" s="57" t="s">
        <v>55</v>
      </c>
      <c r="H42" s="63">
        <v>20</v>
      </c>
      <c r="I42" s="266"/>
      <c r="J42" s="189">
        <f t="shared" si="0"/>
        <v>0</v>
      </c>
    </row>
    <row r="43" spans="4:10" ht="15" thickBot="1" x14ac:dyDescent="0.2">
      <c r="D43" s="272"/>
      <c r="E43" s="271"/>
      <c r="F43" s="277"/>
      <c r="G43" s="57" t="s">
        <v>56</v>
      </c>
      <c r="H43" s="63">
        <v>10</v>
      </c>
      <c r="I43" s="266"/>
      <c r="J43" s="189">
        <f t="shared" si="0"/>
        <v>0</v>
      </c>
    </row>
    <row r="44" spans="4:10" ht="15" thickBot="1" x14ac:dyDescent="0.2">
      <c r="D44" s="272"/>
      <c r="E44" s="271"/>
      <c r="F44" s="275">
        <v>4</v>
      </c>
      <c r="G44" s="57" t="s">
        <v>52</v>
      </c>
      <c r="H44" s="63">
        <v>5</v>
      </c>
      <c r="I44" s="266"/>
      <c r="J44" s="189">
        <f t="shared" si="0"/>
        <v>0</v>
      </c>
    </row>
    <row r="45" spans="4:10" ht="15" thickBot="1" x14ac:dyDescent="0.2">
      <c r="D45" s="272"/>
      <c r="E45" s="271"/>
      <c r="F45" s="276"/>
      <c r="G45" s="57" t="s">
        <v>53</v>
      </c>
      <c r="H45" s="63">
        <v>5</v>
      </c>
      <c r="I45" s="266"/>
      <c r="J45" s="189">
        <f t="shared" si="0"/>
        <v>0</v>
      </c>
    </row>
    <row r="46" spans="4:10" ht="15" thickBot="1" x14ac:dyDescent="0.2">
      <c r="D46" s="272"/>
      <c r="E46" s="271"/>
      <c r="F46" s="276"/>
      <c r="G46" s="57" t="s">
        <v>55</v>
      </c>
      <c r="H46" s="63">
        <v>5</v>
      </c>
      <c r="I46" s="266"/>
      <c r="J46" s="189">
        <f t="shared" si="0"/>
        <v>0</v>
      </c>
    </row>
    <row r="47" spans="4:10" ht="15" thickBot="1" x14ac:dyDescent="0.2">
      <c r="D47" s="272"/>
      <c r="E47" s="271"/>
      <c r="F47" s="277"/>
      <c r="G47" s="57" t="s">
        <v>56</v>
      </c>
      <c r="H47" s="63">
        <v>5</v>
      </c>
      <c r="I47" s="266"/>
      <c r="J47" s="189">
        <f t="shared" si="0"/>
        <v>0</v>
      </c>
    </row>
    <row r="48" spans="4:10" ht="15" thickBot="1" x14ac:dyDescent="0.2">
      <c r="D48" s="272"/>
      <c r="E48" s="316" t="s">
        <v>37</v>
      </c>
      <c r="F48" s="316"/>
      <c r="G48" s="316"/>
      <c r="H48" s="68">
        <f>SUM(H30:H47)</f>
        <v>3070</v>
      </c>
      <c r="I48" s="267"/>
      <c r="J48" s="147">
        <f>SUM(J30:J47)</f>
        <v>0</v>
      </c>
    </row>
    <row r="49" spans="4:10" ht="15" thickBot="1" x14ac:dyDescent="0.2">
      <c r="D49" s="272" t="s">
        <v>58</v>
      </c>
      <c r="E49" s="271" t="s">
        <v>49</v>
      </c>
      <c r="F49" s="62">
        <v>3</v>
      </c>
      <c r="G49" s="57" t="s">
        <v>50</v>
      </c>
      <c r="H49" s="63">
        <v>105</v>
      </c>
      <c r="I49" s="266"/>
      <c r="J49" s="189">
        <f t="shared" si="0"/>
        <v>0</v>
      </c>
    </row>
    <row r="50" spans="4:10" ht="15" thickBot="1" x14ac:dyDescent="0.2">
      <c r="D50" s="272"/>
      <c r="E50" s="271"/>
      <c r="F50" s="62">
        <v>4</v>
      </c>
      <c r="G50" s="57" t="s">
        <v>50</v>
      </c>
      <c r="H50" s="63">
        <v>5</v>
      </c>
      <c r="I50" s="266"/>
      <c r="J50" s="189">
        <f t="shared" si="0"/>
        <v>0</v>
      </c>
    </row>
    <row r="51" spans="4:10" ht="15" thickBot="1" x14ac:dyDescent="0.2">
      <c r="D51" s="272"/>
      <c r="E51" s="271" t="s">
        <v>51</v>
      </c>
      <c r="F51" s="275">
        <v>3</v>
      </c>
      <c r="G51" s="57" t="s">
        <v>52</v>
      </c>
      <c r="H51" s="63">
        <v>150</v>
      </c>
      <c r="I51" s="266"/>
      <c r="J51" s="189">
        <f t="shared" si="0"/>
        <v>0</v>
      </c>
    </row>
    <row r="52" spans="4:10" ht="15" thickBot="1" x14ac:dyDescent="0.2">
      <c r="D52" s="272"/>
      <c r="E52" s="271"/>
      <c r="F52" s="276"/>
      <c r="G52" s="57" t="s">
        <v>53</v>
      </c>
      <c r="H52" s="63">
        <v>75</v>
      </c>
      <c r="I52" s="266"/>
      <c r="J52" s="189">
        <f t="shared" si="0"/>
        <v>0</v>
      </c>
    </row>
    <row r="53" spans="4:10" ht="15" thickBot="1" x14ac:dyDescent="0.2">
      <c r="D53" s="272"/>
      <c r="E53" s="271" t="s">
        <v>54</v>
      </c>
      <c r="F53" s="276"/>
      <c r="G53" s="57" t="s">
        <v>55</v>
      </c>
      <c r="H53" s="63">
        <v>10</v>
      </c>
      <c r="I53" s="266"/>
      <c r="J53" s="189">
        <f t="shared" si="0"/>
        <v>0</v>
      </c>
    </row>
    <row r="54" spans="4:10" ht="15" thickBot="1" x14ac:dyDescent="0.2">
      <c r="D54" s="272"/>
      <c r="E54" s="271"/>
      <c r="F54" s="277"/>
      <c r="G54" s="57" t="s">
        <v>56</v>
      </c>
      <c r="H54" s="63">
        <v>5</v>
      </c>
      <c r="I54" s="266"/>
      <c r="J54" s="189">
        <f t="shared" si="0"/>
        <v>0</v>
      </c>
    </row>
    <row r="55" spans="4:10" ht="15" thickBot="1" x14ac:dyDescent="0.2">
      <c r="D55" s="272"/>
      <c r="E55" s="271"/>
      <c r="F55" s="274">
        <v>4</v>
      </c>
      <c r="G55" s="57" t="s">
        <v>52</v>
      </c>
      <c r="H55" s="63">
        <v>35</v>
      </c>
      <c r="I55" s="266"/>
      <c r="J55" s="189">
        <f t="shared" si="0"/>
        <v>0</v>
      </c>
    </row>
    <row r="56" spans="4:10" ht="15" thickBot="1" x14ac:dyDescent="0.2">
      <c r="D56" s="272"/>
      <c r="E56" s="271"/>
      <c r="F56" s="274"/>
      <c r="G56" s="57" t="s">
        <v>53</v>
      </c>
      <c r="H56" s="63">
        <v>5</v>
      </c>
      <c r="I56" s="266"/>
      <c r="J56" s="189">
        <f t="shared" si="0"/>
        <v>0</v>
      </c>
    </row>
    <row r="57" spans="4:10" ht="15" thickBot="1" x14ac:dyDescent="0.2">
      <c r="D57" s="272"/>
      <c r="E57" s="271"/>
      <c r="F57" s="274"/>
      <c r="G57" s="57" t="s">
        <v>55</v>
      </c>
      <c r="H57" s="63">
        <v>5</v>
      </c>
      <c r="I57" s="266"/>
      <c r="J57" s="189">
        <f t="shared" si="0"/>
        <v>0</v>
      </c>
    </row>
    <row r="58" spans="4:10" ht="15" thickBot="1" x14ac:dyDescent="0.2">
      <c r="D58" s="272"/>
      <c r="E58" s="271"/>
      <c r="F58" s="274"/>
      <c r="G58" s="57" t="s">
        <v>56</v>
      </c>
      <c r="H58" s="63">
        <v>5</v>
      </c>
      <c r="I58" s="266"/>
      <c r="J58" s="189">
        <f t="shared" si="0"/>
        <v>0</v>
      </c>
    </row>
    <row r="59" spans="4:10" ht="15" customHeight="1" thickBot="1" x14ac:dyDescent="0.2">
      <c r="D59" s="272"/>
      <c r="E59" s="271" t="s">
        <v>57</v>
      </c>
      <c r="F59" s="274">
        <v>3</v>
      </c>
      <c r="G59" s="57" t="s">
        <v>52</v>
      </c>
      <c r="H59" s="63">
        <v>5</v>
      </c>
      <c r="I59" s="266"/>
      <c r="J59" s="189">
        <f t="shared" si="0"/>
        <v>0</v>
      </c>
    </row>
    <row r="60" spans="4:10" ht="15" thickBot="1" x14ac:dyDescent="0.2">
      <c r="D60" s="272"/>
      <c r="E60" s="271"/>
      <c r="F60" s="274"/>
      <c r="G60" s="57" t="s">
        <v>53</v>
      </c>
      <c r="H60" s="63">
        <v>5</v>
      </c>
      <c r="I60" s="266"/>
      <c r="J60" s="189">
        <f t="shared" si="0"/>
        <v>0</v>
      </c>
    </row>
    <row r="61" spans="4:10" ht="15" thickBot="1" x14ac:dyDescent="0.2">
      <c r="D61" s="272"/>
      <c r="E61" s="271"/>
      <c r="F61" s="274"/>
      <c r="G61" s="57" t="s">
        <v>55</v>
      </c>
      <c r="H61" s="63">
        <v>5</v>
      </c>
      <c r="I61" s="266"/>
      <c r="J61" s="189">
        <f t="shared" si="0"/>
        <v>0</v>
      </c>
    </row>
    <row r="62" spans="4:10" ht="15" thickBot="1" x14ac:dyDescent="0.2">
      <c r="D62" s="272"/>
      <c r="E62" s="271"/>
      <c r="F62" s="274"/>
      <c r="G62" s="57" t="s">
        <v>56</v>
      </c>
      <c r="H62" s="63">
        <v>5</v>
      </c>
      <c r="I62" s="266"/>
      <c r="J62" s="189">
        <f t="shared" si="0"/>
        <v>0</v>
      </c>
    </row>
    <row r="63" spans="4:10" ht="15" thickBot="1" x14ac:dyDescent="0.2">
      <c r="D63" s="272"/>
      <c r="E63" s="271"/>
      <c r="F63" s="274">
        <v>4</v>
      </c>
      <c r="G63" s="57" t="s">
        <v>52</v>
      </c>
      <c r="H63" s="63">
        <v>5</v>
      </c>
      <c r="I63" s="266"/>
      <c r="J63" s="189">
        <f t="shared" si="0"/>
        <v>0</v>
      </c>
    </row>
    <row r="64" spans="4:10" ht="15" thickBot="1" x14ac:dyDescent="0.2">
      <c r="D64" s="272"/>
      <c r="E64" s="271"/>
      <c r="F64" s="274"/>
      <c r="G64" s="57" t="s">
        <v>53</v>
      </c>
      <c r="H64" s="63">
        <v>5</v>
      </c>
      <c r="I64" s="266"/>
      <c r="J64" s="189">
        <f t="shared" si="0"/>
        <v>0</v>
      </c>
    </row>
    <row r="65" spans="4:10" ht="15" thickBot="1" x14ac:dyDescent="0.2">
      <c r="D65" s="272"/>
      <c r="E65" s="271"/>
      <c r="F65" s="274"/>
      <c r="G65" s="57" t="s">
        <v>55</v>
      </c>
      <c r="H65" s="63">
        <v>5</v>
      </c>
      <c r="I65" s="266"/>
      <c r="J65" s="189">
        <f t="shared" si="0"/>
        <v>0</v>
      </c>
    </row>
    <row r="66" spans="4:10" ht="15" thickBot="1" x14ac:dyDescent="0.2">
      <c r="D66" s="272"/>
      <c r="E66" s="271"/>
      <c r="F66" s="274"/>
      <c r="G66" s="57" t="s">
        <v>56</v>
      </c>
      <c r="H66" s="63">
        <v>5</v>
      </c>
      <c r="I66" s="266"/>
      <c r="J66" s="189">
        <f t="shared" si="0"/>
        <v>0</v>
      </c>
    </row>
    <row r="67" spans="4:10" ht="15" thickBot="1" x14ac:dyDescent="0.2">
      <c r="D67" s="272"/>
      <c r="E67" s="316" t="s">
        <v>37</v>
      </c>
      <c r="F67" s="316"/>
      <c r="G67" s="316"/>
      <c r="H67" s="68">
        <f>SUM(H49:H66)</f>
        <v>440</v>
      </c>
      <c r="I67" s="267"/>
      <c r="J67" s="147">
        <f>SUM(J49:J66)</f>
        <v>0</v>
      </c>
    </row>
    <row r="68" spans="4:10" ht="15" thickBot="1" x14ac:dyDescent="0.2">
      <c r="D68" s="279" t="s">
        <v>60</v>
      </c>
      <c r="E68" s="280"/>
      <c r="F68" s="280"/>
      <c r="G68" s="281"/>
      <c r="H68" s="68">
        <f>SUM(H67,H48)</f>
        <v>3510</v>
      </c>
      <c r="I68" s="267"/>
      <c r="J68" s="147">
        <f>SUM(J67,J48)</f>
        <v>0</v>
      </c>
    </row>
  </sheetData>
  <mergeCells count="46">
    <mergeCell ref="D30:D48"/>
    <mergeCell ref="E30:E31"/>
    <mergeCell ref="E32:E33"/>
    <mergeCell ref="E34:E39"/>
    <mergeCell ref="F36:F39"/>
    <mergeCell ref="E40:E47"/>
    <mergeCell ref="E48:G48"/>
    <mergeCell ref="F44:F47"/>
    <mergeCell ref="F40:F43"/>
    <mergeCell ref="F32:F35"/>
    <mergeCell ref="E27:H27"/>
    <mergeCell ref="I27:J27"/>
    <mergeCell ref="B23:E23"/>
    <mergeCell ref="F23:H23"/>
    <mergeCell ref="I23:J23"/>
    <mergeCell ref="I24:J24"/>
    <mergeCell ref="I25:J25"/>
    <mergeCell ref="I26:J26"/>
    <mergeCell ref="K16:L16"/>
    <mergeCell ref="A17:B17"/>
    <mergeCell ref="I17:J17"/>
    <mergeCell ref="K17:L17"/>
    <mergeCell ref="A16:B16"/>
    <mergeCell ref="C16:D16"/>
    <mergeCell ref="E16:F16"/>
    <mergeCell ref="G16:H16"/>
    <mergeCell ref="I16:J16"/>
    <mergeCell ref="C17:D17"/>
    <mergeCell ref="E17:F17"/>
    <mergeCell ref="G17:H17"/>
    <mergeCell ref="K1:L1"/>
    <mergeCell ref="A6:L13"/>
    <mergeCell ref="A15:B15"/>
    <mergeCell ref="C15:D15"/>
    <mergeCell ref="E15:F15"/>
    <mergeCell ref="D68:G68"/>
    <mergeCell ref="D49:D67"/>
    <mergeCell ref="E49:E50"/>
    <mergeCell ref="E51:E52"/>
    <mergeCell ref="E53:E58"/>
    <mergeCell ref="F55:F58"/>
    <mergeCell ref="E59:E66"/>
    <mergeCell ref="F63:F66"/>
    <mergeCell ref="E67:G67"/>
    <mergeCell ref="F59:F62"/>
    <mergeCell ref="F51:F54"/>
  </mergeCells>
  <phoneticPr fontId="2"/>
  <printOptions horizontalCentered="1"/>
  <pageMargins left="0.70866141732283472" right="0.70866141732283472" top="0.74803149606299213" bottom="0.74803149606299213" header="0.31496062992125984" footer="0.31496062992125984"/>
  <pageSetup paperSize="9" scale="62"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CB9BD5-D297-41FC-B8FB-2FB840C52E1D}">
  <sheetPr>
    <pageSetUpPr fitToPage="1"/>
  </sheetPr>
  <dimension ref="A1:P86"/>
  <sheetViews>
    <sheetView view="pageBreakPreview" topLeftCell="A4" zoomScaleNormal="100" zoomScaleSheetLayoutView="100" workbookViewId="0">
      <selection activeCell="G16" sqref="G16:H16"/>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17" t="s">
        <v>259</v>
      </c>
      <c r="D15" s="318"/>
      <c r="E15" s="306" t="s">
        <v>43</v>
      </c>
      <c r="F15" s="307"/>
      <c r="G15" s="17"/>
      <c r="K15" s="19" t="s">
        <v>4</v>
      </c>
      <c r="L15" s="19" t="s">
        <v>62</v>
      </c>
    </row>
    <row r="16" spans="1:12" ht="100.5" customHeight="1" x14ac:dyDescent="0.15">
      <c r="A16" s="312" t="s">
        <v>5</v>
      </c>
      <c r="B16" s="313"/>
      <c r="C16" s="314" t="s">
        <v>269</v>
      </c>
      <c r="D16" s="315"/>
      <c r="E16" s="312"/>
      <c r="F16" s="285"/>
      <c r="G16" s="312"/>
      <c r="H16" s="285"/>
      <c r="I16" s="284"/>
      <c r="J16" s="285"/>
      <c r="K16" s="284"/>
      <c r="L16" s="285"/>
    </row>
    <row r="17" spans="1:16" ht="19.5" customHeight="1" x14ac:dyDescent="0.15">
      <c r="A17" s="306" t="s">
        <v>6</v>
      </c>
      <c r="B17" s="307"/>
      <c r="C17" s="310">
        <f>I26</f>
        <v>3010</v>
      </c>
      <c r="D17" s="349"/>
      <c r="E17" s="310"/>
      <c r="F17" s="311"/>
      <c r="G17" s="310"/>
      <c r="H17" s="311"/>
      <c r="I17" s="310"/>
      <c r="J17" s="311"/>
      <c r="K17" s="310"/>
      <c r="L17" s="311"/>
    </row>
    <row r="18" spans="1:16" s="20" customFormat="1" x14ac:dyDescent="0.15">
      <c r="A18" s="20" t="s">
        <v>264</v>
      </c>
      <c r="C18" s="28"/>
      <c r="D18" s="28"/>
      <c r="E18" s="28"/>
      <c r="F18" s="28"/>
      <c r="G18" s="28"/>
      <c r="H18" s="28"/>
      <c r="I18" s="28"/>
      <c r="J18" s="28"/>
      <c r="K18" s="28"/>
      <c r="L18" s="28"/>
    </row>
    <row r="19" spans="1:16" x14ac:dyDescent="0.15">
      <c r="A19" s="20" t="s">
        <v>252</v>
      </c>
      <c r="B19" s="26"/>
      <c r="C19" s="27"/>
      <c r="D19" s="27"/>
      <c r="E19" s="27"/>
      <c r="F19" s="27"/>
      <c r="G19" s="27"/>
      <c r="H19" s="27"/>
      <c r="I19" s="4"/>
      <c r="J19" s="4"/>
      <c r="K19" s="4"/>
      <c r="L19" s="4"/>
    </row>
    <row r="20" spans="1:16" x14ac:dyDescent="0.15">
      <c r="A20" s="20" t="s">
        <v>267</v>
      </c>
      <c r="C20" s="4"/>
      <c r="D20" s="4"/>
      <c r="E20" s="4"/>
      <c r="F20" s="4"/>
      <c r="G20" s="4"/>
      <c r="H20" s="4"/>
      <c r="I20" s="4"/>
      <c r="J20" s="4"/>
      <c r="K20" s="4"/>
      <c r="L20" s="4"/>
    </row>
    <row r="21" spans="1:16" x14ac:dyDescent="0.15">
      <c r="A21" s="20" t="s">
        <v>265</v>
      </c>
      <c r="C21" s="4"/>
      <c r="D21" s="4"/>
      <c r="E21" s="4"/>
      <c r="F21" s="4"/>
      <c r="G21" s="4"/>
      <c r="H21" s="4"/>
      <c r="I21" s="4"/>
      <c r="J21" s="4"/>
      <c r="K21" s="4"/>
      <c r="L21" s="4"/>
    </row>
    <row r="22" spans="1:16" x14ac:dyDescent="0.15">
      <c r="A22" s="18"/>
      <c r="C22" s="4"/>
      <c r="D22" s="4"/>
      <c r="E22" s="4"/>
      <c r="F22" s="4"/>
      <c r="G22" s="4"/>
      <c r="H22" s="4"/>
      <c r="I22" s="4"/>
      <c r="J22" s="4"/>
      <c r="K22" s="4"/>
      <c r="L22" s="4"/>
    </row>
    <row r="23" spans="1:16" x14ac:dyDescent="0.15">
      <c r="A23" t="s">
        <v>7</v>
      </c>
      <c r="F23" s="8" t="s">
        <v>8</v>
      </c>
    </row>
    <row r="24" spans="1:16" ht="13.5" customHeight="1" x14ac:dyDescent="0.15">
      <c r="A24" s="10" t="s">
        <v>9</v>
      </c>
      <c r="B24" s="291" t="s">
        <v>10</v>
      </c>
      <c r="C24" s="291"/>
      <c r="D24" s="291"/>
      <c r="E24" s="321"/>
      <c r="F24" s="321" t="s">
        <v>11</v>
      </c>
      <c r="G24" s="321"/>
      <c r="H24" s="321"/>
      <c r="I24" s="321" t="s">
        <v>12</v>
      </c>
      <c r="J24" s="321"/>
    </row>
    <row r="25" spans="1:16" ht="13.5" customHeight="1" x14ac:dyDescent="0.15">
      <c r="A25" s="10" t="s">
        <v>13</v>
      </c>
      <c r="B25" s="19" t="s">
        <v>14</v>
      </c>
      <c r="C25" s="19" t="s">
        <v>15</v>
      </c>
      <c r="D25" s="40" t="s">
        <v>16</v>
      </c>
      <c r="E25" s="33" t="s">
        <v>17</v>
      </c>
      <c r="F25" s="34" t="s">
        <v>18</v>
      </c>
      <c r="G25" s="34" t="s">
        <v>19</v>
      </c>
      <c r="H25" s="34" t="s">
        <v>20</v>
      </c>
      <c r="I25" s="322"/>
      <c r="J25" s="323"/>
    </row>
    <row r="26" spans="1:16" ht="13.5" customHeight="1" x14ac:dyDescent="0.15">
      <c r="A26" s="10" t="s">
        <v>21</v>
      </c>
      <c r="B26" s="14">
        <f>L36</f>
        <v>2650</v>
      </c>
      <c r="C26" s="14">
        <f>L41</f>
        <v>360</v>
      </c>
      <c r="D26" s="51">
        <v>0</v>
      </c>
      <c r="E26" s="53">
        <v>0</v>
      </c>
      <c r="F26" s="53">
        <v>0</v>
      </c>
      <c r="G26" s="48">
        <v>0</v>
      </c>
      <c r="H26" s="48">
        <v>0</v>
      </c>
      <c r="I26" s="282">
        <f>SUM(B26:H26)</f>
        <v>3010</v>
      </c>
      <c r="J26" s="324"/>
      <c r="L26" s="13"/>
    </row>
    <row r="27" spans="1:16" ht="13.5" customHeight="1" x14ac:dyDescent="0.15">
      <c r="A27" s="10" t="s">
        <v>22</v>
      </c>
      <c r="B27" s="16">
        <f>IF(M36=0,M50,M36)</f>
        <v>0</v>
      </c>
      <c r="C27" s="16">
        <f>IF(M41=0,M55,M41)</f>
        <v>0</v>
      </c>
      <c r="D27" s="52">
        <v>0</v>
      </c>
      <c r="E27" s="54">
        <v>0</v>
      </c>
      <c r="F27" s="54">
        <v>0</v>
      </c>
      <c r="G27" s="50">
        <v>0</v>
      </c>
      <c r="H27" s="50">
        <v>0</v>
      </c>
      <c r="I27" s="282">
        <f>SUM(B27:H27)</f>
        <v>0</v>
      </c>
      <c r="J27" s="324"/>
    </row>
    <row r="28" spans="1:16" ht="13.5" customHeight="1" x14ac:dyDescent="0.15">
      <c r="A28" s="11"/>
      <c r="B28" s="11"/>
      <c r="C28" s="12"/>
      <c r="D28" s="12"/>
      <c r="E28" s="286" t="s">
        <v>39</v>
      </c>
      <c r="F28" s="287"/>
      <c r="G28" s="287"/>
      <c r="H28" s="288"/>
      <c r="I28" s="319">
        <f>IF(ISERROR(I27/I26)," ",(I27/I26))</f>
        <v>0</v>
      </c>
      <c r="J28" s="320" t="str">
        <f>IF(ISERROR(#REF!/J30)," ",(#REF!/J30))</f>
        <v xml:space="preserve"> </v>
      </c>
    </row>
    <row r="29" spans="1:16" ht="13.5" customHeight="1" x14ac:dyDescent="0.15">
      <c r="A29" s="2"/>
      <c r="B29" s="2"/>
      <c r="E29" s="159"/>
      <c r="F29" s="159"/>
      <c r="G29" s="159"/>
      <c r="H29" s="159"/>
      <c r="I29" s="160"/>
      <c r="J29" s="160"/>
    </row>
    <row r="30" spans="1:16" ht="13.5" customHeight="1" x14ac:dyDescent="0.15">
      <c r="A30" s="325" t="s">
        <v>266</v>
      </c>
      <c r="B30" s="325"/>
      <c r="C30" s="325"/>
      <c r="D30" s="334" t="s">
        <v>243</v>
      </c>
      <c r="E30" s="334"/>
      <c r="F30" s="334"/>
      <c r="G30" s="334"/>
      <c r="H30" s="334" t="s">
        <v>244</v>
      </c>
      <c r="I30" s="334"/>
      <c r="J30" s="334"/>
      <c r="K30" s="334"/>
      <c r="L30" s="291" t="s">
        <v>249</v>
      </c>
      <c r="M30" s="291"/>
    </row>
    <row r="31" spans="1:16" ht="13.5" customHeight="1" thickBot="1" x14ac:dyDescent="0.2">
      <c r="A31" s="21" t="s">
        <v>24</v>
      </c>
      <c r="B31" s="21" t="s">
        <v>25</v>
      </c>
      <c r="C31" s="21" t="s">
        <v>26</v>
      </c>
      <c r="D31" s="21" t="s">
        <v>27</v>
      </c>
      <c r="E31" s="21" t="s">
        <v>28</v>
      </c>
      <c r="F31" s="22" t="s">
        <v>29</v>
      </c>
      <c r="G31" s="21" t="s">
        <v>30</v>
      </c>
      <c r="H31" s="22" t="s">
        <v>245</v>
      </c>
      <c r="I31" s="22" t="s">
        <v>28</v>
      </c>
      <c r="J31" s="161" t="s">
        <v>246</v>
      </c>
      <c r="K31" s="21" t="s">
        <v>247</v>
      </c>
      <c r="L31" s="21" t="s">
        <v>248</v>
      </c>
      <c r="M31" s="21" t="s">
        <v>30</v>
      </c>
    </row>
    <row r="32" spans="1:16" ht="15" thickBot="1" x14ac:dyDescent="0.2">
      <c r="A32" s="328" t="s">
        <v>14</v>
      </c>
      <c r="B32" s="331" t="s">
        <v>64</v>
      </c>
      <c r="C32" s="275">
        <v>2</v>
      </c>
      <c r="D32" s="57" t="s">
        <v>52</v>
      </c>
      <c r="E32" s="156">
        <v>270</v>
      </c>
      <c r="F32" s="171"/>
      <c r="G32" s="194">
        <f>E32*F32</f>
        <v>0</v>
      </c>
      <c r="H32" s="347"/>
      <c r="I32" s="198">
        <v>0</v>
      </c>
      <c r="J32" s="199"/>
      <c r="K32" s="146">
        <f>I32*J32</f>
        <v>0</v>
      </c>
      <c r="L32" s="150">
        <f>SUM(E32,I32)</f>
        <v>270</v>
      </c>
      <c r="M32" s="150">
        <f>SUM(G32,K32)</f>
        <v>0</v>
      </c>
      <c r="O32" s="185"/>
      <c r="P32" s="185"/>
    </row>
    <row r="33" spans="1:16" ht="15" thickBot="1" x14ac:dyDescent="0.2">
      <c r="A33" s="329"/>
      <c r="B33" s="332"/>
      <c r="C33" s="276"/>
      <c r="D33" s="57" t="s">
        <v>53</v>
      </c>
      <c r="E33" s="156">
        <v>660</v>
      </c>
      <c r="F33" s="171"/>
      <c r="G33" s="194">
        <f t="shared" ref="G33:G35" si="0">E33*F33</f>
        <v>0</v>
      </c>
      <c r="H33" s="345"/>
      <c r="I33" s="200">
        <v>0</v>
      </c>
      <c r="J33" s="199"/>
      <c r="K33" s="146">
        <f t="shared" ref="K33:K35" si="1">I33*J33</f>
        <v>0</v>
      </c>
      <c r="L33" s="150">
        <f t="shared" ref="L33:L35" si="2">SUM(E33,I33)</f>
        <v>660</v>
      </c>
      <c r="M33" s="150">
        <f t="shared" ref="M33:M41" si="3">SUM(G33,K33)</f>
        <v>0</v>
      </c>
      <c r="O33" s="185"/>
      <c r="P33" s="185"/>
    </row>
    <row r="34" spans="1:16" ht="15" thickBot="1" x14ac:dyDescent="0.2">
      <c r="A34" s="329"/>
      <c r="B34" s="332"/>
      <c r="C34" s="276"/>
      <c r="D34" s="57" t="s">
        <v>55</v>
      </c>
      <c r="E34" s="156">
        <v>790</v>
      </c>
      <c r="F34" s="171"/>
      <c r="G34" s="194">
        <f t="shared" si="0"/>
        <v>0</v>
      </c>
      <c r="H34" s="345"/>
      <c r="I34" s="200">
        <v>0</v>
      </c>
      <c r="J34" s="199"/>
      <c r="K34" s="146">
        <f t="shared" si="1"/>
        <v>0</v>
      </c>
      <c r="L34" s="150">
        <f t="shared" si="2"/>
        <v>790</v>
      </c>
      <c r="M34" s="150">
        <f t="shared" si="3"/>
        <v>0</v>
      </c>
      <c r="O34" s="185"/>
      <c r="P34" s="185"/>
    </row>
    <row r="35" spans="1:16" ht="15" thickBot="1" x14ac:dyDescent="0.2">
      <c r="A35" s="329"/>
      <c r="B35" s="332"/>
      <c r="C35" s="277"/>
      <c r="D35" s="57" t="s">
        <v>34</v>
      </c>
      <c r="E35" s="156">
        <v>930</v>
      </c>
      <c r="F35" s="171"/>
      <c r="G35" s="194">
        <f t="shared" si="0"/>
        <v>0</v>
      </c>
      <c r="H35" s="348"/>
      <c r="I35" s="200">
        <v>0</v>
      </c>
      <c r="J35" s="199"/>
      <c r="K35" s="146">
        <f t="shared" si="1"/>
        <v>0</v>
      </c>
      <c r="L35" s="150">
        <f t="shared" si="2"/>
        <v>930</v>
      </c>
      <c r="M35" s="150">
        <f t="shared" si="3"/>
        <v>0</v>
      </c>
      <c r="O35" s="185"/>
      <c r="P35" s="185"/>
    </row>
    <row r="36" spans="1:16" ht="15" thickBot="1" x14ac:dyDescent="0.2">
      <c r="A36" s="330"/>
      <c r="B36" s="333"/>
      <c r="C36" s="338" t="s">
        <v>70</v>
      </c>
      <c r="D36" s="339"/>
      <c r="E36" s="157">
        <f>SUM(E32:E35)</f>
        <v>2650</v>
      </c>
      <c r="F36" s="95"/>
      <c r="G36" s="195">
        <f>SUM(G32:G35)</f>
        <v>0</v>
      </c>
      <c r="H36" s="196"/>
      <c r="I36" s="200">
        <v>0</v>
      </c>
      <c r="J36" s="96"/>
      <c r="K36" s="193">
        <f>SUM(K32:K35)</f>
        <v>0</v>
      </c>
      <c r="L36" s="192">
        <f>SUM(L32:L35)</f>
        <v>2650</v>
      </c>
      <c r="M36" s="150">
        <f t="shared" si="3"/>
        <v>0</v>
      </c>
      <c r="O36" s="186"/>
      <c r="P36" s="187"/>
    </row>
    <row r="37" spans="1:16" ht="15" thickBot="1" x14ac:dyDescent="0.2">
      <c r="A37" s="328" t="s">
        <v>58</v>
      </c>
      <c r="B37" s="331" t="s">
        <v>64</v>
      </c>
      <c r="C37" s="275">
        <v>2</v>
      </c>
      <c r="D37" s="57" t="s">
        <v>52</v>
      </c>
      <c r="E37" s="156">
        <v>70</v>
      </c>
      <c r="F37" s="171"/>
      <c r="G37" s="194">
        <f>E37*F37</f>
        <v>0</v>
      </c>
      <c r="H37" s="344"/>
      <c r="I37" s="200">
        <v>0</v>
      </c>
      <c r="J37" s="199"/>
      <c r="K37" s="146">
        <f>I37*J37</f>
        <v>0</v>
      </c>
      <c r="L37" s="150">
        <f>SUM(E37,I37)</f>
        <v>70</v>
      </c>
      <c r="M37" s="150">
        <f t="shared" si="3"/>
        <v>0</v>
      </c>
      <c r="O37" s="185"/>
      <c r="P37" s="185"/>
    </row>
    <row r="38" spans="1:16" ht="15" thickBot="1" x14ac:dyDescent="0.2">
      <c r="A38" s="329"/>
      <c r="B38" s="332"/>
      <c r="C38" s="276"/>
      <c r="D38" s="57" t="s">
        <v>53</v>
      </c>
      <c r="E38" s="156">
        <v>150</v>
      </c>
      <c r="F38" s="171"/>
      <c r="G38" s="194">
        <f t="shared" ref="G38:G40" si="4">E38*F38</f>
        <v>0</v>
      </c>
      <c r="H38" s="345"/>
      <c r="I38" s="200">
        <v>0</v>
      </c>
      <c r="J38" s="199"/>
      <c r="K38" s="146">
        <f t="shared" ref="K38:K40" si="5">I38*J38</f>
        <v>0</v>
      </c>
      <c r="L38" s="150">
        <f t="shared" ref="L38:L40" si="6">SUM(E38,I38)</f>
        <v>150</v>
      </c>
      <c r="M38" s="150">
        <f t="shared" si="3"/>
        <v>0</v>
      </c>
      <c r="O38" s="185"/>
      <c r="P38" s="185"/>
    </row>
    <row r="39" spans="1:16" ht="15" thickBot="1" x14ac:dyDescent="0.2">
      <c r="A39" s="329"/>
      <c r="B39" s="332"/>
      <c r="C39" s="276"/>
      <c r="D39" s="57" t="s">
        <v>55</v>
      </c>
      <c r="E39" s="156">
        <v>110</v>
      </c>
      <c r="F39" s="171"/>
      <c r="G39" s="194">
        <f t="shared" si="4"/>
        <v>0</v>
      </c>
      <c r="H39" s="345"/>
      <c r="I39" s="200">
        <v>0</v>
      </c>
      <c r="J39" s="199"/>
      <c r="K39" s="146">
        <f t="shared" si="5"/>
        <v>0</v>
      </c>
      <c r="L39" s="150">
        <f t="shared" si="6"/>
        <v>110</v>
      </c>
      <c r="M39" s="150">
        <f t="shared" si="3"/>
        <v>0</v>
      </c>
      <c r="O39" s="185"/>
      <c r="P39" s="185"/>
    </row>
    <row r="40" spans="1:16" ht="15" thickBot="1" x14ac:dyDescent="0.2">
      <c r="A40" s="329"/>
      <c r="B40" s="332"/>
      <c r="C40" s="277"/>
      <c r="D40" s="57" t="s">
        <v>34</v>
      </c>
      <c r="E40" s="156">
        <v>30</v>
      </c>
      <c r="F40" s="171"/>
      <c r="G40" s="194">
        <f t="shared" si="4"/>
        <v>0</v>
      </c>
      <c r="H40" s="346"/>
      <c r="I40" s="200">
        <v>0</v>
      </c>
      <c r="J40" s="199"/>
      <c r="K40" s="146">
        <f t="shared" si="5"/>
        <v>0</v>
      </c>
      <c r="L40" s="150">
        <f t="shared" si="6"/>
        <v>30</v>
      </c>
      <c r="M40" s="150">
        <f t="shared" si="3"/>
        <v>0</v>
      </c>
      <c r="O40" s="185"/>
      <c r="P40" s="185"/>
    </row>
    <row r="41" spans="1:16" ht="15" thickBot="1" x14ac:dyDescent="0.2">
      <c r="A41" s="330"/>
      <c r="B41" s="333"/>
      <c r="C41" s="338" t="s">
        <v>70</v>
      </c>
      <c r="D41" s="339"/>
      <c r="E41" s="157">
        <f>SUM(E37:E40)</f>
        <v>360</v>
      </c>
      <c r="F41" s="96"/>
      <c r="G41" s="195">
        <f>SUM(G37:G40)</f>
        <v>0</v>
      </c>
      <c r="H41" s="196"/>
      <c r="I41" s="200">
        <v>0</v>
      </c>
      <c r="J41" s="96"/>
      <c r="K41" s="193">
        <f>SUM(K37:K40)</f>
        <v>0</v>
      </c>
      <c r="L41" s="192">
        <f>SUM(L37:L40)</f>
        <v>360</v>
      </c>
      <c r="M41" s="150">
        <f t="shared" si="3"/>
        <v>0</v>
      </c>
      <c r="O41" s="186"/>
      <c r="P41" s="187"/>
    </row>
    <row r="42" spans="1:16" ht="15" thickBot="1" x14ac:dyDescent="0.2">
      <c r="A42" s="279" t="s">
        <v>60</v>
      </c>
      <c r="B42" s="280"/>
      <c r="C42" s="280"/>
      <c r="D42" s="281"/>
      <c r="E42" s="152">
        <f>SUM(E41,E36)</f>
        <v>3010</v>
      </c>
      <c r="F42" s="96"/>
      <c r="G42" s="152">
        <f>SUM(G41,G36)</f>
        <v>0</v>
      </c>
      <c r="H42" s="197"/>
      <c r="I42" s="200">
        <v>0</v>
      </c>
      <c r="J42" s="96"/>
      <c r="K42" s="123">
        <f>SUM(K41,K36)</f>
        <v>0</v>
      </c>
      <c r="L42" s="123">
        <f>SUM(L41,L36)</f>
        <v>3010</v>
      </c>
      <c r="M42" s="150">
        <f>SUM(M41,M36)</f>
        <v>0</v>
      </c>
      <c r="O42" s="188"/>
      <c r="P42" s="188"/>
    </row>
    <row r="44" spans="1:16" ht="13.5" customHeight="1" x14ac:dyDescent="0.15">
      <c r="A44" s="326" t="s">
        <v>263</v>
      </c>
      <c r="B44" s="326"/>
      <c r="C44" s="327"/>
      <c r="D44" s="334" t="s">
        <v>243</v>
      </c>
      <c r="E44" s="334"/>
      <c r="F44" s="334"/>
      <c r="G44" s="334"/>
      <c r="H44" s="334" t="s">
        <v>244</v>
      </c>
      <c r="I44" s="334"/>
      <c r="J44" s="334"/>
      <c r="K44" s="334"/>
      <c r="L44" s="291" t="s">
        <v>249</v>
      </c>
      <c r="M44" s="291"/>
    </row>
    <row r="45" spans="1:16" ht="13.5" customHeight="1" thickBot="1" x14ac:dyDescent="0.2">
      <c r="A45" s="201" t="s">
        <v>24</v>
      </c>
      <c r="B45" s="201" t="s">
        <v>25</v>
      </c>
      <c r="C45" s="201" t="s">
        <v>26</v>
      </c>
      <c r="D45" s="21" t="s">
        <v>27</v>
      </c>
      <c r="E45" s="21" t="s">
        <v>28</v>
      </c>
      <c r="F45" s="22" t="s">
        <v>29</v>
      </c>
      <c r="G45" s="21" t="s">
        <v>30</v>
      </c>
      <c r="H45" s="21" t="s">
        <v>245</v>
      </c>
      <c r="I45" s="21" t="s">
        <v>28</v>
      </c>
      <c r="J45" s="161" t="s">
        <v>246</v>
      </c>
      <c r="K45" s="21" t="s">
        <v>247</v>
      </c>
      <c r="L45" s="21" t="s">
        <v>248</v>
      </c>
      <c r="M45" s="21" t="s">
        <v>30</v>
      </c>
    </row>
    <row r="46" spans="1:16" ht="15" thickBot="1" x14ac:dyDescent="0.2">
      <c r="A46" s="328" t="s">
        <v>14</v>
      </c>
      <c r="B46" s="331" t="s">
        <v>64</v>
      </c>
      <c r="C46" s="275">
        <v>2</v>
      </c>
      <c r="D46" s="57" t="s">
        <v>52</v>
      </c>
      <c r="E46" s="156">
        <v>200</v>
      </c>
      <c r="F46" s="171"/>
      <c r="G46" s="43">
        <f>E46*F46</f>
        <v>0</v>
      </c>
      <c r="H46" s="335"/>
      <c r="I46" s="110">
        <v>70</v>
      </c>
      <c r="J46" s="163"/>
      <c r="K46" s="146">
        <f>I46*J46</f>
        <v>0</v>
      </c>
      <c r="L46" s="150">
        <f>SUM(E46,I46)</f>
        <v>270</v>
      </c>
      <c r="M46" s="150">
        <f>SUM(G46,K46)</f>
        <v>0</v>
      </c>
      <c r="O46" s="185"/>
      <c r="P46" s="185"/>
    </row>
    <row r="47" spans="1:16" ht="15" thickBot="1" x14ac:dyDescent="0.2">
      <c r="A47" s="329"/>
      <c r="B47" s="332"/>
      <c r="C47" s="276"/>
      <c r="D47" s="57" t="s">
        <v>53</v>
      </c>
      <c r="E47" s="156">
        <v>500</v>
      </c>
      <c r="F47" s="171"/>
      <c r="G47" s="43">
        <f t="shared" ref="G47:G49" si="7">E47*F47</f>
        <v>0</v>
      </c>
      <c r="H47" s="336"/>
      <c r="I47" s="110">
        <v>160</v>
      </c>
      <c r="J47" s="163"/>
      <c r="K47" s="146">
        <f t="shared" ref="K47:K49" si="8">I47*J47</f>
        <v>0</v>
      </c>
      <c r="L47" s="150">
        <f t="shared" ref="L47:L49" si="9">SUM(E47,I47)</f>
        <v>660</v>
      </c>
      <c r="M47" s="150">
        <f t="shared" ref="M47:M55" si="10">SUM(G47,K47)</f>
        <v>0</v>
      </c>
      <c r="O47" s="185"/>
      <c r="P47" s="185"/>
    </row>
    <row r="48" spans="1:16" ht="15" thickBot="1" x14ac:dyDescent="0.2">
      <c r="A48" s="329"/>
      <c r="B48" s="332"/>
      <c r="C48" s="276"/>
      <c r="D48" s="57" t="s">
        <v>55</v>
      </c>
      <c r="E48" s="156">
        <v>600</v>
      </c>
      <c r="F48" s="171"/>
      <c r="G48" s="43">
        <f t="shared" si="7"/>
        <v>0</v>
      </c>
      <c r="H48" s="336"/>
      <c r="I48" s="110">
        <v>190</v>
      </c>
      <c r="J48" s="163"/>
      <c r="K48" s="146">
        <f t="shared" si="8"/>
        <v>0</v>
      </c>
      <c r="L48" s="150">
        <f t="shared" si="9"/>
        <v>790</v>
      </c>
      <c r="M48" s="150">
        <f t="shared" si="10"/>
        <v>0</v>
      </c>
      <c r="O48" s="185"/>
      <c r="P48" s="185"/>
    </row>
    <row r="49" spans="1:16" ht="15" thickBot="1" x14ac:dyDescent="0.2">
      <c r="A49" s="329"/>
      <c r="B49" s="332"/>
      <c r="C49" s="277"/>
      <c r="D49" s="57" t="s">
        <v>34</v>
      </c>
      <c r="E49" s="156">
        <v>700</v>
      </c>
      <c r="F49" s="171"/>
      <c r="G49" s="43">
        <f t="shared" si="7"/>
        <v>0</v>
      </c>
      <c r="H49" s="337"/>
      <c r="I49" s="110">
        <v>230</v>
      </c>
      <c r="J49" s="163"/>
      <c r="K49" s="146">
        <f t="shared" si="8"/>
        <v>0</v>
      </c>
      <c r="L49" s="150">
        <f t="shared" si="9"/>
        <v>930</v>
      </c>
      <c r="M49" s="150">
        <f t="shared" si="10"/>
        <v>0</v>
      </c>
      <c r="O49" s="185"/>
      <c r="P49" s="185"/>
    </row>
    <row r="50" spans="1:16" ht="15" thickBot="1" x14ac:dyDescent="0.2">
      <c r="A50" s="330"/>
      <c r="B50" s="333"/>
      <c r="C50" s="338" t="s">
        <v>70</v>
      </c>
      <c r="D50" s="339"/>
      <c r="E50" s="157">
        <f>SUM(E46:E49)</f>
        <v>2000</v>
      </c>
      <c r="F50" s="95"/>
      <c r="G50" s="45">
        <f>SUM(G46:G49)</f>
        <v>0</v>
      </c>
      <c r="H50" s="55"/>
      <c r="I50" s="150">
        <f>SUM(I46:I49)</f>
        <v>650</v>
      </c>
      <c r="J50" s="96"/>
      <c r="K50" s="193">
        <f>SUM(K46:K49)</f>
        <v>0</v>
      </c>
      <c r="L50" s="192">
        <f>SUM(L46:L49)</f>
        <v>2650</v>
      </c>
      <c r="M50" s="150">
        <f t="shared" si="10"/>
        <v>0</v>
      </c>
      <c r="O50" s="186"/>
      <c r="P50" s="187"/>
    </row>
    <row r="51" spans="1:16" ht="15" thickBot="1" x14ac:dyDescent="0.2">
      <c r="A51" s="328" t="s">
        <v>58</v>
      </c>
      <c r="B51" s="331" t="s">
        <v>64</v>
      </c>
      <c r="C51" s="275">
        <v>2</v>
      </c>
      <c r="D51" s="57" t="s">
        <v>52</v>
      </c>
      <c r="E51" s="156">
        <v>50</v>
      </c>
      <c r="F51" s="171"/>
      <c r="G51" s="43">
        <f>E51*F51</f>
        <v>0</v>
      </c>
      <c r="H51" s="335"/>
      <c r="I51" s="110">
        <v>20</v>
      </c>
      <c r="J51" s="163"/>
      <c r="K51" s="146">
        <f>I51*J51</f>
        <v>0</v>
      </c>
      <c r="L51" s="150">
        <f>SUM(E51,I51)</f>
        <v>70</v>
      </c>
      <c r="M51" s="150">
        <f t="shared" si="10"/>
        <v>0</v>
      </c>
      <c r="O51" s="185"/>
      <c r="P51" s="185"/>
    </row>
    <row r="52" spans="1:16" ht="15" thickBot="1" x14ac:dyDescent="0.2">
      <c r="A52" s="329"/>
      <c r="B52" s="332"/>
      <c r="C52" s="276"/>
      <c r="D52" s="57" t="s">
        <v>53</v>
      </c>
      <c r="E52" s="156">
        <v>110</v>
      </c>
      <c r="F52" s="171"/>
      <c r="G52" s="43">
        <f t="shared" ref="G52:G54" si="11">E52*F52</f>
        <v>0</v>
      </c>
      <c r="H52" s="336"/>
      <c r="I52" s="110">
        <v>40</v>
      </c>
      <c r="J52" s="163"/>
      <c r="K52" s="146">
        <f t="shared" ref="K52:K54" si="12">I52*J52</f>
        <v>0</v>
      </c>
      <c r="L52" s="150">
        <f t="shared" ref="L52:L54" si="13">SUM(E52,I52)</f>
        <v>150</v>
      </c>
      <c r="M52" s="150">
        <f t="shared" si="10"/>
        <v>0</v>
      </c>
      <c r="O52" s="185"/>
      <c r="P52" s="185"/>
    </row>
    <row r="53" spans="1:16" ht="15" thickBot="1" x14ac:dyDescent="0.2">
      <c r="A53" s="329"/>
      <c r="B53" s="332"/>
      <c r="C53" s="276"/>
      <c r="D53" s="57" t="s">
        <v>55</v>
      </c>
      <c r="E53" s="156">
        <v>80</v>
      </c>
      <c r="F53" s="171"/>
      <c r="G53" s="43">
        <f t="shared" si="11"/>
        <v>0</v>
      </c>
      <c r="H53" s="336"/>
      <c r="I53" s="110">
        <v>30</v>
      </c>
      <c r="J53" s="163"/>
      <c r="K53" s="146">
        <f t="shared" si="12"/>
        <v>0</v>
      </c>
      <c r="L53" s="150">
        <f t="shared" si="13"/>
        <v>110</v>
      </c>
      <c r="M53" s="150">
        <f t="shared" si="10"/>
        <v>0</v>
      </c>
      <c r="O53" s="185"/>
      <c r="P53" s="185"/>
    </row>
    <row r="54" spans="1:16" ht="15" thickBot="1" x14ac:dyDescent="0.2">
      <c r="A54" s="329"/>
      <c r="B54" s="332"/>
      <c r="C54" s="277"/>
      <c r="D54" s="57" t="s">
        <v>34</v>
      </c>
      <c r="E54" s="156">
        <v>20</v>
      </c>
      <c r="F54" s="171"/>
      <c r="G54" s="43">
        <f t="shared" si="11"/>
        <v>0</v>
      </c>
      <c r="H54" s="337"/>
      <c r="I54" s="110">
        <v>10</v>
      </c>
      <c r="J54" s="163"/>
      <c r="K54" s="146">
        <f t="shared" si="12"/>
        <v>0</v>
      </c>
      <c r="L54" s="150">
        <f t="shared" si="13"/>
        <v>30</v>
      </c>
      <c r="M54" s="150">
        <f t="shared" si="10"/>
        <v>0</v>
      </c>
      <c r="O54" s="185"/>
      <c r="P54" s="185"/>
    </row>
    <row r="55" spans="1:16" ht="15" thickBot="1" x14ac:dyDescent="0.2">
      <c r="A55" s="330"/>
      <c r="B55" s="333"/>
      <c r="C55" s="338" t="s">
        <v>70</v>
      </c>
      <c r="D55" s="339"/>
      <c r="E55" s="157">
        <f>SUM(E51:E54)</f>
        <v>260</v>
      </c>
      <c r="F55" s="96"/>
      <c r="G55" s="45">
        <f>SUM(G51:G54)</f>
        <v>0</v>
      </c>
      <c r="H55" s="55"/>
      <c r="I55" s="150">
        <f>SUM(I51:I54)</f>
        <v>100</v>
      </c>
      <c r="J55" s="96"/>
      <c r="K55" s="193">
        <f>SUM(K51:K54)</f>
        <v>0</v>
      </c>
      <c r="L55" s="192">
        <f>SUM(L51:L54)</f>
        <v>360</v>
      </c>
      <c r="M55" s="150">
        <f t="shared" si="10"/>
        <v>0</v>
      </c>
      <c r="O55" s="186"/>
      <c r="P55" s="187"/>
    </row>
    <row r="56" spans="1:16" ht="15" thickBot="1" x14ac:dyDescent="0.2">
      <c r="A56" s="279" t="s">
        <v>60</v>
      </c>
      <c r="B56" s="280"/>
      <c r="C56" s="280"/>
      <c r="D56" s="281"/>
      <c r="E56" s="152">
        <f>SUM(E55,E50)</f>
        <v>2260</v>
      </c>
      <c r="F56" s="96"/>
      <c r="G56" s="152">
        <f>SUM(G55,G50)</f>
        <v>0</v>
      </c>
      <c r="H56" s="96"/>
      <c r="I56" s="152">
        <f>SUM(I55,I50)</f>
        <v>750</v>
      </c>
      <c r="J56" s="96"/>
      <c r="K56" s="123">
        <f>SUM(K55,K50)</f>
        <v>0</v>
      </c>
      <c r="L56" s="123">
        <f>SUM(L55,L50)</f>
        <v>3010</v>
      </c>
      <c r="M56" s="150">
        <f>SUM(M55,M50)</f>
        <v>0</v>
      </c>
      <c r="O56" s="188"/>
      <c r="P56" s="188"/>
    </row>
    <row r="58" spans="1:16" x14ac:dyDescent="0.15">
      <c r="A58" s="18" t="s">
        <v>257</v>
      </c>
    </row>
    <row r="59" spans="1:16" x14ac:dyDescent="0.15">
      <c r="D59" s="343" t="s">
        <v>243</v>
      </c>
      <c r="E59" s="343"/>
      <c r="F59" s="343"/>
      <c r="G59" s="343"/>
      <c r="H59" s="334" t="s">
        <v>244</v>
      </c>
      <c r="I59" s="334"/>
      <c r="J59" s="334"/>
      <c r="K59" s="334"/>
      <c r="L59" s="291" t="s">
        <v>249</v>
      </c>
      <c r="M59" s="291"/>
    </row>
    <row r="60" spans="1:16" ht="15" thickBot="1" x14ac:dyDescent="0.2">
      <c r="A60" s="21" t="s">
        <v>24</v>
      </c>
      <c r="B60" s="21" t="s">
        <v>25</v>
      </c>
      <c r="C60" s="21" t="s">
        <v>26</v>
      </c>
      <c r="D60" s="21" t="s">
        <v>27</v>
      </c>
      <c r="E60" s="21" t="s">
        <v>28</v>
      </c>
      <c r="F60" s="22" t="s">
        <v>29</v>
      </c>
      <c r="G60" s="21" t="s">
        <v>30</v>
      </c>
      <c r="H60" s="21" t="s">
        <v>245</v>
      </c>
      <c r="I60" s="21" t="s">
        <v>28</v>
      </c>
      <c r="J60" s="161" t="s">
        <v>246</v>
      </c>
      <c r="K60" s="21" t="s">
        <v>247</v>
      </c>
      <c r="L60" s="21" t="s">
        <v>248</v>
      </c>
      <c r="M60" s="21" t="s">
        <v>30</v>
      </c>
    </row>
    <row r="61" spans="1:16" ht="15" thickBot="1" x14ac:dyDescent="0.2">
      <c r="A61" s="328" t="s">
        <v>14</v>
      </c>
      <c r="B61" s="331" t="s">
        <v>64</v>
      </c>
      <c r="C61" s="275">
        <v>2</v>
      </c>
      <c r="D61" s="57" t="s">
        <v>52</v>
      </c>
      <c r="E61" s="156">
        <v>270</v>
      </c>
      <c r="F61" s="190">
        <v>8500</v>
      </c>
      <c r="G61" s="189">
        <f>E61*F61</f>
        <v>2295000</v>
      </c>
      <c r="H61" s="340"/>
      <c r="I61" s="110" t="str">
        <f>IF(OR($H$61=0,$H$61=""),"0",80)</f>
        <v>0</v>
      </c>
      <c r="J61" s="184"/>
      <c r="K61" s="146">
        <f>I61*J61</f>
        <v>0</v>
      </c>
      <c r="L61" s="150">
        <f>SUM(E61,I61)</f>
        <v>270</v>
      </c>
      <c r="M61" s="150">
        <f>SUM(G61,K61)</f>
        <v>2295000</v>
      </c>
    </row>
    <row r="62" spans="1:16" ht="15" thickBot="1" x14ac:dyDescent="0.2">
      <c r="A62" s="329"/>
      <c r="B62" s="332"/>
      <c r="C62" s="276"/>
      <c r="D62" s="57" t="s">
        <v>53</v>
      </c>
      <c r="E62" s="156">
        <v>660</v>
      </c>
      <c r="F62" s="190">
        <v>8500</v>
      </c>
      <c r="G62" s="189">
        <f t="shared" ref="G62:G64" si="14">E62*F62</f>
        <v>5610000</v>
      </c>
      <c r="H62" s="341"/>
      <c r="I62" s="110" t="str">
        <f>IF(OR($H$61=0,$H$61=""),"0",200)</f>
        <v>0</v>
      </c>
      <c r="J62" s="184"/>
      <c r="K62" s="146">
        <f t="shared" ref="K62:K64" si="15">I62*J62</f>
        <v>0</v>
      </c>
      <c r="L62" s="150">
        <f t="shared" ref="L62:L64" si="16">SUM(E62,I62)</f>
        <v>660</v>
      </c>
      <c r="M62" s="150">
        <f t="shared" ref="M62:M70" si="17">SUM(G62,K62)</f>
        <v>5610000</v>
      </c>
    </row>
    <row r="63" spans="1:16" ht="15" thickBot="1" x14ac:dyDescent="0.2">
      <c r="A63" s="329"/>
      <c r="B63" s="332"/>
      <c r="C63" s="276"/>
      <c r="D63" s="57" t="s">
        <v>55</v>
      </c>
      <c r="E63" s="156">
        <v>790</v>
      </c>
      <c r="F63" s="190">
        <v>8500</v>
      </c>
      <c r="G63" s="189">
        <f t="shared" si="14"/>
        <v>6715000</v>
      </c>
      <c r="H63" s="341"/>
      <c r="I63" s="110" t="str">
        <f>IF(OR($H$61=0,$H$61=""),"0",240)</f>
        <v>0</v>
      </c>
      <c r="J63" s="184"/>
      <c r="K63" s="146">
        <f t="shared" si="15"/>
        <v>0</v>
      </c>
      <c r="L63" s="150">
        <f t="shared" si="16"/>
        <v>790</v>
      </c>
      <c r="M63" s="150">
        <f t="shared" si="17"/>
        <v>6715000</v>
      </c>
    </row>
    <row r="64" spans="1:16" ht="15" thickBot="1" x14ac:dyDescent="0.2">
      <c r="A64" s="329"/>
      <c r="B64" s="332"/>
      <c r="C64" s="277"/>
      <c r="D64" s="57" t="s">
        <v>34</v>
      </c>
      <c r="E64" s="156">
        <v>930</v>
      </c>
      <c r="F64" s="190">
        <v>8500</v>
      </c>
      <c r="G64" s="189">
        <f t="shared" si="14"/>
        <v>7905000</v>
      </c>
      <c r="H64" s="342"/>
      <c r="I64" s="110" t="str">
        <f>IF(OR($H$61=0,$H$61=""),"0",270)</f>
        <v>0</v>
      </c>
      <c r="J64" s="184"/>
      <c r="K64" s="146">
        <f t="shared" si="15"/>
        <v>0</v>
      </c>
      <c r="L64" s="150">
        <f t="shared" si="16"/>
        <v>930</v>
      </c>
      <c r="M64" s="150">
        <f t="shared" si="17"/>
        <v>7905000</v>
      </c>
    </row>
    <row r="65" spans="1:13" ht="15" thickBot="1" x14ac:dyDescent="0.2">
      <c r="A65" s="330"/>
      <c r="B65" s="333"/>
      <c r="C65" s="338" t="s">
        <v>70</v>
      </c>
      <c r="D65" s="339"/>
      <c r="E65" s="157">
        <f>SUM(E61:E64)</f>
        <v>2650</v>
      </c>
      <c r="F65" s="191"/>
      <c r="G65" s="147">
        <f>SUM(G61:G64)</f>
        <v>22525000</v>
      </c>
      <c r="H65" s="55"/>
      <c r="I65" s="150">
        <f>SUM(I61:I64)</f>
        <v>0</v>
      </c>
      <c r="J65" s="96"/>
      <c r="K65" s="193">
        <f>SUM(K61:K64)</f>
        <v>0</v>
      </c>
      <c r="L65" s="192">
        <f>SUM(L61:L64)</f>
        <v>2650</v>
      </c>
      <c r="M65" s="150">
        <f t="shared" si="17"/>
        <v>22525000</v>
      </c>
    </row>
    <row r="66" spans="1:13" ht="15" thickBot="1" x14ac:dyDescent="0.2">
      <c r="A66" s="328" t="s">
        <v>58</v>
      </c>
      <c r="B66" s="331" t="s">
        <v>64</v>
      </c>
      <c r="C66" s="275">
        <v>2</v>
      </c>
      <c r="D66" s="57" t="s">
        <v>52</v>
      </c>
      <c r="E66" s="156">
        <v>70</v>
      </c>
      <c r="F66" s="190">
        <v>8500</v>
      </c>
      <c r="G66" s="189">
        <f>E66*F66</f>
        <v>595000</v>
      </c>
      <c r="H66" s="340"/>
      <c r="I66" s="110" t="str">
        <f>IF(OR($H$66=0,$H$66=""),"0",30)</f>
        <v>0</v>
      </c>
      <c r="J66" s="184"/>
      <c r="K66" s="146">
        <f>I66*J66</f>
        <v>0</v>
      </c>
      <c r="L66" s="150">
        <f>SUM(E66,I66)</f>
        <v>70</v>
      </c>
      <c r="M66" s="150">
        <f t="shared" si="17"/>
        <v>595000</v>
      </c>
    </row>
    <row r="67" spans="1:13" ht="15" thickBot="1" x14ac:dyDescent="0.2">
      <c r="A67" s="329"/>
      <c r="B67" s="332"/>
      <c r="C67" s="276"/>
      <c r="D67" s="57" t="s">
        <v>53</v>
      </c>
      <c r="E67" s="156">
        <v>150</v>
      </c>
      <c r="F67" s="190">
        <v>8500</v>
      </c>
      <c r="G67" s="189">
        <f t="shared" ref="G67:G69" si="18">E67*F67</f>
        <v>1275000</v>
      </c>
      <c r="H67" s="341"/>
      <c r="I67" s="110" t="str">
        <f>IF(OR($H$66=0,$H$66=""),"0",40)</f>
        <v>0</v>
      </c>
      <c r="J67" s="184"/>
      <c r="K67" s="146">
        <f t="shared" ref="K67:K69" si="19">I67*J67</f>
        <v>0</v>
      </c>
      <c r="L67" s="150">
        <f t="shared" ref="L67:L69" si="20">SUM(E67,I67)</f>
        <v>150</v>
      </c>
      <c r="M67" s="150">
        <f t="shared" si="17"/>
        <v>1275000</v>
      </c>
    </row>
    <row r="68" spans="1:13" ht="15" thickBot="1" x14ac:dyDescent="0.2">
      <c r="A68" s="329"/>
      <c r="B68" s="332"/>
      <c r="C68" s="276"/>
      <c r="D68" s="57" t="s">
        <v>55</v>
      </c>
      <c r="E68" s="156">
        <v>110</v>
      </c>
      <c r="F68" s="190">
        <v>8500</v>
      </c>
      <c r="G68" s="189">
        <f t="shared" si="18"/>
        <v>935000</v>
      </c>
      <c r="H68" s="341"/>
      <c r="I68" s="110" t="str">
        <f>IF(OR($H$66=0,$H$66=""),"0",30)</f>
        <v>0</v>
      </c>
      <c r="J68" s="184"/>
      <c r="K68" s="146">
        <f t="shared" si="19"/>
        <v>0</v>
      </c>
      <c r="L68" s="150">
        <f t="shared" si="20"/>
        <v>110</v>
      </c>
      <c r="M68" s="150">
        <f t="shared" si="17"/>
        <v>935000</v>
      </c>
    </row>
    <row r="69" spans="1:13" ht="15" thickBot="1" x14ac:dyDescent="0.2">
      <c r="A69" s="329"/>
      <c r="B69" s="332"/>
      <c r="C69" s="277"/>
      <c r="D69" s="57" t="s">
        <v>34</v>
      </c>
      <c r="E69" s="156">
        <v>30</v>
      </c>
      <c r="F69" s="190">
        <v>8500</v>
      </c>
      <c r="G69" s="189">
        <f t="shared" si="18"/>
        <v>255000</v>
      </c>
      <c r="H69" s="342"/>
      <c r="I69" s="110" t="str">
        <f>IF(OR($H$66=0,$H$66=""),"0",10)</f>
        <v>0</v>
      </c>
      <c r="J69" s="184"/>
      <c r="K69" s="146">
        <f t="shared" si="19"/>
        <v>0</v>
      </c>
      <c r="L69" s="150">
        <f t="shared" si="20"/>
        <v>30</v>
      </c>
      <c r="M69" s="150">
        <f t="shared" si="17"/>
        <v>255000</v>
      </c>
    </row>
    <row r="70" spans="1:13" ht="15" thickBot="1" x14ac:dyDescent="0.2">
      <c r="A70" s="330"/>
      <c r="B70" s="333"/>
      <c r="C70" s="338" t="s">
        <v>70</v>
      </c>
      <c r="D70" s="339"/>
      <c r="E70" s="157">
        <f>SUM(E66:E69)</f>
        <v>360</v>
      </c>
      <c r="F70" s="96"/>
      <c r="G70" s="147">
        <f>SUM(G66:G69)</f>
        <v>3060000</v>
      </c>
      <c r="H70" s="55"/>
      <c r="I70" s="150">
        <f>SUM(I66:I69)</f>
        <v>0</v>
      </c>
      <c r="J70" s="96"/>
      <c r="K70" s="193">
        <f>SUM(K66:K69)</f>
        <v>0</v>
      </c>
      <c r="L70" s="192">
        <f>SUM(L66:L69)</f>
        <v>360</v>
      </c>
      <c r="M70" s="150">
        <f t="shared" si="17"/>
        <v>3060000</v>
      </c>
    </row>
    <row r="71" spans="1:13" ht="15" thickBot="1" x14ac:dyDescent="0.2">
      <c r="A71" s="279" t="s">
        <v>60</v>
      </c>
      <c r="B71" s="280"/>
      <c r="C71" s="280"/>
      <c r="D71" s="281"/>
      <c r="E71" s="152">
        <f>SUM(E70,E65)</f>
        <v>3010</v>
      </c>
      <c r="F71" s="96"/>
      <c r="G71" s="152">
        <f>SUM(G70,G65)</f>
        <v>25585000</v>
      </c>
      <c r="H71" s="96"/>
      <c r="I71" s="152">
        <f>SUM(I70,I65)</f>
        <v>0</v>
      </c>
      <c r="J71" s="96"/>
      <c r="K71" s="123">
        <f>SUM(K70,K65)</f>
        <v>0</v>
      </c>
      <c r="L71" s="123">
        <f>SUM(L70,L65)</f>
        <v>3010</v>
      </c>
      <c r="M71" s="123">
        <f>SUM(M70,M65)</f>
        <v>25585000</v>
      </c>
    </row>
    <row r="72" spans="1:13" ht="14.25" x14ac:dyDescent="0.15">
      <c r="A72" s="178"/>
      <c r="B72" s="178"/>
      <c r="C72" s="178"/>
      <c r="D72" s="178"/>
      <c r="E72" s="179"/>
      <c r="F72" s="180"/>
      <c r="G72" s="180"/>
      <c r="H72" s="180"/>
      <c r="I72" s="181"/>
      <c r="J72" s="180"/>
      <c r="K72" s="180"/>
      <c r="L72" s="182"/>
      <c r="M72" s="182"/>
    </row>
    <row r="73" spans="1:13" x14ac:dyDescent="0.15">
      <c r="A73" s="18" t="s">
        <v>258</v>
      </c>
    </row>
    <row r="74" spans="1:13" x14ac:dyDescent="0.15">
      <c r="D74" s="343" t="s">
        <v>243</v>
      </c>
      <c r="E74" s="343"/>
      <c r="F74" s="343"/>
      <c r="G74" s="343"/>
      <c r="H74" s="334" t="s">
        <v>244</v>
      </c>
      <c r="I74" s="334"/>
      <c r="J74" s="334"/>
      <c r="K74" s="334"/>
      <c r="L74" s="291" t="s">
        <v>249</v>
      </c>
      <c r="M74" s="291"/>
    </row>
    <row r="75" spans="1:13" ht="15" thickBot="1" x14ac:dyDescent="0.2">
      <c r="A75" s="21" t="s">
        <v>24</v>
      </c>
      <c r="B75" s="21" t="s">
        <v>25</v>
      </c>
      <c r="C75" s="21" t="s">
        <v>26</v>
      </c>
      <c r="D75" s="21" t="s">
        <v>27</v>
      </c>
      <c r="E75" s="21" t="s">
        <v>28</v>
      </c>
      <c r="F75" s="22" t="s">
        <v>29</v>
      </c>
      <c r="G75" s="21" t="s">
        <v>30</v>
      </c>
      <c r="H75" s="21" t="s">
        <v>245</v>
      </c>
      <c r="I75" s="21" t="s">
        <v>28</v>
      </c>
      <c r="J75" s="161" t="s">
        <v>246</v>
      </c>
      <c r="K75" s="21" t="s">
        <v>247</v>
      </c>
      <c r="L75" s="21" t="s">
        <v>248</v>
      </c>
      <c r="M75" s="21" t="s">
        <v>30</v>
      </c>
    </row>
    <row r="76" spans="1:13" ht="15" thickBot="1" x14ac:dyDescent="0.2">
      <c r="A76" s="328" t="s">
        <v>14</v>
      </c>
      <c r="B76" s="331" t="s">
        <v>64</v>
      </c>
      <c r="C76" s="275">
        <v>2</v>
      </c>
      <c r="D76" s="57" t="s">
        <v>52</v>
      </c>
      <c r="E76" s="156">
        <v>200</v>
      </c>
      <c r="F76" s="190">
        <v>8500</v>
      </c>
      <c r="G76" s="189">
        <f>E76*F76</f>
        <v>1700000</v>
      </c>
      <c r="H76" s="340">
        <v>2.4</v>
      </c>
      <c r="I76" s="110">
        <v>70</v>
      </c>
      <c r="J76" s="184">
        <v>10000</v>
      </c>
      <c r="K76" s="146">
        <f>I76*J76</f>
        <v>700000</v>
      </c>
      <c r="L76" s="150">
        <f>SUM(E76,I76)</f>
        <v>270</v>
      </c>
      <c r="M76" s="150">
        <f>SUM(G76,K76)</f>
        <v>2400000</v>
      </c>
    </row>
    <row r="77" spans="1:13" ht="15" thickBot="1" x14ac:dyDescent="0.2">
      <c r="A77" s="329"/>
      <c r="B77" s="332"/>
      <c r="C77" s="276"/>
      <c r="D77" s="57" t="s">
        <v>53</v>
      </c>
      <c r="E77" s="156">
        <v>500</v>
      </c>
      <c r="F77" s="190">
        <v>8500</v>
      </c>
      <c r="G77" s="189">
        <f t="shared" ref="G77:G79" si="21">E77*F77</f>
        <v>4250000</v>
      </c>
      <c r="H77" s="341"/>
      <c r="I77" s="110">
        <v>160</v>
      </c>
      <c r="J77" s="184">
        <v>10000</v>
      </c>
      <c r="K77" s="146">
        <f t="shared" ref="K77:K79" si="22">I77*J77</f>
        <v>1600000</v>
      </c>
      <c r="L77" s="150">
        <f t="shared" ref="L77:L79" si="23">SUM(E77,I77)</f>
        <v>660</v>
      </c>
      <c r="M77" s="150">
        <f t="shared" ref="M77:M85" si="24">SUM(G77,K77)</f>
        <v>5850000</v>
      </c>
    </row>
    <row r="78" spans="1:13" ht="15" thickBot="1" x14ac:dyDescent="0.2">
      <c r="A78" s="329"/>
      <c r="B78" s="332"/>
      <c r="C78" s="276"/>
      <c r="D78" s="57" t="s">
        <v>55</v>
      </c>
      <c r="E78" s="156">
        <v>600</v>
      </c>
      <c r="F78" s="190">
        <v>8500</v>
      </c>
      <c r="G78" s="189">
        <f t="shared" si="21"/>
        <v>5100000</v>
      </c>
      <c r="H78" s="341"/>
      <c r="I78" s="110">
        <v>190</v>
      </c>
      <c r="J78" s="184">
        <v>10000</v>
      </c>
      <c r="K78" s="146">
        <f t="shared" si="22"/>
        <v>1900000</v>
      </c>
      <c r="L78" s="150">
        <f t="shared" si="23"/>
        <v>790</v>
      </c>
      <c r="M78" s="150">
        <f t="shared" si="24"/>
        <v>7000000</v>
      </c>
    </row>
    <row r="79" spans="1:13" ht="15" thickBot="1" x14ac:dyDescent="0.2">
      <c r="A79" s="329"/>
      <c r="B79" s="332"/>
      <c r="C79" s="277"/>
      <c r="D79" s="57" t="s">
        <v>34</v>
      </c>
      <c r="E79" s="156">
        <v>700</v>
      </c>
      <c r="F79" s="190">
        <v>8500</v>
      </c>
      <c r="G79" s="189">
        <f t="shared" si="21"/>
        <v>5950000</v>
      </c>
      <c r="H79" s="342"/>
      <c r="I79" s="110">
        <v>230</v>
      </c>
      <c r="J79" s="184">
        <v>10000</v>
      </c>
      <c r="K79" s="146">
        <f t="shared" si="22"/>
        <v>2300000</v>
      </c>
      <c r="L79" s="150">
        <f t="shared" si="23"/>
        <v>930</v>
      </c>
      <c r="M79" s="150">
        <f t="shared" si="24"/>
        <v>8250000</v>
      </c>
    </row>
    <row r="80" spans="1:13" ht="15" thickBot="1" x14ac:dyDescent="0.2">
      <c r="A80" s="330"/>
      <c r="B80" s="333"/>
      <c r="C80" s="338" t="s">
        <v>70</v>
      </c>
      <c r="D80" s="339"/>
      <c r="E80" s="157">
        <f>SUM(E76:E79)</f>
        <v>2000</v>
      </c>
      <c r="F80" s="191"/>
      <c r="G80" s="147">
        <f>SUM(G76:G79)</f>
        <v>17000000</v>
      </c>
      <c r="H80" s="55"/>
      <c r="I80" s="150">
        <f>SUM(I76:I79)</f>
        <v>650</v>
      </c>
      <c r="J80" s="96"/>
      <c r="K80" s="193">
        <f>SUM(K76:K79)</f>
        <v>6500000</v>
      </c>
      <c r="L80" s="192">
        <f>SUM(L76:L79)</f>
        <v>2650</v>
      </c>
      <c r="M80" s="150">
        <f t="shared" si="24"/>
        <v>23500000</v>
      </c>
    </row>
    <row r="81" spans="1:13" ht="15" thickBot="1" x14ac:dyDescent="0.2">
      <c r="A81" s="328" t="s">
        <v>58</v>
      </c>
      <c r="B81" s="331" t="s">
        <v>64</v>
      </c>
      <c r="C81" s="275">
        <v>2</v>
      </c>
      <c r="D81" s="57" t="s">
        <v>52</v>
      </c>
      <c r="E81" s="156">
        <v>50</v>
      </c>
      <c r="F81" s="190">
        <v>8500</v>
      </c>
      <c r="G81" s="189">
        <f>E81*F81</f>
        <v>425000</v>
      </c>
      <c r="H81" s="340">
        <v>2.4</v>
      </c>
      <c r="I81" s="110">
        <v>20</v>
      </c>
      <c r="J81" s="184">
        <v>10000</v>
      </c>
      <c r="K81" s="146">
        <f>I81*J81</f>
        <v>200000</v>
      </c>
      <c r="L81" s="150">
        <f>SUM(E81,I81)</f>
        <v>70</v>
      </c>
      <c r="M81" s="150">
        <f t="shared" si="24"/>
        <v>625000</v>
      </c>
    </row>
    <row r="82" spans="1:13" ht="15" thickBot="1" x14ac:dyDescent="0.2">
      <c r="A82" s="329"/>
      <c r="B82" s="332"/>
      <c r="C82" s="276"/>
      <c r="D82" s="57" t="s">
        <v>53</v>
      </c>
      <c r="E82" s="156">
        <v>110</v>
      </c>
      <c r="F82" s="190">
        <v>8500</v>
      </c>
      <c r="G82" s="189">
        <f t="shared" ref="G82:G84" si="25">E82*F82</f>
        <v>935000</v>
      </c>
      <c r="H82" s="341"/>
      <c r="I82" s="110">
        <v>40</v>
      </c>
      <c r="J82" s="184">
        <v>10000</v>
      </c>
      <c r="K82" s="146">
        <f t="shared" ref="K82:K84" si="26">I82*J82</f>
        <v>400000</v>
      </c>
      <c r="L82" s="150">
        <f t="shared" ref="L82:L84" si="27">SUM(E82,I82)</f>
        <v>150</v>
      </c>
      <c r="M82" s="150">
        <f t="shared" si="24"/>
        <v>1335000</v>
      </c>
    </row>
    <row r="83" spans="1:13" ht="15" thickBot="1" x14ac:dyDescent="0.2">
      <c r="A83" s="329"/>
      <c r="B83" s="332"/>
      <c r="C83" s="276"/>
      <c r="D83" s="57" t="s">
        <v>55</v>
      </c>
      <c r="E83" s="156">
        <v>80</v>
      </c>
      <c r="F83" s="190">
        <v>8500</v>
      </c>
      <c r="G83" s="189">
        <f t="shared" si="25"/>
        <v>680000</v>
      </c>
      <c r="H83" s="341"/>
      <c r="I83" s="110">
        <v>30</v>
      </c>
      <c r="J83" s="184">
        <v>10000</v>
      </c>
      <c r="K83" s="146">
        <f t="shared" si="26"/>
        <v>300000</v>
      </c>
      <c r="L83" s="150">
        <f t="shared" si="27"/>
        <v>110</v>
      </c>
      <c r="M83" s="150">
        <f t="shared" si="24"/>
        <v>980000</v>
      </c>
    </row>
    <row r="84" spans="1:13" ht="15" thickBot="1" x14ac:dyDescent="0.2">
      <c r="A84" s="329"/>
      <c r="B84" s="332"/>
      <c r="C84" s="277"/>
      <c r="D84" s="57" t="s">
        <v>34</v>
      </c>
      <c r="E84" s="156">
        <v>20</v>
      </c>
      <c r="F84" s="190">
        <v>8500</v>
      </c>
      <c r="G84" s="189">
        <f t="shared" si="25"/>
        <v>170000</v>
      </c>
      <c r="H84" s="342"/>
      <c r="I84" s="110">
        <v>10</v>
      </c>
      <c r="J84" s="184">
        <v>10000</v>
      </c>
      <c r="K84" s="146">
        <f t="shared" si="26"/>
        <v>100000</v>
      </c>
      <c r="L84" s="150">
        <f t="shared" si="27"/>
        <v>30</v>
      </c>
      <c r="M84" s="150">
        <f t="shared" si="24"/>
        <v>270000</v>
      </c>
    </row>
    <row r="85" spans="1:13" ht="15" thickBot="1" x14ac:dyDescent="0.2">
      <c r="A85" s="330"/>
      <c r="B85" s="333"/>
      <c r="C85" s="338" t="s">
        <v>70</v>
      </c>
      <c r="D85" s="339"/>
      <c r="E85" s="157">
        <f>SUM(E81:E84)</f>
        <v>260</v>
      </c>
      <c r="F85" s="96"/>
      <c r="G85" s="147">
        <f>SUM(G81:G84)</f>
        <v>2210000</v>
      </c>
      <c r="H85" s="55"/>
      <c r="I85" s="150">
        <f>SUM(I81:I84)</f>
        <v>100</v>
      </c>
      <c r="J85" s="96"/>
      <c r="K85" s="193">
        <f>SUM(K81:K84)</f>
        <v>1000000</v>
      </c>
      <c r="L85" s="192">
        <f>SUM(L81:L84)</f>
        <v>360</v>
      </c>
      <c r="M85" s="150">
        <f t="shared" si="24"/>
        <v>3210000</v>
      </c>
    </row>
    <row r="86" spans="1:13" ht="15" thickBot="1" x14ac:dyDescent="0.2">
      <c r="A86" s="279" t="s">
        <v>60</v>
      </c>
      <c r="B86" s="280"/>
      <c r="C86" s="280"/>
      <c r="D86" s="281"/>
      <c r="E86" s="152">
        <f>SUM(E85,E80)</f>
        <v>2260</v>
      </c>
      <c r="F86" s="96"/>
      <c r="G86" s="152">
        <f>SUM(G85,G80)</f>
        <v>19210000</v>
      </c>
      <c r="H86" s="96"/>
      <c r="I86" s="152">
        <f>SUM(I85,I80)</f>
        <v>750</v>
      </c>
      <c r="J86" s="96"/>
      <c r="K86" s="123">
        <f>SUM(K85,K80)</f>
        <v>7500000</v>
      </c>
      <c r="L86" s="123">
        <f>SUM(L85,L80)</f>
        <v>3010</v>
      </c>
      <c r="M86" s="123">
        <f>SUM(M85,M80)</f>
        <v>26710000</v>
      </c>
    </row>
  </sheetData>
  <mergeCells count="83">
    <mergeCell ref="K1:L1"/>
    <mergeCell ref="A6:L13"/>
    <mergeCell ref="A15:B15"/>
    <mergeCell ref="C15:D15"/>
    <mergeCell ref="E15:F15"/>
    <mergeCell ref="A16:B16"/>
    <mergeCell ref="C16:D16"/>
    <mergeCell ref="E16:F16"/>
    <mergeCell ref="G16:H16"/>
    <mergeCell ref="C17:D17"/>
    <mergeCell ref="E17:F17"/>
    <mergeCell ref="G17:H17"/>
    <mergeCell ref="H30:K30"/>
    <mergeCell ref="H32:H35"/>
    <mergeCell ref="L30:M30"/>
    <mergeCell ref="K16:L16"/>
    <mergeCell ref="I16:J16"/>
    <mergeCell ref="I17:J17"/>
    <mergeCell ref="K17:L17"/>
    <mergeCell ref="I27:J27"/>
    <mergeCell ref="E28:H28"/>
    <mergeCell ref="I28:J28"/>
    <mergeCell ref="B24:E24"/>
    <mergeCell ref="F24:H24"/>
    <mergeCell ref="I24:J24"/>
    <mergeCell ref="I25:J25"/>
    <mergeCell ref="I26:J26"/>
    <mergeCell ref="A17:B17"/>
    <mergeCell ref="H37:H40"/>
    <mergeCell ref="C32:C35"/>
    <mergeCell ref="C37:C40"/>
    <mergeCell ref="B32:B36"/>
    <mergeCell ref="A42:D42"/>
    <mergeCell ref="A32:A36"/>
    <mergeCell ref="A37:A41"/>
    <mergeCell ref="B37:B41"/>
    <mergeCell ref="C36:D36"/>
    <mergeCell ref="C41:D41"/>
    <mergeCell ref="H59:K59"/>
    <mergeCell ref="L59:M59"/>
    <mergeCell ref="H61:H64"/>
    <mergeCell ref="A61:A65"/>
    <mergeCell ref="B61:B65"/>
    <mergeCell ref="C61:C64"/>
    <mergeCell ref="C65:D65"/>
    <mergeCell ref="D59:G59"/>
    <mergeCell ref="A86:D86"/>
    <mergeCell ref="D74:G74"/>
    <mergeCell ref="H74:K74"/>
    <mergeCell ref="L74:M74"/>
    <mergeCell ref="H76:H79"/>
    <mergeCell ref="A81:A85"/>
    <mergeCell ref="B81:B85"/>
    <mergeCell ref="C81:C84"/>
    <mergeCell ref="H81:H84"/>
    <mergeCell ref="C85:D85"/>
    <mergeCell ref="A71:D71"/>
    <mergeCell ref="A76:A80"/>
    <mergeCell ref="B76:B80"/>
    <mergeCell ref="C76:C79"/>
    <mergeCell ref="C80:D80"/>
    <mergeCell ref="H66:H69"/>
    <mergeCell ref="A66:A70"/>
    <mergeCell ref="B66:B70"/>
    <mergeCell ref="C66:C69"/>
    <mergeCell ref="C70:D70"/>
    <mergeCell ref="H51:H54"/>
    <mergeCell ref="C55:D55"/>
    <mergeCell ref="D44:G44"/>
    <mergeCell ref="H44:K44"/>
    <mergeCell ref="L44:M44"/>
    <mergeCell ref="C46:C49"/>
    <mergeCell ref="H46:H49"/>
    <mergeCell ref="C50:D50"/>
    <mergeCell ref="A56:D56"/>
    <mergeCell ref="A30:C30"/>
    <mergeCell ref="A44:C44"/>
    <mergeCell ref="A51:A55"/>
    <mergeCell ref="B51:B55"/>
    <mergeCell ref="C51:C54"/>
    <mergeCell ref="A46:A50"/>
    <mergeCell ref="B46:B50"/>
    <mergeCell ref="D30:G30"/>
  </mergeCells>
  <phoneticPr fontId="2"/>
  <printOptions horizontalCentered="1"/>
  <pageMargins left="0.70866141732283472" right="0.70866141732283472" top="0.74803149606299213" bottom="0.74803149606299213" header="0.31496062992125984" footer="0.31496062992125984"/>
  <pageSetup paperSize="9" scale="62"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0C1083-C5DE-4FC8-BC4C-D5BFF46D4312}">
  <sheetPr>
    <pageSetUpPr fitToPage="1"/>
  </sheetPr>
  <dimension ref="A1:L32"/>
  <sheetViews>
    <sheetView view="pageBreakPreview" topLeftCell="A4" zoomScaleNormal="100" zoomScaleSheetLayoutView="100" workbookViewId="0">
      <selection activeCell="K26" sqref="K26"/>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17" t="s">
        <v>240</v>
      </c>
      <c r="D15" s="318"/>
      <c r="E15" s="306" t="s">
        <v>43</v>
      </c>
      <c r="F15" s="307"/>
      <c r="G15" s="17"/>
      <c r="K15" s="19" t="s">
        <v>4</v>
      </c>
      <c r="L15" s="19" t="s">
        <v>62</v>
      </c>
    </row>
    <row r="16" spans="1:12" ht="41.25" customHeight="1" x14ac:dyDescent="0.15">
      <c r="A16" s="312" t="s">
        <v>5</v>
      </c>
      <c r="B16" s="313"/>
      <c r="C16" s="314" t="s">
        <v>241</v>
      </c>
      <c r="D16" s="315"/>
      <c r="E16" s="312"/>
      <c r="F16" s="313"/>
      <c r="G16" s="312"/>
      <c r="H16" s="313"/>
      <c r="I16" s="284"/>
      <c r="J16" s="285"/>
      <c r="K16" s="284"/>
      <c r="L16" s="285"/>
    </row>
    <row r="17" spans="1:12" ht="19.5" customHeight="1" x14ac:dyDescent="0.15">
      <c r="A17" s="306" t="s">
        <v>6</v>
      </c>
      <c r="B17" s="307"/>
      <c r="C17" s="310">
        <f>I25</f>
        <v>15150</v>
      </c>
      <c r="D17" s="349"/>
      <c r="E17" s="155"/>
      <c r="F17" s="69"/>
      <c r="G17" s="89"/>
      <c r="H17" s="69"/>
      <c r="I17" s="310"/>
      <c r="J17" s="311"/>
      <c r="K17" s="310"/>
      <c r="L17" s="311"/>
    </row>
    <row r="18" spans="1:12" s="20" customFormat="1" x14ac:dyDescent="0.15">
      <c r="C18" s="28"/>
      <c r="D18" s="28"/>
      <c r="E18" s="28"/>
      <c r="F18" s="28"/>
      <c r="G18" s="28"/>
      <c r="H18" s="28"/>
      <c r="I18" s="28"/>
      <c r="J18" s="28"/>
      <c r="K18" s="28"/>
      <c r="L18" s="28"/>
    </row>
    <row r="19" spans="1:12" x14ac:dyDescent="0.15">
      <c r="A19" s="20"/>
      <c r="B19" s="26"/>
      <c r="C19" s="27"/>
      <c r="D19" s="27"/>
      <c r="E19" s="27"/>
      <c r="F19" s="27"/>
      <c r="G19" s="27"/>
      <c r="H19" s="27"/>
      <c r="I19" s="4"/>
      <c r="J19" s="4"/>
      <c r="K19" s="4"/>
      <c r="L19" s="4"/>
    </row>
    <row r="20" spans="1:12" x14ac:dyDescent="0.15">
      <c r="A20" s="18"/>
      <c r="C20" s="4"/>
      <c r="D20" s="4"/>
      <c r="E20" s="4"/>
      <c r="F20" s="4"/>
      <c r="G20" s="4"/>
      <c r="H20" s="4"/>
      <c r="I20" s="4"/>
      <c r="J20" s="4"/>
      <c r="K20" s="4"/>
      <c r="L20" s="4"/>
    </row>
    <row r="21" spans="1:12" x14ac:dyDescent="0.15">
      <c r="A21" s="18"/>
      <c r="C21" s="4"/>
      <c r="D21" s="4"/>
      <c r="E21" s="4"/>
      <c r="F21" s="4"/>
      <c r="G21" s="4"/>
      <c r="H21" s="4"/>
      <c r="I21" s="4"/>
      <c r="J21" s="4"/>
      <c r="K21" s="4"/>
      <c r="L21" s="4"/>
    </row>
    <row r="22" spans="1:12" x14ac:dyDescent="0.15">
      <c r="A22" t="s">
        <v>7</v>
      </c>
      <c r="F22" s="8" t="s">
        <v>8</v>
      </c>
    </row>
    <row r="23" spans="1:12" ht="13.5" customHeight="1" x14ac:dyDescent="0.15">
      <c r="A23" s="10" t="s">
        <v>9</v>
      </c>
      <c r="B23" s="291" t="s">
        <v>10</v>
      </c>
      <c r="C23" s="291"/>
      <c r="D23" s="291"/>
      <c r="E23" s="321"/>
      <c r="F23" s="321" t="s">
        <v>11</v>
      </c>
      <c r="G23" s="321"/>
      <c r="H23" s="321"/>
      <c r="I23" s="321" t="s">
        <v>12</v>
      </c>
      <c r="J23" s="321"/>
    </row>
    <row r="24" spans="1:12" ht="13.5" customHeight="1" x14ac:dyDescent="0.15">
      <c r="A24" s="10" t="s">
        <v>13</v>
      </c>
      <c r="B24" s="19" t="s">
        <v>14</v>
      </c>
      <c r="C24" s="19" t="s">
        <v>15</v>
      </c>
      <c r="D24" s="40" t="s">
        <v>16</v>
      </c>
      <c r="E24" s="33" t="s">
        <v>17</v>
      </c>
      <c r="F24" s="34" t="s">
        <v>18</v>
      </c>
      <c r="G24" s="34" t="s">
        <v>19</v>
      </c>
      <c r="H24" s="34" t="s">
        <v>20</v>
      </c>
      <c r="I24" s="322"/>
      <c r="J24" s="323"/>
    </row>
    <row r="25" spans="1:12" ht="13.5" customHeight="1" x14ac:dyDescent="0.15">
      <c r="A25" s="10" t="s">
        <v>21</v>
      </c>
      <c r="B25" s="47">
        <v>0</v>
      </c>
      <c r="C25" s="47">
        <v>0</v>
      </c>
      <c r="D25" s="51">
        <v>0</v>
      </c>
      <c r="E25" s="53">
        <v>0</v>
      </c>
      <c r="F25" s="77">
        <f>H30</f>
        <v>14990</v>
      </c>
      <c r="G25" s="77">
        <f>H31</f>
        <v>160</v>
      </c>
      <c r="H25" s="48">
        <v>0</v>
      </c>
      <c r="I25" s="282">
        <f>SUM(B25:H25)</f>
        <v>15150</v>
      </c>
      <c r="J25" s="324"/>
      <c r="L25" s="13"/>
    </row>
    <row r="26" spans="1:12" ht="13.5" customHeight="1" x14ac:dyDescent="0.15">
      <c r="A26" s="10" t="s">
        <v>22</v>
      </c>
      <c r="B26" s="49">
        <v>0</v>
      </c>
      <c r="C26" s="49">
        <v>0</v>
      </c>
      <c r="D26" s="52">
        <v>0</v>
      </c>
      <c r="E26" s="54">
        <v>0</v>
      </c>
      <c r="F26" s="78">
        <f>J30</f>
        <v>0</v>
      </c>
      <c r="G26" s="78">
        <f>J31</f>
        <v>0</v>
      </c>
      <c r="H26" s="50">
        <v>0</v>
      </c>
      <c r="I26" s="282">
        <f>SUM(B26:H26)</f>
        <v>0</v>
      </c>
      <c r="J26" s="324"/>
    </row>
    <row r="27" spans="1:12" ht="13.5" customHeight="1" x14ac:dyDescent="0.15">
      <c r="A27" s="11"/>
      <c r="B27" s="11"/>
      <c r="C27" s="12"/>
      <c r="D27" s="12"/>
      <c r="E27" s="286" t="s">
        <v>39</v>
      </c>
      <c r="F27" s="287"/>
      <c r="G27" s="287"/>
      <c r="H27" s="288"/>
      <c r="I27" s="319">
        <f>IF(ISERROR(I26/I25)," ",(I26/I25))</f>
        <v>0</v>
      </c>
      <c r="J27" s="320" t="str">
        <f>IF(ISERROR(#REF!/J28)," ",(#REF!/J28))</f>
        <v xml:space="preserve"> </v>
      </c>
    </row>
    <row r="28" spans="1:12" ht="13.5" customHeight="1" x14ac:dyDescent="0.15">
      <c r="A28" s="2"/>
      <c r="B28" s="2"/>
      <c r="G28" s="39"/>
      <c r="H28" s="39"/>
      <c r="I28" s="39"/>
      <c r="J28" s="39"/>
      <c r="K28" s="39"/>
    </row>
    <row r="29" spans="1:12" ht="13.5" customHeight="1" thickBot="1" x14ac:dyDescent="0.2">
      <c r="D29" s="21" t="s">
        <v>24</v>
      </c>
      <c r="E29" s="21" t="s">
        <v>25</v>
      </c>
      <c r="F29" s="21" t="s">
        <v>26</v>
      </c>
      <c r="G29" s="21" t="s">
        <v>27</v>
      </c>
      <c r="H29" s="21" t="s">
        <v>28</v>
      </c>
      <c r="I29" s="22" t="s">
        <v>29</v>
      </c>
      <c r="J29" s="21" t="s">
        <v>30</v>
      </c>
    </row>
    <row r="30" spans="1:12" ht="15" thickBot="1" x14ac:dyDescent="0.2">
      <c r="D30" s="60" t="s">
        <v>61</v>
      </c>
      <c r="E30" s="331" t="s">
        <v>40</v>
      </c>
      <c r="F30" s="350" t="s">
        <v>242</v>
      </c>
      <c r="G30" s="352" t="s">
        <v>41</v>
      </c>
      <c r="H30" s="76">
        <v>14990</v>
      </c>
      <c r="I30" s="266"/>
      <c r="J30" s="189">
        <f>H30*I30</f>
        <v>0</v>
      </c>
    </row>
    <row r="31" spans="1:12" ht="15" thickBot="1" x14ac:dyDescent="0.2">
      <c r="D31" s="60" t="s">
        <v>65</v>
      </c>
      <c r="E31" s="333"/>
      <c r="F31" s="351"/>
      <c r="G31" s="353"/>
      <c r="H31" s="76">
        <v>160</v>
      </c>
      <c r="I31" s="266"/>
      <c r="J31" s="189">
        <f t="shared" ref="J31" si="0">H31*I31</f>
        <v>0</v>
      </c>
    </row>
    <row r="32" spans="1:12" ht="14.25" x14ac:dyDescent="0.15">
      <c r="D32" s="279" t="s">
        <v>60</v>
      </c>
      <c r="E32" s="280"/>
      <c r="F32" s="280"/>
      <c r="G32" s="281"/>
      <c r="H32" s="68">
        <f>SUM(H30:H31)</f>
        <v>15150</v>
      </c>
      <c r="I32" s="268"/>
      <c r="J32" s="269">
        <f>SUM(J30:J31)</f>
        <v>0</v>
      </c>
    </row>
  </sheetData>
  <mergeCells count="27">
    <mergeCell ref="I23:J23"/>
    <mergeCell ref="D32:G32"/>
    <mergeCell ref="I24:J24"/>
    <mergeCell ref="I25:J25"/>
    <mergeCell ref="I26:J26"/>
    <mergeCell ref="E27:H27"/>
    <mergeCell ref="I27:J27"/>
    <mergeCell ref="E30:E31"/>
    <mergeCell ref="F30:F31"/>
    <mergeCell ref="G30:G31"/>
    <mergeCell ref="B23:E23"/>
    <mergeCell ref="F23:H23"/>
    <mergeCell ref="K1:L1"/>
    <mergeCell ref="A6:L13"/>
    <mergeCell ref="A15:B15"/>
    <mergeCell ref="C15:D15"/>
    <mergeCell ref="E15:F15"/>
    <mergeCell ref="K16:L16"/>
    <mergeCell ref="A17:B17"/>
    <mergeCell ref="A16:B16"/>
    <mergeCell ref="C16:D16"/>
    <mergeCell ref="E16:F16"/>
    <mergeCell ref="G16:H16"/>
    <mergeCell ref="I16:J16"/>
    <mergeCell ref="I17:J17"/>
    <mergeCell ref="K17:L17"/>
    <mergeCell ref="C17:D17"/>
  </mergeCells>
  <phoneticPr fontId="2"/>
  <printOptions horizontalCentered="1"/>
  <pageMargins left="0.70866141732283472" right="0.70866141732283472" top="0.74803149606299213" bottom="0.74803149606299213" header="0.31496062992125984" footer="0.31496062992125984"/>
  <pageSetup paperSize="9" scale="62"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40D0FE-050D-4256-A383-054A41B54EA5}">
  <sheetPr>
    <tabColor theme="4" tint="0.39997558519241921"/>
    <pageSetUpPr fitToPage="1"/>
  </sheetPr>
  <dimension ref="A1:L107"/>
  <sheetViews>
    <sheetView view="pageBreakPreview" zoomScaleNormal="100" zoomScaleSheetLayoutView="100" workbookViewId="0">
      <selection activeCell="M31" sqref="M31"/>
    </sheetView>
  </sheetViews>
  <sheetFormatPr defaultRowHeight="13.5" x14ac:dyDescent="0.15"/>
  <cols>
    <col min="1" max="6" width="10.625" customWidth="1"/>
    <col min="7" max="7" width="11.875" customWidth="1"/>
    <col min="8" max="13" width="10.625" customWidth="1"/>
    <col min="14" max="14" width="2.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17" t="s">
        <v>240</v>
      </c>
      <c r="D15" s="318"/>
      <c r="E15" s="306" t="s">
        <v>277</v>
      </c>
      <c r="F15" s="307"/>
      <c r="G15" s="18" t="s">
        <v>278</v>
      </c>
      <c r="K15" s="19" t="s">
        <v>4</v>
      </c>
      <c r="L15" s="19" t="s">
        <v>279</v>
      </c>
    </row>
    <row r="16" spans="1:12" ht="27" customHeight="1" x14ac:dyDescent="0.15">
      <c r="A16" s="312" t="s">
        <v>5</v>
      </c>
      <c r="B16" s="313"/>
      <c r="C16" s="354" t="s">
        <v>280</v>
      </c>
      <c r="D16" s="355"/>
      <c r="E16" s="284"/>
      <c r="F16" s="285"/>
      <c r="G16" s="284"/>
      <c r="H16" s="285"/>
      <c r="I16" s="284"/>
      <c r="J16" s="285"/>
      <c r="K16" s="284"/>
      <c r="L16" s="285"/>
    </row>
    <row r="17" spans="1:12" ht="19.5" customHeight="1" x14ac:dyDescent="0.15">
      <c r="A17" s="306" t="s">
        <v>6</v>
      </c>
      <c r="B17" s="307"/>
      <c r="C17" s="310">
        <f>+I22</f>
        <v>500</v>
      </c>
      <c r="D17" s="311"/>
      <c r="E17" s="310"/>
      <c r="F17" s="311"/>
      <c r="G17" s="310"/>
      <c r="H17" s="311"/>
      <c r="I17" s="310"/>
      <c r="J17" s="311"/>
      <c r="K17" s="310"/>
      <c r="L17" s="311"/>
    </row>
    <row r="18" spans="1:12" x14ac:dyDescent="0.15">
      <c r="C18" s="4"/>
      <c r="D18" s="4"/>
      <c r="E18" s="4"/>
      <c r="F18" s="4"/>
      <c r="G18" s="4"/>
      <c r="H18" s="4"/>
      <c r="I18" s="4"/>
      <c r="J18" s="4"/>
      <c r="K18" s="4"/>
      <c r="L18" s="4"/>
    </row>
    <row r="19" spans="1:12" x14ac:dyDescent="0.15">
      <c r="A19" t="s">
        <v>7</v>
      </c>
      <c r="F19" s="8" t="s">
        <v>8</v>
      </c>
    </row>
    <row r="20" spans="1:12" ht="13.5" customHeight="1" x14ac:dyDescent="0.15">
      <c r="A20" s="10" t="s">
        <v>9</v>
      </c>
      <c r="B20" s="291" t="s">
        <v>10</v>
      </c>
      <c r="C20" s="291"/>
      <c r="D20" s="291"/>
      <c r="E20" s="291"/>
      <c r="F20" s="291" t="s">
        <v>11</v>
      </c>
      <c r="G20" s="291"/>
      <c r="H20" s="291"/>
      <c r="I20" s="291" t="s">
        <v>12</v>
      </c>
      <c r="J20" s="291"/>
    </row>
    <row r="21" spans="1:12" ht="13.5" customHeight="1" x14ac:dyDescent="0.15">
      <c r="A21" s="10" t="s">
        <v>13</v>
      </c>
      <c r="B21" s="19" t="s">
        <v>14</v>
      </c>
      <c r="C21" s="19" t="s">
        <v>15</v>
      </c>
      <c r="D21" s="7" t="s">
        <v>16</v>
      </c>
      <c r="E21" s="7" t="s">
        <v>17</v>
      </c>
      <c r="F21" s="7" t="s">
        <v>18</v>
      </c>
      <c r="G21" s="7" t="s">
        <v>19</v>
      </c>
      <c r="H21" s="7" t="s">
        <v>20</v>
      </c>
      <c r="I21" s="292"/>
      <c r="J21" s="293"/>
    </row>
    <row r="22" spans="1:12" ht="13.5" customHeight="1" x14ac:dyDescent="0.15">
      <c r="A22" s="10" t="s">
        <v>21</v>
      </c>
      <c r="B22" s="47">
        <v>0</v>
      </c>
      <c r="C22" s="47">
        <v>0</v>
      </c>
      <c r="D22" s="47">
        <v>0</v>
      </c>
      <c r="E22" s="48">
        <v>0</v>
      </c>
      <c r="F22" s="15">
        <f>H27</f>
        <v>500</v>
      </c>
      <c r="G22" s="48">
        <v>0</v>
      </c>
      <c r="H22" s="48">
        <v>0</v>
      </c>
      <c r="I22" s="282">
        <f>SUM(B22:H22)</f>
        <v>500</v>
      </c>
      <c r="J22" s="283"/>
      <c r="L22" s="13"/>
    </row>
    <row r="23" spans="1:12" ht="13.5" customHeight="1" x14ac:dyDescent="0.15">
      <c r="A23" s="10" t="s">
        <v>22</v>
      </c>
      <c r="B23" s="49">
        <v>0</v>
      </c>
      <c r="C23" s="49">
        <v>0</v>
      </c>
      <c r="D23" s="49">
        <v>0</v>
      </c>
      <c r="E23" s="49">
        <v>0</v>
      </c>
      <c r="F23" s="16">
        <f>J27</f>
        <v>0</v>
      </c>
      <c r="G23" s="49">
        <v>0</v>
      </c>
      <c r="H23" s="49">
        <v>0</v>
      </c>
      <c r="I23" s="282">
        <f>SUM(B23:H23)</f>
        <v>0</v>
      </c>
      <c r="J23" s="283"/>
    </row>
    <row r="24" spans="1:12" ht="13.5" customHeight="1" x14ac:dyDescent="0.15">
      <c r="A24" s="11"/>
      <c r="B24" s="11"/>
      <c r="C24" s="12"/>
      <c r="D24" s="203"/>
      <c r="E24" s="310" t="s">
        <v>23</v>
      </c>
      <c r="F24" s="349"/>
      <c r="G24" s="349"/>
      <c r="H24" s="311"/>
      <c r="I24" s="356">
        <f>IF(ISERROR(I23/I22)," ",(I23/I22))</f>
        <v>0</v>
      </c>
      <c r="J24" s="290" t="str">
        <f>IF(ISERROR(#REF!/J25)," ",(#REF!/J25))</f>
        <v xml:space="preserve"> </v>
      </c>
    </row>
    <row r="25" spans="1:12" ht="13.5" customHeight="1" x14ac:dyDescent="0.15">
      <c r="A25" s="2"/>
      <c r="B25" s="2"/>
      <c r="G25" s="357"/>
      <c r="H25" s="357"/>
      <c r="I25" s="357"/>
      <c r="J25" s="357"/>
      <c r="K25" s="357"/>
    </row>
    <row r="26" spans="1:12" ht="13.5" customHeight="1" thickBot="1" x14ac:dyDescent="0.2">
      <c r="D26" s="60" t="s">
        <v>24</v>
      </c>
      <c r="E26" s="60" t="s">
        <v>25</v>
      </c>
      <c r="F26" s="60" t="s">
        <v>26</v>
      </c>
      <c r="G26" s="60" t="s">
        <v>27</v>
      </c>
      <c r="H26" s="60" t="s">
        <v>28</v>
      </c>
      <c r="I26" s="72" t="s">
        <v>29</v>
      </c>
      <c r="J26" s="60" t="s">
        <v>30</v>
      </c>
    </row>
    <row r="27" spans="1:12" ht="26.25" customHeight="1" thickBot="1" x14ac:dyDescent="0.2">
      <c r="D27" s="60" t="s">
        <v>281</v>
      </c>
      <c r="E27" s="61" t="s">
        <v>11</v>
      </c>
      <c r="F27" s="62">
        <v>2</v>
      </c>
      <c r="G27" s="57" t="s">
        <v>41</v>
      </c>
      <c r="H27" s="209">
        <v>500</v>
      </c>
      <c r="I27" s="210"/>
      <c r="J27" s="204">
        <f>H27*I27</f>
        <v>0</v>
      </c>
    </row>
    <row r="28" spans="1:12" ht="13.5" customHeight="1" thickBot="1" x14ac:dyDescent="0.2">
      <c r="D28" s="358" t="s">
        <v>100</v>
      </c>
      <c r="E28" s="359"/>
      <c r="F28" s="359"/>
      <c r="G28" s="360"/>
      <c r="H28" s="205">
        <f>+SUM(H27:H27)</f>
        <v>500</v>
      </c>
      <c r="I28" s="206"/>
      <c r="J28" s="207">
        <f>+SUM(J27:J27)</f>
        <v>0</v>
      </c>
    </row>
    <row r="29" spans="1:12" ht="13.5" customHeight="1" x14ac:dyDescent="0.15"/>
    <row r="30" spans="1:12" ht="13.5" customHeight="1" x14ac:dyDescent="0.15"/>
    <row r="31" spans="1:12" ht="13.5" customHeight="1" x14ac:dyDescent="0.15"/>
    <row r="32" spans="1:12" ht="13.5" customHeight="1" x14ac:dyDescent="0.15"/>
    <row r="33" ht="13.5" customHeight="1" x14ac:dyDescent="0.15"/>
    <row r="34" ht="13.5" customHeight="1" x14ac:dyDescent="0.15"/>
    <row r="35" ht="13.5" customHeight="1" x14ac:dyDescent="0.15"/>
    <row r="36" ht="13.5" customHeight="1" x14ac:dyDescent="0.15"/>
    <row r="37" ht="13.5" customHeight="1" x14ac:dyDescent="0.15"/>
    <row r="38" ht="13.5" customHeight="1" x14ac:dyDescent="0.15"/>
    <row r="39" ht="13.5" customHeight="1" x14ac:dyDescent="0.15"/>
    <row r="40" ht="13.5" customHeight="1" x14ac:dyDescent="0.15"/>
    <row r="41" ht="13.5" customHeight="1" x14ac:dyDescent="0.15"/>
    <row r="42" ht="13.5" customHeight="1" x14ac:dyDescent="0.15"/>
    <row r="43" ht="13.5" customHeight="1" x14ac:dyDescent="0.15"/>
    <row r="44" ht="13.5" customHeight="1" x14ac:dyDescent="0.15"/>
    <row r="45" ht="13.5" customHeight="1" x14ac:dyDescent="0.15"/>
    <row r="46" ht="13.5" customHeight="1" x14ac:dyDescent="0.15"/>
    <row r="47" ht="13.5" customHeight="1" x14ac:dyDescent="0.15"/>
    <row r="48" ht="13.5" customHeight="1" x14ac:dyDescent="0.15"/>
    <row r="49" ht="13.5" customHeight="1" x14ac:dyDescent="0.15"/>
    <row r="50" ht="13.5" customHeight="1" x14ac:dyDescent="0.15"/>
    <row r="51" ht="13.5" customHeight="1" x14ac:dyDescent="0.15"/>
    <row r="52" ht="13.5" customHeight="1" x14ac:dyDescent="0.15"/>
    <row r="53" ht="13.5" customHeight="1" x14ac:dyDescent="0.15"/>
    <row r="54" ht="13.5" customHeight="1" x14ac:dyDescent="0.15"/>
    <row r="55" ht="13.5" customHeight="1" x14ac:dyDescent="0.15"/>
    <row r="56" ht="13.5" customHeight="1" x14ac:dyDescent="0.15"/>
    <row r="57" ht="13.5" customHeight="1" x14ac:dyDescent="0.15"/>
    <row r="58" ht="13.5" customHeight="1" x14ac:dyDescent="0.15"/>
    <row r="59" ht="13.5" customHeight="1" x14ac:dyDescent="0.15"/>
    <row r="60" ht="13.5" customHeight="1" x14ac:dyDescent="0.15"/>
    <row r="61" ht="13.5" customHeight="1" x14ac:dyDescent="0.15"/>
    <row r="62" ht="13.5" customHeight="1" x14ac:dyDescent="0.15"/>
    <row r="63" ht="13.5" customHeight="1" x14ac:dyDescent="0.15"/>
    <row r="64" ht="13.5" customHeight="1" x14ac:dyDescent="0.15"/>
    <row r="65" ht="13.5" customHeight="1" x14ac:dyDescent="0.15"/>
    <row r="66" ht="13.5" customHeight="1" x14ac:dyDescent="0.15"/>
    <row r="67" ht="13.5" customHeight="1" x14ac:dyDescent="0.15"/>
    <row r="68" ht="13.5" customHeight="1" x14ac:dyDescent="0.15"/>
    <row r="69" ht="13.5" customHeight="1" x14ac:dyDescent="0.15"/>
    <row r="70" ht="13.5" customHeight="1" x14ac:dyDescent="0.15"/>
    <row r="71" ht="13.5" customHeight="1" x14ac:dyDescent="0.15"/>
    <row r="72" ht="13.5" customHeight="1" x14ac:dyDescent="0.15"/>
    <row r="73" ht="13.5" customHeight="1" x14ac:dyDescent="0.15"/>
    <row r="74" ht="13.5" customHeight="1" x14ac:dyDescent="0.15"/>
    <row r="75" ht="13.5" customHeight="1" x14ac:dyDescent="0.15"/>
    <row r="76" ht="13.5" customHeight="1" x14ac:dyDescent="0.15"/>
    <row r="77" ht="13.5" customHeight="1" x14ac:dyDescent="0.15"/>
    <row r="78" ht="13.5" customHeight="1" x14ac:dyDescent="0.15"/>
    <row r="79" ht="13.5" customHeight="1" x14ac:dyDescent="0.15"/>
    <row r="80" ht="13.5" customHeight="1" x14ac:dyDescent="0.15"/>
    <row r="81" ht="13.5" customHeight="1" x14ac:dyDescent="0.15"/>
    <row r="82" ht="13.5" customHeight="1" x14ac:dyDescent="0.15"/>
    <row r="83" ht="13.5" customHeight="1" x14ac:dyDescent="0.15"/>
    <row r="84" ht="13.5" customHeight="1" x14ac:dyDescent="0.15"/>
    <row r="85" ht="13.5" customHeight="1" x14ac:dyDescent="0.15"/>
    <row r="86" ht="13.5" customHeight="1" x14ac:dyDescent="0.15"/>
    <row r="87" ht="13.5" customHeight="1" x14ac:dyDescent="0.15"/>
    <row r="88" ht="13.5" customHeight="1" x14ac:dyDescent="0.15"/>
    <row r="89" ht="13.5" customHeight="1" x14ac:dyDescent="0.15"/>
    <row r="90" ht="13.5" customHeight="1" x14ac:dyDescent="0.15"/>
    <row r="91" ht="13.5" customHeight="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sheetData>
  <mergeCells count="27">
    <mergeCell ref="E24:H24"/>
    <mergeCell ref="I24:J24"/>
    <mergeCell ref="G25:K25"/>
    <mergeCell ref="D28:G28"/>
    <mergeCell ref="B20:E20"/>
    <mergeCell ref="F20:H20"/>
    <mergeCell ref="I20:J20"/>
    <mergeCell ref="I21:J21"/>
    <mergeCell ref="I22:J22"/>
    <mergeCell ref="I23:J23"/>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s>
  <phoneticPr fontId="2"/>
  <pageMargins left="0.7" right="0.7" top="0.75" bottom="0.75" header="0.3" footer="0.3"/>
  <pageSetup paperSize="9" scale="54"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EE9CC7-7060-4158-BC5C-1B0F5C96DC94}">
  <sheetPr>
    <pageSetUpPr fitToPage="1"/>
  </sheetPr>
  <dimension ref="A1:M45"/>
  <sheetViews>
    <sheetView view="pageBreakPreview" topLeftCell="A16" zoomScaleNormal="100" zoomScaleSheetLayoutView="100" workbookViewId="0">
      <selection activeCell="I30" sqref="I30:I44"/>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17" t="s">
        <v>239</v>
      </c>
      <c r="D15" s="318"/>
      <c r="E15" s="306" t="s">
        <v>71</v>
      </c>
      <c r="F15" s="307"/>
      <c r="G15" s="17"/>
      <c r="K15" s="19" t="s">
        <v>4</v>
      </c>
      <c r="L15" s="19" t="s">
        <v>72</v>
      </c>
    </row>
    <row r="16" spans="1:12" ht="66" customHeight="1" x14ac:dyDescent="0.15">
      <c r="A16" s="312" t="s">
        <v>5</v>
      </c>
      <c r="B16" s="313"/>
      <c r="C16" s="314" t="s">
        <v>78</v>
      </c>
      <c r="D16" s="315"/>
      <c r="E16" s="312"/>
      <c r="F16" s="313"/>
      <c r="G16" s="312"/>
      <c r="H16" s="313"/>
      <c r="I16" s="284"/>
      <c r="J16" s="285"/>
      <c r="K16" s="284"/>
      <c r="L16" s="285"/>
    </row>
    <row r="17" spans="1:13" ht="19.5" customHeight="1" x14ac:dyDescent="0.15">
      <c r="A17" s="306" t="s">
        <v>6</v>
      </c>
      <c r="B17" s="307"/>
      <c r="C17" s="310">
        <f>I25</f>
        <v>2140</v>
      </c>
      <c r="D17" s="349"/>
      <c r="E17" s="310"/>
      <c r="F17" s="311"/>
      <c r="G17" s="310"/>
      <c r="H17" s="311"/>
      <c r="I17" s="310"/>
      <c r="J17" s="311"/>
      <c r="K17" s="310"/>
      <c r="L17" s="311"/>
    </row>
    <row r="18" spans="1:13" s="20" customFormat="1" ht="19.5" customHeight="1" x14ac:dyDescent="0.15">
      <c r="A18" s="361" t="s">
        <v>238</v>
      </c>
      <c r="B18" s="361"/>
      <c r="C18" s="361"/>
      <c r="D18" s="361"/>
      <c r="E18" s="361"/>
      <c r="F18" s="361"/>
      <c r="G18" s="361"/>
      <c r="H18" s="361"/>
      <c r="I18" s="361"/>
      <c r="J18" s="361"/>
      <c r="K18" s="361"/>
      <c r="L18" s="361"/>
      <c r="M18" s="361"/>
    </row>
    <row r="19" spans="1:13" x14ac:dyDescent="0.15">
      <c r="A19" s="20"/>
      <c r="B19" s="26"/>
      <c r="C19" s="27"/>
      <c r="D19" s="27"/>
      <c r="E19" s="27"/>
      <c r="F19" s="27"/>
      <c r="G19" s="27"/>
      <c r="H19" s="27"/>
      <c r="I19" s="4"/>
      <c r="J19" s="4"/>
      <c r="K19" s="4"/>
      <c r="L19" s="4"/>
    </row>
    <row r="20" spans="1:13" x14ac:dyDescent="0.15">
      <c r="A20" s="18"/>
      <c r="C20" s="4"/>
      <c r="D20" s="4"/>
      <c r="E20" s="4"/>
      <c r="F20" s="4"/>
      <c r="G20" s="4"/>
      <c r="H20" s="4"/>
      <c r="I20" s="4"/>
      <c r="J20" s="4"/>
      <c r="K20" s="4"/>
      <c r="L20" s="4"/>
    </row>
    <row r="21" spans="1:13" x14ac:dyDescent="0.15">
      <c r="A21" s="18"/>
      <c r="C21" s="4"/>
      <c r="D21" s="4"/>
      <c r="E21" s="4"/>
      <c r="F21" s="4"/>
      <c r="G21" s="4"/>
      <c r="H21" s="4"/>
      <c r="I21" s="4"/>
      <c r="J21" s="4"/>
      <c r="K21" s="4"/>
      <c r="L21" s="4"/>
    </row>
    <row r="22" spans="1:13" x14ac:dyDescent="0.15">
      <c r="A22" t="s">
        <v>7</v>
      </c>
      <c r="F22" s="8" t="s">
        <v>8</v>
      </c>
    </row>
    <row r="23" spans="1:13" ht="13.5" customHeight="1" x14ac:dyDescent="0.15">
      <c r="A23" s="10" t="s">
        <v>9</v>
      </c>
      <c r="B23" s="291" t="s">
        <v>10</v>
      </c>
      <c r="C23" s="291"/>
      <c r="D23" s="291"/>
      <c r="E23" s="321"/>
      <c r="F23" s="321" t="s">
        <v>11</v>
      </c>
      <c r="G23" s="321"/>
      <c r="H23" s="321"/>
      <c r="I23" s="321" t="s">
        <v>12</v>
      </c>
      <c r="J23" s="321"/>
    </row>
    <row r="24" spans="1:13" ht="13.5" customHeight="1" x14ac:dyDescent="0.15">
      <c r="A24" s="10" t="s">
        <v>13</v>
      </c>
      <c r="B24" s="19" t="s">
        <v>14</v>
      </c>
      <c r="C24" s="19" t="s">
        <v>15</v>
      </c>
      <c r="D24" s="40" t="s">
        <v>16</v>
      </c>
      <c r="E24" s="33" t="s">
        <v>17</v>
      </c>
      <c r="F24" s="34" t="s">
        <v>18</v>
      </c>
      <c r="G24" s="34" t="s">
        <v>19</v>
      </c>
      <c r="H24" s="34" t="s">
        <v>20</v>
      </c>
      <c r="I24" s="322"/>
      <c r="J24" s="323"/>
    </row>
    <row r="25" spans="1:13" ht="13.5" customHeight="1" x14ac:dyDescent="0.15">
      <c r="A25" s="10" t="s">
        <v>21</v>
      </c>
      <c r="B25" s="14">
        <f>H34</f>
        <v>1320</v>
      </c>
      <c r="C25" s="14">
        <f>H39</f>
        <v>600</v>
      </c>
      <c r="D25" s="53">
        <v>0</v>
      </c>
      <c r="E25" s="87">
        <f>H44</f>
        <v>220</v>
      </c>
      <c r="F25" s="53">
        <v>0</v>
      </c>
      <c r="G25" s="53">
        <v>0</v>
      </c>
      <c r="H25" s="53">
        <v>0</v>
      </c>
      <c r="I25" s="282">
        <f>SUM(B25:H25)</f>
        <v>2140</v>
      </c>
      <c r="J25" s="324"/>
      <c r="L25" s="13"/>
    </row>
    <row r="26" spans="1:13" ht="13.5" customHeight="1" x14ac:dyDescent="0.15">
      <c r="A26" s="10" t="s">
        <v>22</v>
      </c>
      <c r="B26" s="86">
        <f>J34</f>
        <v>0</v>
      </c>
      <c r="C26" s="86">
        <f>J39</f>
        <v>0</v>
      </c>
      <c r="D26" s="54">
        <v>0</v>
      </c>
      <c r="E26" s="88">
        <f>J44</f>
        <v>0</v>
      </c>
      <c r="F26" s="54">
        <v>0</v>
      </c>
      <c r="G26" s="54">
        <v>0</v>
      </c>
      <c r="H26" s="54">
        <v>0</v>
      </c>
      <c r="I26" s="282">
        <f>SUM(B26:H26)</f>
        <v>0</v>
      </c>
      <c r="J26" s="324"/>
    </row>
    <row r="27" spans="1:13" ht="13.5" customHeight="1" x14ac:dyDescent="0.15">
      <c r="A27" s="11"/>
      <c r="B27" s="11"/>
      <c r="C27" s="12"/>
      <c r="D27" s="12"/>
      <c r="E27" s="286" t="s">
        <v>39</v>
      </c>
      <c r="F27" s="287"/>
      <c r="G27" s="287"/>
      <c r="H27" s="288"/>
      <c r="I27" s="319">
        <f>IF(ISERROR(I26/I25)," ",(I26/I25))</f>
        <v>0</v>
      </c>
      <c r="J27" s="320" t="str">
        <f>IF(ISERROR(#REF!/J28)," ",(#REF!/J28))</f>
        <v xml:space="preserve"> </v>
      </c>
    </row>
    <row r="28" spans="1:13" ht="13.5" customHeight="1" x14ac:dyDescent="0.15">
      <c r="A28" s="2"/>
      <c r="B28" s="2"/>
      <c r="G28" s="39"/>
      <c r="H28" s="39"/>
      <c r="I28" s="39"/>
      <c r="J28" s="39"/>
      <c r="K28" s="39"/>
    </row>
    <row r="29" spans="1:13" ht="13.5" customHeight="1" thickBot="1" x14ac:dyDescent="0.2">
      <c r="D29" s="21" t="s">
        <v>24</v>
      </c>
      <c r="E29" s="21" t="s">
        <v>25</v>
      </c>
      <c r="F29" s="21" t="s">
        <v>26</v>
      </c>
      <c r="G29" s="21" t="s">
        <v>27</v>
      </c>
      <c r="H29" s="21" t="s">
        <v>28</v>
      </c>
      <c r="I29" s="22" t="s">
        <v>29</v>
      </c>
      <c r="J29" s="21" t="s">
        <v>30</v>
      </c>
    </row>
    <row r="30" spans="1:13" ht="15" thickBot="1" x14ac:dyDescent="0.2">
      <c r="D30" s="328" t="s">
        <v>66</v>
      </c>
      <c r="E30" s="271" t="s">
        <v>64</v>
      </c>
      <c r="F30" s="274">
        <v>2</v>
      </c>
      <c r="G30" s="57" t="s">
        <v>31</v>
      </c>
      <c r="H30" s="29">
        <v>300</v>
      </c>
      <c r="I30" s="44"/>
      <c r="J30" s="189">
        <f>H30*I30</f>
        <v>0</v>
      </c>
    </row>
    <row r="31" spans="1:13" ht="15" thickBot="1" x14ac:dyDescent="0.2">
      <c r="D31" s="329"/>
      <c r="E31" s="271"/>
      <c r="F31" s="274"/>
      <c r="G31" s="57" t="s">
        <v>32</v>
      </c>
      <c r="H31" s="29">
        <v>300</v>
      </c>
      <c r="I31" s="44"/>
      <c r="J31" s="189">
        <f t="shared" ref="J31" si="0">H31*I31</f>
        <v>0</v>
      </c>
    </row>
    <row r="32" spans="1:13" ht="15" thickBot="1" x14ac:dyDescent="0.2">
      <c r="D32" s="329"/>
      <c r="E32" s="271"/>
      <c r="F32" s="274"/>
      <c r="G32" s="57" t="s">
        <v>33</v>
      </c>
      <c r="H32" s="29">
        <v>360</v>
      </c>
      <c r="I32" s="44"/>
      <c r="J32" s="189">
        <f t="shared" ref="J32:J33" si="1">H32*I32</f>
        <v>0</v>
      </c>
    </row>
    <row r="33" spans="4:10" ht="15" thickBot="1" x14ac:dyDescent="0.2">
      <c r="D33" s="329"/>
      <c r="E33" s="271"/>
      <c r="F33" s="274"/>
      <c r="G33" s="57" t="s">
        <v>34</v>
      </c>
      <c r="H33" s="29">
        <v>360</v>
      </c>
      <c r="I33" s="44"/>
      <c r="J33" s="189">
        <f t="shared" si="1"/>
        <v>0</v>
      </c>
    </row>
    <row r="34" spans="4:10" ht="15" thickBot="1" x14ac:dyDescent="0.2">
      <c r="D34" s="330"/>
      <c r="E34" s="362" t="s">
        <v>70</v>
      </c>
      <c r="F34" s="363"/>
      <c r="G34" s="364"/>
      <c r="H34" s="98">
        <f>SUM(H30:H33)</f>
        <v>1320</v>
      </c>
      <c r="I34" s="82"/>
      <c r="J34" s="147">
        <f>SUM(J30:J33)</f>
        <v>0</v>
      </c>
    </row>
    <row r="35" spans="4:10" ht="15" thickBot="1" x14ac:dyDescent="0.2">
      <c r="D35" s="328" t="s">
        <v>38</v>
      </c>
      <c r="E35" s="271" t="s">
        <v>64</v>
      </c>
      <c r="F35" s="274">
        <v>2</v>
      </c>
      <c r="G35" s="57" t="s">
        <v>31</v>
      </c>
      <c r="H35" s="29">
        <v>150</v>
      </c>
      <c r="I35" s="44"/>
      <c r="J35" s="189">
        <f t="shared" ref="J35:J43" si="2">H35*I35</f>
        <v>0</v>
      </c>
    </row>
    <row r="36" spans="4:10" ht="15" thickBot="1" x14ac:dyDescent="0.2">
      <c r="D36" s="329"/>
      <c r="E36" s="271"/>
      <c r="F36" s="274"/>
      <c r="G36" s="57" t="s">
        <v>32</v>
      </c>
      <c r="H36" s="29">
        <v>150</v>
      </c>
      <c r="I36" s="44"/>
      <c r="J36" s="189">
        <f t="shared" si="2"/>
        <v>0</v>
      </c>
    </row>
    <row r="37" spans="4:10" ht="15" thickBot="1" x14ac:dyDescent="0.2">
      <c r="D37" s="329"/>
      <c r="E37" s="271"/>
      <c r="F37" s="274"/>
      <c r="G37" s="57" t="s">
        <v>33</v>
      </c>
      <c r="H37" s="29">
        <v>150</v>
      </c>
      <c r="I37" s="44"/>
      <c r="J37" s="189">
        <f t="shared" si="2"/>
        <v>0</v>
      </c>
    </row>
    <row r="38" spans="4:10" ht="15" thickBot="1" x14ac:dyDescent="0.2">
      <c r="D38" s="329"/>
      <c r="E38" s="271"/>
      <c r="F38" s="274"/>
      <c r="G38" s="57" t="s">
        <v>34</v>
      </c>
      <c r="H38" s="29">
        <v>150</v>
      </c>
      <c r="I38" s="44"/>
      <c r="J38" s="189">
        <f t="shared" si="2"/>
        <v>0</v>
      </c>
    </row>
    <row r="39" spans="4:10" ht="15" thickBot="1" x14ac:dyDescent="0.2">
      <c r="D39" s="330"/>
      <c r="E39" s="362" t="s">
        <v>70</v>
      </c>
      <c r="F39" s="363"/>
      <c r="G39" s="364"/>
      <c r="H39" s="98">
        <f>SUM(H35:H38)</f>
        <v>600</v>
      </c>
      <c r="I39" s="82"/>
      <c r="J39" s="147">
        <f>SUM(J35:J38)</f>
        <v>0</v>
      </c>
    </row>
    <row r="40" spans="4:10" ht="15" thickBot="1" x14ac:dyDescent="0.2">
      <c r="D40" s="328" t="s">
        <v>67</v>
      </c>
      <c r="E40" s="365" t="s">
        <v>64</v>
      </c>
      <c r="F40" s="274">
        <v>2</v>
      </c>
      <c r="G40" s="57" t="s">
        <v>68</v>
      </c>
      <c r="H40" s="29">
        <v>50</v>
      </c>
      <c r="I40" s="44"/>
      <c r="J40" s="189">
        <f t="shared" si="2"/>
        <v>0</v>
      </c>
    </row>
    <row r="41" spans="4:10" ht="15" thickBot="1" x14ac:dyDescent="0.2">
      <c r="D41" s="329"/>
      <c r="E41" s="365"/>
      <c r="F41" s="274"/>
      <c r="G41" s="57" t="s">
        <v>69</v>
      </c>
      <c r="H41" s="81">
        <v>60</v>
      </c>
      <c r="I41" s="44"/>
      <c r="J41" s="189">
        <f t="shared" si="2"/>
        <v>0</v>
      </c>
    </row>
    <row r="42" spans="4:10" ht="15" thickBot="1" x14ac:dyDescent="0.2">
      <c r="D42" s="329"/>
      <c r="E42" s="365"/>
      <c r="F42" s="274"/>
      <c r="G42" s="57" t="s">
        <v>33</v>
      </c>
      <c r="H42" s="81">
        <v>60</v>
      </c>
      <c r="I42" s="44"/>
      <c r="J42" s="189">
        <f t="shared" si="2"/>
        <v>0</v>
      </c>
    </row>
    <row r="43" spans="4:10" ht="15" thickBot="1" x14ac:dyDescent="0.2">
      <c r="D43" s="329"/>
      <c r="E43" s="365"/>
      <c r="F43" s="274"/>
      <c r="G43" s="57" t="s">
        <v>34</v>
      </c>
      <c r="H43" s="81">
        <v>50</v>
      </c>
      <c r="I43" s="44"/>
      <c r="J43" s="189">
        <f t="shared" si="2"/>
        <v>0</v>
      </c>
    </row>
    <row r="44" spans="4:10" ht="14.25" x14ac:dyDescent="0.15">
      <c r="D44" s="330"/>
      <c r="E44" s="363" t="s">
        <v>70</v>
      </c>
      <c r="F44" s="363"/>
      <c r="G44" s="364"/>
      <c r="H44" s="85">
        <f>SUM(H40:H43)</f>
        <v>220</v>
      </c>
      <c r="I44" s="82"/>
      <c r="J44" s="147">
        <f>SUM(J40:J43)</f>
        <v>0</v>
      </c>
    </row>
    <row r="45" spans="4:10" ht="15" thickBot="1" x14ac:dyDescent="0.2">
      <c r="D45" s="279" t="s">
        <v>60</v>
      </c>
      <c r="E45" s="280"/>
      <c r="F45" s="280"/>
      <c r="G45" s="281"/>
      <c r="H45" s="85">
        <f>SUM(H44,H39,H34)</f>
        <v>2140</v>
      </c>
      <c r="I45" s="83"/>
      <c r="J45" s="147">
        <f>SUM(J44,J39,J34)</f>
        <v>0</v>
      </c>
    </row>
  </sheetData>
  <mergeCells count="39">
    <mergeCell ref="I24:J24"/>
    <mergeCell ref="I25:J25"/>
    <mergeCell ref="I26:J26"/>
    <mergeCell ref="E27:H27"/>
    <mergeCell ref="I27:J27"/>
    <mergeCell ref="D45:G45"/>
    <mergeCell ref="D40:D44"/>
    <mergeCell ref="E34:G34"/>
    <mergeCell ref="E39:G39"/>
    <mergeCell ref="E30:E33"/>
    <mergeCell ref="F30:F33"/>
    <mergeCell ref="E35:E38"/>
    <mergeCell ref="F35:F38"/>
    <mergeCell ref="E44:G44"/>
    <mergeCell ref="D35:D39"/>
    <mergeCell ref="D30:D34"/>
    <mergeCell ref="E40:E43"/>
    <mergeCell ref="F40:F43"/>
    <mergeCell ref="K16:L16"/>
    <mergeCell ref="A17:B17"/>
    <mergeCell ref="I17:J17"/>
    <mergeCell ref="K17:L17"/>
    <mergeCell ref="B23:E23"/>
    <mergeCell ref="F23:H23"/>
    <mergeCell ref="I23:J23"/>
    <mergeCell ref="A16:B16"/>
    <mergeCell ref="C16:D16"/>
    <mergeCell ref="E16:F16"/>
    <mergeCell ref="G16:H16"/>
    <mergeCell ref="I16:J16"/>
    <mergeCell ref="C17:D17"/>
    <mergeCell ref="A18:M18"/>
    <mergeCell ref="E17:F17"/>
    <mergeCell ref="G17:H17"/>
    <mergeCell ref="K1:L1"/>
    <mergeCell ref="A6:L13"/>
    <mergeCell ref="A15:B15"/>
    <mergeCell ref="C15:D15"/>
    <mergeCell ref="E15:F15"/>
  </mergeCells>
  <phoneticPr fontId="2"/>
  <printOptions horizontalCentered="1"/>
  <pageMargins left="0.70866141732283472" right="0.70866141732283472" top="0.74803149606299213" bottom="0.74803149606299213" header="0.31496062992125984" footer="0.31496062992125984"/>
  <pageSetup paperSize="9" scale="62"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0CE405-E423-484B-B504-EFB8D74356B8}">
  <sheetPr>
    <pageSetUpPr fitToPage="1"/>
  </sheetPr>
  <dimension ref="A1:L68"/>
  <sheetViews>
    <sheetView view="pageBreakPreview" zoomScaleNormal="100" zoomScaleSheetLayoutView="100" workbookViewId="0">
      <selection activeCell="K28" sqref="K28"/>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17" t="s">
        <v>237</v>
      </c>
      <c r="D15" s="318"/>
      <c r="E15" s="306" t="s">
        <v>71</v>
      </c>
      <c r="F15" s="307"/>
      <c r="G15" s="17"/>
      <c r="K15" s="19" t="s">
        <v>4</v>
      </c>
      <c r="L15" s="19" t="s">
        <v>72</v>
      </c>
    </row>
    <row r="16" spans="1:12" ht="74.25" customHeight="1" x14ac:dyDescent="0.15">
      <c r="A16" s="312" t="s">
        <v>5</v>
      </c>
      <c r="B16" s="313"/>
      <c r="C16" s="314" t="s">
        <v>78</v>
      </c>
      <c r="D16" s="315"/>
      <c r="E16" s="312"/>
      <c r="F16" s="285"/>
      <c r="G16" s="312"/>
      <c r="H16" s="285"/>
      <c r="I16" s="284"/>
      <c r="J16" s="285"/>
      <c r="K16" s="284"/>
      <c r="L16" s="285"/>
    </row>
    <row r="17" spans="1:12" ht="19.5" customHeight="1" x14ac:dyDescent="0.15">
      <c r="A17" s="306" t="s">
        <v>6</v>
      </c>
      <c r="B17" s="307"/>
      <c r="C17" s="310">
        <f>I25</f>
        <v>500</v>
      </c>
      <c r="D17" s="349"/>
      <c r="E17" s="310"/>
      <c r="F17" s="349"/>
      <c r="G17" s="310"/>
      <c r="H17" s="349"/>
      <c r="I17" s="310"/>
      <c r="J17" s="311"/>
      <c r="K17" s="310"/>
      <c r="L17" s="311"/>
    </row>
    <row r="18" spans="1:12" s="20" customFormat="1" x14ac:dyDescent="0.15">
      <c r="A18" s="20" t="s">
        <v>236</v>
      </c>
      <c r="C18" s="28"/>
      <c r="D18" s="28"/>
      <c r="E18" s="28"/>
      <c r="F18" s="28"/>
      <c r="G18" s="28"/>
      <c r="H18" s="28"/>
      <c r="I18" s="28"/>
      <c r="J18" s="28"/>
      <c r="K18" s="28"/>
      <c r="L18" s="28"/>
    </row>
    <row r="19" spans="1:12" x14ac:dyDescent="0.15">
      <c r="A19" s="20"/>
      <c r="B19" s="26"/>
      <c r="C19" s="27"/>
      <c r="D19" s="27"/>
      <c r="E19" s="27"/>
      <c r="F19" s="27"/>
      <c r="G19" s="27"/>
      <c r="H19" s="27"/>
      <c r="I19" s="4"/>
      <c r="J19" s="4"/>
      <c r="K19" s="4"/>
      <c r="L19" s="4"/>
    </row>
    <row r="20" spans="1:12" x14ac:dyDescent="0.15">
      <c r="A20" s="18"/>
      <c r="C20" s="4"/>
      <c r="D20" s="4"/>
      <c r="E20" s="4"/>
      <c r="F20" s="4"/>
      <c r="G20" s="4"/>
      <c r="H20" s="4"/>
      <c r="I20" s="4"/>
      <c r="J20" s="4"/>
      <c r="K20" s="4"/>
      <c r="L20" s="4"/>
    </row>
    <row r="21" spans="1:12" x14ac:dyDescent="0.15">
      <c r="A21" s="18"/>
      <c r="C21" s="4"/>
      <c r="D21" s="4"/>
      <c r="E21" s="4"/>
      <c r="F21" s="4"/>
      <c r="G21" s="4"/>
      <c r="H21" s="4"/>
      <c r="I21" s="4"/>
      <c r="J21" s="4"/>
      <c r="K21" s="4"/>
      <c r="L21" s="4"/>
    </row>
    <row r="22" spans="1:12" x14ac:dyDescent="0.15">
      <c r="A22" t="s">
        <v>7</v>
      </c>
      <c r="F22" s="8" t="s">
        <v>8</v>
      </c>
    </row>
    <row r="23" spans="1:12" ht="13.5" customHeight="1" x14ac:dyDescent="0.15">
      <c r="A23" s="10" t="s">
        <v>9</v>
      </c>
      <c r="B23" s="291" t="s">
        <v>10</v>
      </c>
      <c r="C23" s="291"/>
      <c r="D23" s="291"/>
      <c r="E23" s="321"/>
      <c r="F23" s="321" t="s">
        <v>11</v>
      </c>
      <c r="G23" s="321"/>
      <c r="H23" s="321"/>
      <c r="I23" s="321" t="s">
        <v>12</v>
      </c>
      <c r="J23" s="321"/>
    </row>
    <row r="24" spans="1:12" ht="13.5" customHeight="1" x14ac:dyDescent="0.15">
      <c r="A24" s="10" t="s">
        <v>13</v>
      </c>
      <c r="B24" s="19" t="s">
        <v>14</v>
      </c>
      <c r="C24" s="19" t="s">
        <v>15</v>
      </c>
      <c r="D24" s="40" t="s">
        <v>16</v>
      </c>
      <c r="E24" s="33" t="s">
        <v>17</v>
      </c>
      <c r="F24" s="34" t="s">
        <v>18</v>
      </c>
      <c r="G24" s="34" t="s">
        <v>19</v>
      </c>
      <c r="H24" s="34" t="s">
        <v>20</v>
      </c>
      <c r="I24" s="322"/>
      <c r="J24" s="323"/>
    </row>
    <row r="25" spans="1:12" ht="13.5" customHeight="1" x14ac:dyDescent="0.15">
      <c r="A25" s="10" t="s">
        <v>21</v>
      </c>
      <c r="B25" s="14">
        <f>H48</f>
        <v>345</v>
      </c>
      <c r="C25" s="14">
        <f>H58</f>
        <v>105</v>
      </c>
      <c r="D25" s="51">
        <v>0</v>
      </c>
      <c r="E25" s="87">
        <f>H67</f>
        <v>50</v>
      </c>
      <c r="F25" s="48">
        <v>0</v>
      </c>
      <c r="G25" s="48">
        <v>0</v>
      </c>
      <c r="H25" s="48">
        <v>0</v>
      </c>
      <c r="I25" s="282">
        <f>SUM(B25:H25)</f>
        <v>500</v>
      </c>
      <c r="J25" s="324"/>
      <c r="L25" s="13"/>
    </row>
    <row r="26" spans="1:12" ht="13.5" customHeight="1" x14ac:dyDescent="0.15">
      <c r="A26" s="10" t="s">
        <v>22</v>
      </c>
      <c r="B26" s="86">
        <f>J48</f>
        <v>0</v>
      </c>
      <c r="C26" s="86">
        <f>J58</f>
        <v>0</v>
      </c>
      <c r="D26" s="52">
        <v>0</v>
      </c>
      <c r="E26" s="88">
        <f>J67</f>
        <v>0</v>
      </c>
      <c r="F26" s="50">
        <v>0</v>
      </c>
      <c r="G26" s="50">
        <v>0</v>
      </c>
      <c r="H26" s="50">
        <v>0</v>
      </c>
      <c r="I26" s="282">
        <f>SUM(B26:H26)</f>
        <v>0</v>
      </c>
      <c r="J26" s="324"/>
    </row>
    <row r="27" spans="1:12" ht="13.5" customHeight="1" x14ac:dyDescent="0.15">
      <c r="A27" s="11"/>
      <c r="B27" s="11"/>
      <c r="C27" s="12"/>
      <c r="D27" s="12"/>
      <c r="E27" s="286" t="s">
        <v>39</v>
      </c>
      <c r="F27" s="287"/>
      <c r="G27" s="287"/>
      <c r="H27" s="288"/>
      <c r="I27" s="319">
        <f>IF(ISERROR(I26/I25)," ",(I26/I25))</f>
        <v>0</v>
      </c>
      <c r="J27" s="320" t="str">
        <f>IF(ISERROR(#REF!/J28)," ",(#REF!/J28))</f>
        <v xml:space="preserve"> </v>
      </c>
    </row>
    <row r="28" spans="1:12" ht="13.5" customHeight="1" x14ac:dyDescent="0.15">
      <c r="A28" s="2"/>
      <c r="B28" s="2"/>
      <c r="G28" s="39"/>
      <c r="H28" s="39"/>
      <c r="I28" s="39"/>
      <c r="J28" s="39"/>
      <c r="K28" s="39"/>
    </row>
    <row r="29" spans="1:12" ht="13.5" customHeight="1" thickBot="1" x14ac:dyDescent="0.2">
      <c r="D29" s="21" t="s">
        <v>24</v>
      </c>
      <c r="E29" s="21" t="s">
        <v>25</v>
      </c>
      <c r="F29" s="21" t="s">
        <v>26</v>
      </c>
      <c r="G29" s="21" t="s">
        <v>27</v>
      </c>
      <c r="H29" s="21" t="s">
        <v>28</v>
      </c>
      <c r="I29" s="22" t="s">
        <v>29</v>
      </c>
      <c r="J29" s="21" t="s">
        <v>30</v>
      </c>
    </row>
    <row r="30" spans="1:12" ht="15" thickBot="1" x14ac:dyDescent="0.2">
      <c r="D30" s="272" t="s">
        <v>73</v>
      </c>
      <c r="E30" s="61" t="s">
        <v>74</v>
      </c>
      <c r="F30" s="274">
        <v>3</v>
      </c>
      <c r="G30" s="57" t="s">
        <v>75</v>
      </c>
      <c r="H30" s="81">
        <v>5</v>
      </c>
      <c r="I30" s="44"/>
      <c r="J30" s="43">
        <f>H30*I30</f>
        <v>0</v>
      </c>
    </row>
    <row r="31" spans="1:12" ht="15" thickBot="1" x14ac:dyDescent="0.2">
      <c r="D31" s="272"/>
      <c r="E31" s="271" t="s">
        <v>35</v>
      </c>
      <c r="F31" s="274"/>
      <c r="G31" s="57" t="s">
        <v>31</v>
      </c>
      <c r="H31" s="81">
        <v>50</v>
      </c>
      <c r="I31" s="44"/>
      <c r="J31" s="43">
        <f t="shared" ref="J31:J33" si="0">H31*I31</f>
        <v>0</v>
      </c>
    </row>
    <row r="32" spans="1:12" ht="15" thickBot="1" x14ac:dyDescent="0.2">
      <c r="D32" s="272"/>
      <c r="E32" s="271"/>
      <c r="F32" s="274"/>
      <c r="G32" s="57" t="s">
        <v>32</v>
      </c>
      <c r="H32" s="81">
        <v>50</v>
      </c>
      <c r="I32" s="44"/>
      <c r="J32" s="43">
        <f t="shared" si="0"/>
        <v>0</v>
      </c>
    </row>
    <row r="33" spans="4:10" ht="15" thickBot="1" x14ac:dyDescent="0.2">
      <c r="D33" s="272"/>
      <c r="E33" s="271" t="s">
        <v>36</v>
      </c>
      <c r="F33" s="274"/>
      <c r="G33" s="57" t="s">
        <v>33</v>
      </c>
      <c r="H33" s="81">
        <v>30</v>
      </c>
      <c r="I33" s="44"/>
      <c r="J33" s="43">
        <f t="shared" si="0"/>
        <v>0</v>
      </c>
    </row>
    <row r="34" spans="4:10" ht="15" thickBot="1" x14ac:dyDescent="0.2">
      <c r="D34" s="272"/>
      <c r="E34" s="271"/>
      <c r="F34" s="274"/>
      <c r="G34" s="57" t="s">
        <v>34</v>
      </c>
      <c r="H34" s="81">
        <v>20</v>
      </c>
      <c r="I34" s="44"/>
      <c r="J34" s="43">
        <f t="shared" ref="J34:J47" si="1">H34*I34</f>
        <v>0</v>
      </c>
    </row>
    <row r="35" spans="4:10" ht="15" thickBot="1" x14ac:dyDescent="0.2">
      <c r="D35" s="272"/>
      <c r="E35" s="369" t="s">
        <v>76</v>
      </c>
      <c r="F35" s="274"/>
      <c r="G35" s="57" t="s">
        <v>52</v>
      </c>
      <c r="H35" s="81">
        <v>10</v>
      </c>
      <c r="I35" s="44"/>
      <c r="J35" s="43">
        <f t="shared" si="1"/>
        <v>0</v>
      </c>
    </row>
    <row r="36" spans="4:10" ht="15" thickBot="1" x14ac:dyDescent="0.2">
      <c r="D36" s="272"/>
      <c r="E36" s="271"/>
      <c r="F36" s="274"/>
      <c r="G36" s="57" t="s">
        <v>53</v>
      </c>
      <c r="H36" s="81">
        <v>10</v>
      </c>
      <c r="I36" s="44"/>
      <c r="J36" s="43">
        <f t="shared" si="1"/>
        <v>0</v>
      </c>
    </row>
    <row r="37" spans="4:10" ht="15" thickBot="1" x14ac:dyDescent="0.2">
      <c r="D37" s="272"/>
      <c r="E37" s="271"/>
      <c r="F37" s="274"/>
      <c r="G37" s="57" t="s">
        <v>55</v>
      </c>
      <c r="H37" s="81">
        <v>10</v>
      </c>
      <c r="I37" s="44"/>
      <c r="J37" s="43">
        <f t="shared" si="1"/>
        <v>0</v>
      </c>
    </row>
    <row r="38" spans="4:10" ht="15" thickBot="1" x14ac:dyDescent="0.2">
      <c r="D38" s="272"/>
      <c r="E38" s="271"/>
      <c r="F38" s="274"/>
      <c r="G38" s="57" t="s">
        <v>34</v>
      </c>
      <c r="H38" s="81">
        <v>10</v>
      </c>
      <c r="I38" s="44"/>
      <c r="J38" s="43">
        <f t="shared" si="1"/>
        <v>0</v>
      </c>
    </row>
    <row r="39" spans="4:10" ht="15" thickBot="1" x14ac:dyDescent="0.2">
      <c r="D39" s="272"/>
      <c r="E39" s="61" t="s">
        <v>74</v>
      </c>
      <c r="F39" s="274">
        <v>4</v>
      </c>
      <c r="G39" s="57" t="s">
        <v>75</v>
      </c>
      <c r="H39" s="81">
        <v>10</v>
      </c>
      <c r="I39" s="44"/>
      <c r="J39" s="43">
        <f t="shared" si="1"/>
        <v>0</v>
      </c>
    </row>
    <row r="40" spans="4:10" ht="15" thickBot="1" x14ac:dyDescent="0.2">
      <c r="D40" s="272"/>
      <c r="E40" s="271" t="s">
        <v>36</v>
      </c>
      <c r="F40" s="274"/>
      <c r="G40" s="57" t="s">
        <v>31</v>
      </c>
      <c r="H40" s="81">
        <v>20</v>
      </c>
      <c r="I40" s="44"/>
      <c r="J40" s="43">
        <f t="shared" si="1"/>
        <v>0</v>
      </c>
    </row>
    <row r="41" spans="4:10" ht="15" thickBot="1" x14ac:dyDescent="0.2">
      <c r="D41" s="272"/>
      <c r="E41" s="271"/>
      <c r="F41" s="274"/>
      <c r="G41" s="57" t="s">
        <v>32</v>
      </c>
      <c r="H41" s="81">
        <v>20</v>
      </c>
      <c r="I41" s="44"/>
      <c r="J41" s="43">
        <f t="shared" si="1"/>
        <v>0</v>
      </c>
    </row>
    <row r="42" spans="4:10" ht="15" thickBot="1" x14ac:dyDescent="0.2">
      <c r="D42" s="272"/>
      <c r="E42" s="271"/>
      <c r="F42" s="274"/>
      <c r="G42" s="57" t="s">
        <v>33</v>
      </c>
      <c r="H42" s="81">
        <v>20</v>
      </c>
      <c r="I42" s="44"/>
      <c r="J42" s="43">
        <f t="shared" si="1"/>
        <v>0</v>
      </c>
    </row>
    <row r="43" spans="4:10" ht="15" thickBot="1" x14ac:dyDescent="0.2">
      <c r="D43" s="272"/>
      <c r="E43" s="271"/>
      <c r="F43" s="274"/>
      <c r="G43" s="57" t="s">
        <v>34</v>
      </c>
      <c r="H43" s="81">
        <v>20</v>
      </c>
      <c r="I43" s="44"/>
      <c r="J43" s="43">
        <f t="shared" si="1"/>
        <v>0</v>
      </c>
    </row>
    <row r="44" spans="4:10" ht="15" thickBot="1" x14ac:dyDescent="0.2">
      <c r="D44" s="272"/>
      <c r="E44" s="369" t="s">
        <v>76</v>
      </c>
      <c r="F44" s="274"/>
      <c r="G44" s="57" t="s">
        <v>52</v>
      </c>
      <c r="H44" s="81">
        <v>15</v>
      </c>
      <c r="I44" s="44"/>
      <c r="J44" s="43">
        <f t="shared" si="1"/>
        <v>0</v>
      </c>
    </row>
    <row r="45" spans="4:10" ht="15" thickBot="1" x14ac:dyDescent="0.2">
      <c r="D45" s="272"/>
      <c r="E45" s="271"/>
      <c r="F45" s="274"/>
      <c r="G45" s="57" t="s">
        <v>53</v>
      </c>
      <c r="H45" s="81">
        <v>15</v>
      </c>
      <c r="I45" s="44"/>
      <c r="J45" s="43">
        <f t="shared" si="1"/>
        <v>0</v>
      </c>
    </row>
    <row r="46" spans="4:10" ht="15" thickBot="1" x14ac:dyDescent="0.2">
      <c r="D46" s="272"/>
      <c r="E46" s="271"/>
      <c r="F46" s="274"/>
      <c r="G46" s="57" t="s">
        <v>55</v>
      </c>
      <c r="H46" s="81">
        <v>15</v>
      </c>
      <c r="I46" s="44"/>
      <c r="J46" s="43">
        <f t="shared" si="1"/>
        <v>0</v>
      </c>
    </row>
    <row r="47" spans="4:10" ht="15" thickBot="1" x14ac:dyDescent="0.2">
      <c r="D47" s="272"/>
      <c r="E47" s="271"/>
      <c r="F47" s="274"/>
      <c r="G47" s="57" t="s">
        <v>34</v>
      </c>
      <c r="H47" s="81">
        <v>15</v>
      </c>
      <c r="I47" s="44"/>
      <c r="J47" s="43">
        <f t="shared" si="1"/>
        <v>0</v>
      </c>
    </row>
    <row r="48" spans="4:10" ht="15" thickBot="1" x14ac:dyDescent="0.2">
      <c r="D48" s="272"/>
      <c r="E48" s="362" t="s">
        <v>70</v>
      </c>
      <c r="F48" s="363"/>
      <c r="G48" s="364"/>
      <c r="H48" s="85">
        <f>SUM(H30:H47)</f>
        <v>345</v>
      </c>
      <c r="I48" s="82"/>
      <c r="J48" s="45">
        <f>SUM(J30:J47)</f>
        <v>0</v>
      </c>
    </row>
    <row r="49" spans="4:10" ht="15" thickBot="1" x14ac:dyDescent="0.2">
      <c r="D49" s="272" t="s">
        <v>38</v>
      </c>
      <c r="E49" s="61" t="s">
        <v>74</v>
      </c>
      <c r="F49" s="274">
        <v>4</v>
      </c>
      <c r="G49" s="57" t="s">
        <v>75</v>
      </c>
      <c r="H49" s="81">
        <v>5</v>
      </c>
      <c r="I49" s="44"/>
      <c r="J49" s="43">
        <f t="shared" ref="J49:J57" si="2">H49*I49</f>
        <v>0</v>
      </c>
    </row>
    <row r="50" spans="4:10" ht="15" thickBot="1" x14ac:dyDescent="0.2">
      <c r="D50" s="272"/>
      <c r="E50" s="271" t="s">
        <v>36</v>
      </c>
      <c r="F50" s="274"/>
      <c r="G50" s="57" t="s">
        <v>31</v>
      </c>
      <c r="H50" s="81">
        <v>20</v>
      </c>
      <c r="I50" s="44"/>
      <c r="J50" s="43">
        <f t="shared" si="2"/>
        <v>0</v>
      </c>
    </row>
    <row r="51" spans="4:10" ht="15" thickBot="1" x14ac:dyDescent="0.2">
      <c r="D51" s="272"/>
      <c r="E51" s="271"/>
      <c r="F51" s="274"/>
      <c r="G51" s="57" t="s">
        <v>32</v>
      </c>
      <c r="H51" s="81">
        <v>20</v>
      </c>
      <c r="I51" s="44"/>
      <c r="J51" s="43">
        <f t="shared" si="2"/>
        <v>0</v>
      </c>
    </row>
    <row r="52" spans="4:10" ht="15" thickBot="1" x14ac:dyDescent="0.2">
      <c r="D52" s="272"/>
      <c r="E52" s="271"/>
      <c r="F52" s="274"/>
      <c r="G52" s="57" t="s">
        <v>33</v>
      </c>
      <c r="H52" s="81">
        <v>20</v>
      </c>
      <c r="I52" s="44"/>
      <c r="J52" s="43">
        <f t="shared" si="2"/>
        <v>0</v>
      </c>
    </row>
    <row r="53" spans="4:10" ht="15" thickBot="1" x14ac:dyDescent="0.2">
      <c r="D53" s="272"/>
      <c r="E53" s="271"/>
      <c r="F53" s="274"/>
      <c r="G53" s="57" t="s">
        <v>34</v>
      </c>
      <c r="H53" s="81">
        <v>20</v>
      </c>
      <c r="I53" s="44"/>
      <c r="J53" s="43">
        <f t="shared" si="2"/>
        <v>0</v>
      </c>
    </row>
    <row r="54" spans="4:10" ht="15" thickBot="1" x14ac:dyDescent="0.2">
      <c r="D54" s="272"/>
      <c r="E54" s="369" t="s">
        <v>76</v>
      </c>
      <c r="F54" s="274"/>
      <c r="G54" s="57" t="s">
        <v>52</v>
      </c>
      <c r="H54" s="81">
        <v>5</v>
      </c>
      <c r="I54" s="44"/>
      <c r="J54" s="43">
        <f t="shared" si="2"/>
        <v>0</v>
      </c>
    </row>
    <row r="55" spans="4:10" ht="15" thickBot="1" x14ac:dyDescent="0.2">
      <c r="D55" s="272"/>
      <c r="E55" s="271"/>
      <c r="F55" s="274"/>
      <c r="G55" s="57" t="s">
        <v>53</v>
      </c>
      <c r="H55" s="81">
        <v>5</v>
      </c>
      <c r="I55" s="44"/>
      <c r="J55" s="43">
        <f t="shared" si="2"/>
        <v>0</v>
      </c>
    </row>
    <row r="56" spans="4:10" ht="15" thickBot="1" x14ac:dyDescent="0.2">
      <c r="D56" s="272"/>
      <c r="E56" s="271"/>
      <c r="F56" s="274"/>
      <c r="G56" s="57" t="s">
        <v>55</v>
      </c>
      <c r="H56" s="81">
        <v>5</v>
      </c>
      <c r="I56" s="44"/>
      <c r="J56" s="43">
        <f t="shared" si="2"/>
        <v>0</v>
      </c>
    </row>
    <row r="57" spans="4:10" ht="15" thickBot="1" x14ac:dyDescent="0.2">
      <c r="D57" s="272"/>
      <c r="E57" s="271"/>
      <c r="F57" s="274"/>
      <c r="G57" s="57" t="s">
        <v>34</v>
      </c>
      <c r="H57" s="81">
        <v>5</v>
      </c>
      <c r="I57" s="44"/>
      <c r="J57" s="43">
        <f t="shared" si="2"/>
        <v>0</v>
      </c>
    </row>
    <row r="58" spans="4:10" ht="15" thickBot="1" x14ac:dyDescent="0.2">
      <c r="D58" s="272"/>
      <c r="E58" s="362" t="s">
        <v>70</v>
      </c>
      <c r="F58" s="363"/>
      <c r="G58" s="364"/>
      <c r="H58" s="85">
        <f>SUM(H49:H57)</f>
        <v>105</v>
      </c>
      <c r="I58" s="82"/>
      <c r="J58" s="45">
        <f>SUM(J49:J57)</f>
        <v>0</v>
      </c>
    </row>
    <row r="59" spans="4:10" ht="15" thickBot="1" x14ac:dyDescent="0.2">
      <c r="D59" s="272" t="s">
        <v>67</v>
      </c>
      <c r="E59" s="271" t="s">
        <v>77</v>
      </c>
      <c r="F59" s="274">
        <v>3</v>
      </c>
      <c r="G59" s="57" t="s">
        <v>68</v>
      </c>
      <c r="H59" s="81">
        <v>5</v>
      </c>
      <c r="I59" s="44"/>
      <c r="J59" s="43">
        <f t="shared" ref="J59:J66" si="3">H59*I59</f>
        <v>0</v>
      </c>
    </row>
    <row r="60" spans="4:10" ht="15" thickBot="1" x14ac:dyDescent="0.2">
      <c r="D60" s="272"/>
      <c r="E60" s="271"/>
      <c r="F60" s="274"/>
      <c r="G60" s="57" t="s">
        <v>69</v>
      </c>
      <c r="H60" s="81">
        <v>5</v>
      </c>
      <c r="I60" s="44"/>
      <c r="J60" s="43">
        <f t="shared" si="3"/>
        <v>0</v>
      </c>
    </row>
    <row r="61" spans="4:10" ht="15" thickBot="1" x14ac:dyDescent="0.2">
      <c r="D61" s="272"/>
      <c r="E61" s="271"/>
      <c r="F61" s="274"/>
      <c r="G61" s="57" t="s">
        <v>33</v>
      </c>
      <c r="H61" s="81">
        <v>5</v>
      </c>
      <c r="I61" s="44"/>
      <c r="J61" s="43">
        <f t="shared" si="3"/>
        <v>0</v>
      </c>
    </row>
    <row r="62" spans="4:10" ht="15" thickBot="1" x14ac:dyDescent="0.2">
      <c r="D62" s="272"/>
      <c r="E62" s="271"/>
      <c r="F62" s="274"/>
      <c r="G62" s="57" t="s">
        <v>34</v>
      </c>
      <c r="H62" s="81">
        <v>5</v>
      </c>
      <c r="I62" s="44"/>
      <c r="J62" s="43">
        <f t="shared" si="3"/>
        <v>0</v>
      </c>
    </row>
    <row r="63" spans="4:10" ht="15" thickBot="1" x14ac:dyDescent="0.2">
      <c r="D63" s="272"/>
      <c r="E63" s="271" t="s">
        <v>77</v>
      </c>
      <c r="F63" s="274">
        <v>4</v>
      </c>
      <c r="G63" s="57" t="s">
        <v>68</v>
      </c>
      <c r="H63" s="81">
        <v>5</v>
      </c>
      <c r="I63" s="44"/>
      <c r="J63" s="43">
        <f t="shared" si="3"/>
        <v>0</v>
      </c>
    </row>
    <row r="64" spans="4:10" ht="15" thickBot="1" x14ac:dyDescent="0.2">
      <c r="D64" s="272"/>
      <c r="E64" s="271"/>
      <c r="F64" s="274"/>
      <c r="G64" s="57" t="s">
        <v>69</v>
      </c>
      <c r="H64" s="81">
        <v>10</v>
      </c>
      <c r="I64" s="44"/>
      <c r="J64" s="43">
        <f t="shared" si="3"/>
        <v>0</v>
      </c>
    </row>
    <row r="65" spans="4:10" ht="15" thickBot="1" x14ac:dyDescent="0.2">
      <c r="D65" s="272"/>
      <c r="E65" s="271"/>
      <c r="F65" s="274"/>
      <c r="G65" s="57" t="s">
        <v>33</v>
      </c>
      <c r="H65" s="81">
        <v>10</v>
      </c>
      <c r="I65" s="44"/>
      <c r="J65" s="43">
        <f t="shared" si="3"/>
        <v>0</v>
      </c>
    </row>
    <row r="66" spans="4:10" ht="15" thickBot="1" x14ac:dyDescent="0.2">
      <c r="D66" s="272"/>
      <c r="E66" s="271"/>
      <c r="F66" s="274"/>
      <c r="G66" s="57" t="s">
        <v>34</v>
      </c>
      <c r="H66" s="81">
        <v>5</v>
      </c>
      <c r="I66" s="44"/>
      <c r="J66" s="43">
        <f t="shared" si="3"/>
        <v>0</v>
      </c>
    </row>
    <row r="67" spans="4:10" x14ac:dyDescent="0.15">
      <c r="D67" s="272"/>
      <c r="E67" s="366" t="s">
        <v>70</v>
      </c>
      <c r="F67" s="367"/>
      <c r="G67" s="368"/>
      <c r="H67" s="84">
        <f>SUM(H59:H66)</f>
        <v>50</v>
      </c>
      <c r="I67" s="82"/>
      <c r="J67" s="45">
        <f>SUM(J59:J66)</f>
        <v>0</v>
      </c>
    </row>
    <row r="68" spans="4:10" ht="14.25" thickBot="1" x14ac:dyDescent="0.2">
      <c r="D68" s="366" t="s">
        <v>59</v>
      </c>
      <c r="E68" s="367"/>
      <c r="F68" s="367"/>
      <c r="G68" s="368"/>
      <c r="H68" s="84">
        <f>SUM(H67,H58,H48)</f>
        <v>500</v>
      </c>
      <c r="I68" s="83"/>
      <c r="J68" s="45">
        <f>SUM(J67,J58,J48)</f>
        <v>0</v>
      </c>
    </row>
  </sheetData>
  <mergeCells count="46">
    <mergeCell ref="D30:D48"/>
    <mergeCell ref="E35:E38"/>
    <mergeCell ref="E40:E43"/>
    <mergeCell ref="E48:G48"/>
    <mergeCell ref="E58:G58"/>
    <mergeCell ref="F30:F38"/>
    <mergeCell ref="E31:E32"/>
    <mergeCell ref="E33:E34"/>
    <mergeCell ref="F39:F47"/>
    <mergeCell ref="E44:E47"/>
    <mergeCell ref="D68:G68"/>
    <mergeCell ref="F49:F57"/>
    <mergeCell ref="E50:E53"/>
    <mergeCell ref="E54:E57"/>
    <mergeCell ref="E59:E62"/>
    <mergeCell ref="F59:F62"/>
    <mergeCell ref="E63:E66"/>
    <mergeCell ref="F63:F66"/>
    <mergeCell ref="D49:D58"/>
    <mergeCell ref="D59:D67"/>
    <mergeCell ref="E67:G67"/>
    <mergeCell ref="I24:J24"/>
    <mergeCell ref="I25:J25"/>
    <mergeCell ref="I26:J26"/>
    <mergeCell ref="E27:H27"/>
    <mergeCell ref="I27:J27"/>
    <mergeCell ref="K16:L16"/>
    <mergeCell ref="A17:B17"/>
    <mergeCell ref="I17:J17"/>
    <mergeCell ref="K17:L17"/>
    <mergeCell ref="B23:E23"/>
    <mergeCell ref="F23:H23"/>
    <mergeCell ref="I23:J23"/>
    <mergeCell ref="C17:D17"/>
    <mergeCell ref="E17:F17"/>
    <mergeCell ref="A16:B16"/>
    <mergeCell ref="C16:D16"/>
    <mergeCell ref="E16:F16"/>
    <mergeCell ref="G16:H16"/>
    <mergeCell ref="I16:J16"/>
    <mergeCell ref="G17:H17"/>
    <mergeCell ref="K1:L1"/>
    <mergeCell ref="A6:L13"/>
    <mergeCell ref="A15:B15"/>
    <mergeCell ref="C15:D15"/>
    <mergeCell ref="E15:F15"/>
  </mergeCells>
  <phoneticPr fontId="2"/>
  <printOptions horizontalCentered="1"/>
  <pageMargins left="0.70866141732283472" right="0.70866141732283472" top="0.74803149606299213" bottom="0.74803149606299213" header="0.31496062992125984" footer="0.31496062992125984"/>
  <pageSetup paperSize="9" scale="62" fitToHeight="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9ECAA1-789B-418F-B739-78798259DC7E}">
  <sheetPr>
    <pageSetUpPr fitToPage="1"/>
  </sheetPr>
  <dimension ref="A1:L33"/>
  <sheetViews>
    <sheetView view="pageBreakPreview" topLeftCell="A4" zoomScaleNormal="100" zoomScaleSheetLayoutView="100" workbookViewId="0">
      <selection activeCell="L22" sqref="L22"/>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17" t="s">
        <v>235</v>
      </c>
      <c r="D15" s="318"/>
      <c r="E15" s="306" t="s">
        <v>71</v>
      </c>
      <c r="F15" s="307"/>
      <c r="G15" s="17"/>
      <c r="K15" s="19" t="s">
        <v>4</v>
      </c>
      <c r="L15" s="19" t="s">
        <v>72</v>
      </c>
    </row>
    <row r="16" spans="1:12" ht="74.25" customHeight="1" x14ac:dyDescent="0.15">
      <c r="A16" s="312" t="s">
        <v>5</v>
      </c>
      <c r="B16" s="313"/>
      <c r="C16" s="314" t="s">
        <v>80</v>
      </c>
      <c r="D16" s="315"/>
      <c r="E16" s="312"/>
      <c r="F16" s="285"/>
      <c r="G16" s="312"/>
      <c r="H16" s="285"/>
      <c r="I16" s="284"/>
      <c r="J16" s="285"/>
      <c r="K16" s="284"/>
      <c r="L16" s="285"/>
    </row>
    <row r="17" spans="1:12" ht="19.5" customHeight="1" x14ac:dyDescent="0.15">
      <c r="A17" s="306" t="s">
        <v>6</v>
      </c>
      <c r="B17" s="307"/>
      <c r="C17" s="310">
        <f>I25</f>
        <v>6560</v>
      </c>
      <c r="D17" s="349"/>
      <c r="E17" s="310"/>
      <c r="F17" s="349"/>
      <c r="G17" s="310"/>
      <c r="H17" s="349"/>
      <c r="I17" s="310"/>
      <c r="J17" s="311"/>
      <c r="K17" s="310"/>
      <c r="L17" s="311"/>
    </row>
    <row r="18" spans="1:12" s="20" customFormat="1" x14ac:dyDescent="0.15">
      <c r="C18" s="28"/>
      <c r="D18" s="28"/>
      <c r="E18" s="28"/>
      <c r="F18" s="28"/>
      <c r="G18" s="28"/>
      <c r="H18" s="28"/>
      <c r="I18" s="28"/>
      <c r="J18" s="28"/>
      <c r="K18" s="28"/>
      <c r="L18" s="28"/>
    </row>
    <row r="19" spans="1:12" x14ac:dyDescent="0.15">
      <c r="A19" s="20"/>
      <c r="B19" s="26"/>
      <c r="C19" s="27"/>
      <c r="D19" s="27"/>
      <c r="E19" s="27"/>
      <c r="F19" s="27"/>
      <c r="G19" s="27"/>
      <c r="H19" s="27"/>
      <c r="I19" s="4"/>
      <c r="J19" s="4"/>
      <c r="K19" s="4"/>
      <c r="L19" s="4"/>
    </row>
    <row r="20" spans="1:12" x14ac:dyDescent="0.15">
      <c r="A20" s="18"/>
      <c r="C20" s="4"/>
      <c r="D20" s="4"/>
      <c r="E20" s="4"/>
      <c r="F20" s="4"/>
      <c r="G20" s="4"/>
      <c r="H20" s="4"/>
      <c r="I20" s="4"/>
      <c r="J20" s="4"/>
      <c r="K20" s="4"/>
      <c r="L20" s="4"/>
    </row>
    <row r="21" spans="1:12" x14ac:dyDescent="0.15">
      <c r="A21" s="18"/>
      <c r="C21" s="4"/>
      <c r="D21" s="4"/>
      <c r="E21" s="4"/>
      <c r="F21" s="4"/>
      <c r="G21" s="4"/>
      <c r="H21" s="4"/>
      <c r="I21" s="4"/>
      <c r="J21" s="4"/>
      <c r="K21" s="4"/>
      <c r="L21" s="4"/>
    </row>
    <row r="22" spans="1:12" x14ac:dyDescent="0.15">
      <c r="A22" t="s">
        <v>7</v>
      </c>
      <c r="F22" s="8" t="s">
        <v>8</v>
      </c>
    </row>
    <row r="23" spans="1:12" ht="13.5" customHeight="1" x14ac:dyDescent="0.15">
      <c r="A23" s="10" t="s">
        <v>9</v>
      </c>
      <c r="B23" s="291" t="s">
        <v>10</v>
      </c>
      <c r="C23" s="291"/>
      <c r="D23" s="291"/>
      <c r="E23" s="321"/>
      <c r="F23" s="321" t="s">
        <v>11</v>
      </c>
      <c r="G23" s="321"/>
      <c r="H23" s="321"/>
      <c r="I23" s="321" t="s">
        <v>12</v>
      </c>
      <c r="J23" s="321"/>
    </row>
    <row r="24" spans="1:12" ht="13.5" customHeight="1" x14ac:dyDescent="0.15">
      <c r="A24" s="10" t="s">
        <v>13</v>
      </c>
      <c r="B24" s="19" t="s">
        <v>14</v>
      </c>
      <c r="C24" s="19" t="s">
        <v>15</v>
      </c>
      <c r="D24" s="40" t="s">
        <v>16</v>
      </c>
      <c r="E24" s="33" t="s">
        <v>17</v>
      </c>
      <c r="F24" s="34" t="s">
        <v>18</v>
      </c>
      <c r="G24" s="34" t="s">
        <v>19</v>
      </c>
      <c r="H24" s="34" t="s">
        <v>20</v>
      </c>
      <c r="I24" s="322"/>
      <c r="J24" s="323"/>
    </row>
    <row r="25" spans="1:12" ht="13.5" customHeight="1" x14ac:dyDescent="0.15">
      <c r="A25" s="10" t="s">
        <v>21</v>
      </c>
      <c r="B25" s="47">
        <v>0</v>
      </c>
      <c r="C25" s="47">
        <v>0</v>
      </c>
      <c r="D25" s="47">
        <v>0</v>
      </c>
      <c r="E25" s="47">
        <v>0</v>
      </c>
      <c r="F25" s="77">
        <f>H30</f>
        <v>4860</v>
      </c>
      <c r="G25" s="77">
        <f>H31</f>
        <v>170</v>
      </c>
      <c r="H25" s="77">
        <f>H32</f>
        <v>1530</v>
      </c>
      <c r="I25" s="282">
        <f>SUM(B25:H25)</f>
        <v>6560</v>
      </c>
      <c r="J25" s="324"/>
      <c r="L25" s="13"/>
    </row>
    <row r="26" spans="1:12" ht="13.5" customHeight="1" x14ac:dyDescent="0.15">
      <c r="A26" s="10" t="s">
        <v>22</v>
      </c>
      <c r="B26" s="47">
        <v>0</v>
      </c>
      <c r="C26" s="47">
        <v>0</v>
      </c>
      <c r="D26" s="47">
        <v>0</v>
      </c>
      <c r="E26" s="47">
        <v>0</v>
      </c>
      <c r="F26" s="78">
        <f>J30</f>
        <v>0</v>
      </c>
      <c r="G26" s="78">
        <f>J31</f>
        <v>0</v>
      </c>
      <c r="H26" s="78">
        <f>J32</f>
        <v>0</v>
      </c>
      <c r="I26" s="282">
        <f>SUM(B26:H26)</f>
        <v>0</v>
      </c>
      <c r="J26" s="324"/>
    </row>
    <row r="27" spans="1:12" ht="13.5" customHeight="1" x14ac:dyDescent="0.15">
      <c r="A27" s="11"/>
      <c r="B27" s="11"/>
      <c r="C27" s="12"/>
      <c r="D27" s="12"/>
      <c r="E27" s="286" t="s">
        <v>39</v>
      </c>
      <c r="F27" s="287"/>
      <c r="G27" s="287"/>
      <c r="H27" s="288"/>
      <c r="I27" s="319">
        <f>IF(ISERROR(I26/I25)," ",(I26/I25))</f>
        <v>0</v>
      </c>
      <c r="J27" s="320" t="str">
        <f>IF(ISERROR(#REF!/J28)," ",(#REF!/J28))</f>
        <v xml:space="preserve"> </v>
      </c>
    </row>
    <row r="28" spans="1:12" ht="13.5" customHeight="1" x14ac:dyDescent="0.15">
      <c r="A28" s="2"/>
      <c r="B28" s="2"/>
      <c r="G28" s="39"/>
      <c r="H28" s="39"/>
      <c r="I28" s="39"/>
      <c r="J28" s="39"/>
      <c r="K28" s="39"/>
    </row>
    <row r="29" spans="1:12" ht="13.5" customHeight="1" thickBot="1" x14ac:dyDescent="0.2">
      <c r="D29" s="21" t="s">
        <v>24</v>
      </c>
      <c r="E29" s="21" t="s">
        <v>25</v>
      </c>
      <c r="F29" s="21" t="s">
        <v>26</v>
      </c>
      <c r="G29" s="21" t="s">
        <v>27</v>
      </c>
      <c r="H29" s="21" t="s">
        <v>28</v>
      </c>
      <c r="I29" s="22" t="s">
        <v>29</v>
      </c>
      <c r="J29" s="21" t="s">
        <v>30</v>
      </c>
    </row>
    <row r="30" spans="1:12" ht="15" thickBot="1" x14ac:dyDescent="0.2">
      <c r="D30" s="60" t="s">
        <v>61</v>
      </c>
      <c r="E30" s="90" t="s">
        <v>40</v>
      </c>
      <c r="F30" s="62">
        <v>2</v>
      </c>
      <c r="G30" s="57" t="s">
        <v>41</v>
      </c>
      <c r="H30" s="91">
        <v>4860</v>
      </c>
      <c r="I30" s="44"/>
      <c r="J30" s="189">
        <f>H30*I30</f>
        <v>0</v>
      </c>
    </row>
    <row r="31" spans="1:12" ht="15" thickBot="1" x14ac:dyDescent="0.2">
      <c r="D31" s="60" t="s">
        <v>65</v>
      </c>
      <c r="E31" s="90" t="s">
        <v>40</v>
      </c>
      <c r="F31" s="62">
        <v>2</v>
      </c>
      <c r="G31" s="57" t="s">
        <v>41</v>
      </c>
      <c r="H31" s="91">
        <v>170</v>
      </c>
      <c r="I31" s="44"/>
      <c r="J31" s="189">
        <f t="shared" ref="J31:J32" si="0">H31*I31</f>
        <v>0</v>
      </c>
    </row>
    <row r="32" spans="1:12" ht="15" thickBot="1" x14ac:dyDescent="0.2">
      <c r="D32" s="92" t="s">
        <v>79</v>
      </c>
      <c r="E32" s="90" t="s">
        <v>40</v>
      </c>
      <c r="F32" s="62">
        <v>2</v>
      </c>
      <c r="G32" s="57" t="s">
        <v>41</v>
      </c>
      <c r="H32" s="91">
        <v>1530</v>
      </c>
      <c r="I32" s="44"/>
      <c r="J32" s="189">
        <f t="shared" si="0"/>
        <v>0</v>
      </c>
    </row>
    <row r="33" spans="4:10" ht="14.25" x14ac:dyDescent="0.15">
      <c r="D33" s="279" t="s">
        <v>60</v>
      </c>
      <c r="E33" s="280"/>
      <c r="F33" s="280"/>
      <c r="G33" s="281"/>
      <c r="H33" s="154">
        <f>SUM(H30:H32)</f>
        <v>6560</v>
      </c>
      <c r="I33" s="82"/>
      <c r="J33" s="147">
        <f>SUM(J30:J32)</f>
        <v>0</v>
      </c>
    </row>
  </sheetData>
  <mergeCells count="26">
    <mergeCell ref="D33:G33"/>
    <mergeCell ref="E27:H27"/>
    <mergeCell ref="I27:J27"/>
    <mergeCell ref="B23:E23"/>
    <mergeCell ref="F23:H23"/>
    <mergeCell ref="I23:J23"/>
    <mergeCell ref="I24:J24"/>
    <mergeCell ref="I25:J25"/>
    <mergeCell ref="I26:J26"/>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s>
  <phoneticPr fontId="2"/>
  <printOptions horizontalCentered="1"/>
  <pageMargins left="0.70866141732283472" right="0.70866141732283472" top="0.74803149606299213" bottom="0.74803149606299213" header="0.31496062992125984" footer="0.31496062992125984"/>
  <pageSetup paperSize="9" scale="62" fitToHeight="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39FE93-981E-47ED-932B-7C05572C0353}">
  <sheetPr>
    <pageSetUpPr fitToPage="1"/>
  </sheetPr>
  <dimension ref="A1:L60"/>
  <sheetViews>
    <sheetView view="pageBreakPreview" zoomScaleNormal="100" zoomScaleSheetLayoutView="100" workbookViewId="0">
      <selection activeCell="L46" sqref="L46"/>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17" t="s">
        <v>234</v>
      </c>
      <c r="D15" s="318"/>
      <c r="E15" s="306" t="s">
        <v>232</v>
      </c>
      <c r="F15" s="307"/>
      <c r="G15" s="17"/>
      <c r="K15" s="19" t="s">
        <v>4</v>
      </c>
      <c r="L15" s="19" t="s">
        <v>233</v>
      </c>
    </row>
    <row r="16" spans="1:12" ht="74.25" customHeight="1" x14ac:dyDescent="0.15">
      <c r="A16" s="312" t="s">
        <v>5</v>
      </c>
      <c r="B16" s="313"/>
      <c r="C16" s="314" t="s">
        <v>85</v>
      </c>
      <c r="D16" s="315"/>
      <c r="E16" s="312"/>
      <c r="F16" s="285"/>
      <c r="G16" s="312"/>
      <c r="H16" s="285"/>
      <c r="I16" s="284"/>
      <c r="J16" s="285"/>
      <c r="K16" s="284"/>
      <c r="L16" s="285"/>
    </row>
    <row r="17" spans="1:12" ht="19.5" customHeight="1" x14ac:dyDescent="0.15">
      <c r="A17" s="306" t="s">
        <v>6</v>
      </c>
      <c r="B17" s="307"/>
      <c r="C17" s="310">
        <f>I25</f>
        <v>18500</v>
      </c>
      <c r="D17" s="349"/>
      <c r="E17" s="310"/>
      <c r="F17" s="349"/>
      <c r="G17" s="310"/>
      <c r="H17" s="349"/>
      <c r="I17" s="310"/>
      <c r="J17" s="311"/>
      <c r="K17" s="310"/>
      <c r="L17" s="311"/>
    </row>
    <row r="18" spans="1:12" s="20" customFormat="1" x14ac:dyDescent="0.15">
      <c r="C18" s="28"/>
      <c r="D18" s="28"/>
      <c r="E18" s="28"/>
      <c r="F18" s="28"/>
      <c r="G18" s="28"/>
      <c r="H18" s="28"/>
      <c r="I18" s="28"/>
      <c r="J18" s="28"/>
      <c r="K18" s="28"/>
      <c r="L18" s="28"/>
    </row>
    <row r="19" spans="1:12" x14ac:dyDescent="0.15">
      <c r="A19" s="20"/>
      <c r="B19" s="26"/>
      <c r="C19" s="27"/>
      <c r="D19" s="27"/>
      <c r="E19" s="27"/>
      <c r="F19" s="27"/>
      <c r="G19" s="27"/>
      <c r="H19" s="27"/>
      <c r="I19" s="4"/>
      <c r="J19" s="4"/>
      <c r="K19" s="4"/>
      <c r="L19" s="4"/>
    </row>
    <row r="20" spans="1:12" x14ac:dyDescent="0.15">
      <c r="A20" s="18"/>
      <c r="C20" s="4"/>
      <c r="D20" s="4"/>
      <c r="E20" s="4"/>
      <c r="F20" s="4"/>
      <c r="G20" s="4"/>
      <c r="H20" s="4"/>
      <c r="I20" s="4"/>
      <c r="J20" s="4"/>
      <c r="K20" s="4"/>
      <c r="L20" s="4"/>
    </row>
    <row r="21" spans="1:12" x14ac:dyDescent="0.15">
      <c r="A21" s="18"/>
      <c r="C21" s="4"/>
      <c r="D21" s="4"/>
      <c r="E21" s="4"/>
      <c r="F21" s="4"/>
      <c r="G21" s="4"/>
      <c r="H21" s="4"/>
      <c r="I21" s="4"/>
      <c r="J21" s="4"/>
      <c r="K21" s="4"/>
      <c r="L21" s="4"/>
    </row>
    <row r="22" spans="1:12" x14ac:dyDescent="0.15">
      <c r="A22" t="s">
        <v>7</v>
      </c>
      <c r="F22" s="8" t="s">
        <v>8</v>
      </c>
    </row>
    <row r="23" spans="1:12" ht="13.5" customHeight="1" x14ac:dyDescent="0.15">
      <c r="A23" s="10" t="s">
        <v>9</v>
      </c>
      <c r="B23" s="291" t="s">
        <v>10</v>
      </c>
      <c r="C23" s="291"/>
      <c r="D23" s="291"/>
      <c r="E23" s="321"/>
      <c r="F23" s="321" t="s">
        <v>11</v>
      </c>
      <c r="G23" s="321"/>
      <c r="H23" s="321"/>
      <c r="I23" s="321" t="s">
        <v>12</v>
      </c>
      <c r="J23" s="321"/>
    </row>
    <row r="24" spans="1:12" ht="13.5" customHeight="1" x14ac:dyDescent="0.15">
      <c r="A24" s="10" t="s">
        <v>13</v>
      </c>
      <c r="B24" s="19" t="s">
        <v>14</v>
      </c>
      <c r="C24" s="19" t="s">
        <v>15</v>
      </c>
      <c r="D24" s="40" t="s">
        <v>16</v>
      </c>
      <c r="E24" s="33" t="s">
        <v>17</v>
      </c>
      <c r="F24" s="34" t="s">
        <v>18</v>
      </c>
      <c r="G24" s="34" t="s">
        <v>19</v>
      </c>
      <c r="H24" s="34" t="s">
        <v>20</v>
      </c>
      <c r="I24" s="322"/>
      <c r="J24" s="323"/>
    </row>
    <row r="25" spans="1:12" ht="13.5" customHeight="1" x14ac:dyDescent="0.15">
      <c r="A25" s="10" t="s">
        <v>21</v>
      </c>
      <c r="B25" s="14">
        <f>H44</f>
        <v>14100</v>
      </c>
      <c r="C25" s="14">
        <f>H59</f>
        <v>4400</v>
      </c>
      <c r="D25" s="47">
        <v>0</v>
      </c>
      <c r="E25" s="47">
        <v>0</v>
      </c>
      <c r="F25" s="48">
        <v>0</v>
      </c>
      <c r="G25" s="48">
        <v>0</v>
      </c>
      <c r="H25" s="48">
        <v>0</v>
      </c>
      <c r="I25" s="282">
        <f>SUM(B25:H25)</f>
        <v>18500</v>
      </c>
      <c r="J25" s="324"/>
      <c r="L25" s="13"/>
    </row>
    <row r="26" spans="1:12" ht="13.5" customHeight="1" x14ac:dyDescent="0.15">
      <c r="A26" s="10" t="s">
        <v>22</v>
      </c>
      <c r="B26" s="14">
        <f>J44</f>
        <v>0</v>
      </c>
      <c r="C26" s="14">
        <f>J59</f>
        <v>0</v>
      </c>
      <c r="D26" s="47">
        <v>0</v>
      </c>
      <c r="E26" s="47">
        <v>0</v>
      </c>
      <c r="F26" s="48">
        <v>0</v>
      </c>
      <c r="G26" s="48">
        <v>0</v>
      </c>
      <c r="H26" s="48">
        <v>0</v>
      </c>
      <c r="I26" s="282">
        <f>SUM(B26:H26)</f>
        <v>0</v>
      </c>
      <c r="J26" s="324"/>
    </row>
    <row r="27" spans="1:12" ht="13.5" customHeight="1" x14ac:dyDescent="0.15">
      <c r="A27" s="11"/>
      <c r="B27" s="11"/>
      <c r="C27" s="12"/>
      <c r="D27" s="12"/>
      <c r="E27" s="286" t="s">
        <v>39</v>
      </c>
      <c r="F27" s="287"/>
      <c r="G27" s="287"/>
      <c r="H27" s="288"/>
      <c r="I27" s="319">
        <f>IF(ISERROR(I26/I25)," ",(I26/I25))</f>
        <v>0</v>
      </c>
      <c r="J27" s="320" t="str">
        <f>IF(ISERROR(#REF!/J28)," ",(#REF!/J28))</f>
        <v xml:space="preserve"> </v>
      </c>
    </row>
    <row r="28" spans="1:12" ht="13.5" customHeight="1" x14ac:dyDescent="0.15">
      <c r="A28" s="2"/>
      <c r="B28" s="2"/>
      <c r="G28" s="39"/>
      <c r="H28" s="39"/>
      <c r="I28" s="39"/>
      <c r="J28" s="39"/>
      <c r="K28" s="39"/>
    </row>
    <row r="29" spans="1:12" ht="13.5" customHeight="1" thickBot="1" x14ac:dyDescent="0.2">
      <c r="D29" s="21" t="s">
        <v>24</v>
      </c>
      <c r="E29" s="21" t="s">
        <v>25</v>
      </c>
      <c r="F29" s="21" t="s">
        <v>26</v>
      </c>
      <c r="G29" s="21" t="s">
        <v>27</v>
      </c>
      <c r="H29" s="21" t="s">
        <v>28</v>
      </c>
      <c r="I29" s="22" t="s">
        <v>29</v>
      </c>
      <c r="J29" s="21" t="s">
        <v>30</v>
      </c>
    </row>
    <row r="30" spans="1:12" ht="15" thickBot="1" x14ac:dyDescent="0.2">
      <c r="D30" s="272" t="s">
        <v>66</v>
      </c>
      <c r="E30" s="271" t="s">
        <v>64</v>
      </c>
      <c r="F30" s="274">
        <v>2</v>
      </c>
      <c r="G30" s="57" t="s">
        <v>31</v>
      </c>
      <c r="H30" s="29">
        <v>1480</v>
      </c>
      <c r="I30" s="44"/>
      <c r="J30" s="189">
        <f>H30*I30</f>
        <v>0</v>
      </c>
    </row>
    <row r="31" spans="1:12" ht="15" thickBot="1" x14ac:dyDescent="0.2">
      <c r="D31" s="272"/>
      <c r="E31" s="271"/>
      <c r="F31" s="274"/>
      <c r="G31" s="57" t="s">
        <v>32</v>
      </c>
      <c r="H31" s="81">
        <v>2020</v>
      </c>
      <c r="I31" s="44"/>
      <c r="J31" s="189">
        <f t="shared" ref="J31:J43" si="0">H31*I31</f>
        <v>0</v>
      </c>
    </row>
    <row r="32" spans="1:12" ht="15" thickBot="1" x14ac:dyDescent="0.2">
      <c r="D32" s="272"/>
      <c r="E32" s="271"/>
      <c r="F32" s="274"/>
      <c r="G32" s="57" t="s">
        <v>33</v>
      </c>
      <c r="H32" s="81">
        <v>2020</v>
      </c>
      <c r="I32" s="44"/>
      <c r="J32" s="189">
        <f t="shared" si="0"/>
        <v>0</v>
      </c>
    </row>
    <row r="33" spans="4:10" ht="15" thickBot="1" x14ac:dyDescent="0.2">
      <c r="D33" s="272"/>
      <c r="E33" s="271"/>
      <c r="F33" s="274"/>
      <c r="G33" s="57" t="s">
        <v>34</v>
      </c>
      <c r="H33" s="81">
        <v>980</v>
      </c>
      <c r="I33" s="44"/>
      <c r="J33" s="189">
        <f t="shared" si="0"/>
        <v>0</v>
      </c>
    </row>
    <row r="34" spans="4:10" ht="15" thickBot="1" x14ac:dyDescent="0.2">
      <c r="D34" s="272"/>
      <c r="E34" s="61" t="s">
        <v>74</v>
      </c>
      <c r="F34" s="274">
        <v>3</v>
      </c>
      <c r="G34" s="57" t="s">
        <v>75</v>
      </c>
      <c r="H34" s="81">
        <v>270</v>
      </c>
      <c r="I34" s="44"/>
      <c r="J34" s="189">
        <f t="shared" si="0"/>
        <v>0</v>
      </c>
    </row>
    <row r="35" spans="4:10" ht="15" thickBot="1" x14ac:dyDescent="0.2">
      <c r="D35" s="272"/>
      <c r="E35" s="271" t="s">
        <v>35</v>
      </c>
      <c r="F35" s="274"/>
      <c r="G35" s="57" t="s">
        <v>31</v>
      </c>
      <c r="H35" s="81">
        <v>1350</v>
      </c>
      <c r="I35" s="44"/>
      <c r="J35" s="189">
        <f t="shared" si="0"/>
        <v>0</v>
      </c>
    </row>
    <row r="36" spans="4:10" ht="15" thickBot="1" x14ac:dyDescent="0.2">
      <c r="D36" s="272"/>
      <c r="E36" s="271"/>
      <c r="F36" s="274"/>
      <c r="G36" s="57" t="s">
        <v>32</v>
      </c>
      <c r="H36" s="81">
        <v>1470</v>
      </c>
      <c r="I36" s="44"/>
      <c r="J36" s="189">
        <f t="shared" si="0"/>
        <v>0</v>
      </c>
    </row>
    <row r="37" spans="4:10" ht="15" thickBot="1" x14ac:dyDescent="0.2">
      <c r="D37" s="272"/>
      <c r="E37" s="271" t="s">
        <v>36</v>
      </c>
      <c r="F37" s="274"/>
      <c r="G37" s="57" t="s">
        <v>33</v>
      </c>
      <c r="H37" s="81">
        <v>2570</v>
      </c>
      <c r="I37" s="44"/>
      <c r="J37" s="189">
        <f t="shared" si="0"/>
        <v>0</v>
      </c>
    </row>
    <row r="38" spans="4:10" ht="15" thickBot="1" x14ac:dyDescent="0.2">
      <c r="D38" s="272"/>
      <c r="E38" s="271"/>
      <c r="F38" s="274"/>
      <c r="G38" s="57" t="s">
        <v>34</v>
      </c>
      <c r="H38" s="81">
        <v>120</v>
      </c>
      <c r="I38" s="44"/>
      <c r="J38" s="189">
        <f t="shared" si="0"/>
        <v>0</v>
      </c>
    </row>
    <row r="39" spans="4:10" ht="15" thickBot="1" x14ac:dyDescent="0.2">
      <c r="D39" s="272"/>
      <c r="E39" s="80" t="s">
        <v>81</v>
      </c>
      <c r="F39" s="274">
        <v>4</v>
      </c>
      <c r="G39" s="57" t="s">
        <v>75</v>
      </c>
      <c r="H39" s="81">
        <v>150</v>
      </c>
      <c r="I39" s="44"/>
      <c r="J39" s="189">
        <f t="shared" si="0"/>
        <v>0</v>
      </c>
    </row>
    <row r="40" spans="4:10" ht="15" thickBot="1" x14ac:dyDescent="0.2">
      <c r="D40" s="272"/>
      <c r="E40" s="271" t="s">
        <v>82</v>
      </c>
      <c r="F40" s="274"/>
      <c r="G40" s="57" t="s">
        <v>31</v>
      </c>
      <c r="H40" s="81">
        <v>25</v>
      </c>
      <c r="I40" s="44"/>
      <c r="J40" s="189">
        <f t="shared" si="0"/>
        <v>0</v>
      </c>
    </row>
    <row r="41" spans="4:10" ht="15" thickBot="1" x14ac:dyDescent="0.2">
      <c r="D41" s="272"/>
      <c r="E41" s="271"/>
      <c r="F41" s="274"/>
      <c r="G41" s="57" t="s">
        <v>32</v>
      </c>
      <c r="H41" s="81">
        <v>25</v>
      </c>
      <c r="I41" s="44"/>
      <c r="J41" s="189">
        <f t="shared" si="0"/>
        <v>0</v>
      </c>
    </row>
    <row r="42" spans="4:10" ht="15" thickBot="1" x14ac:dyDescent="0.2">
      <c r="D42" s="272"/>
      <c r="E42" s="271"/>
      <c r="F42" s="274"/>
      <c r="G42" s="57" t="s">
        <v>33</v>
      </c>
      <c r="H42" s="81">
        <v>810</v>
      </c>
      <c r="I42" s="44"/>
      <c r="J42" s="189">
        <f t="shared" si="0"/>
        <v>0</v>
      </c>
    </row>
    <row r="43" spans="4:10" ht="15" thickBot="1" x14ac:dyDescent="0.2">
      <c r="D43" s="272"/>
      <c r="E43" s="271"/>
      <c r="F43" s="274"/>
      <c r="G43" s="57" t="s">
        <v>34</v>
      </c>
      <c r="H43" s="81">
        <v>810</v>
      </c>
      <c r="I43" s="44"/>
      <c r="J43" s="189">
        <f t="shared" si="0"/>
        <v>0</v>
      </c>
    </row>
    <row r="44" spans="4:10" ht="15" thickBot="1" x14ac:dyDescent="0.2">
      <c r="D44" s="272"/>
      <c r="E44" s="316" t="s">
        <v>83</v>
      </c>
      <c r="F44" s="316"/>
      <c r="G44" s="316"/>
      <c r="H44" s="85">
        <f>SUM(H30:H43)</f>
        <v>14100</v>
      </c>
      <c r="I44" s="82"/>
      <c r="J44" s="147">
        <f>SUM(J30:J43)</f>
        <v>0</v>
      </c>
    </row>
    <row r="45" spans="4:10" ht="15" thickBot="1" x14ac:dyDescent="0.2">
      <c r="D45" s="272" t="s">
        <v>38</v>
      </c>
      <c r="E45" s="271" t="s">
        <v>84</v>
      </c>
      <c r="F45" s="274">
        <v>2</v>
      </c>
      <c r="G45" s="57" t="s">
        <v>31</v>
      </c>
      <c r="H45" s="81">
        <v>740</v>
      </c>
      <c r="I45" s="44"/>
      <c r="J45" s="189">
        <f>H45*I45</f>
        <v>0</v>
      </c>
    </row>
    <row r="46" spans="4:10" ht="15" thickBot="1" x14ac:dyDescent="0.2">
      <c r="D46" s="272"/>
      <c r="E46" s="271"/>
      <c r="F46" s="274"/>
      <c r="G46" s="57" t="s">
        <v>32</v>
      </c>
      <c r="H46" s="81">
        <v>810</v>
      </c>
      <c r="I46" s="44"/>
      <c r="J46" s="189">
        <f t="shared" ref="J46:J58" si="1">H46*I46</f>
        <v>0</v>
      </c>
    </row>
    <row r="47" spans="4:10" ht="15" thickBot="1" x14ac:dyDescent="0.2">
      <c r="D47" s="272"/>
      <c r="E47" s="271"/>
      <c r="F47" s="274"/>
      <c r="G47" s="57" t="s">
        <v>33</v>
      </c>
      <c r="H47" s="81">
        <v>380</v>
      </c>
      <c r="I47" s="44"/>
      <c r="J47" s="189">
        <f t="shared" si="1"/>
        <v>0</v>
      </c>
    </row>
    <row r="48" spans="4:10" ht="15" thickBot="1" x14ac:dyDescent="0.2">
      <c r="D48" s="272"/>
      <c r="E48" s="271"/>
      <c r="F48" s="274"/>
      <c r="G48" s="57" t="s">
        <v>34</v>
      </c>
      <c r="H48" s="81">
        <v>70</v>
      </c>
      <c r="I48" s="44"/>
      <c r="J48" s="189">
        <f t="shared" si="1"/>
        <v>0</v>
      </c>
    </row>
    <row r="49" spans="4:10" ht="15" thickBot="1" x14ac:dyDescent="0.2">
      <c r="D49" s="272"/>
      <c r="E49" s="61" t="s">
        <v>74</v>
      </c>
      <c r="F49" s="274">
        <v>3</v>
      </c>
      <c r="G49" s="57" t="s">
        <v>75</v>
      </c>
      <c r="H49" s="81">
        <v>440</v>
      </c>
      <c r="I49" s="44"/>
      <c r="J49" s="189">
        <f t="shared" si="1"/>
        <v>0</v>
      </c>
    </row>
    <row r="50" spans="4:10" ht="15" thickBot="1" x14ac:dyDescent="0.2">
      <c r="D50" s="272"/>
      <c r="E50" s="271" t="s">
        <v>35</v>
      </c>
      <c r="F50" s="274"/>
      <c r="G50" s="57" t="s">
        <v>31</v>
      </c>
      <c r="H50" s="81">
        <v>730</v>
      </c>
      <c r="I50" s="44"/>
      <c r="J50" s="189">
        <f t="shared" si="1"/>
        <v>0</v>
      </c>
    </row>
    <row r="51" spans="4:10" ht="15" thickBot="1" x14ac:dyDescent="0.2">
      <c r="D51" s="272"/>
      <c r="E51" s="271"/>
      <c r="F51" s="274"/>
      <c r="G51" s="57" t="s">
        <v>32</v>
      </c>
      <c r="H51" s="81">
        <v>660</v>
      </c>
      <c r="I51" s="44"/>
      <c r="J51" s="189">
        <f t="shared" si="1"/>
        <v>0</v>
      </c>
    </row>
    <row r="52" spans="4:10" ht="15" thickBot="1" x14ac:dyDescent="0.2">
      <c r="D52" s="272"/>
      <c r="E52" s="271" t="s">
        <v>36</v>
      </c>
      <c r="F52" s="274"/>
      <c r="G52" s="57" t="s">
        <v>33</v>
      </c>
      <c r="H52" s="81">
        <v>100</v>
      </c>
      <c r="I52" s="44"/>
      <c r="J52" s="189">
        <f t="shared" si="1"/>
        <v>0</v>
      </c>
    </row>
    <row r="53" spans="4:10" ht="15" thickBot="1" x14ac:dyDescent="0.2">
      <c r="D53" s="272"/>
      <c r="E53" s="271"/>
      <c r="F53" s="274"/>
      <c r="G53" s="57" t="s">
        <v>34</v>
      </c>
      <c r="H53" s="81">
        <v>15</v>
      </c>
      <c r="I53" s="44"/>
      <c r="J53" s="189">
        <f t="shared" si="1"/>
        <v>0</v>
      </c>
    </row>
    <row r="54" spans="4:10" ht="15" thickBot="1" x14ac:dyDescent="0.2">
      <c r="D54" s="272"/>
      <c r="E54" s="80" t="s">
        <v>81</v>
      </c>
      <c r="F54" s="274">
        <v>4</v>
      </c>
      <c r="G54" s="57" t="s">
        <v>75</v>
      </c>
      <c r="H54" s="81">
        <v>230</v>
      </c>
      <c r="I54" s="44"/>
      <c r="J54" s="189">
        <f t="shared" si="1"/>
        <v>0</v>
      </c>
    </row>
    <row r="55" spans="4:10" ht="15" thickBot="1" x14ac:dyDescent="0.2">
      <c r="D55" s="272"/>
      <c r="E55" s="271" t="s">
        <v>82</v>
      </c>
      <c r="F55" s="274"/>
      <c r="G55" s="57" t="s">
        <v>31</v>
      </c>
      <c r="H55" s="81">
        <v>100</v>
      </c>
      <c r="I55" s="44"/>
      <c r="J55" s="189">
        <f t="shared" si="1"/>
        <v>0</v>
      </c>
    </row>
    <row r="56" spans="4:10" ht="15" thickBot="1" x14ac:dyDescent="0.2">
      <c r="D56" s="272"/>
      <c r="E56" s="271"/>
      <c r="F56" s="274"/>
      <c r="G56" s="57" t="s">
        <v>32</v>
      </c>
      <c r="H56" s="81">
        <v>70</v>
      </c>
      <c r="I56" s="44"/>
      <c r="J56" s="189">
        <f t="shared" si="1"/>
        <v>0</v>
      </c>
    </row>
    <row r="57" spans="4:10" ht="15" thickBot="1" x14ac:dyDescent="0.2">
      <c r="D57" s="272"/>
      <c r="E57" s="271"/>
      <c r="F57" s="274"/>
      <c r="G57" s="57" t="s">
        <v>33</v>
      </c>
      <c r="H57" s="81">
        <v>40</v>
      </c>
      <c r="I57" s="44"/>
      <c r="J57" s="189">
        <f t="shared" si="1"/>
        <v>0</v>
      </c>
    </row>
    <row r="58" spans="4:10" ht="15" thickBot="1" x14ac:dyDescent="0.2">
      <c r="D58" s="272"/>
      <c r="E58" s="271"/>
      <c r="F58" s="274"/>
      <c r="G58" s="57" t="s">
        <v>34</v>
      </c>
      <c r="H58" s="81">
        <v>15</v>
      </c>
      <c r="I58" s="44"/>
      <c r="J58" s="189">
        <f t="shared" si="1"/>
        <v>0</v>
      </c>
    </row>
    <row r="59" spans="4:10" ht="14.25" x14ac:dyDescent="0.15">
      <c r="D59" s="272"/>
      <c r="E59" s="316" t="s">
        <v>83</v>
      </c>
      <c r="F59" s="316"/>
      <c r="G59" s="316"/>
      <c r="H59" s="85">
        <f>SUM(H45:H58)</f>
        <v>4400</v>
      </c>
      <c r="I59" s="82"/>
      <c r="J59" s="147">
        <f>SUM(J45:J58)</f>
        <v>0</v>
      </c>
    </row>
    <row r="60" spans="4:10" ht="15" thickBot="1" x14ac:dyDescent="0.2">
      <c r="D60" s="370" t="s">
        <v>60</v>
      </c>
      <c r="E60" s="370"/>
      <c r="F60" s="370"/>
      <c r="G60" s="370"/>
      <c r="H60" s="85">
        <f>SUM(H59,H44)</f>
        <v>18500</v>
      </c>
      <c r="I60" s="83"/>
      <c r="J60" s="147">
        <f>SUM(J59,J44)</f>
        <v>0</v>
      </c>
    </row>
  </sheetData>
  <mergeCells count="44">
    <mergeCell ref="D60:G60"/>
    <mergeCell ref="D45:D59"/>
    <mergeCell ref="D30:D44"/>
    <mergeCell ref="E44:G44"/>
    <mergeCell ref="E59:G59"/>
    <mergeCell ref="E40:E43"/>
    <mergeCell ref="E45:E48"/>
    <mergeCell ref="F45:F48"/>
    <mergeCell ref="F49:F53"/>
    <mergeCell ref="E50:E51"/>
    <mergeCell ref="E52:E53"/>
    <mergeCell ref="F54:F58"/>
    <mergeCell ref="C16:D16"/>
    <mergeCell ref="E16:F16"/>
    <mergeCell ref="G16:H16"/>
    <mergeCell ref="I16:J16"/>
    <mergeCell ref="E55:E58"/>
    <mergeCell ref="I24:J24"/>
    <mergeCell ref="I25:J25"/>
    <mergeCell ref="E27:H27"/>
    <mergeCell ref="I27:J27"/>
    <mergeCell ref="E30:E33"/>
    <mergeCell ref="F30:F33"/>
    <mergeCell ref="I26:J26"/>
    <mergeCell ref="F39:F43"/>
    <mergeCell ref="F34:F38"/>
    <mergeCell ref="E35:E36"/>
    <mergeCell ref="E37:E38"/>
    <mergeCell ref="B23:E23"/>
    <mergeCell ref="F23:H23"/>
    <mergeCell ref="I23:J23"/>
    <mergeCell ref="K1:L1"/>
    <mergeCell ref="A6:L13"/>
    <mergeCell ref="A15:B15"/>
    <mergeCell ref="C15:D15"/>
    <mergeCell ref="E15:F15"/>
    <mergeCell ref="K16:L16"/>
    <mergeCell ref="A17:B17"/>
    <mergeCell ref="C17:D17"/>
    <mergeCell ref="E17:F17"/>
    <mergeCell ref="G17:H17"/>
    <mergeCell ref="I17:J17"/>
    <mergeCell ref="K17:L17"/>
    <mergeCell ref="A16:B16"/>
  </mergeCells>
  <phoneticPr fontId="2"/>
  <printOptions horizontalCentered="1"/>
  <pageMargins left="0.70866141732283472" right="0.70866141732283472" top="0.74803149606299213" bottom="0.74803149606299213" header="0.31496062992125984" footer="0.31496062992125984"/>
  <pageSetup paperSize="9" scale="62" fitToHeight="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0C5B5A-C68F-48A6-832C-2927F281D28F}">
  <sheetPr>
    <tabColor theme="4" tint="0.39997558519241921"/>
    <pageSetUpPr fitToPage="1"/>
  </sheetPr>
  <dimension ref="A1:L117"/>
  <sheetViews>
    <sheetView view="pageBreakPreview" topLeftCell="A4" zoomScaleNormal="100" zoomScaleSheetLayoutView="100" workbookViewId="0">
      <selection activeCell="I27" sqref="I27:I38"/>
    </sheetView>
  </sheetViews>
  <sheetFormatPr defaultRowHeight="13.5" x14ac:dyDescent="0.15"/>
  <cols>
    <col min="1" max="6" width="10.625" customWidth="1"/>
    <col min="7" max="7" width="11.875" customWidth="1"/>
    <col min="8" max="13" width="10.625" customWidth="1"/>
    <col min="14" max="14" width="2.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17" t="s">
        <v>234</v>
      </c>
      <c r="D15" s="318"/>
      <c r="E15" s="306" t="s">
        <v>282</v>
      </c>
      <c r="F15" s="307"/>
      <c r="G15" s="18" t="s">
        <v>278</v>
      </c>
      <c r="K15" s="19" t="s">
        <v>4</v>
      </c>
      <c r="L15" s="19" t="s">
        <v>283</v>
      </c>
    </row>
    <row r="16" spans="1:12" ht="27" customHeight="1" x14ac:dyDescent="0.15">
      <c r="A16" s="312" t="s">
        <v>5</v>
      </c>
      <c r="B16" s="313"/>
      <c r="C16" s="354" t="s">
        <v>284</v>
      </c>
      <c r="D16" s="355"/>
      <c r="E16" s="284"/>
      <c r="F16" s="285"/>
      <c r="G16" s="284"/>
      <c r="H16" s="285"/>
      <c r="I16" s="284"/>
      <c r="J16" s="285"/>
      <c r="K16" s="284"/>
      <c r="L16" s="285"/>
    </row>
    <row r="17" spans="1:12" ht="19.5" customHeight="1" x14ac:dyDescent="0.15">
      <c r="A17" s="306" t="s">
        <v>6</v>
      </c>
      <c r="B17" s="307"/>
      <c r="C17" s="310">
        <f>+I22</f>
        <v>3000</v>
      </c>
      <c r="D17" s="311"/>
      <c r="E17" s="310"/>
      <c r="F17" s="311"/>
      <c r="G17" s="310"/>
      <c r="H17" s="311"/>
      <c r="I17" s="310"/>
      <c r="J17" s="311"/>
      <c r="K17" s="310"/>
      <c r="L17" s="311"/>
    </row>
    <row r="18" spans="1:12" x14ac:dyDescent="0.15">
      <c r="C18" s="4"/>
      <c r="D18" s="4"/>
      <c r="E18" s="4"/>
      <c r="F18" s="4"/>
      <c r="G18" s="4"/>
      <c r="H18" s="4"/>
      <c r="I18" s="4"/>
      <c r="J18" s="4"/>
      <c r="K18" s="4"/>
      <c r="L18" s="4"/>
    </row>
    <row r="19" spans="1:12" x14ac:dyDescent="0.15">
      <c r="A19" t="s">
        <v>7</v>
      </c>
      <c r="F19" s="8" t="s">
        <v>8</v>
      </c>
    </row>
    <row r="20" spans="1:12" ht="13.5" customHeight="1" x14ac:dyDescent="0.15">
      <c r="A20" s="10" t="s">
        <v>9</v>
      </c>
      <c r="B20" s="291" t="s">
        <v>10</v>
      </c>
      <c r="C20" s="291"/>
      <c r="D20" s="291"/>
      <c r="E20" s="291"/>
      <c r="F20" s="291" t="s">
        <v>11</v>
      </c>
      <c r="G20" s="291"/>
      <c r="H20" s="291"/>
      <c r="I20" s="291" t="s">
        <v>12</v>
      </c>
      <c r="J20" s="291"/>
    </row>
    <row r="21" spans="1:12" ht="13.5" customHeight="1" x14ac:dyDescent="0.15">
      <c r="A21" s="10" t="s">
        <v>13</v>
      </c>
      <c r="B21" s="19" t="s">
        <v>14</v>
      </c>
      <c r="C21" s="19" t="s">
        <v>15</v>
      </c>
      <c r="D21" s="7" t="s">
        <v>16</v>
      </c>
      <c r="E21" s="7" t="s">
        <v>17</v>
      </c>
      <c r="F21" s="7" t="s">
        <v>18</v>
      </c>
      <c r="G21" s="7" t="s">
        <v>19</v>
      </c>
      <c r="H21" s="7" t="s">
        <v>20</v>
      </c>
      <c r="I21" s="292"/>
      <c r="J21" s="293"/>
    </row>
    <row r="22" spans="1:12" ht="13.5" customHeight="1" x14ac:dyDescent="0.15">
      <c r="A22" s="10" t="s">
        <v>21</v>
      </c>
      <c r="B22" s="14">
        <f>H38</f>
        <v>3000</v>
      </c>
      <c r="C22" s="47">
        <v>0</v>
      </c>
      <c r="D22" s="47">
        <v>0</v>
      </c>
      <c r="E22" s="48">
        <v>0</v>
      </c>
      <c r="F22" s="48">
        <v>0</v>
      </c>
      <c r="G22" s="48">
        <v>0</v>
      </c>
      <c r="H22" s="48">
        <v>0</v>
      </c>
      <c r="I22" s="282">
        <f>SUM(B22:H22)</f>
        <v>3000</v>
      </c>
      <c r="J22" s="283"/>
      <c r="L22" s="13"/>
    </row>
    <row r="23" spans="1:12" ht="13.5" customHeight="1" x14ac:dyDescent="0.15">
      <c r="A23" s="10" t="s">
        <v>22</v>
      </c>
      <c r="B23" s="16">
        <f>J38</f>
        <v>0</v>
      </c>
      <c r="C23" s="49">
        <v>0</v>
      </c>
      <c r="D23" s="49">
        <v>0</v>
      </c>
      <c r="E23" s="49">
        <v>0</v>
      </c>
      <c r="F23" s="49">
        <v>0</v>
      </c>
      <c r="G23" s="49">
        <v>0</v>
      </c>
      <c r="H23" s="49">
        <v>0</v>
      </c>
      <c r="I23" s="282">
        <f>SUM(B23:H23)</f>
        <v>0</v>
      </c>
      <c r="J23" s="283"/>
    </row>
    <row r="24" spans="1:12" ht="13.5" customHeight="1" x14ac:dyDescent="0.15">
      <c r="A24" s="11"/>
      <c r="B24" s="11"/>
      <c r="C24" s="12"/>
      <c r="D24" s="203"/>
      <c r="E24" s="310" t="s">
        <v>23</v>
      </c>
      <c r="F24" s="349"/>
      <c r="G24" s="349"/>
      <c r="H24" s="311"/>
      <c r="I24" s="356">
        <f>IF(ISERROR(I23/I22)," ",(I23/I22))</f>
        <v>0</v>
      </c>
      <c r="J24" s="290" t="str">
        <f>IF(ISERROR(#REF!/J25)," ",(#REF!/J25))</f>
        <v xml:space="preserve"> </v>
      </c>
    </row>
    <row r="25" spans="1:12" ht="13.5" customHeight="1" x14ac:dyDescent="0.15">
      <c r="A25" s="2"/>
      <c r="B25" s="2"/>
      <c r="G25" s="357"/>
      <c r="H25" s="357"/>
      <c r="I25" s="357"/>
      <c r="J25" s="357"/>
      <c r="K25" s="357"/>
    </row>
    <row r="26" spans="1:12" ht="13.5" customHeight="1" thickBot="1" x14ac:dyDescent="0.2">
      <c r="D26" s="60" t="s">
        <v>24</v>
      </c>
      <c r="E26" s="60" t="s">
        <v>25</v>
      </c>
      <c r="F26" s="60" t="s">
        <v>26</v>
      </c>
      <c r="G26" s="60" t="s">
        <v>27</v>
      </c>
      <c r="H26" s="60" t="s">
        <v>28</v>
      </c>
      <c r="I26" s="72" t="s">
        <v>29</v>
      </c>
      <c r="J26" s="60" t="s">
        <v>30</v>
      </c>
    </row>
    <row r="27" spans="1:12" ht="13.5" customHeight="1" thickBot="1" x14ac:dyDescent="0.2">
      <c r="D27" s="328" t="s">
        <v>66</v>
      </c>
      <c r="E27" s="271" t="s">
        <v>64</v>
      </c>
      <c r="F27" s="274">
        <v>2</v>
      </c>
      <c r="G27" s="57" t="s">
        <v>31</v>
      </c>
      <c r="H27" s="23">
        <v>100</v>
      </c>
      <c r="I27" s="208"/>
      <c r="J27" s="204">
        <f>H27*I27</f>
        <v>0</v>
      </c>
    </row>
    <row r="28" spans="1:12" ht="13.5" customHeight="1" thickBot="1" x14ac:dyDescent="0.2">
      <c r="D28" s="329"/>
      <c r="E28" s="271"/>
      <c r="F28" s="274"/>
      <c r="G28" s="57" t="s">
        <v>32</v>
      </c>
      <c r="H28" s="79">
        <v>100</v>
      </c>
      <c r="I28" s="208"/>
      <c r="J28" s="204">
        <f t="shared" ref="J28:J37" si="0">H28*I28</f>
        <v>0</v>
      </c>
    </row>
    <row r="29" spans="1:12" ht="13.5" customHeight="1" thickBot="1" x14ac:dyDescent="0.2">
      <c r="D29" s="329"/>
      <c r="E29" s="271"/>
      <c r="F29" s="274"/>
      <c r="G29" s="57" t="s">
        <v>33</v>
      </c>
      <c r="H29" s="79">
        <v>200</v>
      </c>
      <c r="I29" s="208"/>
      <c r="J29" s="204">
        <f t="shared" si="0"/>
        <v>0</v>
      </c>
    </row>
    <row r="30" spans="1:12" ht="13.5" customHeight="1" thickBot="1" x14ac:dyDescent="0.2">
      <c r="D30" s="329"/>
      <c r="E30" s="271"/>
      <c r="F30" s="274"/>
      <c r="G30" s="57" t="s">
        <v>34</v>
      </c>
      <c r="H30" s="79">
        <v>100</v>
      </c>
      <c r="I30" s="208"/>
      <c r="J30" s="204">
        <f t="shared" si="0"/>
        <v>0</v>
      </c>
    </row>
    <row r="31" spans="1:12" ht="13.5" customHeight="1" thickBot="1" x14ac:dyDescent="0.2">
      <c r="D31" s="329"/>
      <c r="E31" s="271" t="s">
        <v>35</v>
      </c>
      <c r="F31" s="276">
        <v>3</v>
      </c>
      <c r="G31" s="57" t="s">
        <v>31</v>
      </c>
      <c r="H31" s="79">
        <v>500</v>
      </c>
      <c r="I31" s="208"/>
      <c r="J31" s="204">
        <f t="shared" si="0"/>
        <v>0</v>
      </c>
    </row>
    <row r="32" spans="1:12" ht="13.5" customHeight="1" thickBot="1" x14ac:dyDescent="0.2">
      <c r="D32" s="329"/>
      <c r="E32" s="271"/>
      <c r="F32" s="276"/>
      <c r="G32" s="57" t="s">
        <v>32</v>
      </c>
      <c r="H32" s="79">
        <v>500</v>
      </c>
      <c r="I32" s="208"/>
      <c r="J32" s="204">
        <f t="shared" si="0"/>
        <v>0</v>
      </c>
    </row>
    <row r="33" spans="4:10" ht="13.5" customHeight="1" thickBot="1" x14ac:dyDescent="0.2">
      <c r="D33" s="329"/>
      <c r="E33" s="271" t="s">
        <v>36</v>
      </c>
      <c r="F33" s="276"/>
      <c r="G33" s="57" t="s">
        <v>33</v>
      </c>
      <c r="H33" s="79">
        <v>300</v>
      </c>
      <c r="I33" s="208"/>
      <c r="J33" s="204">
        <f t="shared" si="0"/>
        <v>0</v>
      </c>
    </row>
    <row r="34" spans="4:10" ht="13.5" customHeight="1" thickBot="1" x14ac:dyDescent="0.2">
      <c r="D34" s="329"/>
      <c r="E34" s="271"/>
      <c r="F34" s="276"/>
      <c r="G34" s="57" t="s">
        <v>34</v>
      </c>
      <c r="H34" s="79">
        <v>300</v>
      </c>
      <c r="I34" s="208"/>
      <c r="J34" s="204">
        <f t="shared" si="0"/>
        <v>0</v>
      </c>
    </row>
    <row r="35" spans="4:10" ht="13.5" customHeight="1" thickBot="1" x14ac:dyDescent="0.2">
      <c r="D35" s="329"/>
      <c r="E35" s="80" t="s">
        <v>81</v>
      </c>
      <c r="F35" s="275">
        <v>4</v>
      </c>
      <c r="G35" s="57" t="s">
        <v>75</v>
      </c>
      <c r="H35" s="79">
        <v>300</v>
      </c>
      <c r="I35" s="208"/>
      <c r="J35" s="204">
        <f t="shared" si="0"/>
        <v>0</v>
      </c>
    </row>
    <row r="36" spans="4:10" ht="13.5" customHeight="1" thickBot="1" x14ac:dyDescent="0.2">
      <c r="D36" s="329"/>
      <c r="E36" s="271" t="s">
        <v>36</v>
      </c>
      <c r="F36" s="276"/>
      <c r="G36" s="74" t="s">
        <v>33</v>
      </c>
      <c r="H36" s="140">
        <v>300</v>
      </c>
      <c r="I36" s="208"/>
      <c r="J36" s="204">
        <f t="shared" si="0"/>
        <v>0</v>
      </c>
    </row>
    <row r="37" spans="4:10" ht="13.5" customHeight="1" thickBot="1" x14ac:dyDescent="0.2">
      <c r="D37" s="330"/>
      <c r="E37" s="271"/>
      <c r="F37" s="277"/>
      <c r="G37" s="57" t="s">
        <v>34</v>
      </c>
      <c r="H37" s="79">
        <v>300</v>
      </c>
      <c r="I37" s="208"/>
      <c r="J37" s="204">
        <f t="shared" si="0"/>
        <v>0</v>
      </c>
    </row>
    <row r="38" spans="4:10" ht="13.5" customHeight="1" thickBot="1" x14ac:dyDescent="0.2">
      <c r="D38" s="358" t="s">
        <v>100</v>
      </c>
      <c r="E38" s="359"/>
      <c r="F38" s="359"/>
      <c r="G38" s="360"/>
      <c r="H38" s="205">
        <f>SUM(H27:H37)</f>
        <v>3000</v>
      </c>
      <c r="I38" s="206"/>
      <c r="J38" s="207">
        <f>SUM(J27:J37)</f>
        <v>0</v>
      </c>
    </row>
    <row r="39" spans="4:10" ht="13.5" customHeight="1" x14ac:dyDescent="0.15"/>
    <row r="40" spans="4:10" ht="13.5" customHeight="1" x14ac:dyDescent="0.15"/>
    <row r="41" spans="4:10" ht="13.5" customHeight="1" x14ac:dyDescent="0.15"/>
    <row r="42" spans="4:10" ht="13.5" customHeight="1" x14ac:dyDescent="0.15"/>
    <row r="43" spans="4:10" ht="13.5" customHeight="1" x14ac:dyDescent="0.15"/>
    <row r="44" spans="4:10" ht="13.5" customHeight="1" x14ac:dyDescent="0.15"/>
    <row r="45" spans="4:10" ht="13.5" customHeight="1" x14ac:dyDescent="0.15"/>
    <row r="46" spans="4:10" ht="13.5" customHeight="1" x14ac:dyDescent="0.15"/>
    <row r="47" spans="4:10" ht="13.5" customHeight="1" x14ac:dyDescent="0.15"/>
    <row r="48" spans="4:10" ht="13.5" customHeight="1" x14ac:dyDescent="0.15"/>
    <row r="49" ht="13.5" customHeight="1" x14ac:dyDescent="0.15"/>
    <row r="50" ht="13.5" customHeight="1" x14ac:dyDescent="0.15"/>
    <row r="51" ht="13.5" customHeight="1" x14ac:dyDescent="0.15"/>
    <row r="52" ht="13.5" customHeight="1" x14ac:dyDescent="0.15"/>
    <row r="53" ht="13.5" customHeight="1" x14ac:dyDescent="0.15"/>
    <row r="54" ht="13.5" customHeight="1" x14ac:dyDescent="0.15"/>
    <row r="55" ht="13.5" customHeight="1" x14ac:dyDescent="0.15"/>
    <row r="56" ht="13.5" customHeight="1" x14ac:dyDescent="0.15"/>
    <row r="57" ht="13.5" customHeight="1" x14ac:dyDescent="0.15"/>
    <row r="58" ht="13.5" customHeight="1" x14ac:dyDescent="0.15"/>
    <row r="59" ht="13.5" customHeight="1" x14ac:dyDescent="0.15"/>
    <row r="60" ht="13.5" customHeight="1" x14ac:dyDescent="0.15"/>
    <row r="61" ht="13.5" customHeight="1" x14ac:dyDescent="0.15"/>
    <row r="62" ht="13.5" customHeight="1" x14ac:dyDescent="0.15"/>
    <row r="63" ht="13.5" customHeight="1" x14ac:dyDescent="0.15"/>
    <row r="64" ht="13.5" customHeight="1" x14ac:dyDescent="0.15"/>
    <row r="65" ht="13.5" customHeight="1" x14ac:dyDescent="0.15"/>
    <row r="66" ht="13.5" customHeight="1" x14ac:dyDescent="0.15"/>
    <row r="67" ht="13.5" customHeight="1" x14ac:dyDescent="0.15"/>
    <row r="68" ht="13.5" customHeight="1" x14ac:dyDescent="0.15"/>
    <row r="69" ht="13.5" customHeight="1" x14ac:dyDescent="0.15"/>
    <row r="70" ht="13.5" customHeight="1" x14ac:dyDescent="0.15"/>
    <row r="71" ht="13.5" customHeight="1" x14ac:dyDescent="0.15"/>
    <row r="72" ht="13.5" customHeight="1" x14ac:dyDescent="0.15"/>
    <row r="73" ht="13.5" customHeight="1" x14ac:dyDescent="0.15"/>
    <row r="74" ht="13.5" customHeight="1" x14ac:dyDescent="0.15"/>
    <row r="75" ht="13.5" customHeight="1" x14ac:dyDescent="0.15"/>
    <row r="76" ht="13.5" customHeight="1" x14ac:dyDescent="0.15"/>
    <row r="77" ht="13.5" customHeight="1" x14ac:dyDescent="0.15"/>
    <row r="78" ht="13.5" customHeight="1" x14ac:dyDescent="0.15"/>
    <row r="79" ht="13.5" customHeight="1" x14ac:dyDescent="0.15"/>
    <row r="80" ht="13.5" customHeight="1" x14ac:dyDescent="0.15"/>
    <row r="81" ht="13.5" customHeight="1" x14ac:dyDescent="0.15"/>
    <row r="82" ht="13.5" customHeight="1" x14ac:dyDescent="0.15"/>
    <row r="83" ht="13.5" customHeight="1" x14ac:dyDescent="0.15"/>
    <row r="84" ht="13.5" customHeight="1" x14ac:dyDescent="0.15"/>
    <row r="85" ht="13.5" customHeight="1" x14ac:dyDescent="0.15"/>
    <row r="86" ht="13.5" customHeight="1" x14ac:dyDescent="0.15"/>
    <row r="87" ht="13.5" customHeight="1" x14ac:dyDescent="0.15"/>
    <row r="88" ht="13.5" customHeight="1" x14ac:dyDescent="0.15"/>
    <row r="89" ht="13.5" customHeight="1" x14ac:dyDescent="0.15"/>
    <row r="90" ht="13.5" customHeight="1" x14ac:dyDescent="0.15"/>
    <row r="91" ht="13.5" customHeight="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row r="111" ht="13.5" customHeight="1" x14ac:dyDescent="0.15"/>
    <row r="112" ht="13.5" customHeight="1" x14ac:dyDescent="0.15"/>
    <row r="113" ht="13.5" customHeight="1" x14ac:dyDescent="0.15"/>
    <row r="114" ht="13.5" customHeight="1" x14ac:dyDescent="0.15"/>
    <row r="115" ht="13.5" customHeight="1" x14ac:dyDescent="0.15"/>
    <row r="116" ht="13.5" customHeight="1" x14ac:dyDescent="0.15"/>
    <row r="117" ht="13.5" customHeight="1" x14ac:dyDescent="0.15"/>
  </sheetData>
  <mergeCells count="35">
    <mergeCell ref="I22:J22"/>
    <mergeCell ref="E36:E37"/>
    <mergeCell ref="D38:G38"/>
    <mergeCell ref="E24:H24"/>
    <mergeCell ref="I24:J24"/>
    <mergeCell ref="G25:K25"/>
    <mergeCell ref="D27:D37"/>
    <mergeCell ref="E27:E30"/>
    <mergeCell ref="F27:F30"/>
    <mergeCell ref="E31:E32"/>
    <mergeCell ref="F31:F34"/>
    <mergeCell ref="E33:E34"/>
    <mergeCell ref="F35:F37"/>
    <mergeCell ref="I23:J23"/>
    <mergeCell ref="C16:D16"/>
    <mergeCell ref="E16:F16"/>
    <mergeCell ref="G16:H16"/>
    <mergeCell ref="I16:J16"/>
    <mergeCell ref="I21:J21"/>
    <mergeCell ref="B20:E20"/>
    <mergeCell ref="F20:H20"/>
    <mergeCell ref="I20:J20"/>
    <mergeCell ref="K1:L1"/>
    <mergeCell ref="A6:L13"/>
    <mergeCell ref="A15:B15"/>
    <mergeCell ref="C15:D15"/>
    <mergeCell ref="E15:F15"/>
    <mergeCell ref="K16:L16"/>
    <mergeCell ref="A17:B17"/>
    <mergeCell ref="C17:D17"/>
    <mergeCell ref="E17:F17"/>
    <mergeCell ref="G17:H17"/>
    <mergeCell ref="I17:J17"/>
    <mergeCell ref="K17:L17"/>
    <mergeCell ref="A16:B16"/>
  </mergeCells>
  <phoneticPr fontId="2"/>
  <pageMargins left="0.7" right="0.7" top="0.75" bottom="0.75" header="0.3" footer="0.3"/>
  <pageSetup paperSize="9" scale="50"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DF58B3-E82C-479D-AE05-A7230D1F3CD7}">
  <sheetPr>
    <pageSetUpPr fitToPage="1"/>
  </sheetPr>
  <dimension ref="A1:L33"/>
  <sheetViews>
    <sheetView view="pageBreakPreview" topLeftCell="A4" zoomScaleNormal="100" zoomScaleSheetLayoutView="100" workbookViewId="0">
      <selection activeCell="I30" sqref="I30:I32"/>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17" t="s">
        <v>231</v>
      </c>
      <c r="D15" s="318"/>
      <c r="E15" s="306" t="s">
        <v>232</v>
      </c>
      <c r="F15" s="307"/>
      <c r="G15" s="17"/>
      <c r="K15" s="19" t="s">
        <v>4</v>
      </c>
      <c r="L15" s="19" t="s">
        <v>233</v>
      </c>
    </row>
    <row r="16" spans="1:12" ht="74.25" customHeight="1" x14ac:dyDescent="0.15">
      <c r="A16" s="312" t="s">
        <v>5</v>
      </c>
      <c r="B16" s="313"/>
      <c r="C16" s="314" t="s">
        <v>85</v>
      </c>
      <c r="D16" s="315"/>
      <c r="E16" s="312"/>
      <c r="F16" s="285"/>
      <c r="G16" s="312"/>
      <c r="H16" s="285"/>
      <c r="I16" s="284"/>
      <c r="J16" s="285"/>
      <c r="K16" s="284"/>
      <c r="L16" s="285"/>
    </row>
    <row r="17" spans="1:12" ht="19.5" customHeight="1" x14ac:dyDescent="0.15">
      <c r="A17" s="306" t="s">
        <v>6</v>
      </c>
      <c r="B17" s="307"/>
      <c r="C17" s="310">
        <f>I25</f>
        <v>15000</v>
      </c>
      <c r="D17" s="349"/>
      <c r="E17" s="310"/>
      <c r="F17" s="349"/>
      <c r="G17" s="310"/>
      <c r="H17" s="349"/>
      <c r="I17" s="310"/>
      <c r="J17" s="311"/>
      <c r="K17" s="310"/>
      <c r="L17" s="311"/>
    </row>
    <row r="18" spans="1:12" s="20" customFormat="1" x14ac:dyDescent="0.15">
      <c r="C18" s="28"/>
      <c r="D18" s="28"/>
      <c r="E18" s="28"/>
      <c r="F18" s="28"/>
      <c r="G18" s="28"/>
      <c r="H18" s="28"/>
      <c r="I18" s="28"/>
      <c r="J18" s="28"/>
      <c r="K18" s="28"/>
      <c r="L18" s="28"/>
    </row>
    <row r="19" spans="1:12" x14ac:dyDescent="0.15">
      <c r="A19" s="20"/>
      <c r="B19" s="26"/>
      <c r="C19" s="27"/>
      <c r="D19" s="27"/>
      <c r="E19" s="27"/>
      <c r="F19" s="27"/>
      <c r="G19" s="27"/>
      <c r="H19" s="27"/>
      <c r="I19" s="4"/>
      <c r="J19" s="4"/>
      <c r="K19" s="4"/>
      <c r="L19" s="4"/>
    </row>
    <row r="20" spans="1:12" x14ac:dyDescent="0.15">
      <c r="A20" s="18"/>
      <c r="C20" s="4"/>
      <c r="D20" s="4"/>
      <c r="E20" s="4"/>
      <c r="F20" s="4"/>
      <c r="G20" s="4"/>
      <c r="H20" s="4"/>
      <c r="I20" s="4"/>
      <c r="J20" s="4"/>
      <c r="K20" s="4"/>
      <c r="L20" s="4"/>
    </row>
    <row r="21" spans="1:12" x14ac:dyDescent="0.15">
      <c r="A21" s="18"/>
      <c r="C21" s="4"/>
      <c r="D21" s="4"/>
      <c r="E21" s="4"/>
      <c r="F21" s="4"/>
      <c r="G21" s="4"/>
      <c r="H21" s="4"/>
      <c r="I21" s="4"/>
      <c r="J21" s="4"/>
      <c r="K21" s="4"/>
      <c r="L21" s="4"/>
    </row>
    <row r="22" spans="1:12" x14ac:dyDescent="0.15">
      <c r="A22" t="s">
        <v>7</v>
      </c>
      <c r="F22" s="8" t="s">
        <v>8</v>
      </c>
    </row>
    <row r="23" spans="1:12" ht="13.5" customHeight="1" x14ac:dyDescent="0.15">
      <c r="A23" s="10" t="s">
        <v>9</v>
      </c>
      <c r="B23" s="291" t="s">
        <v>10</v>
      </c>
      <c r="C23" s="291"/>
      <c r="D23" s="291"/>
      <c r="E23" s="321"/>
      <c r="F23" s="321" t="s">
        <v>11</v>
      </c>
      <c r="G23" s="321"/>
      <c r="H23" s="321"/>
      <c r="I23" s="321" t="s">
        <v>12</v>
      </c>
      <c r="J23" s="321"/>
    </row>
    <row r="24" spans="1:12" ht="13.5" customHeight="1" x14ac:dyDescent="0.15">
      <c r="A24" s="10" t="s">
        <v>13</v>
      </c>
      <c r="B24" s="19" t="s">
        <v>14</v>
      </c>
      <c r="C24" s="19" t="s">
        <v>15</v>
      </c>
      <c r="D24" s="40" t="s">
        <v>16</v>
      </c>
      <c r="E24" s="33" t="s">
        <v>17</v>
      </c>
      <c r="F24" s="34" t="s">
        <v>18</v>
      </c>
      <c r="G24" s="34" t="s">
        <v>19</v>
      </c>
      <c r="H24" s="34" t="s">
        <v>20</v>
      </c>
      <c r="I24" s="322"/>
      <c r="J24" s="323"/>
    </row>
    <row r="25" spans="1:12" ht="13.5" customHeight="1" x14ac:dyDescent="0.15">
      <c r="A25" s="10" t="s">
        <v>21</v>
      </c>
      <c r="B25" s="47">
        <v>0</v>
      </c>
      <c r="C25" s="47">
        <v>0</v>
      </c>
      <c r="D25" s="47">
        <v>0</v>
      </c>
      <c r="E25" s="47">
        <v>0</v>
      </c>
      <c r="F25" s="77">
        <f>H30</f>
        <v>14880</v>
      </c>
      <c r="G25" s="77">
        <f>H32</f>
        <v>100</v>
      </c>
      <c r="H25" s="77">
        <f>H31</f>
        <v>20</v>
      </c>
      <c r="I25" s="282">
        <f>SUM(B25:H25)</f>
        <v>15000</v>
      </c>
      <c r="J25" s="324"/>
      <c r="L25" s="13"/>
    </row>
    <row r="26" spans="1:12" ht="13.5" customHeight="1" x14ac:dyDescent="0.15">
      <c r="A26" s="10" t="s">
        <v>22</v>
      </c>
      <c r="B26" s="47">
        <v>0</v>
      </c>
      <c r="C26" s="47">
        <v>0</v>
      </c>
      <c r="D26" s="47">
        <v>0</v>
      </c>
      <c r="E26" s="47">
        <v>0</v>
      </c>
      <c r="F26" s="78">
        <f>J30</f>
        <v>0</v>
      </c>
      <c r="G26" s="78">
        <f>J32</f>
        <v>0</v>
      </c>
      <c r="H26" s="78">
        <f>J31</f>
        <v>0</v>
      </c>
      <c r="I26" s="282">
        <f>SUM(B26:H26)</f>
        <v>0</v>
      </c>
      <c r="J26" s="324"/>
    </row>
    <row r="27" spans="1:12" ht="13.5" customHeight="1" x14ac:dyDescent="0.15">
      <c r="A27" s="11"/>
      <c r="B27" s="11"/>
      <c r="C27" s="12"/>
      <c r="D27" s="12"/>
      <c r="E27" s="286" t="s">
        <v>39</v>
      </c>
      <c r="F27" s="287"/>
      <c r="G27" s="287"/>
      <c r="H27" s="288"/>
      <c r="I27" s="319">
        <f>IF(ISERROR(I26/I25)," ",(I26/I25))</f>
        <v>0</v>
      </c>
      <c r="J27" s="320" t="str">
        <f>IF(ISERROR(#REF!/J28)," ",(#REF!/J28))</f>
        <v xml:space="preserve"> </v>
      </c>
    </row>
    <row r="28" spans="1:12" ht="13.5" customHeight="1" x14ac:dyDescent="0.15">
      <c r="A28" s="2"/>
      <c r="B28" s="2"/>
      <c r="G28" s="39"/>
      <c r="H28" s="39"/>
      <c r="I28" s="39"/>
      <c r="J28" s="39"/>
      <c r="K28" s="39"/>
    </row>
    <row r="29" spans="1:12" ht="13.5" customHeight="1" thickBot="1" x14ac:dyDescent="0.2">
      <c r="D29" s="21" t="s">
        <v>24</v>
      </c>
      <c r="E29" s="21" t="s">
        <v>25</v>
      </c>
      <c r="F29" s="21" t="s">
        <v>26</v>
      </c>
      <c r="G29" s="21" t="s">
        <v>27</v>
      </c>
      <c r="H29" s="21" t="s">
        <v>28</v>
      </c>
      <c r="I29" s="22" t="s">
        <v>29</v>
      </c>
      <c r="J29" s="21" t="s">
        <v>30</v>
      </c>
    </row>
    <row r="30" spans="1:12" ht="15" thickBot="1" x14ac:dyDescent="0.2">
      <c r="D30" s="94" t="s">
        <v>61</v>
      </c>
      <c r="E30" s="56" t="s">
        <v>40</v>
      </c>
      <c r="F30" s="30">
        <v>2</v>
      </c>
      <c r="G30" s="31" t="s">
        <v>41</v>
      </c>
      <c r="H30" s="93">
        <v>14880</v>
      </c>
      <c r="I30" s="44"/>
      <c r="J30" s="189">
        <f>H30*I30</f>
        <v>0</v>
      </c>
    </row>
    <row r="31" spans="1:12" ht="15" thickBot="1" x14ac:dyDescent="0.2">
      <c r="D31" s="94" t="s">
        <v>86</v>
      </c>
      <c r="E31" s="56" t="s">
        <v>40</v>
      </c>
      <c r="F31" s="30">
        <v>2</v>
      </c>
      <c r="G31" s="31" t="s">
        <v>41</v>
      </c>
      <c r="H31" s="81">
        <v>20</v>
      </c>
      <c r="I31" s="44"/>
      <c r="J31" s="189">
        <f t="shared" ref="J31:J32" si="0">H31*I31</f>
        <v>0</v>
      </c>
    </row>
    <row r="32" spans="1:12" ht="15" thickBot="1" x14ac:dyDescent="0.2">
      <c r="D32" s="94" t="s">
        <v>65</v>
      </c>
      <c r="E32" s="56" t="s">
        <v>40</v>
      </c>
      <c r="F32" s="30">
        <v>2</v>
      </c>
      <c r="G32" s="31" t="s">
        <v>41</v>
      </c>
      <c r="H32" s="81">
        <v>100</v>
      </c>
      <c r="I32" s="44"/>
      <c r="J32" s="189">
        <f t="shared" si="0"/>
        <v>0</v>
      </c>
    </row>
    <row r="33" spans="4:10" ht="15" thickBot="1" x14ac:dyDescent="0.2">
      <c r="D33" s="371" t="s">
        <v>60</v>
      </c>
      <c r="E33" s="372"/>
      <c r="F33" s="372"/>
      <c r="G33" s="373"/>
      <c r="H33" s="85">
        <f>SUM(H30:H32)</f>
        <v>15000</v>
      </c>
      <c r="I33" s="55"/>
      <c r="J33" s="147">
        <f>SUM(J19:J32)</f>
        <v>0</v>
      </c>
    </row>
  </sheetData>
  <mergeCells count="26">
    <mergeCell ref="D33:G33"/>
    <mergeCell ref="E27:H27"/>
    <mergeCell ref="I27:J27"/>
    <mergeCell ref="B23:E23"/>
    <mergeCell ref="F23:H23"/>
    <mergeCell ref="I23:J23"/>
    <mergeCell ref="I24:J24"/>
    <mergeCell ref="I25:J25"/>
    <mergeCell ref="I26:J26"/>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s>
  <phoneticPr fontId="2"/>
  <printOptions horizontalCentered="1"/>
  <pageMargins left="0.70866141732283472" right="0.70866141732283472" top="0.74803149606299213" bottom="0.74803149606299213" header="0.31496062992125984" footer="0.31496062992125984"/>
  <pageSetup paperSize="9" scale="62" fitToHeight="0"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12F29C-A495-4499-976E-6ABA74E58D60}">
  <sheetPr>
    <tabColor theme="4" tint="0.39997558519241921"/>
    <pageSetUpPr fitToPage="1"/>
  </sheetPr>
  <dimension ref="A1:L108"/>
  <sheetViews>
    <sheetView view="pageBreakPreview" zoomScaleNormal="100" zoomScaleSheetLayoutView="100" workbookViewId="0">
      <selection activeCell="I28" sqref="I27:I28"/>
    </sheetView>
  </sheetViews>
  <sheetFormatPr defaultRowHeight="13.5" x14ac:dyDescent="0.15"/>
  <cols>
    <col min="1" max="6" width="10.625" customWidth="1"/>
    <col min="7" max="7" width="11.875" customWidth="1"/>
    <col min="8" max="13" width="10.625" customWidth="1"/>
    <col min="14" max="14" width="2.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08" t="s">
        <v>234</v>
      </c>
      <c r="D15" s="309"/>
      <c r="E15" s="306" t="s">
        <v>282</v>
      </c>
      <c r="F15" s="307"/>
      <c r="G15" s="18" t="s">
        <v>278</v>
      </c>
      <c r="K15" s="19" t="s">
        <v>4</v>
      </c>
      <c r="L15" s="19" t="s">
        <v>283</v>
      </c>
    </row>
    <row r="16" spans="1:12" ht="27" customHeight="1" x14ac:dyDescent="0.15">
      <c r="A16" s="312" t="s">
        <v>5</v>
      </c>
      <c r="B16" s="313"/>
      <c r="C16" s="354" t="s">
        <v>284</v>
      </c>
      <c r="D16" s="355"/>
      <c r="E16" s="284"/>
      <c r="F16" s="285"/>
      <c r="G16" s="284"/>
      <c r="H16" s="285"/>
      <c r="I16" s="284"/>
      <c r="J16" s="285"/>
      <c r="K16" s="284"/>
      <c r="L16" s="285"/>
    </row>
    <row r="17" spans="1:12" ht="19.5" customHeight="1" x14ac:dyDescent="0.15">
      <c r="A17" s="306" t="s">
        <v>6</v>
      </c>
      <c r="B17" s="307"/>
      <c r="C17" s="310">
        <f>+I22</f>
        <v>1100</v>
      </c>
      <c r="D17" s="311"/>
      <c r="E17" s="310"/>
      <c r="F17" s="311"/>
      <c r="G17" s="310"/>
      <c r="H17" s="311"/>
      <c r="I17" s="310"/>
      <c r="J17" s="311"/>
      <c r="K17" s="310"/>
      <c r="L17" s="311"/>
    </row>
    <row r="18" spans="1:12" x14ac:dyDescent="0.15">
      <c r="C18" s="4"/>
      <c r="D18" s="4"/>
      <c r="E18" s="4"/>
      <c r="F18" s="4"/>
      <c r="G18" s="4"/>
      <c r="H18" s="4"/>
      <c r="I18" s="4"/>
      <c r="J18" s="4"/>
      <c r="K18" s="4"/>
      <c r="L18" s="4"/>
    </row>
    <row r="19" spans="1:12" x14ac:dyDescent="0.15">
      <c r="A19" t="s">
        <v>7</v>
      </c>
      <c r="F19" s="8" t="s">
        <v>8</v>
      </c>
    </row>
    <row r="20" spans="1:12" ht="13.5" customHeight="1" x14ac:dyDescent="0.15">
      <c r="A20" s="10" t="s">
        <v>9</v>
      </c>
      <c r="B20" s="291" t="s">
        <v>10</v>
      </c>
      <c r="C20" s="291"/>
      <c r="D20" s="291"/>
      <c r="E20" s="291"/>
      <c r="F20" s="291" t="s">
        <v>11</v>
      </c>
      <c r="G20" s="291"/>
      <c r="H20" s="291"/>
      <c r="I20" s="291" t="s">
        <v>12</v>
      </c>
      <c r="J20" s="291"/>
    </row>
    <row r="21" spans="1:12" ht="13.5" customHeight="1" x14ac:dyDescent="0.15">
      <c r="A21" s="10" t="s">
        <v>13</v>
      </c>
      <c r="B21" s="19" t="s">
        <v>14</v>
      </c>
      <c r="C21" s="19" t="s">
        <v>15</v>
      </c>
      <c r="D21" s="7" t="s">
        <v>16</v>
      </c>
      <c r="E21" s="7" t="s">
        <v>17</v>
      </c>
      <c r="F21" s="7" t="s">
        <v>18</v>
      </c>
      <c r="G21" s="7" t="s">
        <v>19</v>
      </c>
      <c r="H21" s="7" t="s">
        <v>20</v>
      </c>
      <c r="I21" s="292"/>
      <c r="J21" s="293"/>
    </row>
    <row r="22" spans="1:12" ht="13.5" customHeight="1" x14ac:dyDescent="0.15">
      <c r="A22" s="10" t="s">
        <v>21</v>
      </c>
      <c r="B22" s="47">
        <v>0</v>
      </c>
      <c r="C22" s="47">
        <v>0</v>
      </c>
      <c r="D22" s="47">
        <v>0</v>
      </c>
      <c r="E22" s="48">
        <v>0</v>
      </c>
      <c r="F22" s="15">
        <f>H27</f>
        <v>550</v>
      </c>
      <c r="G22" s="15">
        <f>H28</f>
        <v>550</v>
      </c>
      <c r="H22" s="48">
        <v>0</v>
      </c>
      <c r="I22" s="282">
        <f>SUM(B22:H22)</f>
        <v>1100</v>
      </c>
      <c r="J22" s="283"/>
      <c r="L22" s="13"/>
    </row>
    <row r="23" spans="1:12" ht="13.5" customHeight="1" x14ac:dyDescent="0.15">
      <c r="A23" s="10" t="s">
        <v>22</v>
      </c>
      <c r="B23" s="49">
        <v>0</v>
      </c>
      <c r="C23" s="49">
        <v>0</v>
      </c>
      <c r="D23" s="49">
        <v>0</v>
      </c>
      <c r="E23" s="49">
        <v>0</v>
      </c>
      <c r="F23" s="16">
        <f>J27</f>
        <v>0</v>
      </c>
      <c r="G23" s="16">
        <f>J28</f>
        <v>0</v>
      </c>
      <c r="H23" s="49">
        <v>0</v>
      </c>
      <c r="I23" s="282">
        <f>SUM(B23:H23)</f>
        <v>0</v>
      </c>
      <c r="J23" s="283"/>
    </row>
    <row r="24" spans="1:12" ht="13.5" customHeight="1" x14ac:dyDescent="0.15">
      <c r="A24" s="11"/>
      <c r="B24" s="11"/>
      <c r="C24" s="12"/>
      <c r="D24" s="203"/>
      <c r="E24" s="310" t="s">
        <v>23</v>
      </c>
      <c r="F24" s="349"/>
      <c r="G24" s="349"/>
      <c r="H24" s="311"/>
      <c r="I24" s="356">
        <f>IF(ISERROR(I23/I22)," ",(I23/I22))</f>
        <v>0</v>
      </c>
      <c r="J24" s="290" t="str">
        <f>IF(ISERROR(#REF!/J25)," ",(#REF!/J25))</f>
        <v xml:space="preserve"> </v>
      </c>
    </row>
    <row r="25" spans="1:12" ht="13.5" customHeight="1" x14ac:dyDescent="0.15">
      <c r="A25" s="2"/>
      <c r="B25" s="2"/>
      <c r="G25" s="357"/>
      <c r="H25" s="357"/>
      <c r="I25" s="357"/>
      <c r="J25" s="357"/>
      <c r="K25" s="357"/>
    </row>
    <row r="26" spans="1:12" ht="13.5" customHeight="1" thickBot="1" x14ac:dyDescent="0.2">
      <c r="D26" s="60" t="s">
        <v>24</v>
      </c>
      <c r="E26" s="60" t="s">
        <v>25</v>
      </c>
      <c r="F26" s="60" t="s">
        <v>26</v>
      </c>
      <c r="G26" s="60" t="s">
        <v>27</v>
      </c>
      <c r="H26" s="60" t="s">
        <v>28</v>
      </c>
      <c r="I26" s="72" t="s">
        <v>29</v>
      </c>
      <c r="J26" s="60" t="s">
        <v>30</v>
      </c>
    </row>
    <row r="27" spans="1:12" ht="26.25" customHeight="1" thickBot="1" x14ac:dyDescent="0.2">
      <c r="D27" s="60" t="s">
        <v>281</v>
      </c>
      <c r="E27" s="61" t="s">
        <v>11</v>
      </c>
      <c r="F27" s="62">
        <v>2</v>
      </c>
      <c r="G27" s="57" t="s">
        <v>41</v>
      </c>
      <c r="H27" s="209">
        <v>550</v>
      </c>
      <c r="I27" s="210"/>
      <c r="J27" s="204">
        <f>H27*I27</f>
        <v>0</v>
      </c>
    </row>
    <row r="28" spans="1:12" ht="26.25" customHeight="1" thickBot="1" x14ac:dyDescent="0.2">
      <c r="D28" s="60" t="s">
        <v>285</v>
      </c>
      <c r="E28" s="61" t="s">
        <v>11</v>
      </c>
      <c r="F28" s="62">
        <v>2</v>
      </c>
      <c r="G28" s="57" t="s">
        <v>41</v>
      </c>
      <c r="H28" s="209">
        <v>550</v>
      </c>
      <c r="I28" s="210"/>
      <c r="J28" s="204">
        <f>H28*I28</f>
        <v>0</v>
      </c>
    </row>
    <row r="29" spans="1:12" ht="13.5" customHeight="1" thickBot="1" x14ac:dyDescent="0.2">
      <c r="D29" s="358" t="s">
        <v>100</v>
      </c>
      <c r="E29" s="359"/>
      <c r="F29" s="359"/>
      <c r="G29" s="360"/>
      <c r="H29" s="205">
        <f>+SUM(H27:H28)</f>
        <v>1100</v>
      </c>
      <c r="I29" s="206"/>
      <c r="J29" s="207">
        <f>+SUM(J27:J28)</f>
        <v>0</v>
      </c>
    </row>
    <row r="30" spans="1:12" ht="13.5" customHeight="1" x14ac:dyDescent="0.15"/>
    <row r="31" spans="1:12" ht="13.5" customHeight="1" x14ac:dyDescent="0.15"/>
    <row r="32" spans="1:12" ht="13.5" customHeight="1" x14ac:dyDescent="0.15"/>
    <row r="33" ht="13.5" customHeight="1" x14ac:dyDescent="0.15"/>
    <row r="34" ht="13.5" customHeight="1" x14ac:dyDescent="0.15"/>
    <row r="35" ht="13.5" customHeight="1" x14ac:dyDescent="0.15"/>
    <row r="36" ht="13.5" customHeight="1" x14ac:dyDescent="0.15"/>
    <row r="37" ht="13.5" customHeight="1" x14ac:dyDescent="0.15"/>
    <row r="38" ht="13.5" customHeight="1" x14ac:dyDescent="0.15"/>
    <row r="39" ht="13.5" customHeight="1" x14ac:dyDescent="0.15"/>
    <row r="40" ht="13.5" customHeight="1" x14ac:dyDescent="0.15"/>
    <row r="41" ht="13.5" customHeight="1" x14ac:dyDescent="0.15"/>
    <row r="42" ht="13.5" customHeight="1" x14ac:dyDescent="0.15"/>
    <row r="43" ht="13.5" customHeight="1" x14ac:dyDescent="0.15"/>
    <row r="44" ht="13.5" customHeight="1" x14ac:dyDescent="0.15"/>
    <row r="45" ht="13.5" customHeight="1" x14ac:dyDescent="0.15"/>
    <row r="46" ht="13.5" customHeight="1" x14ac:dyDescent="0.15"/>
    <row r="47" ht="13.5" customHeight="1" x14ac:dyDescent="0.15"/>
    <row r="48" ht="13.5" customHeight="1" x14ac:dyDescent="0.15"/>
    <row r="49" ht="13.5" customHeight="1" x14ac:dyDescent="0.15"/>
    <row r="50" ht="13.5" customHeight="1" x14ac:dyDescent="0.15"/>
    <row r="51" ht="13.5" customHeight="1" x14ac:dyDescent="0.15"/>
    <row r="52" ht="13.5" customHeight="1" x14ac:dyDescent="0.15"/>
    <row r="53" ht="13.5" customHeight="1" x14ac:dyDescent="0.15"/>
    <row r="54" ht="13.5" customHeight="1" x14ac:dyDescent="0.15"/>
    <row r="55" ht="13.5" customHeight="1" x14ac:dyDescent="0.15"/>
    <row r="56" ht="13.5" customHeight="1" x14ac:dyDescent="0.15"/>
    <row r="57" ht="13.5" customHeight="1" x14ac:dyDescent="0.15"/>
    <row r="58" ht="13.5" customHeight="1" x14ac:dyDescent="0.15"/>
    <row r="59" ht="13.5" customHeight="1" x14ac:dyDescent="0.15"/>
    <row r="60" ht="13.5" customHeight="1" x14ac:dyDescent="0.15"/>
    <row r="61" ht="13.5" customHeight="1" x14ac:dyDescent="0.15"/>
    <row r="62" ht="13.5" customHeight="1" x14ac:dyDescent="0.15"/>
    <row r="63" ht="13.5" customHeight="1" x14ac:dyDescent="0.15"/>
    <row r="64" ht="13.5" customHeight="1" x14ac:dyDescent="0.15"/>
    <row r="65" ht="13.5" customHeight="1" x14ac:dyDescent="0.15"/>
    <row r="66" ht="13.5" customHeight="1" x14ac:dyDescent="0.15"/>
    <row r="67" ht="13.5" customHeight="1" x14ac:dyDescent="0.15"/>
    <row r="68" ht="13.5" customHeight="1" x14ac:dyDescent="0.15"/>
    <row r="69" ht="13.5" customHeight="1" x14ac:dyDescent="0.15"/>
    <row r="70" ht="13.5" customHeight="1" x14ac:dyDescent="0.15"/>
    <row r="71" ht="13.5" customHeight="1" x14ac:dyDescent="0.15"/>
    <row r="72" ht="13.5" customHeight="1" x14ac:dyDescent="0.15"/>
    <row r="73" ht="13.5" customHeight="1" x14ac:dyDescent="0.15"/>
    <row r="74" ht="13.5" customHeight="1" x14ac:dyDescent="0.15"/>
    <row r="75" ht="13.5" customHeight="1" x14ac:dyDescent="0.15"/>
    <row r="76" ht="13.5" customHeight="1" x14ac:dyDescent="0.15"/>
    <row r="77" ht="13.5" customHeight="1" x14ac:dyDescent="0.15"/>
    <row r="78" ht="13.5" customHeight="1" x14ac:dyDescent="0.15"/>
    <row r="79" ht="13.5" customHeight="1" x14ac:dyDescent="0.15"/>
    <row r="80" ht="13.5" customHeight="1" x14ac:dyDescent="0.15"/>
    <row r="81" ht="13.5" customHeight="1" x14ac:dyDescent="0.15"/>
    <row r="82" ht="13.5" customHeight="1" x14ac:dyDescent="0.15"/>
    <row r="83" ht="13.5" customHeight="1" x14ac:dyDescent="0.15"/>
    <row r="84" ht="13.5" customHeight="1" x14ac:dyDescent="0.15"/>
    <row r="85" ht="13.5" customHeight="1" x14ac:dyDescent="0.15"/>
    <row r="86" ht="13.5" customHeight="1" x14ac:dyDescent="0.15"/>
    <row r="87" ht="13.5" customHeight="1" x14ac:dyDescent="0.15"/>
    <row r="88" ht="13.5" customHeight="1" x14ac:dyDescent="0.15"/>
    <row r="89" ht="13.5" customHeight="1" x14ac:dyDescent="0.15"/>
    <row r="90" ht="13.5" customHeight="1" x14ac:dyDescent="0.15"/>
    <row r="91" ht="13.5" customHeight="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sheetData>
  <mergeCells count="27">
    <mergeCell ref="E24:H24"/>
    <mergeCell ref="I24:J24"/>
    <mergeCell ref="G25:K25"/>
    <mergeCell ref="D29:G29"/>
    <mergeCell ref="B20:E20"/>
    <mergeCell ref="F20:H20"/>
    <mergeCell ref="I20:J20"/>
    <mergeCell ref="I21:J21"/>
    <mergeCell ref="I22:J22"/>
    <mergeCell ref="I23:J23"/>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s>
  <phoneticPr fontId="2"/>
  <pageMargins left="0.7" right="0.7" top="0.75" bottom="0.75" header="0.3" footer="0.3"/>
  <pageSetup paperSize="9" scale="53"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9BE86B-639C-4427-AC80-51A5682B696B}">
  <sheetPr>
    <pageSetUpPr fitToPage="1"/>
  </sheetPr>
  <dimension ref="A1:L62"/>
  <sheetViews>
    <sheetView view="pageBreakPreview" zoomScaleNormal="100" zoomScaleSheetLayoutView="100" workbookViewId="0">
      <selection activeCell="J32" sqref="J32"/>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17" t="s">
        <v>275</v>
      </c>
      <c r="D15" s="318"/>
      <c r="E15" s="306" t="s">
        <v>91</v>
      </c>
      <c r="F15" s="307"/>
      <c r="G15" s="17"/>
      <c r="K15" s="19" t="s">
        <v>4</v>
      </c>
      <c r="L15" s="19" t="s">
        <v>89</v>
      </c>
    </row>
    <row r="16" spans="1:12" ht="74.25" customHeight="1" x14ac:dyDescent="0.15">
      <c r="A16" s="312" t="s">
        <v>5</v>
      </c>
      <c r="B16" s="313"/>
      <c r="C16" s="314" t="s">
        <v>90</v>
      </c>
      <c r="D16" s="315"/>
      <c r="E16" s="312"/>
      <c r="F16" s="285"/>
      <c r="G16" s="312"/>
      <c r="H16" s="285"/>
      <c r="I16" s="284"/>
      <c r="J16" s="285"/>
      <c r="K16" s="284"/>
      <c r="L16" s="285"/>
    </row>
    <row r="17" spans="1:12" ht="19.5" customHeight="1" x14ac:dyDescent="0.15">
      <c r="A17" s="306" t="s">
        <v>6</v>
      </c>
      <c r="B17" s="307"/>
      <c r="C17" s="310">
        <f>I25</f>
        <v>22880</v>
      </c>
      <c r="D17" s="349"/>
      <c r="E17" s="310"/>
      <c r="F17" s="349"/>
      <c r="G17" s="310"/>
      <c r="H17" s="349"/>
      <c r="I17" s="310"/>
      <c r="J17" s="311"/>
      <c r="K17" s="310"/>
      <c r="L17" s="311"/>
    </row>
    <row r="18" spans="1:12" s="20" customFormat="1" x14ac:dyDescent="0.15">
      <c r="C18" s="28"/>
      <c r="D18" s="28"/>
      <c r="E18" s="28"/>
      <c r="F18" s="28"/>
      <c r="G18" s="28"/>
      <c r="H18" s="28"/>
      <c r="I18" s="28"/>
      <c r="J18" s="28"/>
      <c r="K18" s="28"/>
      <c r="L18" s="28"/>
    </row>
    <row r="19" spans="1:12" x14ac:dyDescent="0.15">
      <c r="A19" s="20"/>
      <c r="B19" s="26"/>
      <c r="C19" s="27"/>
      <c r="D19" s="27"/>
      <c r="E19" s="27"/>
      <c r="F19" s="27"/>
      <c r="G19" s="27"/>
      <c r="H19" s="27"/>
      <c r="I19" s="4"/>
      <c r="J19" s="4"/>
      <c r="K19" s="4"/>
      <c r="L19" s="4"/>
    </row>
    <row r="20" spans="1:12" x14ac:dyDescent="0.15">
      <c r="A20" s="18"/>
      <c r="C20" s="4"/>
      <c r="D20" s="4"/>
      <c r="E20" s="4"/>
      <c r="F20" s="4"/>
      <c r="G20" s="4"/>
      <c r="H20" s="4"/>
      <c r="I20" s="4"/>
      <c r="J20" s="4"/>
      <c r="K20" s="4"/>
      <c r="L20" s="4"/>
    </row>
    <row r="21" spans="1:12" x14ac:dyDescent="0.15">
      <c r="A21" s="18"/>
      <c r="C21" s="4"/>
      <c r="D21" s="4"/>
      <c r="E21" s="4"/>
      <c r="F21" s="4"/>
      <c r="G21" s="4"/>
      <c r="H21" s="4"/>
      <c r="I21" s="4"/>
      <c r="J21" s="4"/>
      <c r="K21" s="4"/>
      <c r="L21" s="4"/>
    </row>
    <row r="22" spans="1:12" x14ac:dyDescent="0.15">
      <c r="A22" t="s">
        <v>7</v>
      </c>
      <c r="F22" s="8" t="s">
        <v>8</v>
      </c>
    </row>
    <row r="23" spans="1:12" ht="13.5" customHeight="1" x14ac:dyDescent="0.15">
      <c r="A23" s="10" t="s">
        <v>9</v>
      </c>
      <c r="B23" s="291" t="s">
        <v>10</v>
      </c>
      <c r="C23" s="291"/>
      <c r="D23" s="291"/>
      <c r="E23" s="321"/>
      <c r="F23" s="321" t="s">
        <v>11</v>
      </c>
      <c r="G23" s="321"/>
      <c r="H23" s="321"/>
      <c r="I23" s="321" t="s">
        <v>12</v>
      </c>
      <c r="J23" s="321"/>
    </row>
    <row r="24" spans="1:12" ht="13.5" customHeight="1" x14ac:dyDescent="0.15">
      <c r="A24" s="10" t="s">
        <v>13</v>
      </c>
      <c r="B24" s="19" t="s">
        <v>14</v>
      </c>
      <c r="C24" s="19" t="s">
        <v>15</v>
      </c>
      <c r="D24" s="40" t="s">
        <v>16</v>
      </c>
      <c r="E24" s="33" t="s">
        <v>17</v>
      </c>
      <c r="F24" s="34" t="s">
        <v>18</v>
      </c>
      <c r="G24" s="34" t="s">
        <v>19</v>
      </c>
      <c r="H24" s="34" t="s">
        <v>20</v>
      </c>
      <c r="I24" s="322"/>
      <c r="J24" s="323"/>
    </row>
    <row r="25" spans="1:12" ht="13.5" customHeight="1" x14ac:dyDescent="0.15">
      <c r="A25" s="10" t="s">
        <v>21</v>
      </c>
      <c r="B25" s="14">
        <f>H46</f>
        <v>21550</v>
      </c>
      <c r="C25" s="14">
        <f>H61</f>
        <v>1330</v>
      </c>
      <c r="D25" s="47">
        <v>0</v>
      </c>
      <c r="E25" s="47">
        <v>0</v>
      </c>
      <c r="F25" s="48">
        <v>0</v>
      </c>
      <c r="G25" s="48">
        <v>0</v>
      </c>
      <c r="H25" s="48">
        <v>0</v>
      </c>
      <c r="I25" s="282">
        <f>SUM(B25:H25)</f>
        <v>22880</v>
      </c>
      <c r="J25" s="324"/>
      <c r="L25" s="13"/>
    </row>
    <row r="26" spans="1:12" ht="13.5" customHeight="1" x14ac:dyDescent="0.15">
      <c r="A26" s="10" t="s">
        <v>22</v>
      </c>
      <c r="B26" s="14">
        <f>J46</f>
        <v>0</v>
      </c>
      <c r="C26" s="14">
        <f>J61</f>
        <v>0</v>
      </c>
      <c r="D26" s="47">
        <v>0</v>
      </c>
      <c r="E26" s="47">
        <v>0</v>
      </c>
      <c r="F26" s="50">
        <v>0</v>
      </c>
      <c r="G26" s="50">
        <v>0</v>
      </c>
      <c r="H26" s="50">
        <v>0</v>
      </c>
      <c r="I26" s="282">
        <f>SUM(B26:H26)</f>
        <v>0</v>
      </c>
      <c r="J26" s="324"/>
    </row>
    <row r="27" spans="1:12" ht="13.5" customHeight="1" x14ac:dyDescent="0.15">
      <c r="A27" s="11"/>
      <c r="B27" s="11"/>
      <c r="C27" s="12"/>
      <c r="D27" s="12"/>
      <c r="E27" s="286" t="s">
        <v>39</v>
      </c>
      <c r="F27" s="287"/>
      <c r="G27" s="287"/>
      <c r="H27" s="288"/>
      <c r="I27" s="319">
        <f>IF(ISERROR(I26/I25)," ",(I26/I25))</f>
        <v>0</v>
      </c>
      <c r="J27" s="320" t="str">
        <f>IF(ISERROR(#REF!/J28)," ",(#REF!/J28))</f>
        <v xml:space="preserve"> </v>
      </c>
    </row>
    <row r="28" spans="1:12" ht="13.5" customHeight="1" x14ac:dyDescent="0.15">
      <c r="A28" s="2"/>
      <c r="B28" s="2"/>
      <c r="G28" s="39"/>
      <c r="H28" s="39"/>
      <c r="I28" s="39"/>
      <c r="J28" s="39"/>
      <c r="K28" s="39"/>
    </row>
    <row r="29" spans="1:12" ht="13.5" customHeight="1" thickBot="1" x14ac:dyDescent="0.2">
      <c r="D29" s="22" t="s">
        <v>24</v>
      </c>
      <c r="E29" s="22" t="s">
        <v>25</v>
      </c>
      <c r="F29" s="22" t="s">
        <v>26</v>
      </c>
      <c r="G29" s="22" t="s">
        <v>27</v>
      </c>
      <c r="H29" s="22" t="s">
        <v>28</v>
      </c>
      <c r="I29" s="22" t="s">
        <v>29</v>
      </c>
      <c r="J29" s="22" t="s">
        <v>30</v>
      </c>
    </row>
    <row r="30" spans="1:12" ht="15" thickBot="1" x14ac:dyDescent="0.2">
      <c r="D30" s="272" t="s">
        <v>42</v>
      </c>
      <c r="E30" s="271" t="s">
        <v>84</v>
      </c>
      <c r="F30" s="274">
        <v>2</v>
      </c>
      <c r="G30" s="57" t="s">
        <v>31</v>
      </c>
      <c r="H30" s="29">
        <v>1100</v>
      </c>
      <c r="I30" s="44"/>
      <c r="J30" s="189">
        <f>H30*I30</f>
        <v>0</v>
      </c>
    </row>
    <row r="31" spans="1:12" ht="15" thickBot="1" x14ac:dyDescent="0.2">
      <c r="D31" s="272"/>
      <c r="E31" s="271"/>
      <c r="F31" s="274"/>
      <c r="G31" s="57" t="s">
        <v>32</v>
      </c>
      <c r="H31" s="29">
        <v>1500</v>
      </c>
      <c r="I31" s="44"/>
      <c r="J31" s="189">
        <f t="shared" ref="J31:J32" si="0">H31*I31</f>
        <v>0</v>
      </c>
    </row>
    <row r="32" spans="1:12" ht="15" thickBot="1" x14ac:dyDescent="0.2">
      <c r="D32" s="272"/>
      <c r="E32" s="271"/>
      <c r="F32" s="274"/>
      <c r="G32" s="57" t="s">
        <v>33</v>
      </c>
      <c r="H32" s="29">
        <v>2000</v>
      </c>
      <c r="I32" s="44"/>
      <c r="J32" s="189">
        <f t="shared" si="0"/>
        <v>0</v>
      </c>
    </row>
    <row r="33" spans="4:10" ht="15" thickBot="1" x14ac:dyDescent="0.2">
      <c r="D33" s="272"/>
      <c r="E33" s="271"/>
      <c r="F33" s="274"/>
      <c r="G33" s="57" t="s">
        <v>87</v>
      </c>
      <c r="H33" s="29">
        <v>1900</v>
      </c>
      <c r="I33" s="44"/>
      <c r="J33" s="189">
        <f t="shared" ref="J33:J45" si="1">H33*I33</f>
        <v>0</v>
      </c>
    </row>
    <row r="34" spans="4:10" ht="15" thickBot="1" x14ac:dyDescent="0.2">
      <c r="D34" s="272"/>
      <c r="E34" s="61" t="s">
        <v>74</v>
      </c>
      <c r="F34" s="274">
        <v>3</v>
      </c>
      <c r="G34" s="57" t="s">
        <v>75</v>
      </c>
      <c r="H34" s="29">
        <v>50</v>
      </c>
      <c r="I34" s="44"/>
      <c r="J34" s="189">
        <f t="shared" si="1"/>
        <v>0</v>
      </c>
    </row>
    <row r="35" spans="4:10" ht="15" thickBot="1" x14ac:dyDescent="0.2">
      <c r="D35" s="272"/>
      <c r="E35" s="271" t="s">
        <v>88</v>
      </c>
      <c r="F35" s="274"/>
      <c r="G35" s="62" t="s">
        <v>31</v>
      </c>
      <c r="H35" s="29">
        <v>1200</v>
      </c>
      <c r="I35" s="44"/>
      <c r="J35" s="189">
        <f t="shared" si="1"/>
        <v>0</v>
      </c>
    </row>
    <row r="36" spans="4:10" ht="15" thickBot="1" x14ac:dyDescent="0.2">
      <c r="D36" s="272"/>
      <c r="E36" s="271"/>
      <c r="F36" s="274"/>
      <c r="G36" s="62" t="s">
        <v>32</v>
      </c>
      <c r="H36" s="29">
        <v>2600</v>
      </c>
      <c r="I36" s="44"/>
      <c r="J36" s="189">
        <f t="shared" si="1"/>
        <v>0</v>
      </c>
    </row>
    <row r="37" spans="4:10" ht="15" thickBot="1" x14ac:dyDescent="0.2">
      <c r="D37" s="272"/>
      <c r="E37" s="271" t="s">
        <v>82</v>
      </c>
      <c r="F37" s="274"/>
      <c r="G37" s="57" t="s">
        <v>33</v>
      </c>
      <c r="H37" s="29">
        <v>3000</v>
      </c>
      <c r="I37" s="44"/>
      <c r="J37" s="189">
        <f t="shared" si="1"/>
        <v>0</v>
      </c>
    </row>
    <row r="38" spans="4:10" ht="15" thickBot="1" x14ac:dyDescent="0.2">
      <c r="D38" s="272"/>
      <c r="E38" s="271"/>
      <c r="F38" s="274"/>
      <c r="G38" s="57" t="s">
        <v>87</v>
      </c>
      <c r="H38" s="29">
        <v>1900</v>
      </c>
      <c r="I38" s="44"/>
      <c r="J38" s="189">
        <f t="shared" si="1"/>
        <v>0</v>
      </c>
    </row>
    <row r="39" spans="4:10" ht="15" thickBot="1" x14ac:dyDescent="0.2">
      <c r="D39" s="272"/>
      <c r="E39" s="271"/>
      <c r="F39" s="274">
        <v>3.65</v>
      </c>
      <c r="G39" s="61" t="s">
        <v>33</v>
      </c>
      <c r="H39" s="29">
        <v>1800</v>
      </c>
      <c r="I39" s="44"/>
      <c r="J39" s="189">
        <f t="shared" si="1"/>
        <v>0</v>
      </c>
    </row>
    <row r="40" spans="4:10" ht="15" thickBot="1" x14ac:dyDescent="0.2">
      <c r="D40" s="272"/>
      <c r="E40" s="271"/>
      <c r="F40" s="274"/>
      <c r="G40" s="57" t="s">
        <v>87</v>
      </c>
      <c r="H40" s="29">
        <v>1300</v>
      </c>
      <c r="I40" s="44"/>
      <c r="J40" s="189">
        <f t="shared" si="1"/>
        <v>0</v>
      </c>
    </row>
    <row r="41" spans="4:10" ht="15" thickBot="1" x14ac:dyDescent="0.2">
      <c r="D41" s="272"/>
      <c r="E41" s="61" t="s">
        <v>74</v>
      </c>
      <c r="F41" s="274">
        <v>4</v>
      </c>
      <c r="G41" s="57" t="s">
        <v>75</v>
      </c>
      <c r="H41" s="29">
        <v>800</v>
      </c>
      <c r="I41" s="44"/>
      <c r="J41" s="189">
        <f t="shared" si="1"/>
        <v>0</v>
      </c>
    </row>
    <row r="42" spans="4:10" ht="15" thickBot="1" x14ac:dyDescent="0.2">
      <c r="D42" s="272"/>
      <c r="E42" s="271" t="s">
        <v>82</v>
      </c>
      <c r="F42" s="274"/>
      <c r="G42" s="57" t="s">
        <v>31</v>
      </c>
      <c r="H42" s="29">
        <v>1000</v>
      </c>
      <c r="I42" s="44"/>
      <c r="J42" s="189">
        <f t="shared" si="1"/>
        <v>0</v>
      </c>
    </row>
    <row r="43" spans="4:10" ht="15" thickBot="1" x14ac:dyDescent="0.2">
      <c r="D43" s="272"/>
      <c r="E43" s="271"/>
      <c r="F43" s="274"/>
      <c r="G43" s="57" t="s">
        <v>32</v>
      </c>
      <c r="H43" s="29">
        <v>700</v>
      </c>
      <c r="I43" s="44"/>
      <c r="J43" s="189">
        <f t="shared" si="1"/>
        <v>0</v>
      </c>
    </row>
    <row r="44" spans="4:10" ht="15" thickBot="1" x14ac:dyDescent="0.2">
      <c r="D44" s="272"/>
      <c r="E44" s="271"/>
      <c r="F44" s="274"/>
      <c r="G44" s="57" t="s">
        <v>33</v>
      </c>
      <c r="H44" s="29">
        <v>300</v>
      </c>
      <c r="I44" s="44"/>
      <c r="J44" s="189">
        <f t="shared" si="1"/>
        <v>0</v>
      </c>
    </row>
    <row r="45" spans="4:10" ht="15" thickBot="1" x14ac:dyDescent="0.2">
      <c r="D45" s="272"/>
      <c r="E45" s="271"/>
      <c r="F45" s="274"/>
      <c r="G45" s="57" t="s">
        <v>87</v>
      </c>
      <c r="H45" s="29">
        <v>400</v>
      </c>
      <c r="I45" s="44"/>
      <c r="J45" s="189">
        <f t="shared" si="1"/>
        <v>0</v>
      </c>
    </row>
    <row r="46" spans="4:10" ht="15" thickBot="1" x14ac:dyDescent="0.2">
      <c r="D46" s="272"/>
      <c r="E46" s="316" t="s">
        <v>70</v>
      </c>
      <c r="F46" s="316"/>
      <c r="G46" s="316"/>
      <c r="H46" s="98">
        <f>SUM(H30:H45)</f>
        <v>21550</v>
      </c>
      <c r="I46" s="97"/>
      <c r="J46" s="147">
        <f>SUM(J30:J45)</f>
        <v>0</v>
      </c>
    </row>
    <row r="47" spans="4:10" ht="15" thickBot="1" x14ac:dyDescent="0.2">
      <c r="D47" s="272" t="s">
        <v>38</v>
      </c>
      <c r="E47" s="272" t="s">
        <v>84</v>
      </c>
      <c r="F47" s="375">
        <v>2</v>
      </c>
      <c r="G47" s="60" t="s">
        <v>31</v>
      </c>
      <c r="H47" s="29">
        <v>200</v>
      </c>
      <c r="I47" s="44"/>
      <c r="J47" s="189">
        <f t="shared" ref="J47:J60" si="2">H47*I47</f>
        <v>0</v>
      </c>
    </row>
    <row r="48" spans="4:10" ht="15" thickBot="1" x14ac:dyDescent="0.2">
      <c r="D48" s="272"/>
      <c r="E48" s="272"/>
      <c r="F48" s="375"/>
      <c r="G48" s="60" t="s">
        <v>32</v>
      </c>
      <c r="H48" s="29">
        <v>200</v>
      </c>
      <c r="I48" s="44"/>
      <c r="J48" s="189">
        <f t="shared" si="2"/>
        <v>0</v>
      </c>
    </row>
    <row r="49" spans="4:10" ht="15" thickBot="1" x14ac:dyDescent="0.2">
      <c r="D49" s="272"/>
      <c r="E49" s="272"/>
      <c r="F49" s="375"/>
      <c r="G49" s="60" t="s">
        <v>33</v>
      </c>
      <c r="H49" s="29">
        <v>200</v>
      </c>
      <c r="I49" s="44"/>
      <c r="J49" s="189">
        <f t="shared" si="2"/>
        <v>0</v>
      </c>
    </row>
    <row r="50" spans="4:10" ht="15" thickBot="1" x14ac:dyDescent="0.2">
      <c r="D50" s="272"/>
      <c r="E50" s="272"/>
      <c r="F50" s="375"/>
      <c r="G50" s="60" t="s">
        <v>87</v>
      </c>
      <c r="H50" s="29">
        <v>50</v>
      </c>
      <c r="I50" s="44"/>
      <c r="J50" s="189">
        <f t="shared" si="2"/>
        <v>0</v>
      </c>
    </row>
    <row r="51" spans="4:10" ht="15" thickBot="1" x14ac:dyDescent="0.2">
      <c r="D51" s="272"/>
      <c r="E51" s="60" t="s">
        <v>74</v>
      </c>
      <c r="F51" s="375">
        <v>3</v>
      </c>
      <c r="G51" s="60" t="s">
        <v>75</v>
      </c>
      <c r="H51" s="29">
        <v>20</v>
      </c>
      <c r="I51" s="44"/>
      <c r="J51" s="189">
        <f t="shared" si="2"/>
        <v>0</v>
      </c>
    </row>
    <row r="52" spans="4:10" ht="15" thickBot="1" x14ac:dyDescent="0.2">
      <c r="D52" s="272"/>
      <c r="E52" s="272" t="s">
        <v>88</v>
      </c>
      <c r="F52" s="375"/>
      <c r="G52" s="60" t="s">
        <v>31</v>
      </c>
      <c r="H52" s="29">
        <v>100</v>
      </c>
      <c r="I52" s="44"/>
      <c r="J52" s="189">
        <f t="shared" si="2"/>
        <v>0</v>
      </c>
    </row>
    <row r="53" spans="4:10" ht="15" thickBot="1" x14ac:dyDescent="0.2">
      <c r="D53" s="272"/>
      <c r="E53" s="272"/>
      <c r="F53" s="375"/>
      <c r="G53" s="60" t="s">
        <v>32</v>
      </c>
      <c r="H53" s="29">
        <v>100</v>
      </c>
      <c r="I53" s="44"/>
      <c r="J53" s="189">
        <f t="shared" si="2"/>
        <v>0</v>
      </c>
    </row>
    <row r="54" spans="4:10" ht="15" thickBot="1" x14ac:dyDescent="0.2">
      <c r="D54" s="272"/>
      <c r="E54" s="272" t="s">
        <v>82</v>
      </c>
      <c r="F54" s="375"/>
      <c r="G54" s="60" t="s">
        <v>33</v>
      </c>
      <c r="H54" s="29">
        <v>50</v>
      </c>
      <c r="I54" s="44"/>
      <c r="J54" s="189">
        <f t="shared" si="2"/>
        <v>0</v>
      </c>
    </row>
    <row r="55" spans="4:10" ht="15" thickBot="1" x14ac:dyDescent="0.2">
      <c r="D55" s="272"/>
      <c r="E55" s="272"/>
      <c r="F55" s="375"/>
      <c r="G55" s="60" t="s">
        <v>87</v>
      </c>
      <c r="H55" s="29">
        <v>20</v>
      </c>
      <c r="I55" s="44"/>
      <c r="J55" s="189">
        <f t="shared" si="2"/>
        <v>0</v>
      </c>
    </row>
    <row r="56" spans="4:10" ht="15" thickBot="1" x14ac:dyDescent="0.2">
      <c r="D56" s="272"/>
      <c r="E56" s="61" t="s">
        <v>74</v>
      </c>
      <c r="F56" s="274">
        <v>4</v>
      </c>
      <c r="G56" s="57" t="s">
        <v>75</v>
      </c>
      <c r="H56" s="29">
        <v>170</v>
      </c>
      <c r="I56" s="44"/>
      <c r="J56" s="189">
        <f t="shared" si="2"/>
        <v>0</v>
      </c>
    </row>
    <row r="57" spans="4:10" ht="15" thickBot="1" x14ac:dyDescent="0.2">
      <c r="D57" s="272"/>
      <c r="E57" s="271" t="s">
        <v>82</v>
      </c>
      <c r="F57" s="274"/>
      <c r="G57" s="57" t="s">
        <v>31</v>
      </c>
      <c r="H57" s="29">
        <v>100</v>
      </c>
      <c r="I57" s="44"/>
      <c r="J57" s="189">
        <f t="shared" si="2"/>
        <v>0</v>
      </c>
    </row>
    <row r="58" spans="4:10" ht="15" thickBot="1" x14ac:dyDescent="0.2">
      <c r="D58" s="272"/>
      <c r="E58" s="271"/>
      <c r="F58" s="274"/>
      <c r="G58" s="57" t="s">
        <v>32</v>
      </c>
      <c r="H58" s="29">
        <v>50</v>
      </c>
      <c r="I58" s="44"/>
      <c r="J58" s="189">
        <f t="shared" si="2"/>
        <v>0</v>
      </c>
    </row>
    <row r="59" spans="4:10" ht="15" thickBot="1" x14ac:dyDescent="0.2">
      <c r="D59" s="272"/>
      <c r="E59" s="271"/>
      <c r="F59" s="274"/>
      <c r="G59" s="57" t="s">
        <v>33</v>
      </c>
      <c r="H59" s="29">
        <v>50</v>
      </c>
      <c r="I59" s="44"/>
      <c r="J59" s="189">
        <f t="shared" si="2"/>
        <v>0</v>
      </c>
    </row>
    <row r="60" spans="4:10" ht="15" thickBot="1" x14ac:dyDescent="0.2">
      <c r="D60" s="272"/>
      <c r="E60" s="271"/>
      <c r="F60" s="274"/>
      <c r="G60" s="57" t="s">
        <v>87</v>
      </c>
      <c r="H60" s="29">
        <v>20</v>
      </c>
      <c r="I60" s="44"/>
      <c r="J60" s="189">
        <f t="shared" si="2"/>
        <v>0</v>
      </c>
    </row>
    <row r="61" spans="4:10" ht="14.25" x14ac:dyDescent="0.15">
      <c r="D61" s="272"/>
      <c r="E61" s="316" t="s">
        <v>70</v>
      </c>
      <c r="F61" s="316"/>
      <c r="G61" s="316"/>
      <c r="H61" s="98">
        <f>SUM(H47:H60)</f>
        <v>1330</v>
      </c>
      <c r="I61" s="95"/>
      <c r="J61" s="147">
        <f>SUM(J47:J60)</f>
        <v>0</v>
      </c>
    </row>
    <row r="62" spans="4:10" ht="14.25" thickBot="1" x14ac:dyDescent="0.2">
      <c r="D62" s="374" t="s">
        <v>59</v>
      </c>
      <c r="E62" s="374"/>
      <c r="F62" s="374"/>
      <c r="G62" s="374"/>
      <c r="H62" s="99">
        <f>SUM(H61,H46)</f>
        <v>22880</v>
      </c>
      <c r="I62" s="96"/>
      <c r="J62" s="147">
        <f>SUM(J61,J46)</f>
        <v>0</v>
      </c>
    </row>
  </sheetData>
  <mergeCells count="45">
    <mergeCell ref="D62:G62"/>
    <mergeCell ref="E46:G46"/>
    <mergeCell ref="D30:D46"/>
    <mergeCell ref="D47:D61"/>
    <mergeCell ref="E61:G61"/>
    <mergeCell ref="F41:F45"/>
    <mergeCell ref="E42:E45"/>
    <mergeCell ref="E47:E50"/>
    <mergeCell ref="F47:F50"/>
    <mergeCell ref="F51:F55"/>
    <mergeCell ref="E52:E53"/>
    <mergeCell ref="E54:E55"/>
    <mergeCell ref="F56:F60"/>
    <mergeCell ref="F34:F38"/>
    <mergeCell ref="E35:E36"/>
    <mergeCell ref="E37:E40"/>
    <mergeCell ref="F39:F40"/>
    <mergeCell ref="B23:E23"/>
    <mergeCell ref="F23:H23"/>
    <mergeCell ref="I23:J23"/>
    <mergeCell ref="E57:E60"/>
    <mergeCell ref="I24:J24"/>
    <mergeCell ref="I25:J25"/>
    <mergeCell ref="E27:H27"/>
    <mergeCell ref="I27:J27"/>
    <mergeCell ref="E30:E33"/>
    <mergeCell ref="F30:F33"/>
    <mergeCell ref="I26:J26"/>
    <mergeCell ref="K1:L1"/>
    <mergeCell ref="A6:L13"/>
    <mergeCell ref="A15:B15"/>
    <mergeCell ref="C15:D15"/>
    <mergeCell ref="E15:F15"/>
    <mergeCell ref="K16:L16"/>
    <mergeCell ref="A17:B17"/>
    <mergeCell ref="C17:D17"/>
    <mergeCell ref="E17:F17"/>
    <mergeCell ref="G17:H17"/>
    <mergeCell ref="I17:J17"/>
    <mergeCell ref="K17:L17"/>
    <mergeCell ref="A16:B16"/>
    <mergeCell ref="C16:D16"/>
    <mergeCell ref="E16:F16"/>
    <mergeCell ref="G16:H16"/>
    <mergeCell ref="I16:J16"/>
  </mergeCells>
  <phoneticPr fontId="2"/>
  <printOptions horizontalCentered="1"/>
  <pageMargins left="0.70866141732283472" right="0.70866141732283472" top="0.74803149606299213" bottom="0.74803149606299213" header="0.31496062992125984" footer="0.31496062992125984"/>
  <pageSetup paperSize="9" scale="62" fitToHeight="0"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CECA77-D0C8-4107-ADC4-D178355D7433}">
  <sheetPr>
    <pageSetUpPr fitToPage="1"/>
  </sheetPr>
  <dimension ref="A1:L35"/>
  <sheetViews>
    <sheetView view="pageBreakPreview" topLeftCell="A10" zoomScaleNormal="100" zoomScaleSheetLayoutView="100" workbookViewId="0">
      <selection activeCell="L33" sqref="L33"/>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17" t="s">
        <v>229</v>
      </c>
      <c r="D15" s="318"/>
      <c r="E15" s="306" t="s">
        <v>91</v>
      </c>
      <c r="F15" s="307"/>
      <c r="G15" s="17"/>
      <c r="K15" s="19" t="s">
        <v>4</v>
      </c>
      <c r="L15" s="19" t="s">
        <v>230</v>
      </c>
    </row>
    <row r="16" spans="1:12" ht="74.25" customHeight="1" x14ac:dyDescent="0.15">
      <c r="A16" s="312" t="s">
        <v>5</v>
      </c>
      <c r="B16" s="313"/>
      <c r="C16" s="314" t="s">
        <v>90</v>
      </c>
      <c r="D16" s="315"/>
      <c r="E16" s="312"/>
      <c r="F16" s="285"/>
      <c r="G16" s="312"/>
      <c r="H16" s="285"/>
      <c r="I16" s="284"/>
      <c r="J16" s="285"/>
      <c r="K16" s="284"/>
      <c r="L16" s="285"/>
    </row>
    <row r="17" spans="1:12" ht="19.5" customHeight="1" x14ac:dyDescent="0.15">
      <c r="A17" s="306" t="s">
        <v>6</v>
      </c>
      <c r="B17" s="307"/>
      <c r="C17" s="310">
        <f>I25</f>
        <v>26120</v>
      </c>
      <c r="D17" s="349"/>
      <c r="E17" s="310"/>
      <c r="F17" s="349"/>
      <c r="G17" s="310"/>
      <c r="H17" s="349"/>
      <c r="I17" s="310"/>
      <c r="J17" s="311"/>
      <c r="K17" s="310"/>
      <c r="L17" s="311"/>
    </row>
    <row r="18" spans="1:12" s="20" customFormat="1" x14ac:dyDescent="0.15">
      <c r="C18" s="28"/>
      <c r="D18" s="28"/>
      <c r="E18" s="28"/>
      <c r="F18" s="28"/>
      <c r="G18" s="28"/>
      <c r="H18" s="28"/>
      <c r="I18" s="28"/>
      <c r="J18" s="28"/>
      <c r="K18" s="28"/>
      <c r="L18" s="28"/>
    </row>
    <row r="19" spans="1:12" x14ac:dyDescent="0.15">
      <c r="A19" s="20"/>
      <c r="B19" s="26"/>
      <c r="C19" s="27"/>
      <c r="D19" s="27"/>
      <c r="E19" s="27"/>
      <c r="F19" s="27"/>
      <c r="G19" s="27"/>
      <c r="H19" s="27"/>
      <c r="I19" s="4"/>
      <c r="J19" s="4"/>
      <c r="K19" s="4"/>
      <c r="L19" s="4"/>
    </row>
    <row r="20" spans="1:12" x14ac:dyDescent="0.15">
      <c r="A20" s="18"/>
      <c r="C20" s="4"/>
      <c r="D20" s="4"/>
      <c r="E20" s="4"/>
      <c r="F20" s="4"/>
      <c r="G20" s="4"/>
      <c r="H20" s="4"/>
      <c r="I20" s="4"/>
      <c r="J20" s="4"/>
      <c r="K20" s="4"/>
      <c r="L20" s="4"/>
    </row>
    <row r="21" spans="1:12" x14ac:dyDescent="0.15">
      <c r="A21" s="18"/>
      <c r="C21" s="4"/>
      <c r="D21" s="4"/>
      <c r="E21" s="4"/>
      <c r="F21" s="4"/>
      <c r="G21" s="4"/>
      <c r="H21" s="4"/>
      <c r="I21" s="4"/>
      <c r="J21" s="4"/>
      <c r="K21" s="4"/>
      <c r="L21" s="4"/>
    </row>
    <row r="22" spans="1:12" x14ac:dyDescent="0.15">
      <c r="A22" t="s">
        <v>7</v>
      </c>
      <c r="F22" s="8" t="s">
        <v>8</v>
      </c>
    </row>
    <row r="23" spans="1:12" ht="13.5" customHeight="1" x14ac:dyDescent="0.15">
      <c r="A23" s="10" t="s">
        <v>9</v>
      </c>
      <c r="B23" s="291" t="s">
        <v>10</v>
      </c>
      <c r="C23" s="291"/>
      <c r="D23" s="291"/>
      <c r="E23" s="321"/>
      <c r="F23" s="321" t="s">
        <v>11</v>
      </c>
      <c r="G23" s="321"/>
      <c r="H23" s="321"/>
      <c r="I23" s="321" t="s">
        <v>12</v>
      </c>
      <c r="J23" s="321"/>
    </row>
    <row r="24" spans="1:12" ht="13.5" customHeight="1" x14ac:dyDescent="0.15">
      <c r="A24" s="10" t="s">
        <v>13</v>
      </c>
      <c r="B24" s="19" t="s">
        <v>14</v>
      </c>
      <c r="C24" s="19" t="s">
        <v>15</v>
      </c>
      <c r="D24" s="40" t="s">
        <v>16</v>
      </c>
      <c r="E24" s="33" t="s">
        <v>17</v>
      </c>
      <c r="F24" s="34" t="s">
        <v>18</v>
      </c>
      <c r="G24" s="34" t="s">
        <v>19</v>
      </c>
      <c r="H24" s="34" t="s">
        <v>20</v>
      </c>
      <c r="I24" s="322"/>
      <c r="J24" s="323"/>
    </row>
    <row r="25" spans="1:12" ht="13.5" customHeight="1" x14ac:dyDescent="0.15">
      <c r="A25" s="10" t="s">
        <v>21</v>
      </c>
      <c r="B25" s="47">
        <v>0</v>
      </c>
      <c r="C25" s="47">
        <v>0</v>
      </c>
      <c r="D25" s="47">
        <v>0</v>
      </c>
      <c r="E25" s="47">
        <v>0</v>
      </c>
      <c r="F25" s="77">
        <f>H32</f>
        <v>25520</v>
      </c>
      <c r="G25" s="77">
        <f>H33</f>
        <v>300</v>
      </c>
      <c r="H25" s="77">
        <f>H34</f>
        <v>300</v>
      </c>
      <c r="I25" s="282">
        <f>SUM(B25:H25)</f>
        <v>26120</v>
      </c>
      <c r="J25" s="324"/>
      <c r="L25" s="13"/>
    </row>
    <row r="26" spans="1:12" ht="13.5" customHeight="1" x14ac:dyDescent="0.15">
      <c r="A26" s="10" t="s">
        <v>22</v>
      </c>
      <c r="B26" s="47">
        <v>0</v>
      </c>
      <c r="C26" s="47">
        <v>0</v>
      </c>
      <c r="D26" s="47">
        <v>0</v>
      </c>
      <c r="E26" s="47">
        <v>0</v>
      </c>
      <c r="F26" s="78">
        <f>J32</f>
        <v>0</v>
      </c>
      <c r="G26" s="78">
        <f>J33</f>
        <v>0</v>
      </c>
      <c r="H26" s="78">
        <f>J34</f>
        <v>0</v>
      </c>
      <c r="I26" s="282">
        <f>SUM(B26:H26)</f>
        <v>0</v>
      </c>
      <c r="J26" s="324"/>
    </row>
    <row r="27" spans="1:12" ht="13.5" customHeight="1" x14ac:dyDescent="0.15">
      <c r="A27" s="11"/>
      <c r="B27" s="11"/>
      <c r="C27" s="12"/>
      <c r="D27" s="12"/>
      <c r="E27" s="286" t="s">
        <v>39</v>
      </c>
      <c r="F27" s="287"/>
      <c r="G27" s="287"/>
      <c r="H27" s="288"/>
      <c r="I27" s="319">
        <f>IF(ISERROR(I26/I25)," ",(I26/I25))</f>
        <v>0</v>
      </c>
      <c r="J27" s="320" t="str">
        <f>IF(ISERROR(#REF!/J28)," ",(#REF!/J28))</f>
        <v xml:space="preserve"> </v>
      </c>
    </row>
    <row r="28" spans="1:12" ht="13.5" customHeight="1" x14ac:dyDescent="0.15">
      <c r="A28" s="2"/>
      <c r="B28" s="2"/>
      <c r="G28" s="39"/>
      <c r="H28" s="39"/>
      <c r="I28" s="39"/>
      <c r="J28" s="39"/>
      <c r="K28" s="39"/>
    </row>
    <row r="29" spans="1:12" ht="13.5" customHeight="1" thickBot="1" x14ac:dyDescent="0.2">
      <c r="D29" s="22" t="s">
        <v>24</v>
      </c>
      <c r="E29" s="22" t="s">
        <v>25</v>
      </c>
      <c r="F29" s="22" t="s">
        <v>26</v>
      </c>
      <c r="G29" s="22" t="s">
        <v>27</v>
      </c>
      <c r="H29" s="22" t="s">
        <v>28</v>
      </c>
      <c r="I29" s="22" t="s">
        <v>29</v>
      </c>
      <c r="J29" s="22" t="s">
        <v>30</v>
      </c>
    </row>
    <row r="30" spans="1:12" ht="15" thickBot="1" x14ac:dyDescent="0.2">
      <c r="D30" s="376" t="s">
        <v>92</v>
      </c>
      <c r="E30" s="92" t="s">
        <v>93</v>
      </c>
      <c r="F30" s="101">
        <v>2</v>
      </c>
      <c r="G30" s="92" t="s">
        <v>41</v>
      </c>
      <c r="H30" s="102">
        <v>24720</v>
      </c>
      <c r="I30" s="105"/>
      <c r="J30" s="249">
        <f>H30*I30</f>
        <v>0</v>
      </c>
    </row>
    <row r="31" spans="1:12" ht="15" thickBot="1" x14ac:dyDescent="0.2">
      <c r="D31" s="377"/>
      <c r="E31" s="92" t="s">
        <v>94</v>
      </c>
      <c r="F31" s="92" t="s">
        <v>95</v>
      </c>
      <c r="G31" s="92" t="s">
        <v>41</v>
      </c>
      <c r="H31" s="102">
        <v>800</v>
      </c>
      <c r="I31" s="105"/>
      <c r="J31" s="249">
        <f t="shared" ref="J31:J34" si="0">H31*I31</f>
        <v>0</v>
      </c>
    </row>
    <row r="32" spans="1:12" ht="15" thickBot="1" x14ac:dyDescent="0.2">
      <c r="D32" s="378"/>
      <c r="E32" s="382" t="s">
        <v>70</v>
      </c>
      <c r="F32" s="383"/>
      <c r="G32" s="384"/>
      <c r="H32" s="103">
        <f>SUM(H30:H31)</f>
        <v>25520</v>
      </c>
      <c r="I32" s="106"/>
      <c r="J32" s="250">
        <f>SUM(J30:J31)</f>
        <v>0</v>
      </c>
    </row>
    <row r="33" spans="4:10" ht="15" thickBot="1" x14ac:dyDescent="0.2">
      <c r="D33" s="92" t="s">
        <v>97</v>
      </c>
      <c r="E33" s="92" t="s">
        <v>93</v>
      </c>
      <c r="F33" s="101">
        <v>2</v>
      </c>
      <c r="G33" s="92" t="s">
        <v>41</v>
      </c>
      <c r="H33" s="102">
        <v>300</v>
      </c>
      <c r="I33" s="105"/>
      <c r="J33" s="249">
        <f t="shared" si="0"/>
        <v>0</v>
      </c>
    </row>
    <row r="34" spans="4:10" ht="15" thickBot="1" x14ac:dyDescent="0.2">
      <c r="D34" s="92" t="s">
        <v>96</v>
      </c>
      <c r="E34" s="92" t="s">
        <v>93</v>
      </c>
      <c r="F34" s="101">
        <v>2</v>
      </c>
      <c r="G34" s="92" t="s">
        <v>41</v>
      </c>
      <c r="H34" s="102">
        <v>300</v>
      </c>
      <c r="I34" s="105"/>
      <c r="J34" s="249">
        <f t="shared" si="0"/>
        <v>0</v>
      </c>
    </row>
    <row r="35" spans="4:10" ht="14.25" thickBot="1" x14ac:dyDescent="0.2">
      <c r="D35" s="379" t="s">
        <v>59</v>
      </c>
      <c r="E35" s="380"/>
      <c r="F35" s="380"/>
      <c r="G35" s="381"/>
      <c r="H35" s="104">
        <f>SUM(H32:H34)</f>
        <v>26120</v>
      </c>
      <c r="I35" s="107"/>
      <c r="J35" s="250">
        <f>SUM(J32:J34)</f>
        <v>0</v>
      </c>
    </row>
  </sheetData>
  <mergeCells count="28">
    <mergeCell ref="I26:J26"/>
    <mergeCell ref="D30:D32"/>
    <mergeCell ref="D35:G35"/>
    <mergeCell ref="E32:G32"/>
    <mergeCell ref="E27:H27"/>
    <mergeCell ref="I27:J27"/>
    <mergeCell ref="I24:J24"/>
    <mergeCell ref="B23:E23"/>
    <mergeCell ref="F23:H23"/>
    <mergeCell ref="I23:J23"/>
    <mergeCell ref="I25:J25"/>
    <mergeCell ref="K1:L1"/>
    <mergeCell ref="A6:L13"/>
    <mergeCell ref="A15:B15"/>
    <mergeCell ref="C15:D15"/>
    <mergeCell ref="E15:F15"/>
    <mergeCell ref="K16:L16"/>
    <mergeCell ref="A17:B17"/>
    <mergeCell ref="C17:D17"/>
    <mergeCell ref="E17:F17"/>
    <mergeCell ref="G17:H17"/>
    <mergeCell ref="I17:J17"/>
    <mergeCell ref="K17:L17"/>
    <mergeCell ref="A16:B16"/>
    <mergeCell ref="C16:D16"/>
    <mergeCell ref="E16:F16"/>
    <mergeCell ref="G16:H16"/>
    <mergeCell ref="I16:J16"/>
  </mergeCells>
  <phoneticPr fontId="2"/>
  <printOptions horizontalCentered="1"/>
  <pageMargins left="0.70866141732283472" right="0.70866141732283472" top="0.74803149606299213" bottom="0.74803149606299213" header="0.31496062992125984" footer="0.31496062992125984"/>
  <pageSetup paperSize="9" scale="62" fitToHeight="0"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0616A-F5B4-4DAE-8869-45B55BCB92F9}">
  <sheetPr>
    <tabColor theme="4" tint="0.39997558519241921"/>
    <pageSetUpPr fitToPage="1"/>
  </sheetPr>
  <dimension ref="A1:L110"/>
  <sheetViews>
    <sheetView view="pageBreakPreview" topLeftCell="A7" zoomScaleNormal="100" zoomScaleSheetLayoutView="100" workbookViewId="0">
      <selection activeCell="K26" sqref="K26"/>
    </sheetView>
  </sheetViews>
  <sheetFormatPr defaultRowHeight="13.5" x14ac:dyDescent="0.15"/>
  <cols>
    <col min="1" max="6" width="10.625" customWidth="1"/>
    <col min="7" max="7" width="11.875" customWidth="1"/>
    <col min="8" max="13" width="10.625" customWidth="1"/>
    <col min="14" max="14" width="2.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08" t="s">
        <v>286</v>
      </c>
      <c r="D15" s="309"/>
      <c r="E15" s="306" t="s">
        <v>287</v>
      </c>
      <c r="F15" s="307"/>
      <c r="G15" s="18" t="s">
        <v>278</v>
      </c>
      <c r="K15" s="19" t="s">
        <v>4</v>
      </c>
      <c r="L15" s="19" t="s">
        <v>288</v>
      </c>
    </row>
    <row r="16" spans="1:12" ht="40.5" customHeight="1" x14ac:dyDescent="0.15">
      <c r="A16" s="312" t="s">
        <v>5</v>
      </c>
      <c r="B16" s="313"/>
      <c r="C16" s="385" t="s">
        <v>289</v>
      </c>
      <c r="D16" s="386"/>
      <c r="E16" s="284"/>
      <c r="F16" s="285"/>
      <c r="G16" s="284"/>
      <c r="H16" s="285"/>
      <c r="I16" s="284"/>
      <c r="J16" s="285"/>
      <c r="K16" s="284"/>
      <c r="L16" s="285"/>
    </row>
    <row r="17" spans="1:12" ht="19.5" customHeight="1" x14ac:dyDescent="0.15">
      <c r="A17" s="306" t="s">
        <v>6</v>
      </c>
      <c r="B17" s="307"/>
      <c r="C17" s="310">
        <f>+I22</f>
        <v>2000</v>
      </c>
      <c r="D17" s="311"/>
      <c r="E17" s="310"/>
      <c r="F17" s="311"/>
      <c r="G17" s="310"/>
      <c r="H17" s="311"/>
      <c r="I17" s="310"/>
      <c r="J17" s="311"/>
      <c r="K17" s="310"/>
      <c r="L17" s="311"/>
    </row>
    <row r="18" spans="1:12" x14ac:dyDescent="0.15">
      <c r="C18" s="4"/>
      <c r="D18" s="4"/>
      <c r="E18" s="4"/>
      <c r="F18" s="4"/>
      <c r="G18" s="4"/>
      <c r="H18" s="4"/>
      <c r="I18" s="4"/>
      <c r="J18" s="4"/>
      <c r="K18" s="4"/>
      <c r="L18" s="4"/>
    </row>
    <row r="19" spans="1:12" x14ac:dyDescent="0.15">
      <c r="A19" t="s">
        <v>7</v>
      </c>
      <c r="F19" s="8" t="s">
        <v>8</v>
      </c>
    </row>
    <row r="20" spans="1:12" ht="13.5" customHeight="1" x14ac:dyDescent="0.15">
      <c r="A20" s="10" t="s">
        <v>9</v>
      </c>
      <c r="B20" s="291" t="s">
        <v>10</v>
      </c>
      <c r="C20" s="291"/>
      <c r="D20" s="291"/>
      <c r="E20" s="291"/>
      <c r="F20" s="291" t="s">
        <v>11</v>
      </c>
      <c r="G20" s="291"/>
      <c r="H20" s="291"/>
      <c r="I20" s="291" t="s">
        <v>12</v>
      </c>
      <c r="J20" s="291"/>
    </row>
    <row r="21" spans="1:12" ht="13.5" customHeight="1" x14ac:dyDescent="0.15">
      <c r="A21" s="10" t="s">
        <v>13</v>
      </c>
      <c r="B21" s="19" t="s">
        <v>14</v>
      </c>
      <c r="C21" s="19" t="s">
        <v>15</v>
      </c>
      <c r="D21" s="7" t="s">
        <v>16</v>
      </c>
      <c r="E21" s="7" t="s">
        <v>17</v>
      </c>
      <c r="F21" s="7" t="s">
        <v>18</v>
      </c>
      <c r="G21" s="7" t="s">
        <v>19</v>
      </c>
      <c r="H21" s="7" t="s">
        <v>20</v>
      </c>
      <c r="I21" s="292"/>
      <c r="J21" s="293"/>
    </row>
    <row r="22" spans="1:12" ht="13.5" customHeight="1" x14ac:dyDescent="0.15">
      <c r="A22" s="10" t="s">
        <v>21</v>
      </c>
      <c r="B22" s="47">
        <v>0</v>
      </c>
      <c r="C22" s="47">
        <v>0</v>
      </c>
      <c r="D22" s="47">
        <v>0</v>
      </c>
      <c r="E22" s="48">
        <v>0</v>
      </c>
      <c r="F22" s="77">
        <f>H27</f>
        <v>1500</v>
      </c>
      <c r="G22" s="77">
        <f>H28</f>
        <v>500</v>
      </c>
      <c r="H22" s="48">
        <v>0</v>
      </c>
      <c r="I22" s="282">
        <f>SUM(B22:H22)</f>
        <v>2000</v>
      </c>
      <c r="J22" s="283"/>
      <c r="L22" s="13"/>
    </row>
    <row r="23" spans="1:12" ht="13.5" customHeight="1" x14ac:dyDescent="0.15">
      <c r="A23" s="10" t="s">
        <v>22</v>
      </c>
      <c r="B23" s="49">
        <v>0</v>
      </c>
      <c r="C23" s="49">
        <v>0</v>
      </c>
      <c r="D23" s="49">
        <v>0</v>
      </c>
      <c r="E23" s="49">
        <v>0</v>
      </c>
      <c r="F23" s="16">
        <f>J27</f>
        <v>0</v>
      </c>
      <c r="G23" s="16">
        <f>J28</f>
        <v>0</v>
      </c>
      <c r="H23" s="49">
        <v>0</v>
      </c>
      <c r="I23" s="282">
        <f>SUM(B23:H23)</f>
        <v>0</v>
      </c>
      <c r="J23" s="283"/>
    </row>
    <row r="24" spans="1:12" ht="13.5" customHeight="1" x14ac:dyDescent="0.15">
      <c r="A24" s="11"/>
      <c r="B24" s="11"/>
      <c r="C24" s="12"/>
      <c r="D24" s="203"/>
      <c r="E24" s="310" t="s">
        <v>23</v>
      </c>
      <c r="F24" s="349"/>
      <c r="G24" s="349"/>
      <c r="H24" s="311"/>
      <c r="I24" s="356">
        <f>IF(ISERROR(I23/I22)," ",(I23/I22))</f>
        <v>0</v>
      </c>
      <c r="J24" s="290" t="str">
        <f>IF(ISERROR(#REF!/J25)," ",(#REF!/J25))</f>
        <v xml:space="preserve"> </v>
      </c>
    </row>
    <row r="25" spans="1:12" ht="13.5" customHeight="1" x14ac:dyDescent="0.15">
      <c r="A25" s="2"/>
      <c r="B25" s="2"/>
      <c r="G25" s="357"/>
      <c r="H25" s="357"/>
      <c r="I25" s="357"/>
      <c r="J25" s="357"/>
      <c r="K25" s="357"/>
    </row>
    <row r="26" spans="1:12" ht="13.5" customHeight="1" thickBot="1" x14ac:dyDescent="0.2">
      <c r="D26" s="124" t="s">
        <v>24</v>
      </c>
      <c r="E26" s="124" t="s">
        <v>25</v>
      </c>
      <c r="F26" s="124" t="s">
        <v>26</v>
      </c>
      <c r="G26" s="124" t="s">
        <v>27</v>
      </c>
      <c r="H26" s="124" t="s">
        <v>28</v>
      </c>
      <c r="I26" s="202" t="s">
        <v>29</v>
      </c>
      <c r="J26" s="124" t="s">
        <v>30</v>
      </c>
    </row>
    <row r="27" spans="1:12" ht="13.5" customHeight="1" thickBot="1" x14ac:dyDescent="0.2">
      <c r="D27" s="124" t="s">
        <v>92</v>
      </c>
      <c r="E27" s="56" t="s">
        <v>40</v>
      </c>
      <c r="F27" s="30" t="s">
        <v>290</v>
      </c>
      <c r="G27" s="31" t="s">
        <v>41</v>
      </c>
      <c r="H27" s="130">
        <v>1500</v>
      </c>
      <c r="I27" s="211"/>
      <c r="J27" s="212">
        <f>H27*I27</f>
        <v>0</v>
      </c>
    </row>
    <row r="28" spans="1:12" ht="13.5" customHeight="1" thickBot="1" x14ac:dyDescent="0.2">
      <c r="D28" s="124" t="s">
        <v>96</v>
      </c>
      <c r="E28" s="56" t="s">
        <v>40</v>
      </c>
      <c r="F28" s="30" t="s">
        <v>290</v>
      </c>
      <c r="G28" s="31" t="s">
        <v>41</v>
      </c>
      <c r="H28" s="130">
        <v>500</v>
      </c>
      <c r="I28" s="211"/>
      <c r="J28" s="212">
        <f>H28*I28</f>
        <v>0</v>
      </c>
    </row>
    <row r="29" spans="1:12" ht="13.5" customHeight="1" thickBot="1" x14ac:dyDescent="0.2">
      <c r="D29" s="387" t="s">
        <v>100</v>
      </c>
      <c r="E29" s="388"/>
      <c r="F29" s="388"/>
      <c r="G29" s="373"/>
      <c r="H29" s="213">
        <f>SUM(H27:H28)</f>
        <v>2000</v>
      </c>
      <c r="I29" s="214"/>
      <c r="J29" s="215">
        <f>SUM(J27:J28)</f>
        <v>0</v>
      </c>
    </row>
    <row r="30" spans="1:12" ht="13.5" customHeight="1" x14ac:dyDescent="0.15"/>
    <row r="31" spans="1:12" ht="13.5" customHeight="1" x14ac:dyDescent="0.15"/>
    <row r="32" spans="1:12" ht="13.5" customHeight="1" x14ac:dyDescent="0.15"/>
    <row r="33" ht="13.5" customHeight="1" x14ac:dyDescent="0.15"/>
    <row r="34" ht="13.5" customHeight="1" x14ac:dyDescent="0.15"/>
    <row r="35" ht="13.5" customHeight="1" x14ac:dyDescent="0.15"/>
    <row r="36" ht="13.5" customHeight="1" x14ac:dyDescent="0.15"/>
    <row r="37" ht="13.5" customHeight="1" x14ac:dyDescent="0.15"/>
    <row r="38" ht="13.5" customHeight="1" x14ac:dyDescent="0.15"/>
    <row r="39" ht="13.5" customHeight="1" x14ac:dyDescent="0.15"/>
    <row r="40" ht="13.5" customHeight="1" x14ac:dyDescent="0.15"/>
    <row r="41" ht="13.5" customHeight="1" x14ac:dyDescent="0.15"/>
    <row r="42" ht="13.5" customHeight="1" x14ac:dyDescent="0.15"/>
    <row r="43" ht="13.5" customHeight="1" x14ac:dyDescent="0.15"/>
    <row r="44" ht="13.5" customHeight="1" x14ac:dyDescent="0.15"/>
    <row r="45" ht="13.5" customHeight="1" x14ac:dyDescent="0.15"/>
    <row r="46" ht="13.5" customHeight="1" x14ac:dyDescent="0.15"/>
    <row r="47" ht="13.5" customHeight="1" x14ac:dyDescent="0.15"/>
    <row r="48" ht="13.5" customHeight="1" x14ac:dyDescent="0.15"/>
    <row r="49" ht="13.5" customHeight="1" x14ac:dyDescent="0.15"/>
    <row r="50" ht="13.5" customHeight="1" x14ac:dyDescent="0.15"/>
    <row r="51" ht="13.5" customHeight="1" x14ac:dyDescent="0.15"/>
    <row r="52" ht="13.5" customHeight="1" x14ac:dyDescent="0.15"/>
    <row r="53" ht="13.5" customHeight="1" x14ac:dyDescent="0.15"/>
    <row r="54" ht="13.5" customHeight="1" x14ac:dyDescent="0.15"/>
    <row r="55" ht="13.5" customHeight="1" x14ac:dyDescent="0.15"/>
    <row r="56" ht="13.5" customHeight="1" x14ac:dyDescent="0.15"/>
    <row r="57" ht="13.5" customHeight="1" x14ac:dyDescent="0.15"/>
    <row r="58" ht="13.5" customHeight="1" x14ac:dyDescent="0.15"/>
    <row r="59" ht="13.5" customHeight="1" x14ac:dyDescent="0.15"/>
    <row r="60" ht="13.5" customHeight="1" x14ac:dyDescent="0.15"/>
    <row r="61" ht="13.5" customHeight="1" x14ac:dyDescent="0.15"/>
    <row r="62" ht="13.5" customHeight="1" x14ac:dyDescent="0.15"/>
    <row r="63" ht="13.5" customHeight="1" x14ac:dyDescent="0.15"/>
    <row r="64" ht="13.5" customHeight="1" x14ac:dyDescent="0.15"/>
    <row r="65" ht="13.5" customHeight="1" x14ac:dyDescent="0.15"/>
    <row r="66" ht="13.5" customHeight="1" x14ac:dyDescent="0.15"/>
    <row r="67" ht="13.5" customHeight="1" x14ac:dyDescent="0.15"/>
    <row r="68" ht="13.5" customHeight="1" x14ac:dyDescent="0.15"/>
    <row r="69" ht="13.5" customHeight="1" x14ac:dyDescent="0.15"/>
    <row r="70" ht="13.5" customHeight="1" x14ac:dyDescent="0.15"/>
    <row r="71" ht="13.5" customHeight="1" x14ac:dyDescent="0.15"/>
    <row r="72" ht="13.5" customHeight="1" x14ac:dyDescent="0.15"/>
    <row r="73" ht="13.5" customHeight="1" x14ac:dyDescent="0.15"/>
    <row r="74" ht="13.5" customHeight="1" x14ac:dyDescent="0.15"/>
    <row r="75" ht="13.5" customHeight="1" x14ac:dyDescent="0.15"/>
    <row r="76" ht="13.5" customHeight="1" x14ac:dyDescent="0.15"/>
    <row r="77" ht="13.5" customHeight="1" x14ac:dyDescent="0.15"/>
    <row r="78" ht="13.5" customHeight="1" x14ac:dyDescent="0.15"/>
    <row r="79" ht="13.5" customHeight="1" x14ac:dyDescent="0.15"/>
    <row r="80" ht="13.5" customHeight="1" x14ac:dyDescent="0.15"/>
    <row r="81" ht="13.5" customHeight="1" x14ac:dyDescent="0.15"/>
    <row r="82" ht="13.5" customHeight="1" x14ac:dyDescent="0.15"/>
    <row r="83" ht="13.5" customHeight="1" x14ac:dyDescent="0.15"/>
    <row r="84" ht="13.5" customHeight="1" x14ac:dyDescent="0.15"/>
    <row r="85" ht="13.5" customHeight="1" x14ac:dyDescent="0.15"/>
    <row r="86" ht="13.5" customHeight="1" x14ac:dyDescent="0.15"/>
    <row r="87" ht="13.5" customHeight="1" x14ac:dyDescent="0.15"/>
    <row r="88" ht="13.5" customHeight="1" x14ac:dyDescent="0.15"/>
    <row r="89" ht="13.5" customHeight="1" x14ac:dyDescent="0.15"/>
    <row r="90" ht="13.5" customHeight="1" x14ac:dyDescent="0.15"/>
    <row r="91" ht="13.5" customHeight="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sheetData>
  <mergeCells count="27">
    <mergeCell ref="E24:H24"/>
    <mergeCell ref="I24:J24"/>
    <mergeCell ref="G25:K25"/>
    <mergeCell ref="D29:G29"/>
    <mergeCell ref="B20:E20"/>
    <mergeCell ref="F20:H20"/>
    <mergeCell ref="I20:J20"/>
    <mergeCell ref="I21:J21"/>
    <mergeCell ref="I22:J22"/>
    <mergeCell ref="I23:J23"/>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s>
  <phoneticPr fontId="2"/>
  <pageMargins left="0.7" right="0.7" top="0.75" bottom="0.75" header="0.3" footer="0.3"/>
  <pageSetup paperSize="9" scale="52"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D598D9-6BA9-4855-AAA1-46907C269A84}">
  <sheetPr>
    <tabColor theme="4" tint="0.39997558519241921"/>
    <pageSetUpPr fitToPage="1"/>
  </sheetPr>
  <dimension ref="A1:L110"/>
  <sheetViews>
    <sheetView view="pageBreakPreview" topLeftCell="A4" zoomScaleNormal="100" zoomScaleSheetLayoutView="100" workbookViewId="0">
      <selection activeCell="M29" sqref="M29"/>
    </sheetView>
  </sheetViews>
  <sheetFormatPr defaultRowHeight="13.5" x14ac:dyDescent="0.15"/>
  <cols>
    <col min="1" max="6" width="10.625" customWidth="1"/>
    <col min="7" max="7" width="11.875" customWidth="1"/>
    <col min="8" max="13" width="10.625" customWidth="1"/>
    <col min="14" max="14" width="2.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08"/>
      <c r="D15" s="309"/>
      <c r="E15" s="306" t="s">
        <v>291</v>
      </c>
      <c r="F15" s="307"/>
      <c r="G15" s="18" t="s">
        <v>278</v>
      </c>
      <c r="K15" s="19" t="s">
        <v>4</v>
      </c>
      <c r="L15" s="19" t="s">
        <v>292</v>
      </c>
    </row>
    <row r="16" spans="1:12" ht="27" customHeight="1" x14ac:dyDescent="0.15">
      <c r="A16" s="312" t="s">
        <v>5</v>
      </c>
      <c r="B16" s="313"/>
      <c r="C16" s="391" t="s">
        <v>293</v>
      </c>
      <c r="D16" s="392"/>
      <c r="E16" s="284"/>
      <c r="F16" s="285"/>
      <c r="G16" s="284"/>
      <c r="H16" s="285"/>
      <c r="I16" s="284"/>
      <c r="J16" s="285"/>
      <c r="K16" s="284"/>
      <c r="L16" s="285"/>
    </row>
    <row r="17" spans="1:12" ht="19.5" customHeight="1" x14ac:dyDescent="0.15">
      <c r="A17" s="306" t="s">
        <v>6</v>
      </c>
      <c r="B17" s="307"/>
      <c r="C17" s="389">
        <f>+I22</f>
        <v>300</v>
      </c>
      <c r="D17" s="390"/>
      <c r="E17" s="389"/>
      <c r="F17" s="390"/>
      <c r="G17" s="389"/>
      <c r="H17" s="390"/>
      <c r="I17" s="389"/>
      <c r="J17" s="390"/>
      <c r="K17" s="389"/>
      <c r="L17" s="390"/>
    </row>
    <row r="18" spans="1:12" x14ac:dyDescent="0.15">
      <c r="C18" s="4"/>
      <c r="D18" s="4"/>
      <c r="E18" s="4"/>
      <c r="F18" s="4"/>
      <c r="G18" s="4"/>
      <c r="H18" s="4"/>
      <c r="I18" s="4"/>
      <c r="J18" s="4"/>
      <c r="K18" s="4"/>
      <c r="L18" s="4"/>
    </row>
    <row r="19" spans="1:12" x14ac:dyDescent="0.15">
      <c r="A19" t="s">
        <v>7</v>
      </c>
      <c r="F19" s="8" t="s">
        <v>8</v>
      </c>
    </row>
    <row r="20" spans="1:12" ht="13.5" customHeight="1" x14ac:dyDescent="0.15">
      <c r="A20" s="10" t="s">
        <v>9</v>
      </c>
      <c r="B20" s="291" t="s">
        <v>10</v>
      </c>
      <c r="C20" s="291"/>
      <c r="D20" s="291"/>
      <c r="E20" s="291"/>
      <c r="F20" s="291" t="s">
        <v>11</v>
      </c>
      <c r="G20" s="291"/>
      <c r="H20" s="291"/>
      <c r="I20" s="291" t="s">
        <v>12</v>
      </c>
      <c r="J20" s="291"/>
    </row>
    <row r="21" spans="1:12" ht="13.5" customHeight="1" x14ac:dyDescent="0.15">
      <c r="A21" s="10" t="s">
        <v>13</v>
      </c>
      <c r="B21" s="19" t="s">
        <v>14</v>
      </c>
      <c r="C21" s="19" t="s">
        <v>15</v>
      </c>
      <c r="D21" s="7" t="s">
        <v>16</v>
      </c>
      <c r="E21" s="7" t="s">
        <v>17</v>
      </c>
      <c r="F21" s="7" t="s">
        <v>18</v>
      </c>
      <c r="G21" s="7" t="s">
        <v>19</v>
      </c>
      <c r="H21" s="7" t="s">
        <v>20</v>
      </c>
      <c r="I21" s="292"/>
      <c r="J21" s="293"/>
    </row>
    <row r="22" spans="1:12" ht="13.5" customHeight="1" x14ac:dyDescent="0.15">
      <c r="A22" s="10" t="s">
        <v>21</v>
      </c>
      <c r="B22" s="47">
        <v>0</v>
      </c>
      <c r="C22" s="47">
        <v>0</v>
      </c>
      <c r="D22" s="47">
        <v>0</v>
      </c>
      <c r="E22" s="48">
        <v>0</v>
      </c>
      <c r="F22" s="77">
        <f>H27</f>
        <v>300</v>
      </c>
      <c r="G22" s="48">
        <v>0</v>
      </c>
      <c r="H22" s="48">
        <v>0</v>
      </c>
      <c r="I22" s="397">
        <f>SUM(B22:H22)</f>
        <v>300</v>
      </c>
      <c r="J22" s="398"/>
      <c r="L22" s="13"/>
    </row>
    <row r="23" spans="1:12" ht="13.5" customHeight="1" x14ac:dyDescent="0.15">
      <c r="A23" s="10" t="s">
        <v>22</v>
      </c>
      <c r="B23" s="49">
        <v>0</v>
      </c>
      <c r="C23" s="49">
        <v>0</v>
      </c>
      <c r="D23" s="49">
        <v>0</v>
      </c>
      <c r="E23" s="49">
        <v>0</v>
      </c>
      <c r="F23" s="86">
        <f>J27</f>
        <v>0</v>
      </c>
      <c r="G23" s="49">
        <v>0</v>
      </c>
      <c r="H23" s="49">
        <v>0</v>
      </c>
      <c r="I23" s="397">
        <f>SUM(B23:H23)</f>
        <v>0</v>
      </c>
      <c r="J23" s="398"/>
    </row>
    <row r="24" spans="1:12" ht="13.5" customHeight="1" x14ac:dyDescent="0.15">
      <c r="A24" s="11"/>
      <c r="B24" s="11"/>
      <c r="C24" s="12"/>
      <c r="D24" s="203"/>
      <c r="E24" s="389" t="s">
        <v>23</v>
      </c>
      <c r="F24" s="393"/>
      <c r="G24" s="393"/>
      <c r="H24" s="390"/>
      <c r="I24" s="394">
        <f>IF(ISERROR(I23/I22)," ",(I23/I22))</f>
        <v>0</v>
      </c>
      <c r="J24" s="395" t="str">
        <f>IF(ISERROR(#REF!/J25)," ",(#REF!/J25))</f>
        <v xml:space="preserve"> </v>
      </c>
    </row>
    <row r="25" spans="1:12" ht="13.5" customHeight="1" x14ac:dyDescent="0.15">
      <c r="A25" s="2"/>
      <c r="B25" s="2"/>
      <c r="G25" s="396"/>
      <c r="H25" s="396"/>
      <c r="I25" s="396"/>
      <c r="J25" s="396"/>
      <c r="K25" s="396"/>
    </row>
    <row r="26" spans="1:12" ht="13.5" customHeight="1" thickBot="1" x14ac:dyDescent="0.2">
      <c r="D26" s="60" t="s">
        <v>24</v>
      </c>
      <c r="E26" s="60" t="s">
        <v>25</v>
      </c>
      <c r="F26" s="60" t="s">
        <v>26</v>
      </c>
      <c r="G26" s="60" t="s">
        <v>27</v>
      </c>
      <c r="H26" s="60" t="s">
        <v>28</v>
      </c>
      <c r="I26" s="72" t="s">
        <v>29</v>
      </c>
      <c r="J26" s="60" t="s">
        <v>30</v>
      </c>
    </row>
    <row r="27" spans="1:12" ht="13.5" customHeight="1" thickBot="1" x14ac:dyDescent="0.2">
      <c r="D27" s="216" t="s">
        <v>92</v>
      </c>
      <c r="E27" s="61" t="s">
        <v>40</v>
      </c>
      <c r="F27" s="62">
        <v>2</v>
      </c>
      <c r="G27" s="57" t="s">
        <v>41</v>
      </c>
      <c r="H27" s="29">
        <v>300</v>
      </c>
      <c r="I27" s="217"/>
      <c r="J27" s="218">
        <f>H27*I27</f>
        <v>0</v>
      </c>
    </row>
    <row r="28" spans="1:12" ht="13.5" customHeight="1" thickBot="1" x14ac:dyDescent="0.2">
      <c r="D28" s="279" t="s">
        <v>100</v>
      </c>
      <c r="E28" s="280"/>
      <c r="F28" s="280"/>
      <c r="G28" s="281"/>
      <c r="H28" s="98">
        <f>H27</f>
        <v>300</v>
      </c>
      <c r="I28" s="219"/>
      <c r="J28" s="220">
        <f>J27</f>
        <v>0</v>
      </c>
    </row>
    <row r="29" spans="1:12" ht="13.5" customHeight="1" x14ac:dyDescent="0.15"/>
    <row r="30" spans="1:12" ht="13.5" customHeight="1" x14ac:dyDescent="0.15"/>
    <row r="31" spans="1:12" ht="13.5" customHeight="1" x14ac:dyDescent="0.15"/>
    <row r="32" spans="1:12" ht="13.5" customHeight="1" x14ac:dyDescent="0.15"/>
    <row r="33" ht="13.5" customHeight="1" x14ac:dyDescent="0.15"/>
    <row r="34" ht="13.5" customHeight="1" x14ac:dyDescent="0.15"/>
    <row r="35" ht="13.5" customHeight="1" x14ac:dyDescent="0.15"/>
    <row r="36" ht="13.5" customHeight="1" x14ac:dyDescent="0.15"/>
    <row r="37" ht="13.5" customHeight="1" x14ac:dyDescent="0.15"/>
    <row r="38" ht="13.5" customHeight="1" x14ac:dyDescent="0.15"/>
    <row r="39" ht="13.5" customHeight="1" x14ac:dyDescent="0.15"/>
    <row r="40" ht="13.5" customHeight="1" x14ac:dyDescent="0.15"/>
    <row r="41" ht="13.5" customHeight="1" x14ac:dyDescent="0.15"/>
    <row r="42" ht="13.5" customHeight="1" x14ac:dyDescent="0.15"/>
    <row r="43" ht="13.5" customHeight="1" x14ac:dyDescent="0.15"/>
    <row r="44" ht="13.5" customHeight="1" x14ac:dyDescent="0.15"/>
    <row r="45" ht="13.5" customHeight="1" x14ac:dyDescent="0.15"/>
    <row r="46" ht="13.5" customHeight="1" x14ac:dyDescent="0.15"/>
    <row r="47" ht="13.5" customHeight="1" x14ac:dyDescent="0.15"/>
    <row r="48" ht="13.5" customHeight="1" x14ac:dyDescent="0.15"/>
    <row r="49" ht="13.5" customHeight="1" x14ac:dyDescent="0.15"/>
    <row r="50" ht="13.5" customHeight="1" x14ac:dyDescent="0.15"/>
    <row r="51" ht="13.5" customHeight="1" x14ac:dyDescent="0.15"/>
    <row r="52" ht="13.5" customHeight="1" x14ac:dyDescent="0.15"/>
    <row r="53" ht="13.5" customHeight="1" x14ac:dyDescent="0.15"/>
    <row r="54" ht="13.5" customHeight="1" x14ac:dyDescent="0.15"/>
    <row r="55" ht="13.5" customHeight="1" x14ac:dyDescent="0.15"/>
    <row r="56" ht="13.5" customHeight="1" x14ac:dyDescent="0.15"/>
    <row r="57" ht="13.5" customHeight="1" x14ac:dyDescent="0.15"/>
    <row r="58" ht="13.5" customHeight="1" x14ac:dyDescent="0.15"/>
    <row r="59" ht="13.5" customHeight="1" x14ac:dyDescent="0.15"/>
    <row r="60" ht="13.5" customHeight="1" x14ac:dyDescent="0.15"/>
    <row r="61" ht="13.5" customHeight="1" x14ac:dyDescent="0.15"/>
    <row r="62" ht="13.5" customHeight="1" x14ac:dyDescent="0.15"/>
    <row r="63" ht="13.5" customHeight="1" x14ac:dyDescent="0.15"/>
    <row r="64" ht="13.5" customHeight="1" x14ac:dyDescent="0.15"/>
    <row r="65" ht="13.5" customHeight="1" x14ac:dyDescent="0.15"/>
    <row r="66" ht="13.5" customHeight="1" x14ac:dyDescent="0.15"/>
    <row r="67" ht="13.5" customHeight="1" x14ac:dyDescent="0.15"/>
    <row r="68" ht="13.5" customHeight="1" x14ac:dyDescent="0.15"/>
    <row r="69" ht="13.5" customHeight="1" x14ac:dyDescent="0.15"/>
    <row r="70" ht="13.5" customHeight="1" x14ac:dyDescent="0.15"/>
    <row r="71" ht="13.5" customHeight="1" x14ac:dyDescent="0.15"/>
    <row r="72" ht="13.5" customHeight="1" x14ac:dyDescent="0.15"/>
    <row r="73" ht="13.5" customHeight="1" x14ac:dyDescent="0.15"/>
    <row r="74" ht="13.5" customHeight="1" x14ac:dyDescent="0.15"/>
    <row r="75" ht="13.5" customHeight="1" x14ac:dyDescent="0.15"/>
    <row r="76" ht="13.5" customHeight="1" x14ac:dyDescent="0.15"/>
    <row r="77" ht="13.5" customHeight="1" x14ac:dyDescent="0.15"/>
    <row r="78" ht="13.5" customHeight="1" x14ac:dyDescent="0.15"/>
    <row r="79" ht="13.5" customHeight="1" x14ac:dyDescent="0.15"/>
    <row r="80" ht="13.5" customHeight="1" x14ac:dyDescent="0.15"/>
    <row r="81" ht="13.5" customHeight="1" x14ac:dyDescent="0.15"/>
    <row r="82" ht="13.5" customHeight="1" x14ac:dyDescent="0.15"/>
    <row r="83" ht="13.5" customHeight="1" x14ac:dyDescent="0.15"/>
    <row r="84" ht="13.5" customHeight="1" x14ac:dyDescent="0.15"/>
    <row r="85" ht="13.5" customHeight="1" x14ac:dyDescent="0.15"/>
    <row r="86" ht="13.5" customHeight="1" x14ac:dyDescent="0.15"/>
    <row r="87" ht="13.5" customHeight="1" x14ac:dyDescent="0.15"/>
    <row r="88" ht="13.5" customHeight="1" x14ac:dyDescent="0.15"/>
    <row r="89" ht="13.5" customHeight="1" x14ac:dyDescent="0.15"/>
    <row r="90" ht="13.5" customHeight="1" x14ac:dyDescent="0.15"/>
    <row r="91" ht="13.5" customHeight="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sheetData>
  <mergeCells count="27">
    <mergeCell ref="E24:H24"/>
    <mergeCell ref="I24:J24"/>
    <mergeCell ref="G25:K25"/>
    <mergeCell ref="D28:G28"/>
    <mergeCell ref="B20:E20"/>
    <mergeCell ref="F20:H20"/>
    <mergeCell ref="I20:J20"/>
    <mergeCell ref="I21:J21"/>
    <mergeCell ref="I22:J22"/>
    <mergeCell ref="I23:J23"/>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s>
  <phoneticPr fontId="2"/>
  <pageMargins left="0.7" right="0.7" top="0.75" bottom="0.75" header="0.3" footer="0.3"/>
  <pageSetup paperSize="9" scale="53"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86FEB1-D20A-422D-95A5-DF876607543E}">
  <sheetPr>
    <tabColor theme="4" tint="0.39997558519241921"/>
    <pageSetUpPr fitToPage="1"/>
  </sheetPr>
  <dimension ref="A1:L108"/>
  <sheetViews>
    <sheetView view="pageBreakPreview" zoomScaleNormal="100" zoomScaleSheetLayoutView="100" workbookViewId="0">
      <selection activeCell="I27" sqref="I27:I28"/>
    </sheetView>
  </sheetViews>
  <sheetFormatPr defaultRowHeight="13.5" x14ac:dyDescent="0.15"/>
  <cols>
    <col min="1" max="4" width="10.625" customWidth="1"/>
    <col min="5" max="5" width="13.5" customWidth="1"/>
    <col min="6" max="6" width="10.625" customWidth="1"/>
    <col min="7" max="7" width="11.875" customWidth="1"/>
    <col min="8" max="13" width="10.625" customWidth="1"/>
    <col min="14" max="14" width="2.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08" t="s">
        <v>229</v>
      </c>
      <c r="D15" s="309"/>
      <c r="E15" s="306" t="s">
        <v>294</v>
      </c>
      <c r="F15" s="307"/>
      <c r="G15" s="18" t="s">
        <v>278</v>
      </c>
      <c r="K15" s="19" t="s">
        <v>4</v>
      </c>
      <c r="L15" s="19" t="s">
        <v>292</v>
      </c>
    </row>
    <row r="16" spans="1:12" ht="78.75" customHeight="1" x14ac:dyDescent="0.15">
      <c r="A16" s="312" t="s">
        <v>5</v>
      </c>
      <c r="B16" s="313"/>
      <c r="C16" s="399" t="s">
        <v>295</v>
      </c>
      <c r="D16" s="400"/>
      <c r="E16" s="312"/>
      <c r="F16" s="313"/>
      <c r="G16" s="284"/>
      <c r="H16" s="285"/>
      <c r="I16" s="284"/>
      <c r="J16" s="285"/>
      <c r="K16" s="284"/>
      <c r="L16" s="285"/>
    </row>
    <row r="17" spans="1:12" ht="31.5" customHeight="1" x14ac:dyDescent="0.15">
      <c r="A17" s="306" t="s">
        <v>6</v>
      </c>
      <c r="B17" s="307"/>
      <c r="C17" s="389">
        <f>+I22</f>
        <v>500</v>
      </c>
      <c r="D17" s="390"/>
      <c r="E17" s="389"/>
      <c r="F17" s="390"/>
      <c r="G17" s="389"/>
      <c r="H17" s="390"/>
      <c r="I17" s="389"/>
      <c r="J17" s="390"/>
      <c r="K17" s="389"/>
      <c r="L17" s="390"/>
    </row>
    <row r="18" spans="1:12" x14ac:dyDescent="0.15">
      <c r="C18" s="4"/>
      <c r="D18" s="4"/>
      <c r="E18" s="4"/>
      <c r="F18" s="4"/>
      <c r="G18" s="4"/>
      <c r="H18" s="4"/>
      <c r="I18" s="4"/>
      <c r="J18" s="4"/>
      <c r="K18" s="4"/>
      <c r="L18" s="4"/>
    </row>
    <row r="19" spans="1:12" x14ac:dyDescent="0.15">
      <c r="A19" t="s">
        <v>7</v>
      </c>
      <c r="F19" s="8" t="s">
        <v>8</v>
      </c>
    </row>
    <row r="20" spans="1:12" ht="13.5" customHeight="1" x14ac:dyDescent="0.15">
      <c r="A20" s="10" t="s">
        <v>9</v>
      </c>
      <c r="B20" s="291" t="s">
        <v>10</v>
      </c>
      <c r="C20" s="291"/>
      <c r="D20" s="291"/>
      <c r="E20" s="291"/>
      <c r="F20" s="291" t="s">
        <v>11</v>
      </c>
      <c r="G20" s="291"/>
      <c r="H20" s="291"/>
      <c r="I20" s="291" t="s">
        <v>12</v>
      </c>
      <c r="J20" s="291"/>
    </row>
    <row r="21" spans="1:12" ht="13.5" customHeight="1" x14ac:dyDescent="0.15">
      <c r="A21" s="10" t="s">
        <v>13</v>
      </c>
      <c r="B21" s="19" t="s">
        <v>14</v>
      </c>
      <c r="C21" s="19" t="s">
        <v>15</v>
      </c>
      <c r="D21" s="7" t="s">
        <v>16</v>
      </c>
      <c r="E21" s="7" t="s">
        <v>17</v>
      </c>
      <c r="F21" s="7" t="s">
        <v>18</v>
      </c>
      <c r="G21" s="7" t="s">
        <v>19</v>
      </c>
      <c r="H21" s="7" t="s">
        <v>20</v>
      </c>
      <c r="I21" s="292"/>
      <c r="J21" s="293"/>
    </row>
    <row r="22" spans="1:12" ht="13.5" customHeight="1" x14ac:dyDescent="0.15">
      <c r="A22" s="10" t="s">
        <v>21</v>
      </c>
      <c r="B22" s="47">
        <v>0</v>
      </c>
      <c r="C22" s="47">
        <v>0</v>
      </c>
      <c r="D22" s="47">
        <v>0</v>
      </c>
      <c r="E22" s="48">
        <v>0</v>
      </c>
      <c r="F22" s="77">
        <f>H27</f>
        <v>400</v>
      </c>
      <c r="G22" s="77">
        <f>H28</f>
        <v>100</v>
      </c>
      <c r="H22" s="48">
        <v>0</v>
      </c>
      <c r="I22" s="397">
        <f>SUM(B22:H22)</f>
        <v>500</v>
      </c>
      <c r="J22" s="398"/>
      <c r="L22" s="13"/>
    </row>
    <row r="23" spans="1:12" ht="13.5" customHeight="1" x14ac:dyDescent="0.15">
      <c r="A23" s="10" t="s">
        <v>22</v>
      </c>
      <c r="B23" s="49">
        <v>0</v>
      </c>
      <c r="C23" s="49">
        <v>0</v>
      </c>
      <c r="D23" s="49">
        <v>0</v>
      </c>
      <c r="E23" s="49">
        <v>0</v>
      </c>
      <c r="F23" s="86">
        <f>J27</f>
        <v>0</v>
      </c>
      <c r="G23" s="86">
        <f>J28</f>
        <v>0</v>
      </c>
      <c r="H23" s="49">
        <v>0</v>
      </c>
      <c r="I23" s="397">
        <f>SUM(B23:H23)</f>
        <v>0</v>
      </c>
      <c r="J23" s="398"/>
    </row>
    <row r="24" spans="1:12" ht="13.5" customHeight="1" x14ac:dyDescent="0.15">
      <c r="A24" s="11"/>
      <c r="B24" s="11"/>
      <c r="C24" s="12"/>
      <c r="D24" s="203"/>
      <c r="E24" s="389" t="s">
        <v>23</v>
      </c>
      <c r="F24" s="393"/>
      <c r="G24" s="393"/>
      <c r="H24" s="390"/>
      <c r="I24" s="394">
        <f>IF(ISERROR(I23/I22)," ",(I23/I22))</f>
        <v>0</v>
      </c>
      <c r="J24" s="395" t="str">
        <f>IF(ISERROR(#REF!/J25)," ",(#REF!/J25))</f>
        <v xml:space="preserve"> </v>
      </c>
    </row>
    <row r="25" spans="1:12" ht="13.5" customHeight="1" x14ac:dyDescent="0.15">
      <c r="A25" s="2"/>
      <c r="B25" s="2"/>
      <c r="G25" s="396"/>
      <c r="H25" s="396"/>
      <c r="I25" s="396"/>
      <c r="J25" s="396"/>
      <c r="K25" s="396"/>
    </row>
    <row r="26" spans="1:12" ht="13.5" customHeight="1" thickBot="1" x14ac:dyDescent="0.2">
      <c r="D26" s="221" t="s">
        <v>24</v>
      </c>
      <c r="E26" s="221" t="s">
        <v>25</v>
      </c>
      <c r="F26" s="221" t="s">
        <v>296</v>
      </c>
      <c r="G26" s="221" t="s">
        <v>297</v>
      </c>
      <c r="H26" s="221" t="s">
        <v>28</v>
      </c>
      <c r="I26" s="222" t="s">
        <v>29</v>
      </c>
      <c r="J26" s="221" t="s">
        <v>30</v>
      </c>
    </row>
    <row r="27" spans="1:12" ht="13.5" customHeight="1" thickBot="1" x14ac:dyDescent="0.2">
      <c r="D27" s="223" t="s">
        <v>61</v>
      </c>
      <c r="E27" s="224" t="s">
        <v>298</v>
      </c>
      <c r="F27" s="225">
        <v>2</v>
      </c>
      <c r="G27" s="226" t="s">
        <v>299</v>
      </c>
      <c r="H27" s="227">
        <v>400</v>
      </c>
      <c r="I27" s="228"/>
      <c r="J27" s="229">
        <f>H27*I27</f>
        <v>0</v>
      </c>
    </row>
    <row r="28" spans="1:12" ht="13.5" customHeight="1" thickBot="1" x14ac:dyDescent="0.2">
      <c r="D28" s="223" t="s">
        <v>65</v>
      </c>
      <c r="E28" s="224" t="s">
        <v>298</v>
      </c>
      <c r="F28" s="225">
        <v>2</v>
      </c>
      <c r="G28" s="226" t="s">
        <v>299</v>
      </c>
      <c r="H28" s="227">
        <v>100</v>
      </c>
      <c r="I28" s="228"/>
      <c r="J28" s="229">
        <f>H28*I28</f>
        <v>0</v>
      </c>
    </row>
    <row r="29" spans="1:12" ht="13.5" customHeight="1" thickBot="1" x14ac:dyDescent="0.2">
      <c r="D29" s="401" t="s">
        <v>100</v>
      </c>
      <c r="E29" s="402"/>
      <c r="F29" s="402"/>
      <c r="G29" s="403"/>
      <c r="H29" s="230">
        <f>SUM(H27:H28)</f>
        <v>500</v>
      </c>
      <c r="I29" s="231"/>
      <c r="J29" s="232">
        <f>SUM(J27:J28)</f>
        <v>0</v>
      </c>
    </row>
    <row r="30" spans="1:12" ht="13.5" customHeight="1" x14ac:dyDescent="0.15"/>
    <row r="31" spans="1:12" ht="13.5" customHeight="1" x14ac:dyDescent="0.15"/>
    <row r="32" spans="1:12" ht="13.5" customHeight="1" x14ac:dyDescent="0.15"/>
    <row r="33" ht="13.5" customHeight="1" x14ac:dyDescent="0.15"/>
    <row r="34" ht="13.5" customHeight="1" x14ac:dyDescent="0.15"/>
    <row r="35" ht="13.5" customHeight="1" x14ac:dyDescent="0.15"/>
    <row r="36" ht="13.5" customHeight="1" x14ac:dyDescent="0.15"/>
    <row r="37" ht="13.5" customHeight="1" x14ac:dyDescent="0.15"/>
    <row r="38" ht="13.5" customHeight="1" x14ac:dyDescent="0.15"/>
    <row r="39" ht="13.5" customHeight="1" x14ac:dyDescent="0.15"/>
    <row r="40" ht="13.5" customHeight="1" x14ac:dyDescent="0.15"/>
    <row r="41" ht="13.5" customHeight="1" x14ac:dyDescent="0.15"/>
    <row r="42" ht="13.5" customHeight="1" x14ac:dyDescent="0.15"/>
    <row r="43" ht="13.5" customHeight="1" x14ac:dyDescent="0.15"/>
    <row r="44" ht="13.5" customHeight="1" x14ac:dyDescent="0.15"/>
    <row r="45" ht="13.5" customHeight="1" x14ac:dyDescent="0.15"/>
    <row r="46" ht="13.5" customHeight="1" x14ac:dyDescent="0.15"/>
    <row r="47" ht="13.5" customHeight="1" x14ac:dyDescent="0.15"/>
    <row r="48" ht="13.5" customHeight="1" x14ac:dyDescent="0.15"/>
    <row r="49" ht="13.5" customHeight="1" x14ac:dyDescent="0.15"/>
    <row r="50" ht="13.5" customHeight="1" x14ac:dyDescent="0.15"/>
    <row r="51" ht="13.5" customHeight="1" x14ac:dyDescent="0.15"/>
    <row r="52" ht="13.5" customHeight="1" x14ac:dyDescent="0.15"/>
    <row r="53" ht="13.5" customHeight="1" x14ac:dyDescent="0.15"/>
    <row r="54" ht="13.5" customHeight="1" x14ac:dyDescent="0.15"/>
    <row r="55" ht="13.5" customHeight="1" x14ac:dyDescent="0.15"/>
    <row r="56" ht="13.5" customHeight="1" x14ac:dyDescent="0.15"/>
    <row r="57" ht="13.5" customHeight="1" x14ac:dyDescent="0.15"/>
    <row r="58" ht="13.5" customHeight="1" x14ac:dyDescent="0.15"/>
    <row r="59" ht="13.5" customHeight="1" x14ac:dyDescent="0.15"/>
    <row r="60" ht="13.5" customHeight="1" x14ac:dyDescent="0.15"/>
    <row r="61" ht="13.5" customHeight="1" x14ac:dyDescent="0.15"/>
    <row r="62" ht="13.5" customHeight="1" x14ac:dyDescent="0.15"/>
    <row r="63" ht="13.5" customHeight="1" x14ac:dyDescent="0.15"/>
    <row r="64" ht="13.5" customHeight="1" x14ac:dyDescent="0.15"/>
    <row r="65" ht="13.5" customHeight="1" x14ac:dyDescent="0.15"/>
    <row r="66" ht="13.5" customHeight="1" x14ac:dyDescent="0.15"/>
    <row r="67" ht="13.5" customHeight="1" x14ac:dyDescent="0.15"/>
    <row r="68" ht="13.5" customHeight="1" x14ac:dyDescent="0.15"/>
    <row r="69" ht="13.5" customHeight="1" x14ac:dyDescent="0.15"/>
    <row r="70" ht="13.5" customHeight="1" x14ac:dyDescent="0.15"/>
    <row r="71" ht="13.5" customHeight="1" x14ac:dyDescent="0.15"/>
    <row r="72" ht="13.5" customHeight="1" x14ac:dyDescent="0.15"/>
    <row r="73" ht="13.5" customHeight="1" x14ac:dyDescent="0.15"/>
    <row r="74" ht="13.5" customHeight="1" x14ac:dyDescent="0.15"/>
    <row r="75" ht="13.5" customHeight="1" x14ac:dyDescent="0.15"/>
    <row r="76" ht="13.5" customHeight="1" x14ac:dyDescent="0.15"/>
    <row r="77" ht="13.5" customHeight="1" x14ac:dyDescent="0.15"/>
    <row r="78" ht="13.5" customHeight="1" x14ac:dyDescent="0.15"/>
    <row r="79" ht="13.5" customHeight="1" x14ac:dyDescent="0.15"/>
    <row r="80" ht="13.5" customHeight="1" x14ac:dyDescent="0.15"/>
    <row r="81" ht="13.5" customHeight="1" x14ac:dyDescent="0.15"/>
    <row r="82" ht="13.5" customHeight="1" x14ac:dyDescent="0.15"/>
    <row r="83" ht="13.5" customHeight="1" x14ac:dyDescent="0.15"/>
    <row r="84" ht="13.5" customHeight="1" x14ac:dyDescent="0.15"/>
    <row r="85" ht="13.5" customHeight="1" x14ac:dyDescent="0.15"/>
    <row r="86" ht="13.5" customHeight="1" x14ac:dyDescent="0.15"/>
    <row r="87" ht="13.5" customHeight="1" x14ac:dyDescent="0.15"/>
    <row r="88" ht="13.5" customHeight="1" x14ac:dyDescent="0.15"/>
    <row r="89" ht="13.5" customHeight="1" x14ac:dyDescent="0.15"/>
    <row r="90" ht="13.5" customHeight="1" x14ac:dyDescent="0.15"/>
    <row r="91" ht="13.5" customHeight="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sheetData>
  <mergeCells count="27">
    <mergeCell ref="E24:H24"/>
    <mergeCell ref="I24:J24"/>
    <mergeCell ref="G25:K25"/>
    <mergeCell ref="D29:G29"/>
    <mergeCell ref="B20:E20"/>
    <mergeCell ref="F20:H20"/>
    <mergeCell ref="I20:J20"/>
    <mergeCell ref="I21:J21"/>
    <mergeCell ref="I22:J22"/>
    <mergeCell ref="I23:J23"/>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s>
  <phoneticPr fontId="2"/>
  <pageMargins left="0.7" right="0.7" top="0.75" bottom="0.75" header="0.3" footer="0.3"/>
  <pageSetup paperSize="9" scale="52"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273701-9853-4BC4-8B01-758472F77CAC}">
  <sheetPr>
    <tabColor theme="4" tint="0.39997558519241921"/>
    <pageSetUpPr fitToPage="1"/>
  </sheetPr>
  <dimension ref="A1:L110"/>
  <sheetViews>
    <sheetView view="pageBreakPreview" zoomScaleNormal="100" zoomScaleSheetLayoutView="100" workbookViewId="0">
      <selection activeCell="I27" sqref="I27:I28"/>
    </sheetView>
  </sheetViews>
  <sheetFormatPr defaultRowHeight="13.5" x14ac:dyDescent="0.15"/>
  <cols>
    <col min="1" max="6" width="10.625" customWidth="1"/>
    <col min="7" max="7" width="11.875" customWidth="1"/>
    <col min="8" max="13" width="10.625" customWidth="1"/>
    <col min="14" max="14" width="2.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08" t="s">
        <v>229</v>
      </c>
      <c r="D15" s="309"/>
      <c r="E15" s="306" t="s">
        <v>300</v>
      </c>
      <c r="F15" s="307"/>
      <c r="G15" s="18" t="s">
        <v>278</v>
      </c>
      <c r="K15" s="19" t="s">
        <v>4</v>
      </c>
      <c r="L15" s="19" t="s">
        <v>279</v>
      </c>
    </row>
    <row r="16" spans="1:12" ht="88.5" customHeight="1" x14ac:dyDescent="0.15">
      <c r="A16" s="312" t="s">
        <v>5</v>
      </c>
      <c r="B16" s="313"/>
      <c r="C16" s="404" t="s">
        <v>301</v>
      </c>
      <c r="D16" s="405"/>
      <c r="E16" s="284"/>
      <c r="F16" s="285"/>
      <c r="G16" s="284"/>
      <c r="H16" s="285"/>
      <c r="I16" s="284"/>
      <c r="J16" s="285"/>
      <c r="K16" s="284"/>
      <c r="L16" s="285"/>
    </row>
    <row r="17" spans="1:12" ht="19.5" customHeight="1" x14ac:dyDescent="0.15">
      <c r="A17" s="306" t="s">
        <v>6</v>
      </c>
      <c r="B17" s="307"/>
      <c r="C17" s="389">
        <f>+I22</f>
        <v>700</v>
      </c>
      <c r="D17" s="390"/>
      <c r="E17" s="389"/>
      <c r="F17" s="390"/>
      <c r="G17" s="389"/>
      <c r="H17" s="390"/>
      <c r="I17" s="389"/>
      <c r="J17" s="390"/>
      <c r="K17" s="389"/>
      <c r="L17" s="390"/>
    </row>
    <row r="18" spans="1:12" x14ac:dyDescent="0.15">
      <c r="C18" s="4"/>
      <c r="D18" s="4"/>
      <c r="E18" s="4"/>
      <c r="F18" s="4"/>
      <c r="G18" s="4"/>
      <c r="H18" s="4"/>
      <c r="I18" s="4"/>
      <c r="J18" s="4"/>
      <c r="K18" s="4"/>
      <c r="L18" s="4"/>
    </row>
    <row r="19" spans="1:12" x14ac:dyDescent="0.15">
      <c r="A19" t="s">
        <v>7</v>
      </c>
      <c r="F19" s="8" t="s">
        <v>8</v>
      </c>
    </row>
    <row r="20" spans="1:12" ht="13.5" customHeight="1" x14ac:dyDescent="0.15">
      <c r="A20" s="10" t="s">
        <v>9</v>
      </c>
      <c r="B20" s="291" t="s">
        <v>10</v>
      </c>
      <c r="C20" s="291"/>
      <c r="D20" s="291"/>
      <c r="E20" s="291"/>
      <c r="F20" s="291" t="s">
        <v>11</v>
      </c>
      <c r="G20" s="291"/>
      <c r="H20" s="291"/>
      <c r="I20" s="291" t="s">
        <v>12</v>
      </c>
      <c r="J20" s="291"/>
    </row>
    <row r="21" spans="1:12" ht="13.5" customHeight="1" x14ac:dyDescent="0.15">
      <c r="A21" s="10" t="s">
        <v>13</v>
      </c>
      <c r="B21" s="19" t="s">
        <v>14</v>
      </c>
      <c r="C21" s="19" t="s">
        <v>15</v>
      </c>
      <c r="D21" s="7" t="s">
        <v>16</v>
      </c>
      <c r="E21" s="7" t="s">
        <v>17</v>
      </c>
      <c r="F21" s="7" t="s">
        <v>18</v>
      </c>
      <c r="G21" s="7" t="s">
        <v>19</v>
      </c>
      <c r="H21" s="7" t="s">
        <v>20</v>
      </c>
      <c r="I21" s="292"/>
      <c r="J21" s="293"/>
    </row>
    <row r="22" spans="1:12" ht="13.5" customHeight="1" x14ac:dyDescent="0.15">
      <c r="A22" s="10" t="s">
        <v>21</v>
      </c>
      <c r="B22" s="47">
        <v>0</v>
      </c>
      <c r="C22" s="47">
        <v>0</v>
      </c>
      <c r="D22" s="47">
        <v>0</v>
      </c>
      <c r="E22" s="48">
        <v>0</v>
      </c>
      <c r="F22" s="77">
        <f>H27</f>
        <v>600</v>
      </c>
      <c r="G22" s="77">
        <f>H28</f>
        <v>100</v>
      </c>
      <c r="H22" s="48">
        <v>0</v>
      </c>
      <c r="I22" s="397">
        <f>SUM(B22:H22)</f>
        <v>700</v>
      </c>
      <c r="J22" s="398"/>
      <c r="L22" s="13"/>
    </row>
    <row r="23" spans="1:12" ht="13.5" customHeight="1" x14ac:dyDescent="0.15">
      <c r="A23" s="10" t="s">
        <v>22</v>
      </c>
      <c r="B23" s="49">
        <v>0</v>
      </c>
      <c r="C23" s="49">
        <v>0</v>
      </c>
      <c r="D23" s="49">
        <v>0</v>
      </c>
      <c r="E23" s="49">
        <v>0</v>
      </c>
      <c r="F23" s="86">
        <f>J27</f>
        <v>0</v>
      </c>
      <c r="G23" s="86">
        <f>J28</f>
        <v>0</v>
      </c>
      <c r="H23" s="49">
        <v>0</v>
      </c>
      <c r="I23" s="397">
        <f>SUM(B23:H23)</f>
        <v>0</v>
      </c>
      <c r="J23" s="398"/>
    </row>
    <row r="24" spans="1:12" ht="13.5" customHeight="1" x14ac:dyDescent="0.15">
      <c r="A24" s="11"/>
      <c r="B24" s="11"/>
      <c r="C24" s="12"/>
      <c r="D24" s="203"/>
      <c r="E24" s="389" t="s">
        <v>23</v>
      </c>
      <c r="F24" s="393"/>
      <c r="G24" s="393"/>
      <c r="H24" s="390"/>
      <c r="I24" s="394">
        <f>IF(ISERROR(I23/I22)," ",(I23/I22))</f>
        <v>0</v>
      </c>
      <c r="J24" s="395" t="str">
        <f>IF(ISERROR(#REF!/J25)," ",(#REF!/J25))</f>
        <v xml:space="preserve"> </v>
      </c>
    </row>
    <row r="25" spans="1:12" ht="13.5" customHeight="1" x14ac:dyDescent="0.15">
      <c r="A25" s="2"/>
      <c r="B25" s="2"/>
      <c r="G25" s="396"/>
      <c r="H25" s="396"/>
      <c r="I25" s="396"/>
      <c r="J25" s="396"/>
      <c r="K25" s="396"/>
    </row>
    <row r="26" spans="1:12" ht="13.5" customHeight="1" thickBot="1" x14ac:dyDescent="0.2">
      <c r="D26" s="124" t="s">
        <v>24</v>
      </c>
      <c r="E26" s="124" t="s">
        <v>25</v>
      </c>
      <c r="F26" s="124" t="s">
        <v>26</v>
      </c>
      <c r="G26" s="124" t="s">
        <v>27</v>
      </c>
      <c r="H26" s="124" t="s">
        <v>28</v>
      </c>
      <c r="I26" s="202" t="s">
        <v>29</v>
      </c>
      <c r="J26" s="124" t="s">
        <v>30</v>
      </c>
    </row>
    <row r="27" spans="1:12" ht="13.5" customHeight="1" thickBot="1" x14ac:dyDescent="0.2">
      <c r="D27" s="124" t="s">
        <v>92</v>
      </c>
      <c r="E27" s="56" t="s">
        <v>40</v>
      </c>
      <c r="F27" s="30">
        <v>2</v>
      </c>
      <c r="G27" s="31" t="s">
        <v>41</v>
      </c>
      <c r="H27" s="233">
        <v>600</v>
      </c>
      <c r="I27" s="234"/>
      <c r="J27" s="235">
        <f>H27*I27</f>
        <v>0</v>
      </c>
    </row>
    <row r="28" spans="1:12" ht="13.5" customHeight="1" thickBot="1" x14ac:dyDescent="0.2">
      <c r="D28" s="124" t="s">
        <v>96</v>
      </c>
      <c r="E28" s="56" t="s">
        <v>40</v>
      </c>
      <c r="F28" s="30">
        <v>2</v>
      </c>
      <c r="G28" s="31" t="s">
        <v>41</v>
      </c>
      <c r="H28" s="233">
        <v>100</v>
      </c>
      <c r="I28" s="234"/>
      <c r="J28" s="235">
        <f>H28*I28</f>
        <v>0</v>
      </c>
    </row>
    <row r="29" spans="1:12" ht="13.5" customHeight="1" thickBot="1" x14ac:dyDescent="0.2">
      <c r="D29" s="387" t="s">
        <v>100</v>
      </c>
      <c r="E29" s="388"/>
      <c r="F29" s="388"/>
      <c r="G29" s="373"/>
      <c r="H29" s="236">
        <f>SUM(H27:H28)</f>
        <v>700</v>
      </c>
      <c r="I29" s="237"/>
      <c r="J29" s="238">
        <f>SUM(J27:J28)</f>
        <v>0</v>
      </c>
    </row>
    <row r="30" spans="1:12" ht="13.5" customHeight="1" x14ac:dyDescent="0.15"/>
    <row r="31" spans="1:12" ht="13.5" customHeight="1" x14ac:dyDescent="0.15"/>
    <row r="32" spans="1:12" ht="13.5" customHeight="1" x14ac:dyDescent="0.15"/>
    <row r="33" ht="13.5" customHeight="1" x14ac:dyDescent="0.15"/>
    <row r="34" ht="13.5" customHeight="1" x14ac:dyDescent="0.15"/>
    <row r="35" ht="13.5" customHeight="1" x14ac:dyDescent="0.15"/>
    <row r="36" ht="13.5" customHeight="1" x14ac:dyDescent="0.15"/>
    <row r="37" ht="13.5" customHeight="1" x14ac:dyDescent="0.15"/>
    <row r="38" ht="13.5" customHeight="1" x14ac:dyDescent="0.15"/>
    <row r="39" ht="13.5" customHeight="1" x14ac:dyDescent="0.15"/>
    <row r="40" ht="13.5" customHeight="1" x14ac:dyDescent="0.15"/>
    <row r="41" ht="13.5" customHeight="1" x14ac:dyDescent="0.15"/>
    <row r="42" ht="13.5" customHeight="1" x14ac:dyDescent="0.15"/>
    <row r="43" ht="13.5" customHeight="1" x14ac:dyDescent="0.15"/>
    <row r="44" ht="13.5" customHeight="1" x14ac:dyDescent="0.15"/>
    <row r="45" ht="13.5" customHeight="1" x14ac:dyDescent="0.15"/>
    <row r="46" ht="13.5" customHeight="1" x14ac:dyDescent="0.15"/>
    <row r="47" ht="13.5" customHeight="1" x14ac:dyDescent="0.15"/>
    <row r="48" ht="13.5" customHeight="1" x14ac:dyDescent="0.15"/>
    <row r="49" ht="13.5" customHeight="1" x14ac:dyDescent="0.15"/>
    <row r="50" ht="13.5" customHeight="1" x14ac:dyDescent="0.15"/>
    <row r="51" ht="13.5" customHeight="1" x14ac:dyDescent="0.15"/>
    <row r="52" ht="13.5" customHeight="1" x14ac:dyDescent="0.15"/>
    <row r="53" ht="13.5" customHeight="1" x14ac:dyDescent="0.15"/>
    <row r="54" ht="13.5" customHeight="1" x14ac:dyDescent="0.15"/>
    <row r="55" ht="13.5" customHeight="1" x14ac:dyDescent="0.15"/>
    <row r="56" ht="13.5" customHeight="1" x14ac:dyDescent="0.15"/>
    <row r="57" ht="13.5" customHeight="1" x14ac:dyDescent="0.15"/>
    <row r="58" ht="13.5" customHeight="1" x14ac:dyDescent="0.15"/>
    <row r="59" ht="13.5" customHeight="1" x14ac:dyDescent="0.15"/>
    <row r="60" ht="13.5" customHeight="1" x14ac:dyDescent="0.15"/>
    <row r="61" ht="13.5" customHeight="1" x14ac:dyDescent="0.15"/>
    <row r="62" ht="13.5" customHeight="1" x14ac:dyDescent="0.15"/>
    <row r="63" ht="13.5" customHeight="1" x14ac:dyDescent="0.15"/>
    <row r="64" ht="13.5" customHeight="1" x14ac:dyDescent="0.15"/>
    <row r="65" ht="13.5" customHeight="1" x14ac:dyDescent="0.15"/>
    <row r="66" ht="13.5" customHeight="1" x14ac:dyDescent="0.15"/>
    <row r="67" ht="13.5" customHeight="1" x14ac:dyDescent="0.15"/>
    <row r="68" ht="13.5" customHeight="1" x14ac:dyDescent="0.15"/>
    <row r="69" ht="13.5" customHeight="1" x14ac:dyDescent="0.15"/>
    <row r="70" ht="13.5" customHeight="1" x14ac:dyDescent="0.15"/>
    <row r="71" ht="13.5" customHeight="1" x14ac:dyDescent="0.15"/>
    <row r="72" ht="13.5" customHeight="1" x14ac:dyDescent="0.15"/>
    <row r="73" ht="13.5" customHeight="1" x14ac:dyDescent="0.15"/>
    <row r="74" ht="13.5" customHeight="1" x14ac:dyDescent="0.15"/>
    <row r="75" ht="13.5" customHeight="1" x14ac:dyDescent="0.15"/>
    <row r="76" ht="13.5" customHeight="1" x14ac:dyDescent="0.15"/>
    <row r="77" ht="13.5" customHeight="1" x14ac:dyDescent="0.15"/>
    <row r="78" ht="13.5" customHeight="1" x14ac:dyDescent="0.15"/>
    <row r="79" ht="13.5" customHeight="1" x14ac:dyDescent="0.15"/>
    <row r="80" ht="13.5" customHeight="1" x14ac:dyDescent="0.15"/>
    <row r="81" ht="13.5" customHeight="1" x14ac:dyDescent="0.15"/>
    <row r="82" ht="13.5" customHeight="1" x14ac:dyDescent="0.15"/>
    <row r="83" ht="13.5" customHeight="1" x14ac:dyDescent="0.15"/>
    <row r="84" ht="13.5" customHeight="1" x14ac:dyDescent="0.15"/>
    <row r="85" ht="13.5" customHeight="1" x14ac:dyDescent="0.15"/>
    <row r="86" ht="13.5" customHeight="1" x14ac:dyDescent="0.15"/>
    <row r="87" ht="13.5" customHeight="1" x14ac:dyDescent="0.15"/>
    <row r="88" ht="13.5" customHeight="1" x14ac:dyDescent="0.15"/>
    <row r="89" ht="13.5" customHeight="1" x14ac:dyDescent="0.15"/>
    <row r="90" ht="13.5" customHeight="1" x14ac:dyDescent="0.15"/>
    <row r="91" ht="13.5" customHeight="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sheetData>
  <mergeCells count="27">
    <mergeCell ref="E24:H24"/>
    <mergeCell ref="I24:J24"/>
    <mergeCell ref="G25:K25"/>
    <mergeCell ref="D29:G29"/>
    <mergeCell ref="B20:E20"/>
    <mergeCell ref="F20:H20"/>
    <mergeCell ref="I20:J20"/>
    <mergeCell ref="I21:J21"/>
    <mergeCell ref="I22:J22"/>
    <mergeCell ref="I23:J23"/>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s>
  <phoneticPr fontId="2"/>
  <pageMargins left="0.7" right="0.7" top="0.75" bottom="0.75" header="0.3" footer="0.3"/>
  <pageSetup paperSize="9" scale="51"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4A613D-58BC-4B6F-84E8-BEA92EFE8887}">
  <sheetPr>
    <tabColor theme="4" tint="0.39997558519241921"/>
    <pageSetUpPr fitToPage="1"/>
  </sheetPr>
  <dimension ref="A1:L110"/>
  <sheetViews>
    <sheetView view="pageBreakPreview" zoomScaleNormal="100" zoomScaleSheetLayoutView="100" workbookViewId="0">
      <selection activeCell="I28" sqref="I28"/>
    </sheetView>
  </sheetViews>
  <sheetFormatPr defaultRowHeight="13.5" x14ac:dyDescent="0.15"/>
  <cols>
    <col min="1" max="13" width="10.625" customWidth="1"/>
    <col min="14" max="14" width="2.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08" t="s">
        <v>229</v>
      </c>
      <c r="D15" s="309"/>
      <c r="E15" s="306" t="s">
        <v>302</v>
      </c>
      <c r="F15" s="307"/>
      <c r="G15" s="18" t="s">
        <v>278</v>
      </c>
      <c r="K15" s="19" t="s">
        <v>4</v>
      </c>
      <c r="L15" s="19" t="s">
        <v>303</v>
      </c>
    </row>
    <row r="16" spans="1:12" ht="105" customHeight="1" x14ac:dyDescent="0.15">
      <c r="A16" s="312" t="s">
        <v>5</v>
      </c>
      <c r="B16" s="313"/>
      <c r="C16" s="385" t="s">
        <v>304</v>
      </c>
      <c r="D16" s="386"/>
      <c r="E16" s="284"/>
      <c r="F16" s="285"/>
      <c r="G16" s="284"/>
      <c r="H16" s="285"/>
      <c r="I16" s="284"/>
      <c r="J16" s="285"/>
      <c r="K16" s="284"/>
      <c r="L16" s="285"/>
    </row>
    <row r="17" spans="1:12" ht="19.5" customHeight="1" x14ac:dyDescent="0.15">
      <c r="A17" s="306" t="s">
        <v>6</v>
      </c>
      <c r="B17" s="307"/>
      <c r="C17" s="389">
        <f>+I22</f>
        <v>200</v>
      </c>
      <c r="D17" s="390"/>
      <c r="E17" s="389"/>
      <c r="F17" s="390"/>
      <c r="G17" s="389"/>
      <c r="H17" s="390"/>
      <c r="I17" s="389"/>
      <c r="J17" s="390"/>
      <c r="K17" s="389"/>
      <c r="L17" s="390"/>
    </row>
    <row r="18" spans="1:12" x14ac:dyDescent="0.15">
      <c r="C18" s="4"/>
      <c r="D18" s="4"/>
      <c r="E18" s="4"/>
      <c r="F18" s="4"/>
      <c r="G18" s="4"/>
      <c r="H18" s="4"/>
      <c r="I18" s="4"/>
      <c r="J18" s="4"/>
      <c r="K18" s="4"/>
      <c r="L18" s="4"/>
    </row>
    <row r="19" spans="1:12" x14ac:dyDescent="0.15">
      <c r="A19" t="s">
        <v>7</v>
      </c>
      <c r="F19" s="8" t="s">
        <v>8</v>
      </c>
    </row>
    <row r="20" spans="1:12" ht="13.5" customHeight="1" x14ac:dyDescent="0.15">
      <c r="A20" s="10" t="s">
        <v>9</v>
      </c>
      <c r="B20" s="291" t="s">
        <v>10</v>
      </c>
      <c r="C20" s="291"/>
      <c r="D20" s="291"/>
      <c r="E20" s="291"/>
      <c r="F20" s="291" t="s">
        <v>11</v>
      </c>
      <c r="G20" s="291"/>
      <c r="H20" s="291"/>
      <c r="I20" s="291" t="s">
        <v>12</v>
      </c>
      <c r="J20" s="291"/>
    </row>
    <row r="21" spans="1:12" ht="13.5" customHeight="1" x14ac:dyDescent="0.15">
      <c r="A21" s="10" t="s">
        <v>13</v>
      </c>
      <c r="B21" s="19" t="s">
        <v>14</v>
      </c>
      <c r="C21" s="19" t="s">
        <v>15</v>
      </c>
      <c r="D21" s="7" t="s">
        <v>16</v>
      </c>
      <c r="E21" s="7" t="s">
        <v>17</v>
      </c>
      <c r="F21" s="7" t="s">
        <v>18</v>
      </c>
      <c r="G21" s="7" t="s">
        <v>19</v>
      </c>
      <c r="H21" s="7" t="s">
        <v>20</v>
      </c>
      <c r="I21" s="292"/>
      <c r="J21" s="293"/>
    </row>
    <row r="22" spans="1:12" ht="13.5" customHeight="1" x14ac:dyDescent="0.15">
      <c r="A22" s="10" t="s">
        <v>21</v>
      </c>
      <c r="B22" s="47">
        <v>0</v>
      </c>
      <c r="C22" s="47">
        <v>0</v>
      </c>
      <c r="D22" s="47">
        <v>0</v>
      </c>
      <c r="E22" s="48">
        <v>0</v>
      </c>
      <c r="F22" s="77">
        <f>H27</f>
        <v>200</v>
      </c>
      <c r="G22" s="48">
        <v>0</v>
      </c>
      <c r="H22" s="48">
        <v>0</v>
      </c>
      <c r="I22" s="397">
        <f>SUM(B22:H22)</f>
        <v>200</v>
      </c>
      <c r="J22" s="398"/>
      <c r="L22" s="13"/>
    </row>
    <row r="23" spans="1:12" ht="13.5" customHeight="1" x14ac:dyDescent="0.15">
      <c r="A23" s="10" t="s">
        <v>22</v>
      </c>
      <c r="B23" s="49">
        <v>0</v>
      </c>
      <c r="C23" s="49">
        <v>0</v>
      </c>
      <c r="D23" s="49">
        <v>0</v>
      </c>
      <c r="E23" s="49">
        <v>0</v>
      </c>
      <c r="F23" s="86">
        <f>J27</f>
        <v>0</v>
      </c>
      <c r="G23" s="49">
        <v>0</v>
      </c>
      <c r="H23" s="49">
        <v>0</v>
      </c>
      <c r="I23" s="397">
        <f>SUM(B23:H23)</f>
        <v>0</v>
      </c>
      <c r="J23" s="398"/>
    </row>
    <row r="24" spans="1:12" ht="13.5" customHeight="1" x14ac:dyDescent="0.15">
      <c r="A24" s="11"/>
      <c r="B24" s="11"/>
      <c r="C24" s="12"/>
      <c r="D24" s="203"/>
      <c r="E24" s="389" t="s">
        <v>23</v>
      </c>
      <c r="F24" s="393"/>
      <c r="G24" s="393"/>
      <c r="H24" s="390"/>
      <c r="I24" s="394">
        <f>IF(ISERROR(I23/I22)," ",(I23/I22))</f>
        <v>0</v>
      </c>
      <c r="J24" s="395" t="str">
        <f>IF(ISERROR(#REF!/J25)," ",(#REF!/J25))</f>
        <v xml:space="preserve"> </v>
      </c>
    </row>
    <row r="25" spans="1:12" ht="13.5" customHeight="1" x14ac:dyDescent="0.15">
      <c r="A25" s="2"/>
      <c r="B25" s="2"/>
      <c r="G25" s="396"/>
      <c r="H25" s="396"/>
      <c r="I25" s="396"/>
      <c r="J25" s="396"/>
      <c r="K25" s="396"/>
    </row>
    <row r="26" spans="1:12" ht="13.5" customHeight="1" thickBot="1" x14ac:dyDescent="0.2">
      <c r="D26" s="60" t="s">
        <v>24</v>
      </c>
      <c r="E26" s="60" t="s">
        <v>25</v>
      </c>
      <c r="F26" s="60" t="s">
        <v>26</v>
      </c>
      <c r="G26" s="60" t="s">
        <v>305</v>
      </c>
      <c r="H26" s="60" t="s">
        <v>28</v>
      </c>
      <c r="I26" s="72" t="s">
        <v>29</v>
      </c>
      <c r="J26" s="60" t="s">
        <v>30</v>
      </c>
    </row>
    <row r="27" spans="1:12" ht="13.5" customHeight="1" thickBot="1" x14ac:dyDescent="0.2">
      <c r="D27" s="60" t="s">
        <v>92</v>
      </c>
      <c r="E27" s="61" t="s">
        <v>40</v>
      </c>
      <c r="F27" s="62">
        <v>2</v>
      </c>
      <c r="G27" s="57" t="s">
        <v>41</v>
      </c>
      <c r="H27" s="239">
        <v>200</v>
      </c>
      <c r="I27" s="240"/>
      <c r="J27" s="241">
        <f>H27*I27</f>
        <v>0</v>
      </c>
    </row>
    <row r="28" spans="1:12" ht="13.5" customHeight="1" thickBot="1" x14ac:dyDescent="0.2">
      <c r="D28" s="279" t="s">
        <v>100</v>
      </c>
      <c r="E28" s="280"/>
      <c r="F28" s="280"/>
      <c r="G28" s="281"/>
      <c r="H28" s="123">
        <f>H27</f>
        <v>200</v>
      </c>
      <c r="I28" s="242"/>
      <c r="J28" s="146">
        <f>J27</f>
        <v>0</v>
      </c>
    </row>
    <row r="29" spans="1:12" ht="13.5" customHeight="1" x14ac:dyDescent="0.15"/>
    <row r="30" spans="1:12" ht="13.5" customHeight="1" x14ac:dyDescent="0.15"/>
    <row r="31" spans="1:12" ht="13.5" customHeight="1" x14ac:dyDescent="0.15"/>
    <row r="32" spans="1:12" ht="13.5" customHeight="1" x14ac:dyDescent="0.15"/>
    <row r="33" ht="13.5" customHeight="1" x14ac:dyDescent="0.15"/>
    <row r="34" ht="13.5" customHeight="1" x14ac:dyDescent="0.15"/>
    <row r="35" ht="13.5" customHeight="1" x14ac:dyDescent="0.15"/>
    <row r="36" ht="13.5" customHeight="1" x14ac:dyDescent="0.15"/>
    <row r="37" ht="13.5" customHeight="1" x14ac:dyDescent="0.15"/>
    <row r="38" ht="13.5" customHeight="1" x14ac:dyDescent="0.15"/>
    <row r="39" ht="13.5" customHeight="1" x14ac:dyDescent="0.15"/>
    <row r="40" ht="13.5" customHeight="1" x14ac:dyDescent="0.15"/>
    <row r="41" ht="13.5" customHeight="1" x14ac:dyDescent="0.15"/>
    <row r="42" ht="13.5" customHeight="1" x14ac:dyDescent="0.15"/>
    <row r="43" ht="13.5" customHeight="1" x14ac:dyDescent="0.15"/>
    <row r="44" ht="13.5" customHeight="1" x14ac:dyDescent="0.15"/>
    <row r="45" ht="13.5" customHeight="1" x14ac:dyDescent="0.15"/>
    <row r="46" ht="13.5" customHeight="1" x14ac:dyDescent="0.15"/>
    <row r="47" ht="13.5" customHeight="1" x14ac:dyDescent="0.15"/>
    <row r="48" ht="13.5" customHeight="1" x14ac:dyDescent="0.15"/>
    <row r="49" ht="13.5" customHeight="1" x14ac:dyDescent="0.15"/>
    <row r="50" ht="13.5" customHeight="1" x14ac:dyDescent="0.15"/>
    <row r="51" ht="13.5" customHeight="1" x14ac:dyDescent="0.15"/>
    <row r="52" ht="13.5" customHeight="1" x14ac:dyDescent="0.15"/>
    <row r="53" ht="13.5" customHeight="1" x14ac:dyDescent="0.15"/>
    <row r="54" ht="13.5" customHeight="1" x14ac:dyDescent="0.15"/>
    <row r="55" ht="13.5" customHeight="1" x14ac:dyDescent="0.15"/>
    <row r="56" ht="13.5" customHeight="1" x14ac:dyDescent="0.15"/>
    <row r="57" ht="13.5" customHeight="1" x14ac:dyDescent="0.15"/>
    <row r="58" ht="13.5" customHeight="1" x14ac:dyDescent="0.15"/>
    <row r="59" ht="13.5" customHeight="1" x14ac:dyDescent="0.15"/>
    <row r="60" ht="13.5" customHeight="1" x14ac:dyDescent="0.15"/>
    <row r="61" ht="13.5" customHeight="1" x14ac:dyDescent="0.15"/>
    <row r="62" ht="13.5" customHeight="1" x14ac:dyDescent="0.15"/>
    <row r="63" ht="13.5" customHeight="1" x14ac:dyDescent="0.15"/>
    <row r="64" ht="13.5" customHeight="1" x14ac:dyDescent="0.15"/>
    <row r="65" ht="13.5" customHeight="1" x14ac:dyDescent="0.15"/>
    <row r="66" ht="13.5" customHeight="1" x14ac:dyDescent="0.15"/>
    <row r="67" ht="13.5" customHeight="1" x14ac:dyDescent="0.15"/>
    <row r="68" ht="13.5" customHeight="1" x14ac:dyDescent="0.15"/>
    <row r="69" ht="13.5" customHeight="1" x14ac:dyDescent="0.15"/>
    <row r="70" ht="13.5" customHeight="1" x14ac:dyDescent="0.15"/>
    <row r="71" ht="13.5" customHeight="1" x14ac:dyDescent="0.15"/>
    <row r="72" ht="13.5" customHeight="1" x14ac:dyDescent="0.15"/>
    <row r="73" ht="13.5" customHeight="1" x14ac:dyDescent="0.15"/>
    <row r="74" ht="13.5" customHeight="1" x14ac:dyDescent="0.15"/>
    <row r="75" ht="13.5" customHeight="1" x14ac:dyDescent="0.15"/>
    <row r="76" ht="13.5" customHeight="1" x14ac:dyDescent="0.15"/>
    <row r="77" ht="13.5" customHeight="1" x14ac:dyDescent="0.15"/>
    <row r="78" ht="13.5" customHeight="1" x14ac:dyDescent="0.15"/>
    <row r="79" ht="13.5" customHeight="1" x14ac:dyDescent="0.15"/>
    <row r="80" ht="13.5" customHeight="1" x14ac:dyDescent="0.15"/>
    <row r="81" ht="13.5" customHeight="1" x14ac:dyDescent="0.15"/>
    <row r="82" ht="13.5" customHeight="1" x14ac:dyDescent="0.15"/>
    <row r="83" ht="13.5" customHeight="1" x14ac:dyDescent="0.15"/>
    <row r="84" ht="13.5" customHeight="1" x14ac:dyDescent="0.15"/>
    <row r="85" ht="13.5" customHeight="1" x14ac:dyDescent="0.15"/>
    <row r="86" ht="13.5" customHeight="1" x14ac:dyDescent="0.15"/>
    <row r="87" ht="13.5" customHeight="1" x14ac:dyDescent="0.15"/>
    <row r="88" ht="13.5" customHeight="1" x14ac:dyDescent="0.15"/>
    <row r="89" ht="13.5" customHeight="1" x14ac:dyDescent="0.15"/>
    <row r="90" ht="13.5" customHeight="1" x14ac:dyDescent="0.15"/>
    <row r="91" ht="13.5" customHeight="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sheetData>
  <mergeCells count="27">
    <mergeCell ref="E24:H24"/>
    <mergeCell ref="I24:J24"/>
    <mergeCell ref="G25:K25"/>
    <mergeCell ref="D28:G28"/>
    <mergeCell ref="B20:E20"/>
    <mergeCell ref="F20:H20"/>
    <mergeCell ref="I20:J20"/>
    <mergeCell ref="I21:J21"/>
    <mergeCell ref="I22:J22"/>
    <mergeCell ref="I23:J23"/>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s>
  <phoneticPr fontId="2"/>
  <pageMargins left="0.7" right="0.7" top="0.75" bottom="0.75" header="0.3" footer="0.3"/>
  <pageSetup paperSize="9" scale="50"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C24D72-8E97-4E07-9E01-A0A0C9DBF820}">
  <sheetPr>
    <tabColor theme="4" tint="0.39997558519241921"/>
    <pageSetUpPr fitToPage="1"/>
  </sheetPr>
  <dimension ref="A1:L110"/>
  <sheetViews>
    <sheetView view="pageBreakPreview" zoomScaleNormal="100" zoomScaleSheetLayoutView="100" workbookViewId="0">
      <selection activeCell="I27" sqref="I27"/>
    </sheetView>
  </sheetViews>
  <sheetFormatPr defaultRowHeight="13.5" x14ac:dyDescent="0.15"/>
  <cols>
    <col min="1" max="6" width="10.625" customWidth="1"/>
    <col min="7" max="7" width="11.875" customWidth="1"/>
    <col min="8" max="13" width="10.625" customWidth="1"/>
    <col min="14" max="14" width="2.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08" t="s">
        <v>229</v>
      </c>
      <c r="D15" s="309"/>
      <c r="E15" s="306" t="s">
        <v>306</v>
      </c>
      <c r="F15" s="307"/>
      <c r="G15" s="18" t="s">
        <v>278</v>
      </c>
      <c r="K15" s="19" t="s">
        <v>4</v>
      </c>
      <c r="L15" s="19" t="s">
        <v>303</v>
      </c>
    </row>
    <row r="16" spans="1:12" ht="27" customHeight="1" x14ac:dyDescent="0.15">
      <c r="A16" s="312" t="s">
        <v>5</v>
      </c>
      <c r="B16" s="313"/>
      <c r="C16" s="391" t="s">
        <v>307</v>
      </c>
      <c r="D16" s="392"/>
      <c r="E16" s="284"/>
      <c r="F16" s="285"/>
      <c r="G16" s="284"/>
      <c r="H16" s="285"/>
      <c r="I16" s="284"/>
      <c r="J16" s="285"/>
      <c r="K16" s="284"/>
      <c r="L16" s="285"/>
    </row>
    <row r="17" spans="1:12" ht="19.5" customHeight="1" x14ac:dyDescent="0.15">
      <c r="A17" s="306" t="s">
        <v>6</v>
      </c>
      <c r="B17" s="307"/>
      <c r="C17" s="389">
        <f>+I22</f>
        <v>300</v>
      </c>
      <c r="D17" s="390"/>
      <c r="E17" s="389"/>
      <c r="F17" s="390"/>
      <c r="G17" s="389"/>
      <c r="H17" s="390"/>
      <c r="I17" s="389"/>
      <c r="J17" s="390"/>
      <c r="K17" s="389"/>
      <c r="L17" s="390"/>
    </row>
    <row r="18" spans="1:12" x14ac:dyDescent="0.15">
      <c r="C18" s="4"/>
      <c r="D18" s="4"/>
      <c r="E18" s="4"/>
      <c r="F18" s="4"/>
      <c r="G18" s="4"/>
      <c r="H18" s="4"/>
      <c r="I18" s="4"/>
      <c r="J18" s="4"/>
      <c r="K18" s="4"/>
      <c r="L18" s="4"/>
    </row>
    <row r="19" spans="1:12" x14ac:dyDescent="0.15">
      <c r="A19" t="s">
        <v>7</v>
      </c>
      <c r="F19" s="8" t="s">
        <v>8</v>
      </c>
    </row>
    <row r="20" spans="1:12" ht="13.5" customHeight="1" x14ac:dyDescent="0.15">
      <c r="A20" s="10" t="s">
        <v>9</v>
      </c>
      <c r="B20" s="291" t="s">
        <v>10</v>
      </c>
      <c r="C20" s="291"/>
      <c r="D20" s="291"/>
      <c r="E20" s="291"/>
      <c r="F20" s="291" t="s">
        <v>11</v>
      </c>
      <c r="G20" s="291"/>
      <c r="H20" s="291"/>
      <c r="I20" s="291" t="s">
        <v>12</v>
      </c>
      <c r="J20" s="291"/>
    </row>
    <row r="21" spans="1:12" ht="13.5" customHeight="1" x14ac:dyDescent="0.15">
      <c r="A21" s="10" t="s">
        <v>13</v>
      </c>
      <c r="B21" s="19" t="s">
        <v>14</v>
      </c>
      <c r="C21" s="19" t="s">
        <v>15</v>
      </c>
      <c r="D21" s="7" t="s">
        <v>16</v>
      </c>
      <c r="E21" s="7" t="s">
        <v>17</v>
      </c>
      <c r="F21" s="7" t="s">
        <v>18</v>
      </c>
      <c r="G21" s="7" t="s">
        <v>19</v>
      </c>
      <c r="H21" s="7" t="s">
        <v>20</v>
      </c>
      <c r="I21" s="292"/>
      <c r="J21" s="293"/>
    </row>
    <row r="22" spans="1:12" ht="13.5" customHeight="1" x14ac:dyDescent="0.15">
      <c r="A22" s="10" t="s">
        <v>21</v>
      </c>
      <c r="B22" s="47">
        <v>0</v>
      </c>
      <c r="C22" s="47">
        <v>0</v>
      </c>
      <c r="D22" s="47">
        <v>0</v>
      </c>
      <c r="E22" s="48">
        <v>0</v>
      </c>
      <c r="F22" s="77">
        <f>H28</f>
        <v>300</v>
      </c>
      <c r="G22" s="48">
        <v>0</v>
      </c>
      <c r="H22" s="48">
        <v>0</v>
      </c>
      <c r="I22" s="397">
        <f>SUM(B22:H22)</f>
        <v>300</v>
      </c>
      <c r="J22" s="398"/>
      <c r="L22" s="13"/>
    </row>
    <row r="23" spans="1:12" ht="13.5" customHeight="1" x14ac:dyDescent="0.15">
      <c r="A23" s="10" t="s">
        <v>22</v>
      </c>
      <c r="B23" s="49">
        <v>0</v>
      </c>
      <c r="C23" s="49">
        <v>0</v>
      </c>
      <c r="D23" s="49">
        <v>0</v>
      </c>
      <c r="E23" s="49">
        <v>0</v>
      </c>
      <c r="F23" s="86">
        <f>J28</f>
        <v>0</v>
      </c>
      <c r="G23" s="49">
        <v>0</v>
      </c>
      <c r="H23" s="49">
        <v>0</v>
      </c>
      <c r="I23" s="397">
        <f>SUM(B23:H23)</f>
        <v>0</v>
      </c>
      <c r="J23" s="398"/>
    </row>
    <row r="24" spans="1:12" ht="13.5" customHeight="1" x14ac:dyDescent="0.15">
      <c r="A24" s="11"/>
      <c r="B24" s="11"/>
      <c r="C24" s="12"/>
      <c r="D24" s="203"/>
      <c r="E24" s="389" t="s">
        <v>23</v>
      </c>
      <c r="F24" s="393"/>
      <c r="G24" s="393"/>
      <c r="H24" s="390"/>
      <c r="I24" s="394">
        <f>IF(ISERROR(I23/I22)," ",(I23/I22))</f>
        <v>0</v>
      </c>
      <c r="J24" s="395" t="str">
        <f>IF(ISERROR(#REF!/J25)," ",(#REF!/J25))</f>
        <v xml:space="preserve"> </v>
      </c>
    </row>
    <row r="25" spans="1:12" ht="13.5" customHeight="1" x14ac:dyDescent="0.15">
      <c r="A25" s="2"/>
      <c r="B25" s="2"/>
      <c r="G25" s="396"/>
      <c r="H25" s="396"/>
      <c r="I25" s="396"/>
      <c r="J25" s="396"/>
      <c r="K25" s="396"/>
    </row>
    <row r="26" spans="1:12" ht="13.5" customHeight="1" thickBot="1" x14ac:dyDescent="0.2">
      <c r="D26" s="60" t="s">
        <v>24</v>
      </c>
      <c r="E26" s="60" t="s">
        <v>25</v>
      </c>
      <c r="F26" s="60" t="s">
        <v>26</v>
      </c>
      <c r="G26" s="60" t="s">
        <v>27</v>
      </c>
      <c r="H26" s="60" t="s">
        <v>28</v>
      </c>
      <c r="I26" s="72" t="s">
        <v>29</v>
      </c>
      <c r="J26" s="60" t="s">
        <v>30</v>
      </c>
    </row>
    <row r="27" spans="1:12" ht="13.5" customHeight="1" thickBot="1" x14ac:dyDescent="0.2">
      <c r="D27" s="60" t="s">
        <v>92</v>
      </c>
      <c r="E27" s="61" t="s">
        <v>40</v>
      </c>
      <c r="F27" s="62">
        <v>2</v>
      </c>
      <c r="G27" s="57" t="s">
        <v>41</v>
      </c>
      <c r="H27" s="239">
        <v>300</v>
      </c>
      <c r="I27" s="240"/>
      <c r="J27" s="241">
        <f>H27*I27</f>
        <v>0</v>
      </c>
    </row>
    <row r="28" spans="1:12" ht="13.5" customHeight="1" thickBot="1" x14ac:dyDescent="0.2">
      <c r="D28" s="279" t="s">
        <v>100</v>
      </c>
      <c r="E28" s="280"/>
      <c r="F28" s="280"/>
      <c r="G28" s="281"/>
      <c r="H28" s="123">
        <f>H27</f>
        <v>300</v>
      </c>
      <c r="I28" s="242"/>
      <c r="J28" s="146">
        <f>J27</f>
        <v>0</v>
      </c>
    </row>
    <row r="29" spans="1:12" ht="13.5" customHeight="1" x14ac:dyDescent="0.15"/>
    <row r="30" spans="1:12" ht="13.5" customHeight="1" x14ac:dyDescent="0.15"/>
    <row r="31" spans="1:12" ht="13.5" customHeight="1" x14ac:dyDescent="0.15"/>
    <row r="32" spans="1:12" ht="13.5" customHeight="1" x14ac:dyDescent="0.15"/>
    <row r="33" ht="13.5" customHeight="1" x14ac:dyDescent="0.15"/>
    <row r="34" ht="13.5" customHeight="1" x14ac:dyDescent="0.15"/>
    <row r="35" ht="13.5" customHeight="1" x14ac:dyDescent="0.15"/>
    <row r="36" ht="13.5" customHeight="1" x14ac:dyDescent="0.15"/>
    <row r="37" ht="13.5" customHeight="1" x14ac:dyDescent="0.15"/>
    <row r="38" ht="13.5" customHeight="1" x14ac:dyDescent="0.15"/>
    <row r="39" ht="13.5" customHeight="1" x14ac:dyDescent="0.15"/>
    <row r="40" ht="13.5" customHeight="1" x14ac:dyDescent="0.15"/>
    <row r="41" ht="13.5" customHeight="1" x14ac:dyDescent="0.15"/>
    <row r="42" ht="13.5" customHeight="1" x14ac:dyDescent="0.15"/>
    <row r="43" ht="13.5" customHeight="1" x14ac:dyDescent="0.15"/>
    <row r="44" ht="13.5" customHeight="1" x14ac:dyDescent="0.15"/>
    <row r="45" ht="13.5" customHeight="1" x14ac:dyDescent="0.15"/>
    <row r="46" ht="13.5" customHeight="1" x14ac:dyDescent="0.15"/>
    <row r="47" ht="13.5" customHeight="1" x14ac:dyDescent="0.15"/>
    <row r="48" ht="13.5" customHeight="1" x14ac:dyDescent="0.15"/>
    <row r="49" ht="13.5" customHeight="1" x14ac:dyDescent="0.15"/>
    <row r="50" ht="13.5" customHeight="1" x14ac:dyDescent="0.15"/>
    <row r="51" ht="13.5" customHeight="1" x14ac:dyDescent="0.15"/>
    <row r="52" ht="13.5" customHeight="1" x14ac:dyDescent="0.15"/>
    <row r="53" ht="13.5" customHeight="1" x14ac:dyDescent="0.15"/>
    <row r="54" ht="13.5" customHeight="1" x14ac:dyDescent="0.15"/>
    <row r="55" ht="13.5" customHeight="1" x14ac:dyDescent="0.15"/>
    <row r="56" ht="13.5" customHeight="1" x14ac:dyDescent="0.15"/>
    <row r="57" ht="13.5" customHeight="1" x14ac:dyDescent="0.15"/>
    <row r="58" ht="13.5" customHeight="1" x14ac:dyDescent="0.15"/>
    <row r="59" ht="13.5" customHeight="1" x14ac:dyDescent="0.15"/>
    <row r="60" ht="13.5" customHeight="1" x14ac:dyDescent="0.15"/>
    <row r="61" ht="13.5" customHeight="1" x14ac:dyDescent="0.15"/>
    <row r="62" ht="13.5" customHeight="1" x14ac:dyDescent="0.15"/>
    <row r="63" ht="13.5" customHeight="1" x14ac:dyDescent="0.15"/>
    <row r="64" ht="13.5" customHeight="1" x14ac:dyDescent="0.15"/>
    <row r="65" ht="13.5" customHeight="1" x14ac:dyDescent="0.15"/>
    <row r="66" ht="13.5" customHeight="1" x14ac:dyDescent="0.15"/>
    <row r="67" ht="13.5" customHeight="1" x14ac:dyDescent="0.15"/>
    <row r="68" ht="13.5" customHeight="1" x14ac:dyDescent="0.15"/>
    <row r="69" ht="13.5" customHeight="1" x14ac:dyDescent="0.15"/>
    <row r="70" ht="13.5" customHeight="1" x14ac:dyDescent="0.15"/>
    <row r="71" ht="13.5" customHeight="1" x14ac:dyDescent="0.15"/>
    <row r="72" ht="13.5" customHeight="1" x14ac:dyDescent="0.15"/>
    <row r="73" ht="13.5" customHeight="1" x14ac:dyDescent="0.15"/>
    <row r="74" ht="13.5" customHeight="1" x14ac:dyDescent="0.15"/>
    <row r="75" ht="13.5" customHeight="1" x14ac:dyDescent="0.15"/>
    <row r="76" ht="13.5" customHeight="1" x14ac:dyDescent="0.15"/>
    <row r="77" ht="13.5" customHeight="1" x14ac:dyDescent="0.15"/>
    <row r="78" ht="13.5" customHeight="1" x14ac:dyDescent="0.15"/>
    <row r="79" ht="13.5" customHeight="1" x14ac:dyDescent="0.15"/>
    <row r="80" ht="13.5" customHeight="1" x14ac:dyDescent="0.15"/>
    <row r="81" ht="13.5" customHeight="1" x14ac:dyDescent="0.15"/>
    <row r="82" ht="13.5" customHeight="1" x14ac:dyDescent="0.15"/>
    <row r="83" ht="13.5" customHeight="1" x14ac:dyDescent="0.15"/>
    <row r="84" ht="13.5" customHeight="1" x14ac:dyDescent="0.15"/>
    <row r="85" ht="13.5" customHeight="1" x14ac:dyDescent="0.15"/>
    <row r="86" ht="13.5" customHeight="1" x14ac:dyDescent="0.15"/>
    <row r="87" ht="13.5" customHeight="1" x14ac:dyDescent="0.15"/>
    <row r="88" ht="13.5" customHeight="1" x14ac:dyDescent="0.15"/>
    <row r="89" ht="13.5" customHeight="1" x14ac:dyDescent="0.15"/>
    <row r="90" ht="13.5" customHeight="1" x14ac:dyDescent="0.15"/>
    <row r="91" ht="13.5" customHeight="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sheetData>
  <mergeCells count="27">
    <mergeCell ref="E24:H24"/>
    <mergeCell ref="I24:J24"/>
    <mergeCell ref="G25:K25"/>
    <mergeCell ref="D28:G28"/>
    <mergeCell ref="B20:E20"/>
    <mergeCell ref="F20:H20"/>
    <mergeCell ref="I20:J20"/>
    <mergeCell ref="I21:J21"/>
    <mergeCell ref="I22:J22"/>
    <mergeCell ref="I23:J23"/>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s>
  <phoneticPr fontId="2"/>
  <pageMargins left="0.7" right="0.7" top="0.75" bottom="0.75" header="0.3" footer="0.3"/>
  <pageSetup paperSize="9" scale="53"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5D08B4-F33A-4328-8A31-7B0621828495}">
  <sheetPr>
    <pageSetUpPr fitToPage="1"/>
  </sheetPr>
  <dimension ref="A1:L50"/>
  <sheetViews>
    <sheetView view="pageBreakPreview" topLeftCell="A16" zoomScaleNormal="100" zoomScaleSheetLayoutView="100" workbookViewId="0">
      <selection activeCell="M48" sqref="M48"/>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17" t="s">
        <v>226</v>
      </c>
      <c r="D15" s="318"/>
      <c r="E15" s="306" t="s">
        <v>223</v>
      </c>
      <c r="F15" s="307"/>
      <c r="G15" s="17"/>
      <c r="K15" s="19" t="s">
        <v>4</v>
      </c>
      <c r="L15" s="19" t="s">
        <v>225</v>
      </c>
    </row>
    <row r="16" spans="1:12" ht="74.25" customHeight="1" x14ac:dyDescent="0.15">
      <c r="A16" s="312" t="s">
        <v>5</v>
      </c>
      <c r="B16" s="313"/>
      <c r="C16" s="314" t="s">
        <v>101</v>
      </c>
      <c r="D16" s="315"/>
      <c r="E16" s="312"/>
      <c r="F16" s="285"/>
      <c r="G16" s="312"/>
      <c r="H16" s="285"/>
      <c r="I16" s="284"/>
      <c r="J16" s="285"/>
      <c r="K16" s="284"/>
      <c r="L16" s="285"/>
    </row>
    <row r="17" spans="1:12" ht="19.5" customHeight="1" x14ac:dyDescent="0.15">
      <c r="A17" s="306" t="s">
        <v>6</v>
      </c>
      <c r="B17" s="307"/>
      <c r="C17" s="310">
        <f>I25</f>
        <v>1400</v>
      </c>
      <c r="D17" s="349"/>
      <c r="E17" s="310"/>
      <c r="F17" s="349"/>
      <c r="G17" s="310"/>
      <c r="H17" s="349"/>
      <c r="I17" s="310"/>
      <c r="J17" s="311"/>
      <c r="K17" s="310"/>
      <c r="L17" s="311"/>
    </row>
    <row r="18" spans="1:12" s="20" customFormat="1" x14ac:dyDescent="0.15">
      <c r="C18" s="28"/>
      <c r="D18" s="28"/>
      <c r="E18" s="28"/>
      <c r="F18" s="28"/>
      <c r="G18" s="28"/>
      <c r="H18" s="28"/>
      <c r="I18" s="28"/>
      <c r="J18" s="28"/>
      <c r="K18" s="28"/>
      <c r="L18" s="28"/>
    </row>
    <row r="19" spans="1:12" x14ac:dyDescent="0.15">
      <c r="A19" s="20"/>
      <c r="B19" s="26"/>
      <c r="C19" s="27"/>
      <c r="D19" s="27"/>
      <c r="E19" s="27"/>
      <c r="F19" s="27"/>
      <c r="G19" s="27"/>
      <c r="H19" s="27"/>
      <c r="I19" s="4"/>
      <c r="J19" s="4"/>
      <c r="K19" s="4"/>
      <c r="L19" s="4"/>
    </row>
    <row r="20" spans="1:12" x14ac:dyDescent="0.15">
      <c r="A20" s="18"/>
      <c r="C20" s="4"/>
      <c r="D20" s="4"/>
      <c r="E20" s="4"/>
      <c r="F20" s="4"/>
      <c r="G20" s="4"/>
      <c r="H20" s="4"/>
      <c r="I20" s="4"/>
      <c r="J20" s="4"/>
      <c r="K20" s="4"/>
      <c r="L20" s="4"/>
    </row>
    <row r="21" spans="1:12" x14ac:dyDescent="0.15">
      <c r="A21" s="18"/>
      <c r="C21" s="4"/>
      <c r="D21" s="4"/>
      <c r="E21" s="4"/>
      <c r="F21" s="4"/>
      <c r="G21" s="4"/>
      <c r="H21" s="4"/>
      <c r="I21" s="4"/>
      <c r="J21" s="4"/>
      <c r="K21" s="4"/>
      <c r="L21" s="4"/>
    </row>
    <row r="22" spans="1:12" x14ac:dyDescent="0.15">
      <c r="A22" t="s">
        <v>7</v>
      </c>
      <c r="F22" s="8" t="s">
        <v>8</v>
      </c>
    </row>
    <row r="23" spans="1:12" ht="13.5" customHeight="1" x14ac:dyDescent="0.15">
      <c r="A23" s="10" t="s">
        <v>9</v>
      </c>
      <c r="B23" s="291" t="s">
        <v>10</v>
      </c>
      <c r="C23" s="291"/>
      <c r="D23" s="291"/>
      <c r="E23" s="321"/>
      <c r="F23" s="321" t="s">
        <v>11</v>
      </c>
      <c r="G23" s="321"/>
      <c r="H23" s="321"/>
      <c r="I23" s="321" t="s">
        <v>12</v>
      </c>
      <c r="J23" s="321"/>
    </row>
    <row r="24" spans="1:12" ht="13.5" customHeight="1" x14ac:dyDescent="0.15">
      <c r="A24" s="10" t="s">
        <v>13</v>
      </c>
      <c r="B24" s="19" t="s">
        <v>14</v>
      </c>
      <c r="C24" s="19" t="s">
        <v>15</v>
      </c>
      <c r="D24" s="40" t="s">
        <v>16</v>
      </c>
      <c r="E24" s="33" t="s">
        <v>17</v>
      </c>
      <c r="F24" s="34" t="s">
        <v>18</v>
      </c>
      <c r="G24" s="34" t="s">
        <v>19</v>
      </c>
      <c r="H24" s="34" t="s">
        <v>20</v>
      </c>
      <c r="I24" s="322"/>
      <c r="J24" s="323"/>
    </row>
    <row r="25" spans="1:12" ht="13.5" customHeight="1" x14ac:dyDescent="0.15">
      <c r="A25" s="10" t="s">
        <v>21</v>
      </c>
      <c r="B25" s="14">
        <f>H39</f>
        <v>1300</v>
      </c>
      <c r="C25" s="47">
        <v>0</v>
      </c>
      <c r="D25" s="14">
        <f>H49</f>
        <v>100</v>
      </c>
      <c r="E25" s="47">
        <v>0</v>
      </c>
      <c r="F25" s="48">
        <v>0</v>
      </c>
      <c r="G25" s="48">
        <v>0</v>
      </c>
      <c r="H25" s="48">
        <v>0</v>
      </c>
      <c r="I25" s="282">
        <f>SUM(B25:H25)</f>
        <v>1400</v>
      </c>
      <c r="J25" s="324"/>
      <c r="L25" s="13"/>
    </row>
    <row r="26" spans="1:12" ht="13.5" customHeight="1" x14ac:dyDescent="0.15">
      <c r="A26" s="10" t="s">
        <v>22</v>
      </c>
      <c r="B26" s="14">
        <f>J39</f>
        <v>0</v>
      </c>
      <c r="C26" s="47">
        <v>0</v>
      </c>
      <c r="D26" s="14">
        <f>J49</f>
        <v>0</v>
      </c>
      <c r="E26" s="47">
        <v>0</v>
      </c>
      <c r="F26" s="50">
        <v>0</v>
      </c>
      <c r="G26" s="50">
        <v>0</v>
      </c>
      <c r="H26" s="50">
        <v>0</v>
      </c>
      <c r="I26" s="282">
        <f>SUM(B26:H26)</f>
        <v>0</v>
      </c>
      <c r="J26" s="324"/>
    </row>
    <row r="27" spans="1:12" ht="13.5" customHeight="1" x14ac:dyDescent="0.15">
      <c r="A27" s="11"/>
      <c r="B27" s="11"/>
      <c r="C27" s="12"/>
      <c r="D27" s="12"/>
      <c r="E27" s="286" t="s">
        <v>39</v>
      </c>
      <c r="F27" s="287"/>
      <c r="G27" s="287"/>
      <c r="H27" s="288"/>
      <c r="I27" s="319">
        <f>IF(ISERROR(I26/I25)," ",(I26/I25))</f>
        <v>0</v>
      </c>
      <c r="J27" s="320" t="str">
        <f>IF(ISERROR(#REF!/J28)," ",(#REF!/J28))</f>
        <v xml:space="preserve"> </v>
      </c>
    </row>
    <row r="28" spans="1:12" ht="13.5" customHeight="1" x14ac:dyDescent="0.15">
      <c r="A28" s="2"/>
      <c r="B28" s="2"/>
      <c r="G28" s="39"/>
      <c r="H28" s="39"/>
      <c r="I28" s="39"/>
      <c r="J28" s="39"/>
      <c r="K28" s="39"/>
    </row>
    <row r="29" spans="1:12" ht="13.5" customHeight="1" thickBot="1" x14ac:dyDescent="0.2">
      <c r="D29" s="22" t="s">
        <v>24</v>
      </c>
      <c r="E29" s="22" t="s">
        <v>25</v>
      </c>
      <c r="F29" s="22" t="s">
        <v>26</v>
      </c>
      <c r="G29" s="22" t="s">
        <v>27</v>
      </c>
      <c r="H29" s="22" t="s">
        <v>28</v>
      </c>
      <c r="I29" s="22" t="s">
        <v>29</v>
      </c>
      <c r="J29" s="22" t="s">
        <v>30</v>
      </c>
    </row>
    <row r="30" spans="1:12" ht="15" thickBot="1" x14ac:dyDescent="0.2">
      <c r="D30" s="328" t="s">
        <v>42</v>
      </c>
      <c r="E30" s="331" t="s">
        <v>98</v>
      </c>
      <c r="F30" s="275">
        <v>2</v>
      </c>
      <c r="G30" s="57" t="s">
        <v>31</v>
      </c>
      <c r="H30" s="144">
        <v>60</v>
      </c>
      <c r="I30" s="105"/>
      <c r="J30" s="249">
        <f>H30*I30</f>
        <v>0</v>
      </c>
    </row>
    <row r="31" spans="1:12" ht="15" thickBot="1" x14ac:dyDescent="0.2">
      <c r="D31" s="329"/>
      <c r="E31" s="332"/>
      <c r="F31" s="276"/>
      <c r="G31" s="57" t="s">
        <v>32</v>
      </c>
      <c r="H31" s="144">
        <v>90</v>
      </c>
      <c r="I31" s="105"/>
      <c r="J31" s="249">
        <f t="shared" ref="J31" si="0">H31*I31</f>
        <v>0</v>
      </c>
    </row>
    <row r="32" spans="1:12" ht="15" thickBot="1" x14ac:dyDescent="0.2">
      <c r="D32" s="329"/>
      <c r="E32" s="332"/>
      <c r="F32" s="276"/>
      <c r="G32" s="57" t="s">
        <v>33</v>
      </c>
      <c r="H32" s="144">
        <v>170</v>
      </c>
      <c r="I32" s="105"/>
      <c r="J32" s="249">
        <f t="shared" ref="J32:J38" si="1">H32*I32</f>
        <v>0</v>
      </c>
    </row>
    <row r="33" spans="4:10" ht="15" thickBot="1" x14ac:dyDescent="0.2">
      <c r="D33" s="329"/>
      <c r="E33" s="333"/>
      <c r="F33" s="277"/>
      <c r="G33" s="57" t="s">
        <v>34</v>
      </c>
      <c r="H33" s="144">
        <v>450</v>
      </c>
      <c r="I33" s="105"/>
      <c r="J33" s="249">
        <f t="shared" si="1"/>
        <v>0</v>
      </c>
    </row>
    <row r="34" spans="4:10" ht="15" thickBot="1" x14ac:dyDescent="0.2">
      <c r="D34" s="329"/>
      <c r="E34" s="61" t="s">
        <v>81</v>
      </c>
      <c r="F34" s="275">
        <v>4</v>
      </c>
      <c r="G34" s="57" t="s">
        <v>75</v>
      </c>
      <c r="H34" s="144">
        <v>40</v>
      </c>
      <c r="I34" s="105"/>
      <c r="J34" s="249">
        <f t="shared" si="1"/>
        <v>0</v>
      </c>
    </row>
    <row r="35" spans="4:10" ht="15" thickBot="1" x14ac:dyDescent="0.2">
      <c r="D35" s="329"/>
      <c r="E35" s="331" t="s">
        <v>82</v>
      </c>
      <c r="F35" s="276"/>
      <c r="G35" s="57" t="s">
        <v>31</v>
      </c>
      <c r="H35" s="144">
        <v>50</v>
      </c>
      <c r="I35" s="105"/>
      <c r="J35" s="249">
        <f t="shared" si="1"/>
        <v>0</v>
      </c>
    </row>
    <row r="36" spans="4:10" ht="15" thickBot="1" x14ac:dyDescent="0.2">
      <c r="D36" s="329"/>
      <c r="E36" s="332"/>
      <c r="F36" s="276"/>
      <c r="G36" s="57" t="s">
        <v>32</v>
      </c>
      <c r="H36" s="144">
        <v>60</v>
      </c>
      <c r="I36" s="105"/>
      <c r="J36" s="249">
        <f t="shared" si="1"/>
        <v>0</v>
      </c>
    </row>
    <row r="37" spans="4:10" ht="15" thickBot="1" x14ac:dyDescent="0.2">
      <c r="D37" s="329"/>
      <c r="E37" s="332"/>
      <c r="F37" s="276"/>
      <c r="G37" s="57" t="s">
        <v>33</v>
      </c>
      <c r="H37" s="144">
        <v>120</v>
      </c>
      <c r="I37" s="105"/>
      <c r="J37" s="249">
        <f t="shared" si="1"/>
        <v>0</v>
      </c>
    </row>
    <row r="38" spans="4:10" ht="15" thickBot="1" x14ac:dyDescent="0.2">
      <c r="D38" s="329"/>
      <c r="E38" s="333"/>
      <c r="F38" s="277"/>
      <c r="G38" s="57" t="s">
        <v>34</v>
      </c>
      <c r="H38" s="144">
        <v>260</v>
      </c>
      <c r="I38" s="105"/>
      <c r="J38" s="249">
        <f t="shared" si="1"/>
        <v>0</v>
      </c>
    </row>
    <row r="39" spans="4:10" ht="15" thickBot="1" x14ac:dyDescent="0.2">
      <c r="D39" s="330"/>
      <c r="E39" s="362" t="s">
        <v>227</v>
      </c>
      <c r="F39" s="363"/>
      <c r="G39" s="364"/>
      <c r="H39" s="150">
        <f>SUM(H30:H38)</f>
        <v>1300</v>
      </c>
      <c r="I39" s="106"/>
      <c r="J39" s="250">
        <f>SUM(J30:J38)</f>
        <v>0</v>
      </c>
    </row>
    <row r="40" spans="4:10" ht="15" thickBot="1" x14ac:dyDescent="0.2">
      <c r="D40" s="328" t="s">
        <v>99</v>
      </c>
      <c r="E40" s="331" t="s">
        <v>82</v>
      </c>
      <c r="F40" s="275">
        <v>2</v>
      </c>
      <c r="G40" s="57">
        <v>16</v>
      </c>
      <c r="H40" s="144">
        <v>5</v>
      </c>
      <c r="I40" s="105"/>
      <c r="J40" s="249">
        <f t="shared" ref="J40:J48" si="2">H40*I40</f>
        <v>0</v>
      </c>
    </row>
    <row r="41" spans="4:10" ht="15" thickBot="1" x14ac:dyDescent="0.2">
      <c r="D41" s="329"/>
      <c r="E41" s="332"/>
      <c r="F41" s="276"/>
      <c r="G41" s="57" t="s">
        <v>69</v>
      </c>
      <c r="H41" s="144">
        <v>10</v>
      </c>
      <c r="I41" s="105"/>
      <c r="J41" s="249">
        <f t="shared" si="2"/>
        <v>0</v>
      </c>
    </row>
    <row r="42" spans="4:10" ht="15" thickBot="1" x14ac:dyDescent="0.2">
      <c r="D42" s="329"/>
      <c r="E42" s="332"/>
      <c r="F42" s="276"/>
      <c r="G42" s="57" t="s">
        <v>33</v>
      </c>
      <c r="H42" s="144">
        <v>15</v>
      </c>
      <c r="I42" s="105"/>
      <c r="J42" s="249">
        <f t="shared" si="2"/>
        <v>0</v>
      </c>
    </row>
    <row r="43" spans="4:10" ht="15" thickBot="1" x14ac:dyDescent="0.2">
      <c r="D43" s="329"/>
      <c r="E43" s="332"/>
      <c r="F43" s="277"/>
      <c r="G43" s="57" t="s">
        <v>34</v>
      </c>
      <c r="H43" s="144">
        <v>15</v>
      </c>
      <c r="I43" s="105"/>
      <c r="J43" s="249">
        <f t="shared" si="2"/>
        <v>0</v>
      </c>
    </row>
    <row r="44" spans="4:10" ht="15" thickBot="1" x14ac:dyDescent="0.2">
      <c r="D44" s="329"/>
      <c r="E44" s="332"/>
      <c r="F44" s="275">
        <v>4</v>
      </c>
      <c r="G44" s="57" t="s">
        <v>75</v>
      </c>
      <c r="H44" s="144">
        <v>5</v>
      </c>
      <c r="I44" s="105"/>
      <c r="J44" s="249">
        <f t="shared" si="2"/>
        <v>0</v>
      </c>
    </row>
    <row r="45" spans="4:10" ht="15" thickBot="1" x14ac:dyDescent="0.2">
      <c r="D45" s="329"/>
      <c r="E45" s="332"/>
      <c r="F45" s="276"/>
      <c r="G45" s="57">
        <v>16</v>
      </c>
      <c r="H45" s="144">
        <v>10</v>
      </c>
      <c r="I45" s="105"/>
      <c r="J45" s="249">
        <f t="shared" si="2"/>
        <v>0</v>
      </c>
    </row>
    <row r="46" spans="4:10" ht="15" thickBot="1" x14ac:dyDescent="0.2">
      <c r="D46" s="329"/>
      <c r="E46" s="332"/>
      <c r="F46" s="276"/>
      <c r="G46" s="74" t="s">
        <v>69</v>
      </c>
      <c r="H46" s="148">
        <v>15</v>
      </c>
      <c r="I46" s="105"/>
      <c r="J46" s="249">
        <f t="shared" si="2"/>
        <v>0</v>
      </c>
    </row>
    <row r="47" spans="4:10" ht="15" thickBot="1" x14ac:dyDescent="0.2">
      <c r="D47" s="329"/>
      <c r="E47" s="332"/>
      <c r="F47" s="276"/>
      <c r="G47" s="74" t="s">
        <v>33</v>
      </c>
      <c r="H47" s="148">
        <v>15</v>
      </c>
      <c r="I47" s="105"/>
      <c r="J47" s="249">
        <f t="shared" si="2"/>
        <v>0</v>
      </c>
    </row>
    <row r="48" spans="4:10" ht="15" thickBot="1" x14ac:dyDescent="0.2">
      <c r="D48" s="329"/>
      <c r="E48" s="333"/>
      <c r="F48" s="277"/>
      <c r="G48" s="74" t="s">
        <v>34</v>
      </c>
      <c r="H48" s="148">
        <v>10</v>
      </c>
      <c r="I48" s="105"/>
      <c r="J48" s="249">
        <f t="shared" si="2"/>
        <v>0</v>
      </c>
    </row>
    <row r="49" spans="4:10" ht="15" thickBot="1" x14ac:dyDescent="0.2">
      <c r="D49" s="330"/>
      <c r="E49" s="362" t="s">
        <v>227</v>
      </c>
      <c r="F49" s="363"/>
      <c r="G49" s="364"/>
      <c r="H49" s="150">
        <f>SUM(H40:H48)</f>
        <v>100</v>
      </c>
      <c r="I49" s="107"/>
      <c r="J49" s="250">
        <f>SUM(J40:J48)</f>
        <v>0</v>
      </c>
    </row>
    <row r="50" spans="4:10" ht="15" thickBot="1" x14ac:dyDescent="0.2">
      <c r="D50" s="279" t="s">
        <v>228</v>
      </c>
      <c r="E50" s="280"/>
      <c r="F50" s="280"/>
      <c r="G50" s="281"/>
      <c r="H50" s="150">
        <f>SUM(H49,H39)</f>
        <v>1400</v>
      </c>
      <c r="I50" s="107"/>
      <c r="J50" s="250">
        <f>SUM(J49,J39)</f>
        <v>0</v>
      </c>
    </row>
  </sheetData>
  <mergeCells count="37">
    <mergeCell ref="I24:J24"/>
    <mergeCell ref="I25:J25"/>
    <mergeCell ref="D50:G50"/>
    <mergeCell ref="D40:D49"/>
    <mergeCell ref="E27:H27"/>
    <mergeCell ref="I27:J27"/>
    <mergeCell ref="E30:E33"/>
    <mergeCell ref="F30:F33"/>
    <mergeCell ref="F34:F38"/>
    <mergeCell ref="E35:E38"/>
    <mergeCell ref="D30:D39"/>
    <mergeCell ref="E39:G39"/>
    <mergeCell ref="E49:G49"/>
    <mergeCell ref="E40:E48"/>
    <mergeCell ref="F40:F43"/>
    <mergeCell ref="F44:F48"/>
    <mergeCell ref="I26:J26"/>
    <mergeCell ref="K16:L16"/>
    <mergeCell ref="A17:B17"/>
    <mergeCell ref="C17:D17"/>
    <mergeCell ref="E17:F17"/>
    <mergeCell ref="G17:H17"/>
    <mergeCell ref="I17:J17"/>
    <mergeCell ref="K17:L17"/>
    <mergeCell ref="A16:B16"/>
    <mergeCell ref="C16:D16"/>
    <mergeCell ref="E16:F16"/>
    <mergeCell ref="G16:H16"/>
    <mergeCell ref="I16:J16"/>
    <mergeCell ref="B23:E23"/>
    <mergeCell ref="F23:H23"/>
    <mergeCell ref="I23:J23"/>
    <mergeCell ref="K1:L1"/>
    <mergeCell ref="A6:L13"/>
    <mergeCell ref="A15:B15"/>
    <mergeCell ref="C15:D15"/>
    <mergeCell ref="E15:F15"/>
  </mergeCells>
  <phoneticPr fontId="2"/>
  <printOptions horizontalCentered="1"/>
  <pageMargins left="0.70866141732283472" right="0.70866141732283472" top="0.74803149606299213" bottom="0.74803149606299213" header="0.31496062992125984" footer="0.31496062992125984"/>
  <pageSetup paperSize="9" scale="62" fitToHeight="0"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48EDA1-BEBF-4E9A-8BD4-B25D0CC6E66D}">
  <sheetPr>
    <pageSetUpPr fitToPage="1"/>
  </sheetPr>
  <dimension ref="A1:L32"/>
  <sheetViews>
    <sheetView view="pageBreakPreview" zoomScaleNormal="100" zoomScaleSheetLayoutView="100" workbookViewId="0">
      <selection activeCell="I32" sqref="I32"/>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17" t="s">
        <v>222</v>
      </c>
      <c r="D15" s="318"/>
      <c r="E15" s="306" t="s">
        <v>223</v>
      </c>
      <c r="F15" s="307"/>
      <c r="G15" s="17"/>
      <c r="K15" s="19" t="s">
        <v>4</v>
      </c>
      <c r="L15" s="19" t="s">
        <v>224</v>
      </c>
    </row>
    <row r="16" spans="1:12" ht="74.25" customHeight="1" x14ac:dyDescent="0.15">
      <c r="A16" s="312" t="s">
        <v>5</v>
      </c>
      <c r="B16" s="313"/>
      <c r="C16" s="314" t="s">
        <v>101</v>
      </c>
      <c r="D16" s="315"/>
      <c r="E16" s="312"/>
      <c r="F16" s="285"/>
      <c r="G16" s="312"/>
      <c r="H16" s="285"/>
      <c r="I16" s="284"/>
      <c r="J16" s="285"/>
      <c r="K16" s="284"/>
      <c r="L16" s="285"/>
    </row>
    <row r="17" spans="1:12" ht="19.5" customHeight="1" x14ac:dyDescent="0.15">
      <c r="A17" s="306" t="s">
        <v>6</v>
      </c>
      <c r="B17" s="307"/>
      <c r="C17" s="310">
        <f>I25</f>
        <v>1500</v>
      </c>
      <c r="D17" s="349"/>
      <c r="E17" s="310"/>
      <c r="F17" s="349"/>
      <c r="G17" s="310"/>
      <c r="H17" s="349"/>
      <c r="I17" s="310"/>
      <c r="J17" s="311"/>
      <c r="K17" s="310"/>
      <c r="L17" s="311"/>
    </row>
    <row r="18" spans="1:12" s="20" customFormat="1" x14ac:dyDescent="0.15">
      <c r="A18" s="20" t="s">
        <v>219</v>
      </c>
      <c r="C18" s="28"/>
      <c r="D18" s="28"/>
      <c r="E18" s="28"/>
      <c r="F18" s="28"/>
      <c r="G18" s="28"/>
      <c r="H18" s="28"/>
      <c r="I18" s="28"/>
      <c r="J18" s="28"/>
      <c r="K18" s="28"/>
      <c r="L18" s="28"/>
    </row>
    <row r="19" spans="1:12" x14ac:dyDescent="0.15">
      <c r="A19" s="20"/>
      <c r="B19" s="26"/>
      <c r="C19" s="27"/>
      <c r="D19" s="27"/>
      <c r="E19" s="27"/>
      <c r="F19" s="27"/>
      <c r="G19" s="27"/>
      <c r="H19" s="27"/>
      <c r="I19" s="4"/>
      <c r="J19" s="4"/>
      <c r="K19" s="4"/>
      <c r="L19" s="4"/>
    </row>
    <row r="20" spans="1:12" x14ac:dyDescent="0.15">
      <c r="A20" s="18"/>
      <c r="C20" s="4"/>
      <c r="D20" s="4"/>
      <c r="E20" s="4"/>
      <c r="F20" s="4"/>
      <c r="G20" s="4"/>
      <c r="H20" s="4"/>
      <c r="I20" s="4"/>
      <c r="J20" s="4"/>
      <c r="K20" s="4"/>
      <c r="L20" s="4"/>
    </row>
    <row r="21" spans="1:12" x14ac:dyDescent="0.15">
      <c r="A21" s="18"/>
      <c r="C21" s="4"/>
      <c r="D21" s="4"/>
      <c r="E21" s="4"/>
      <c r="F21" s="4"/>
      <c r="G21" s="4"/>
      <c r="H21" s="4"/>
      <c r="I21" s="4"/>
      <c r="J21" s="4"/>
      <c r="K21" s="4"/>
      <c r="L21" s="4"/>
    </row>
    <row r="22" spans="1:12" x14ac:dyDescent="0.15">
      <c r="A22" t="s">
        <v>7</v>
      </c>
      <c r="F22" s="8" t="s">
        <v>8</v>
      </c>
    </row>
    <row r="23" spans="1:12" ht="13.5" customHeight="1" x14ac:dyDescent="0.15">
      <c r="A23" s="10" t="s">
        <v>9</v>
      </c>
      <c r="B23" s="291" t="s">
        <v>10</v>
      </c>
      <c r="C23" s="291"/>
      <c r="D23" s="291"/>
      <c r="E23" s="321"/>
      <c r="F23" s="321" t="s">
        <v>11</v>
      </c>
      <c r="G23" s="321"/>
      <c r="H23" s="321"/>
      <c r="I23" s="321" t="s">
        <v>12</v>
      </c>
      <c r="J23" s="321"/>
    </row>
    <row r="24" spans="1:12" ht="13.5" customHeight="1" x14ac:dyDescent="0.15">
      <c r="A24" s="10" t="s">
        <v>13</v>
      </c>
      <c r="B24" s="19" t="s">
        <v>14</v>
      </c>
      <c r="C24" s="19" t="s">
        <v>15</v>
      </c>
      <c r="D24" s="40" t="s">
        <v>16</v>
      </c>
      <c r="E24" s="33" t="s">
        <v>17</v>
      </c>
      <c r="F24" s="34" t="s">
        <v>18</v>
      </c>
      <c r="G24" s="34" t="s">
        <v>19</v>
      </c>
      <c r="H24" s="34" t="s">
        <v>20</v>
      </c>
      <c r="I24" s="322"/>
      <c r="J24" s="323"/>
    </row>
    <row r="25" spans="1:12" ht="13.5" customHeight="1" x14ac:dyDescent="0.15">
      <c r="A25" s="10" t="s">
        <v>21</v>
      </c>
      <c r="B25" s="47">
        <v>0</v>
      </c>
      <c r="C25" s="47">
        <v>0</v>
      </c>
      <c r="D25" s="47">
        <v>0</v>
      </c>
      <c r="E25" s="47">
        <v>0</v>
      </c>
      <c r="F25" s="77">
        <f>H30</f>
        <v>1400</v>
      </c>
      <c r="G25" s="77">
        <f>H31</f>
        <v>100</v>
      </c>
      <c r="H25" s="48">
        <v>0</v>
      </c>
      <c r="I25" s="282">
        <f>SUM(B25:H25)</f>
        <v>1500</v>
      </c>
      <c r="J25" s="324"/>
      <c r="L25" s="13"/>
    </row>
    <row r="26" spans="1:12" ht="13.5" customHeight="1" x14ac:dyDescent="0.15">
      <c r="A26" s="10" t="s">
        <v>22</v>
      </c>
      <c r="B26" s="47">
        <v>0</v>
      </c>
      <c r="C26" s="47">
        <v>0</v>
      </c>
      <c r="D26" s="47">
        <v>0</v>
      </c>
      <c r="E26" s="47">
        <v>0</v>
      </c>
      <c r="F26" s="78">
        <f>J30</f>
        <v>0</v>
      </c>
      <c r="G26" s="78">
        <f>J31</f>
        <v>0</v>
      </c>
      <c r="H26" s="50">
        <v>0</v>
      </c>
      <c r="I26" s="282">
        <f>SUM(B26:H26)</f>
        <v>0</v>
      </c>
      <c r="J26" s="324"/>
    </row>
    <row r="27" spans="1:12" ht="13.5" customHeight="1" x14ac:dyDescent="0.15">
      <c r="A27" s="11"/>
      <c r="B27" s="11"/>
      <c r="C27" s="12"/>
      <c r="D27" s="12"/>
      <c r="E27" s="286" t="s">
        <v>39</v>
      </c>
      <c r="F27" s="287"/>
      <c r="G27" s="287"/>
      <c r="H27" s="288"/>
      <c r="I27" s="319">
        <f>IF(ISERROR(I26/I25)," ",(I26/I25))</f>
        <v>0</v>
      </c>
      <c r="J27" s="320" t="str">
        <f>IF(ISERROR(#REF!/J28)," ",(#REF!/J28))</f>
        <v xml:space="preserve"> </v>
      </c>
    </row>
    <row r="28" spans="1:12" ht="13.5" customHeight="1" x14ac:dyDescent="0.15">
      <c r="A28" s="2"/>
      <c r="B28" s="2"/>
      <c r="G28" s="39"/>
      <c r="H28" s="39"/>
      <c r="I28" s="39"/>
      <c r="J28" s="39"/>
      <c r="K28" s="39"/>
    </row>
    <row r="29" spans="1:12" ht="13.5" customHeight="1" thickBot="1" x14ac:dyDescent="0.2">
      <c r="D29" s="21" t="s">
        <v>24</v>
      </c>
      <c r="E29" s="21" t="s">
        <v>25</v>
      </c>
      <c r="F29" s="21" t="s">
        <v>26</v>
      </c>
      <c r="G29" s="21" t="s">
        <v>27</v>
      </c>
      <c r="H29" s="21" t="s">
        <v>28</v>
      </c>
      <c r="I29" s="22" t="s">
        <v>29</v>
      </c>
      <c r="J29" s="21" t="s">
        <v>30</v>
      </c>
    </row>
    <row r="30" spans="1:12" ht="15" thickBot="1" x14ac:dyDescent="0.2">
      <c r="D30" s="73" t="s">
        <v>61</v>
      </c>
      <c r="E30" s="70" t="s">
        <v>40</v>
      </c>
      <c r="F30" s="71">
        <v>2</v>
      </c>
      <c r="G30" s="75" t="s">
        <v>41</v>
      </c>
      <c r="H30" s="153">
        <v>1400</v>
      </c>
      <c r="I30" s="105"/>
      <c r="J30" s="251">
        <f>H30*I30</f>
        <v>0</v>
      </c>
    </row>
    <row r="31" spans="1:12" ht="15" thickBot="1" x14ac:dyDescent="0.2">
      <c r="D31" s="60" t="s">
        <v>65</v>
      </c>
      <c r="E31" s="61" t="s">
        <v>40</v>
      </c>
      <c r="F31" s="62">
        <v>2</v>
      </c>
      <c r="G31" s="57" t="s">
        <v>41</v>
      </c>
      <c r="H31" s="144">
        <v>100</v>
      </c>
      <c r="I31" s="105"/>
      <c r="J31" s="249">
        <f t="shared" ref="J31" si="0">H31*I31</f>
        <v>0</v>
      </c>
    </row>
    <row r="32" spans="1:12" ht="15" thickBot="1" x14ac:dyDescent="0.2">
      <c r="D32" s="279" t="s">
        <v>100</v>
      </c>
      <c r="E32" s="280"/>
      <c r="F32" s="280"/>
      <c r="G32" s="281"/>
      <c r="H32" s="150">
        <f>SUM(H30:H31)</f>
        <v>1500</v>
      </c>
      <c r="I32" s="107"/>
      <c r="J32" s="250">
        <f>SUM(J30:J31)</f>
        <v>0</v>
      </c>
    </row>
  </sheetData>
  <mergeCells count="26">
    <mergeCell ref="D32:G32"/>
    <mergeCell ref="E27:H27"/>
    <mergeCell ref="I27:J27"/>
    <mergeCell ref="B23:E23"/>
    <mergeCell ref="F23:H23"/>
    <mergeCell ref="I23:J23"/>
    <mergeCell ref="I24:J24"/>
    <mergeCell ref="I25:J25"/>
    <mergeCell ref="I26:J26"/>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s>
  <phoneticPr fontId="2"/>
  <printOptions horizontalCentered="1"/>
  <pageMargins left="0.70866141732283472" right="0.70866141732283472" top="0.74803149606299213" bottom="0.74803149606299213" header="0.31496062992125984" footer="0.31496062992125984"/>
  <pageSetup paperSize="9" scale="62" fitToHeight="0"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6A3C66-1EC1-44F2-BFA3-89AB6B82116B}">
  <sheetPr>
    <pageSetUpPr fitToPage="1"/>
  </sheetPr>
  <dimension ref="A1:M43"/>
  <sheetViews>
    <sheetView view="pageBreakPreview" topLeftCell="A13" zoomScaleNormal="100" zoomScaleSheetLayoutView="100" workbookViewId="0">
      <selection activeCell="I29" sqref="I29:J29"/>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17" t="s">
        <v>221</v>
      </c>
      <c r="D15" s="318"/>
      <c r="E15" s="306" t="s">
        <v>109</v>
      </c>
      <c r="F15" s="307"/>
      <c r="G15" s="17"/>
      <c r="K15" s="19" t="s">
        <v>4</v>
      </c>
      <c r="L15" s="19" t="s">
        <v>108</v>
      </c>
    </row>
    <row r="16" spans="1:12" ht="74.25" customHeight="1" x14ac:dyDescent="0.15">
      <c r="A16" s="312" t="s">
        <v>5</v>
      </c>
      <c r="B16" s="313"/>
      <c r="C16" s="314" t="s">
        <v>107</v>
      </c>
      <c r="D16" s="315"/>
      <c r="E16" s="312"/>
      <c r="F16" s="285"/>
      <c r="G16" s="312"/>
      <c r="H16" s="285"/>
      <c r="I16" s="284"/>
      <c r="J16" s="285"/>
      <c r="K16" s="284"/>
      <c r="L16" s="285"/>
    </row>
    <row r="17" spans="1:13" ht="19.5" customHeight="1" x14ac:dyDescent="0.15">
      <c r="A17" s="306" t="s">
        <v>6</v>
      </c>
      <c r="B17" s="307"/>
      <c r="C17" s="310">
        <f>I28</f>
        <v>6795</v>
      </c>
      <c r="D17" s="349"/>
      <c r="E17" s="310"/>
      <c r="F17" s="349"/>
      <c r="G17" s="310"/>
      <c r="H17" s="349"/>
      <c r="I17" s="310"/>
      <c r="J17" s="311"/>
      <c r="K17" s="310"/>
      <c r="L17" s="311"/>
    </row>
    <row r="18" spans="1:13" s="20" customFormat="1" ht="13.5" customHeight="1" x14ac:dyDescent="0.15">
      <c r="A18" s="20" t="s">
        <v>110</v>
      </c>
      <c r="C18" s="28"/>
      <c r="D18" s="28"/>
      <c r="E18" s="28"/>
      <c r="F18" s="28"/>
      <c r="G18" s="28"/>
      <c r="H18" s="28"/>
      <c r="I18" s="28"/>
      <c r="J18" s="28"/>
      <c r="K18" s="28"/>
      <c r="L18" s="28"/>
    </row>
    <row r="19" spans="1:13" ht="13.5" customHeight="1" x14ac:dyDescent="0.15">
      <c r="A19" s="409" t="s">
        <v>111</v>
      </c>
      <c r="B19" s="409"/>
      <c r="C19" s="409"/>
      <c r="D19" s="409"/>
      <c r="E19" s="409"/>
      <c r="F19" s="409"/>
      <c r="G19" s="409"/>
      <c r="H19" s="409"/>
      <c r="I19" s="409"/>
      <c r="J19" s="409"/>
      <c r="K19" s="409"/>
      <c r="L19" s="409"/>
      <c r="M19" s="409"/>
    </row>
    <row r="20" spans="1:13" ht="13.5" customHeight="1" x14ac:dyDescent="0.15">
      <c r="A20" s="410" t="s">
        <v>114</v>
      </c>
      <c r="B20" s="410"/>
      <c r="C20" s="410"/>
      <c r="D20" s="410"/>
      <c r="E20" s="410"/>
      <c r="F20" s="410"/>
      <c r="G20" s="410"/>
      <c r="H20" s="410"/>
      <c r="I20" s="410"/>
      <c r="J20" s="410"/>
      <c r="K20" s="410"/>
      <c r="L20" s="410"/>
      <c r="M20" s="410"/>
    </row>
    <row r="21" spans="1:13" ht="13.5" customHeight="1" x14ac:dyDescent="0.15">
      <c r="A21" s="18" t="s">
        <v>112</v>
      </c>
      <c r="C21" s="4"/>
      <c r="D21" s="4"/>
      <c r="E21" s="4"/>
      <c r="F21" s="4"/>
      <c r="G21" s="4"/>
      <c r="H21" s="4"/>
      <c r="I21" s="4"/>
      <c r="J21" s="4"/>
      <c r="K21" s="4"/>
      <c r="L21" s="4"/>
    </row>
    <row r="22" spans="1:13" ht="13.5" customHeight="1" x14ac:dyDescent="0.15">
      <c r="A22" s="18" t="s">
        <v>113</v>
      </c>
      <c r="C22" s="4"/>
      <c r="D22" s="4"/>
      <c r="E22" s="4"/>
      <c r="F22" s="4"/>
      <c r="G22" s="4"/>
      <c r="H22" s="4"/>
      <c r="I22" s="4"/>
      <c r="J22" s="4"/>
      <c r="K22" s="4"/>
      <c r="L22" s="4"/>
    </row>
    <row r="23" spans="1:13" ht="13.5" customHeight="1" x14ac:dyDescent="0.15">
      <c r="A23" s="18" t="s">
        <v>115</v>
      </c>
      <c r="C23" s="4"/>
      <c r="D23" s="4"/>
      <c r="E23" s="4"/>
      <c r="F23" s="4"/>
      <c r="G23" s="4"/>
      <c r="H23" s="4"/>
      <c r="I23" s="4"/>
      <c r="J23" s="4"/>
      <c r="K23" s="4"/>
      <c r="L23" s="4"/>
    </row>
    <row r="24" spans="1:13" x14ac:dyDescent="0.15">
      <c r="A24" s="18"/>
      <c r="C24" s="4"/>
      <c r="D24" s="4"/>
      <c r="E24" s="4"/>
      <c r="F24" s="4"/>
      <c r="G24" s="4"/>
      <c r="H24" s="4"/>
      <c r="I24" s="4"/>
      <c r="J24" s="4"/>
      <c r="K24" s="4"/>
      <c r="L24" s="4"/>
    </row>
    <row r="25" spans="1:13" x14ac:dyDescent="0.15">
      <c r="A25" t="s">
        <v>7</v>
      </c>
      <c r="F25" s="8" t="s">
        <v>8</v>
      </c>
    </row>
    <row r="26" spans="1:13" ht="13.5" customHeight="1" x14ac:dyDescent="0.15">
      <c r="A26" s="10" t="s">
        <v>9</v>
      </c>
      <c r="B26" s="291" t="s">
        <v>10</v>
      </c>
      <c r="C26" s="291"/>
      <c r="D26" s="291"/>
      <c r="E26" s="321"/>
      <c r="F26" s="321" t="s">
        <v>11</v>
      </c>
      <c r="G26" s="321"/>
      <c r="H26" s="321"/>
      <c r="I26" s="321" t="s">
        <v>12</v>
      </c>
      <c r="J26" s="321"/>
    </row>
    <row r="27" spans="1:13" ht="13.5" customHeight="1" x14ac:dyDescent="0.15">
      <c r="A27" s="10" t="s">
        <v>13</v>
      </c>
      <c r="B27" s="19" t="s">
        <v>14</v>
      </c>
      <c r="C27" s="19" t="s">
        <v>15</v>
      </c>
      <c r="D27" s="40" t="s">
        <v>16</v>
      </c>
      <c r="E27" s="33" t="s">
        <v>17</v>
      </c>
      <c r="F27" s="34" t="s">
        <v>18</v>
      </c>
      <c r="G27" s="34" t="s">
        <v>19</v>
      </c>
      <c r="H27" s="34" t="s">
        <v>20</v>
      </c>
      <c r="I27" s="322"/>
      <c r="J27" s="323"/>
    </row>
    <row r="28" spans="1:13" ht="13.5" customHeight="1" x14ac:dyDescent="0.15">
      <c r="A28" s="10" t="s">
        <v>21</v>
      </c>
      <c r="B28" s="14">
        <f>H37</f>
        <v>4280</v>
      </c>
      <c r="C28" s="14">
        <f>H42</f>
        <v>2515</v>
      </c>
      <c r="D28" s="47">
        <v>0</v>
      </c>
      <c r="E28" s="47">
        <v>0</v>
      </c>
      <c r="F28" s="47">
        <v>0</v>
      </c>
      <c r="G28" s="47">
        <v>0</v>
      </c>
      <c r="H28" s="48">
        <v>0</v>
      </c>
      <c r="I28" s="282">
        <f>SUM(B28:H28)</f>
        <v>6795</v>
      </c>
      <c r="J28" s="324"/>
      <c r="L28" s="13"/>
    </row>
    <row r="29" spans="1:13" ht="13.5" customHeight="1" x14ac:dyDescent="0.15">
      <c r="A29" s="10" t="s">
        <v>22</v>
      </c>
      <c r="B29" s="14">
        <f>J37</f>
        <v>0</v>
      </c>
      <c r="C29" s="14">
        <f>J42</f>
        <v>0</v>
      </c>
      <c r="D29" s="47">
        <v>0</v>
      </c>
      <c r="E29" s="47">
        <v>0</v>
      </c>
      <c r="F29" s="47">
        <v>0</v>
      </c>
      <c r="G29" s="47">
        <v>0</v>
      </c>
      <c r="H29" s="50">
        <v>0</v>
      </c>
      <c r="I29" s="282">
        <f>SUM(B29:H29)</f>
        <v>0</v>
      </c>
      <c r="J29" s="324"/>
    </row>
    <row r="30" spans="1:13" ht="13.5" customHeight="1" x14ac:dyDescent="0.15">
      <c r="A30" s="11"/>
      <c r="B30" s="11"/>
      <c r="C30" s="12"/>
      <c r="D30" s="12"/>
      <c r="E30" s="286" t="s">
        <v>39</v>
      </c>
      <c r="F30" s="287"/>
      <c r="G30" s="287"/>
      <c r="H30" s="288"/>
      <c r="I30" s="319">
        <f>IF(ISERROR(I29/I28)," ",(I29/I28))</f>
        <v>0</v>
      </c>
      <c r="J30" s="320" t="str">
        <f>IF(ISERROR(#REF!/J31)," ",(#REF!/J31))</f>
        <v xml:space="preserve"> </v>
      </c>
    </row>
    <row r="31" spans="1:13" ht="13.5" customHeight="1" x14ac:dyDescent="0.15">
      <c r="A31" s="2"/>
      <c r="B31" s="2"/>
      <c r="G31" s="39"/>
      <c r="H31" s="39"/>
      <c r="I31" s="39"/>
      <c r="J31" s="39"/>
      <c r="K31" s="39"/>
    </row>
    <row r="32" spans="1:13" ht="13.5" customHeight="1" thickBot="1" x14ac:dyDescent="0.2">
      <c r="D32" s="21" t="s">
        <v>24</v>
      </c>
      <c r="E32" s="21" t="s">
        <v>25</v>
      </c>
      <c r="F32" s="21" t="s">
        <v>26</v>
      </c>
      <c r="G32" s="21" t="s">
        <v>27</v>
      </c>
      <c r="H32" s="21" t="s">
        <v>28</v>
      </c>
      <c r="I32" s="22" t="s">
        <v>29</v>
      </c>
      <c r="J32" s="21" t="s">
        <v>30</v>
      </c>
    </row>
    <row r="33" spans="4:10" ht="15" thickBot="1" x14ac:dyDescent="0.2">
      <c r="D33" s="328" t="s">
        <v>42</v>
      </c>
      <c r="E33" s="331" t="s">
        <v>102</v>
      </c>
      <c r="F33" s="275">
        <v>2</v>
      </c>
      <c r="G33" s="57" t="s">
        <v>103</v>
      </c>
      <c r="H33" s="23">
        <v>800</v>
      </c>
      <c r="I33" s="105"/>
      <c r="J33" s="251">
        <f>H33*I33</f>
        <v>0</v>
      </c>
    </row>
    <row r="34" spans="4:10" ht="15" thickBot="1" x14ac:dyDescent="0.2">
      <c r="D34" s="329"/>
      <c r="E34" s="332"/>
      <c r="F34" s="276"/>
      <c r="G34" s="57" t="s">
        <v>104</v>
      </c>
      <c r="H34" s="23">
        <v>1330</v>
      </c>
      <c r="I34" s="105"/>
      <c r="J34" s="249">
        <f t="shared" ref="J34" si="0">H34*I34</f>
        <v>0</v>
      </c>
    </row>
    <row r="35" spans="4:10" ht="15" thickBot="1" x14ac:dyDescent="0.2">
      <c r="D35" s="329"/>
      <c r="E35" s="332"/>
      <c r="F35" s="276"/>
      <c r="G35" s="57" t="s">
        <v>105</v>
      </c>
      <c r="H35" s="23">
        <v>1510</v>
      </c>
      <c r="I35" s="105"/>
      <c r="J35" s="249">
        <f t="shared" ref="J35:J36" si="1">H35*I35</f>
        <v>0</v>
      </c>
    </row>
    <row r="36" spans="4:10" ht="15" thickBot="1" x14ac:dyDescent="0.2">
      <c r="D36" s="329"/>
      <c r="E36" s="333"/>
      <c r="F36" s="277"/>
      <c r="G36" s="57" t="s">
        <v>106</v>
      </c>
      <c r="H36" s="23">
        <v>640</v>
      </c>
      <c r="I36" s="105"/>
      <c r="J36" s="249">
        <f t="shared" si="1"/>
        <v>0</v>
      </c>
    </row>
    <row r="37" spans="4:10" ht="15" thickBot="1" x14ac:dyDescent="0.2">
      <c r="D37" s="330"/>
      <c r="E37" s="362" t="s">
        <v>70</v>
      </c>
      <c r="F37" s="363"/>
      <c r="G37" s="364"/>
      <c r="H37" s="100">
        <f>SUM(H33:H36)</f>
        <v>4280</v>
      </c>
      <c r="I37" s="107"/>
      <c r="J37" s="250">
        <f>SUM(J33:J36)</f>
        <v>0</v>
      </c>
    </row>
    <row r="38" spans="4:10" ht="15" thickBot="1" x14ac:dyDescent="0.2">
      <c r="D38" s="328" t="s">
        <v>58</v>
      </c>
      <c r="E38" s="331" t="s">
        <v>102</v>
      </c>
      <c r="F38" s="275">
        <v>2</v>
      </c>
      <c r="G38" s="57" t="s">
        <v>103</v>
      </c>
      <c r="H38" s="23">
        <v>1055</v>
      </c>
      <c r="I38" s="105"/>
      <c r="J38" s="249">
        <f t="shared" ref="J38:J41" si="2">H38*I38</f>
        <v>0</v>
      </c>
    </row>
    <row r="39" spans="4:10" ht="15" thickBot="1" x14ac:dyDescent="0.2">
      <c r="D39" s="329"/>
      <c r="E39" s="332"/>
      <c r="F39" s="276"/>
      <c r="G39" s="57" t="s">
        <v>104</v>
      </c>
      <c r="H39" s="23">
        <v>975</v>
      </c>
      <c r="I39" s="105"/>
      <c r="J39" s="249">
        <f t="shared" si="2"/>
        <v>0</v>
      </c>
    </row>
    <row r="40" spans="4:10" ht="15" thickBot="1" x14ac:dyDescent="0.2">
      <c r="D40" s="329"/>
      <c r="E40" s="332"/>
      <c r="F40" s="276"/>
      <c r="G40" s="57" t="s">
        <v>105</v>
      </c>
      <c r="H40" s="23">
        <v>435</v>
      </c>
      <c r="I40" s="105"/>
      <c r="J40" s="249">
        <f t="shared" si="2"/>
        <v>0</v>
      </c>
    </row>
    <row r="41" spans="4:10" ht="15" thickBot="1" x14ac:dyDescent="0.2">
      <c r="D41" s="329"/>
      <c r="E41" s="333"/>
      <c r="F41" s="277"/>
      <c r="G41" s="57" t="s">
        <v>106</v>
      </c>
      <c r="H41" s="23">
        <v>50</v>
      </c>
      <c r="I41" s="105"/>
      <c r="J41" s="249">
        <f t="shared" si="2"/>
        <v>0</v>
      </c>
    </row>
    <row r="42" spans="4:10" ht="15" thickBot="1" x14ac:dyDescent="0.2">
      <c r="D42" s="330"/>
      <c r="E42" s="362" t="s">
        <v>70</v>
      </c>
      <c r="F42" s="363"/>
      <c r="G42" s="364"/>
      <c r="H42" s="108">
        <f>SUM(H38:H41)</f>
        <v>2515</v>
      </c>
      <c r="I42" s="107"/>
      <c r="J42" s="250">
        <f>SUM(J38:J41)</f>
        <v>0</v>
      </c>
    </row>
    <row r="43" spans="4:10" ht="15" thickBot="1" x14ac:dyDescent="0.2">
      <c r="D43" s="406" t="s">
        <v>60</v>
      </c>
      <c r="E43" s="407"/>
      <c r="F43" s="407"/>
      <c r="G43" s="408"/>
      <c r="H43" s="108">
        <f>SUM(H42,H37)</f>
        <v>6795</v>
      </c>
      <c r="I43" s="107"/>
      <c r="J43" s="250">
        <f>SUM(J42,J37)</f>
        <v>0</v>
      </c>
    </row>
  </sheetData>
  <mergeCells count="36">
    <mergeCell ref="D43:G43"/>
    <mergeCell ref="A19:M19"/>
    <mergeCell ref="A20:M20"/>
    <mergeCell ref="E38:E41"/>
    <mergeCell ref="F38:F41"/>
    <mergeCell ref="D38:D42"/>
    <mergeCell ref="D33:D37"/>
    <mergeCell ref="E42:G42"/>
    <mergeCell ref="E37:G37"/>
    <mergeCell ref="E30:H30"/>
    <mergeCell ref="I30:J30"/>
    <mergeCell ref="E33:E36"/>
    <mergeCell ref="F33:F36"/>
    <mergeCell ref="B26:E26"/>
    <mergeCell ref="F26:H26"/>
    <mergeCell ref="I26:J26"/>
    <mergeCell ref="I27:J27"/>
    <mergeCell ref="I28:J28"/>
    <mergeCell ref="I29:J29"/>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s>
  <phoneticPr fontId="2"/>
  <printOptions horizontalCentered="1"/>
  <pageMargins left="0.70866141732283472" right="0.70866141732283472" top="0.74803149606299213" bottom="0.74803149606299213" header="0.31496062992125984" footer="0.31496062992125984"/>
  <pageSetup paperSize="9" scale="62" fitToHeight="0"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8DD4C8-D02F-4335-BB78-675811C75241}">
  <sheetPr>
    <pageSetUpPr fitToPage="1"/>
  </sheetPr>
  <dimension ref="A1:M58"/>
  <sheetViews>
    <sheetView view="pageBreakPreview" zoomScaleNormal="100" zoomScaleSheetLayoutView="100" workbookViewId="0">
      <selection activeCell="K43" sqref="K43"/>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17" t="s">
        <v>220</v>
      </c>
      <c r="D15" s="318"/>
      <c r="E15" s="306" t="s">
        <v>109</v>
      </c>
      <c r="F15" s="307"/>
      <c r="G15" s="17"/>
      <c r="K15" s="19" t="s">
        <v>4</v>
      </c>
      <c r="L15" s="19" t="s">
        <v>108</v>
      </c>
    </row>
    <row r="16" spans="1:12" ht="74.25" customHeight="1" x14ac:dyDescent="0.15">
      <c r="A16" s="312" t="s">
        <v>5</v>
      </c>
      <c r="B16" s="313"/>
      <c r="C16" s="314" t="s">
        <v>121</v>
      </c>
      <c r="D16" s="315"/>
      <c r="E16" s="312"/>
      <c r="F16" s="285"/>
      <c r="G16" s="312"/>
      <c r="H16" s="285"/>
      <c r="I16" s="284"/>
      <c r="J16" s="285"/>
      <c r="K16" s="284"/>
      <c r="L16" s="285"/>
    </row>
    <row r="17" spans="1:13" ht="19.5" customHeight="1" x14ac:dyDescent="0.15">
      <c r="A17" s="306" t="s">
        <v>6</v>
      </c>
      <c r="B17" s="307"/>
      <c r="C17" s="310">
        <f>I27</f>
        <v>8060</v>
      </c>
      <c r="D17" s="349"/>
      <c r="E17" s="310"/>
      <c r="F17" s="349"/>
      <c r="G17" s="310"/>
      <c r="H17" s="349"/>
      <c r="I17" s="310"/>
      <c r="J17" s="311"/>
      <c r="K17" s="310"/>
      <c r="L17" s="311"/>
    </row>
    <row r="18" spans="1:13" s="20" customFormat="1" ht="13.5" customHeight="1" x14ac:dyDescent="0.15">
      <c r="A18" s="20" t="s">
        <v>110</v>
      </c>
      <c r="C18" s="28"/>
      <c r="D18" s="28"/>
      <c r="E18" s="28"/>
      <c r="F18" s="28"/>
      <c r="G18" s="28"/>
      <c r="H18" s="28"/>
      <c r="I18" s="28"/>
      <c r="J18" s="28"/>
      <c r="K18" s="28"/>
      <c r="L18" s="28"/>
    </row>
    <row r="19" spans="1:13" ht="13.5" customHeight="1" x14ac:dyDescent="0.15">
      <c r="A19" s="409" t="s">
        <v>111</v>
      </c>
      <c r="B19" s="409"/>
      <c r="C19" s="409"/>
      <c r="D19" s="409"/>
      <c r="E19" s="409"/>
      <c r="F19" s="409"/>
      <c r="G19" s="409"/>
      <c r="H19" s="409"/>
      <c r="I19" s="409"/>
      <c r="J19" s="409"/>
      <c r="K19" s="409"/>
      <c r="L19" s="409"/>
      <c r="M19" s="409"/>
    </row>
    <row r="20" spans="1:13" ht="13.5" customHeight="1" x14ac:dyDescent="0.15">
      <c r="A20" s="410" t="s">
        <v>114</v>
      </c>
      <c r="B20" s="410"/>
      <c r="C20" s="410"/>
      <c r="D20" s="410"/>
      <c r="E20" s="410"/>
      <c r="F20" s="410"/>
      <c r="G20" s="410"/>
      <c r="H20" s="410"/>
      <c r="I20" s="410"/>
      <c r="J20" s="410"/>
      <c r="K20" s="410"/>
      <c r="L20" s="410"/>
      <c r="M20" s="410"/>
    </row>
    <row r="21" spans="1:13" ht="13.5" customHeight="1" x14ac:dyDescent="0.15">
      <c r="A21" s="18" t="s">
        <v>112</v>
      </c>
      <c r="C21" s="4"/>
      <c r="D21" s="4"/>
      <c r="E21" s="4"/>
      <c r="F21" s="4"/>
      <c r="G21" s="4"/>
      <c r="H21" s="4"/>
      <c r="I21" s="4"/>
      <c r="J21" s="4"/>
      <c r="K21" s="4"/>
      <c r="L21" s="4"/>
    </row>
    <row r="22" spans="1:13" ht="13.5" customHeight="1" x14ac:dyDescent="0.15">
      <c r="A22" s="18" t="s">
        <v>115</v>
      </c>
      <c r="C22" s="4"/>
      <c r="D22" s="4"/>
      <c r="E22" s="4"/>
      <c r="F22" s="4"/>
      <c r="G22" s="4"/>
      <c r="H22" s="4"/>
      <c r="I22" s="4"/>
      <c r="J22" s="4"/>
      <c r="K22" s="4"/>
      <c r="L22" s="4"/>
    </row>
    <row r="23" spans="1:13" x14ac:dyDescent="0.15">
      <c r="A23" s="18"/>
      <c r="C23" s="4"/>
      <c r="D23" s="4"/>
      <c r="E23" s="4"/>
      <c r="F23" s="4"/>
      <c r="G23" s="4"/>
      <c r="H23" s="4"/>
      <c r="I23" s="4"/>
      <c r="J23" s="4"/>
      <c r="K23" s="4"/>
      <c r="L23" s="4"/>
    </row>
    <row r="24" spans="1:13" x14ac:dyDescent="0.15">
      <c r="A24" t="s">
        <v>7</v>
      </c>
      <c r="F24" s="8" t="s">
        <v>8</v>
      </c>
    </row>
    <row r="25" spans="1:13" ht="13.5" customHeight="1" x14ac:dyDescent="0.15">
      <c r="A25" s="10" t="s">
        <v>9</v>
      </c>
      <c r="B25" s="291" t="s">
        <v>10</v>
      </c>
      <c r="C25" s="291"/>
      <c r="D25" s="291"/>
      <c r="E25" s="321"/>
      <c r="F25" s="321" t="s">
        <v>11</v>
      </c>
      <c r="G25" s="321"/>
      <c r="H25" s="321"/>
      <c r="I25" s="321" t="s">
        <v>12</v>
      </c>
      <c r="J25" s="321"/>
    </row>
    <row r="26" spans="1:13" ht="13.5" customHeight="1" x14ac:dyDescent="0.15">
      <c r="A26" s="10" t="s">
        <v>13</v>
      </c>
      <c r="B26" s="19" t="s">
        <v>14</v>
      </c>
      <c r="C26" s="19" t="s">
        <v>15</v>
      </c>
      <c r="D26" s="40" t="s">
        <v>16</v>
      </c>
      <c r="E26" s="33" t="s">
        <v>17</v>
      </c>
      <c r="F26" s="34" t="s">
        <v>18</v>
      </c>
      <c r="G26" s="34" t="s">
        <v>19</v>
      </c>
      <c r="H26" s="34" t="s">
        <v>20</v>
      </c>
      <c r="I26" s="322"/>
      <c r="J26" s="323"/>
    </row>
    <row r="27" spans="1:13" ht="13.5" customHeight="1" x14ac:dyDescent="0.15">
      <c r="A27" s="10" t="s">
        <v>21</v>
      </c>
      <c r="B27" s="14">
        <f>H44</f>
        <v>5475</v>
      </c>
      <c r="C27" s="14">
        <f>H57</f>
        <v>2585</v>
      </c>
      <c r="D27" s="47">
        <v>0</v>
      </c>
      <c r="E27" s="47">
        <v>0</v>
      </c>
      <c r="F27" s="47">
        <v>0</v>
      </c>
      <c r="G27" s="47">
        <v>0</v>
      </c>
      <c r="H27" s="48">
        <v>0</v>
      </c>
      <c r="I27" s="282">
        <f>SUM(B27:H27)</f>
        <v>8060</v>
      </c>
      <c r="J27" s="324"/>
      <c r="L27" s="13"/>
    </row>
    <row r="28" spans="1:13" ht="13.5" customHeight="1" x14ac:dyDescent="0.15">
      <c r="A28" s="10" t="s">
        <v>22</v>
      </c>
      <c r="B28" s="14">
        <f>J44</f>
        <v>0</v>
      </c>
      <c r="C28" s="14">
        <f>J57</f>
        <v>0</v>
      </c>
      <c r="D28" s="47">
        <v>0</v>
      </c>
      <c r="E28" s="47">
        <v>0</v>
      </c>
      <c r="F28" s="47">
        <v>0</v>
      </c>
      <c r="G28" s="47">
        <v>0</v>
      </c>
      <c r="H28" s="50">
        <v>0</v>
      </c>
      <c r="I28" s="282">
        <f>SUM(B28:H28)</f>
        <v>0</v>
      </c>
      <c r="J28" s="324"/>
    </row>
    <row r="29" spans="1:13" ht="13.5" customHeight="1" x14ac:dyDescent="0.15">
      <c r="A29" s="11"/>
      <c r="B29" s="11"/>
      <c r="C29" s="12"/>
      <c r="D29" s="12"/>
      <c r="E29" s="286" t="s">
        <v>39</v>
      </c>
      <c r="F29" s="287"/>
      <c r="G29" s="287"/>
      <c r="H29" s="288"/>
      <c r="I29" s="319">
        <f>IF(ISERROR(I28/I27)," ",(I28/I27))</f>
        <v>0</v>
      </c>
      <c r="J29" s="320" t="str">
        <f>IF(ISERROR(#REF!/J30)," ",(#REF!/J30))</f>
        <v xml:space="preserve"> </v>
      </c>
    </row>
    <row r="30" spans="1:13" ht="13.5" customHeight="1" x14ac:dyDescent="0.15">
      <c r="A30" s="2"/>
      <c r="B30" s="2"/>
      <c r="G30" s="39"/>
      <c r="H30" s="39"/>
      <c r="I30" s="39"/>
      <c r="J30" s="39"/>
      <c r="K30" s="39"/>
    </row>
    <row r="31" spans="1:13" ht="13.5" customHeight="1" thickBot="1" x14ac:dyDescent="0.2">
      <c r="D31" s="22" t="s">
        <v>24</v>
      </c>
      <c r="E31" s="22" t="s">
        <v>25</v>
      </c>
      <c r="F31" s="22" t="s">
        <v>26</v>
      </c>
      <c r="G31" s="22" t="s">
        <v>27</v>
      </c>
      <c r="H31" s="22" t="s">
        <v>28</v>
      </c>
      <c r="I31" s="22" t="s">
        <v>29</v>
      </c>
      <c r="J31" s="21" t="s">
        <v>30</v>
      </c>
    </row>
    <row r="32" spans="1:13" ht="15" thickBot="1" x14ac:dyDescent="0.2">
      <c r="D32" s="272" t="s">
        <v>42</v>
      </c>
      <c r="E32" s="271" t="s">
        <v>74</v>
      </c>
      <c r="F32" s="274">
        <v>3</v>
      </c>
      <c r="G32" s="57" t="s">
        <v>116</v>
      </c>
      <c r="H32" s="76">
        <v>190</v>
      </c>
      <c r="I32" s="105"/>
      <c r="J32" s="251">
        <f>H32*I32</f>
        <v>0</v>
      </c>
    </row>
    <row r="33" spans="4:10" ht="15" thickBot="1" x14ac:dyDescent="0.2">
      <c r="D33" s="272"/>
      <c r="E33" s="271"/>
      <c r="F33" s="274"/>
      <c r="G33" s="57">
        <v>14</v>
      </c>
      <c r="H33" s="76">
        <v>295</v>
      </c>
      <c r="I33" s="105"/>
      <c r="J33" s="249">
        <f t="shared" ref="J33:J35" si="0">H33*I33</f>
        <v>0</v>
      </c>
    </row>
    <row r="34" spans="4:10" ht="15" thickBot="1" x14ac:dyDescent="0.2">
      <c r="D34" s="272"/>
      <c r="E34" s="271"/>
      <c r="F34" s="274">
        <v>4</v>
      </c>
      <c r="G34" s="57" t="s">
        <v>116</v>
      </c>
      <c r="H34" s="76">
        <v>70</v>
      </c>
      <c r="I34" s="105"/>
      <c r="J34" s="249">
        <f t="shared" si="0"/>
        <v>0</v>
      </c>
    </row>
    <row r="35" spans="4:10" ht="15" thickBot="1" x14ac:dyDescent="0.2">
      <c r="D35" s="272"/>
      <c r="E35" s="271"/>
      <c r="F35" s="274"/>
      <c r="G35" s="57">
        <v>14</v>
      </c>
      <c r="H35" s="76">
        <v>40</v>
      </c>
      <c r="I35" s="105"/>
      <c r="J35" s="249">
        <f t="shared" si="0"/>
        <v>0</v>
      </c>
    </row>
    <row r="36" spans="4:10" ht="15" thickBot="1" x14ac:dyDescent="0.2">
      <c r="D36" s="272"/>
      <c r="E36" s="271" t="s">
        <v>117</v>
      </c>
      <c r="F36" s="274">
        <v>3</v>
      </c>
      <c r="G36" s="57" t="s">
        <v>118</v>
      </c>
      <c r="H36" s="76">
        <v>945</v>
      </c>
      <c r="I36" s="105"/>
      <c r="J36" s="249">
        <f t="shared" ref="J36:J43" si="1">H36*I36</f>
        <v>0</v>
      </c>
    </row>
    <row r="37" spans="4:10" ht="15" thickBot="1" x14ac:dyDescent="0.2">
      <c r="D37" s="272"/>
      <c r="E37" s="271"/>
      <c r="F37" s="274"/>
      <c r="G37" s="57" t="s">
        <v>119</v>
      </c>
      <c r="H37" s="76">
        <v>1090</v>
      </c>
      <c r="I37" s="105"/>
      <c r="J37" s="249">
        <f t="shared" si="1"/>
        <v>0</v>
      </c>
    </row>
    <row r="38" spans="4:10" ht="15" thickBot="1" x14ac:dyDescent="0.2">
      <c r="D38" s="272"/>
      <c r="E38" s="271" t="s">
        <v>82</v>
      </c>
      <c r="F38" s="274">
        <v>3</v>
      </c>
      <c r="G38" s="57" t="s">
        <v>120</v>
      </c>
      <c r="H38" s="76">
        <v>1040</v>
      </c>
      <c r="I38" s="105"/>
      <c r="J38" s="249">
        <f t="shared" si="1"/>
        <v>0</v>
      </c>
    </row>
    <row r="39" spans="4:10" ht="15" thickBot="1" x14ac:dyDescent="0.2">
      <c r="D39" s="272"/>
      <c r="E39" s="271"/>
      <c r="F39" s="274"/>
      <c r="G39" s="57" t="s">
        <v>34</v>
      </c>
      <c r="H39" s="76">
        <v>515</v>
      </c>
      <c r="I39" s="105"/>
      <c r="J39" s="249">
        <f t="shared" si="1"/>
        <v>0</v>
      </c>
    </row>
    <row r="40" spans="4:10" ht="15" thickBot="1" x14ac:dyDescent="0.2">
      <c r="D40" s="272"/>
      <c r="E40" s="271"/>
      <c r="F40" s="274">
        <v>4</v>
      </c>
      <c r="G40" s="57" t="s">
        <v>118</v>
      </c>
      <c r="H40" s="76">
        <v>5</v>
      </c>
      <c r="I40" s="105"/>
      <c r="J40" s="249">
        <f t="shared" si="1"/>
        <v>0</v>
      </c>
    </row>
    <row r="41" spans="4:10" ht="15" thickBot="1" x14ac:dyDescent="0.2">
      <c r="D41" s="272"/>
      <c r="E41" s="271"/>
      <c r="F41" s="274"/>
      <c r="G41" s="57" t="s">
        <v>119</v>
      </c>
      <c r="H41" s="76">
        <v>20</v>
      </c>
      <c r="I41" s="105"/>
      <c r="J41" s="249">
        <f t="shared" si="1"/>
        <v>0</v>
      </c>
    </row>
    <row r="42" spans="4:10" ht="15" thickBot="1" x14ac:dyDescent="0.2">
      <c r="D42" s="272"/>
      <c r="E42" s="271"/>
      <c r="F42" s="274"/>
      <c r="G42" s="57" t="s">
        <v>120</v>
      </c>
      <c r="H42" s="76">
        <v>400</v>
      </c>
      <c r="I42" s="105"/>
      <c r="J42" s="249">
        <f t="shared" si="1"/>
        <v>0</v>
      </c>
    </row>
    <row r="43" spans="4:10" ht="15" thickBot="1" x14ac:dyDescent="0.2">
      <c r="D43" s="272"/>
      <c r="E43" s="271"/>
      <c r="F43" s="274"/>
      <c r="G43" s="57" t="s">
        <v>34</v>
      </c>
      <c r="H43" s="76">
        <v>865</v>
      </c>
      <c r="I43" s="105"/>
      <c r="J43" s="249">
        <f t="shared" si="1"/>
        <v>0</v>
      </c>
    </row>
    <row r="44" spans="4:10" ht="15" thickBot="1" x14ac:dyDescent="0.2">
      <c r="D44" s="272"/>
      <c r="E44" s="362" t="s">
        <v>70</v>
      </c>
      <c r="F44" s="363"/>
      <c r="G44" s="364"/>
      <c r="H44" s="152">
        <f>SUM(H32:H43)</f>
        <v>5475</v>
      </c>
      <c r="I44" s="107"/>
      <c r="J44" s="250">
        <f>SUM(J32:J43)</f>
        <v>0</v>
      </c>
    </row>
    <row r="45" spans="4:10" ht="15" thickBot="1" x14ac:dyDescent="0.2">
      <c r="D45" s="272" t="s">
        <v>38</v>
      </c>
      <c r="E45" s="271" t="s">
        <v>74</v>
      </c>
      <c r="F45" s="274">
        <v>3</v>
      </c>
      <c r="G45" s="57" t="s">
        <v>116</v>
      </c>
      <c r="H45" s="76">
        <v>400</v>
      </c>
      <c r="I45" s="105"/>
      <c r="J45" s="249">
        <f t="shared" ref="J45:J56" si="2">H45*I45</f>
        <v>0</v>
      </c>
    </row>
    <row r="46" spans="4:10" ht="15" thickBot="1" x14ac:dyDescent="0.2">
      <c r="D46" s="272"/>
      <c r="E46" s="271"/>
      <c r="F46" s="274"/>
      <c r="G46" s="57">
        <v>14</v>
      </c>
      <c r="H46" s="76">
        <v>390</v>
      </c>
      <c r="I46" s="105"/>
      <c r="J46" s="249">
        <f t="shared" si="2"/>
        <v>0</v>
      </c>
    </row>
    <row r="47" spans="4:10" ht="15" thickBot="1" x14ac:dyDescent="0.2">
      <c r="D47" s="272"/>
      <c r="E47" s="271"/>
      <c r="F47" s="274">
        <v>4</v>
      </c>
      <c r="G47" s="57" t="s">
        <v>116</v>
      </c>
      <c r="H47" s="76">
        <v>160</v>
      </c>
      <c r="I47" s="105"/>
      <c r="J47" s="249">
        <f t="shared" si="2"/>
        <v>0</v>
      </c>
    </row>
    <row r="48" spans="4:10" ht="15" thickBot="1" x14ac:dyDescent="0.2">
      <c r="D48" s="272"/>
      <c r="E48" s="271"/>
      <c r="F48" s="274"/>
      <c r="G48" s="57">
        <v>14</v>
      </c>
      <c r="H48" s="76">
        <v>140</v>
      </c>
      <c r="I48" s="105"/>
      <c r="J48" s="249">
        <f t="shared" si="2"/>
        <v>0</v>
      </c>
    </row>
    <row r="49" spans="4:10" ht="15" thickBot="1" x14ac:dyDescent="0.2">
      <c r="D49" s="272"/>
      <c r="E49" s="271" t="s">
        <v>117</v>
      </c>
      <c r="F49" s="274">
        <v>3</v>
      </c>
      <c r="G49" s="57" t="s">
        <v>118</v>
      </c>
      <c r="H49" s="76">
        <v>770</v>
      </c>
      <c r="I49" s="105"/>
      <c r="J49" s="249">
        <f t="shared" si="2"/>
        <v>0</v>
      </c>
    </row>
    <row r="50" spans="4:10" ht="15" thickBot="1" x14ac:dyDescent="0.2">
      <c r="D50" s="272"/>
      <c r="E50" s="271"/>
      <c r="F50" s="274"/>
      <c r="G50" s="57" t="s">
        <v>119</v>
      </c>
      <c r="H50" s="76">
        <v>375</v>
      </c>
      <c r="I50" s="105"/>
      <c r="J50" s="249">
        <f t="shared" si="2"/>
        <v>0</v>
      </c>
    </row>
    <row r="51" spans="4:10" ht="15" thickBot="1" x14ac:dyDescent="0.2">
      <c r="D51" s="272"/>
      <c r="E51" s="271" t="s">
        <v>82</v>
      </c>
      <c r="F51" s="274">
        <v>3</v>
      </c>
      <c r="G51" s="57" t="s">
        <v>120</v>
      </c>
      <c r="H51" s="76">
        <v>120</v>
      </c>
      <c r="I51" s="105"/>
      <c r="J51" s="249">
        <f t="shared" si="2"/>
        <v>0</v>
      </c>
    </row>
    <row r="52" spans="4:10" ht="15" thickBot="1" x14ac:dyDescent="0.2">
      <c r="D52" s="272"/>
      <c r="E52" s="271"/>
      <c r="F52" s="274"/>
      <c r="G52" s="57" t="s">
        <v>34</v>
      </c>
      <c r="H52" s="76">
        <v>10</v>
      </c>
      <c r="I52" s="105"/>
      <c r="J52" s="249">
        <f t="shared" si="2"/>
        <v>0</v>
      </c>
    </row>
    <row r="53" spans="4:10" ht="15" thickBot="1" x14ac:dyDescent="0.2">
      <c r="D53" s="272"/>
      <c r="E53" s="271"/>
      <c r="F53" s="274">
        <v>4</v>
      </c>
      <c r="G53" s="57" t="s">
        <v>118</v>
      </c>
      <c r="H53" s="76">
        <v>100</v>
      </c>
      <c r="I53" s="105"/>
      <c r="J53" s="249">
        <f t="shared" si="2"/>
        <v>0</v>
      </c>
    </row>
    <row r="54" spans="4:10" ht="15" thickBot="1" x14ac:dyDescent="0.2">
      <c r="D54" s="272"/>
      <c r="E54" s="271"/>
      <c r="F54" s="274"/>
      <c r="G54" s="57" t="s">
        <v>119</v>
      </c>
      <c r="H54" s="76">
        <v>70</v>
      </c>
      <c r="I54" s="105"/>
      <c r="J54" s="249">
        <f t="shared" si="2"/>
        <v>0</v>
      </c>
    </row>
    <row r="55" spans="4:10" ht="15" thickBot="1" x14ac:dyDescent="0.2">
      <c r="D55" s="272"/>
      <c r="E55" s="271"/>
      <c r="F55" s="274"/>
      <c r="G55" s="57" t="s">
        <v>120</v>
      </c>
      <c r="H55" s="76">
        <v>40</v>
      </c>
      <c r="I55" s="105"/>
      <c r="J55" s="249">
        <f t="shared" si="2"/>
        <v>0</v>
      </c>
    </row>
    <row r="56" spans="4:10" ht="15" thickBot="1" x14ac:dyDescent="0.2">
      <c r="D56" s="272"/>
      <c r="E56" s="271"/>
      <c r="F56" s="274"/>
      <c r="G56" s="57" t="s">
        <v>34</v>
      </c>
      <c r="H56" s="76">
        <v>10</v>
      </c>
      <c r="I56" s="105"/>
      <c r="J56" s="249">
        <f t="shared" si="2"/>
        <v>0</v>
      </c>
    </row>
    <row r="57" spans="4:10" ht="14.25" thickBot="1" x14ac:dyDescent="0.2">
      <c r="D57" s="272"/>
      <c r="E57" s="366" t="s">
        <v>70</v>
      </c>
      <c r="F57" s="367"/>
      <c r="G57" s="368"/>
      <c r="H57" s="151">
        <f>SUM(H45:H56)</f>
        <v>2585</v>
      </c>
      <c r="I57" s="107"/>
      <c r="J57" s="250">
        <f>SUM(J45:J56)</f>
        <v>0</v>
      </c>
    </row>
    <row r="58" spans="4:10" ht="14.25" thickBot="1" x14ac:dyDescent="0.2">
      <c r="D58" s="366" t="s">
        <v>59</v>
      </c>
      <c r="E58" s="367"/>
      <c r="F58" s="367"/>
      <c r="G58" s="368"/>
      <c r="H58" s="151">
        <f>SUM(H57,H44)</f>
        <v>8060</v>
      </c>
      <c r="I58" s="107"/>
      <c r="J58" s="250">
        <f>SUM(J57,J44)</f>
        <v>0</v>
      </c>
    </row>
  </sheetData>
  <mergeCells count="48">
    <mergeCell ref="F32:F33"/>
    <mergeCell ref="F34:F35"/>
    <mergeCell ref="E36:E37"/>
    <mergeCell ref="F36:F37"/>
    <mergeCell ref="E32:E35"/>
    <mergeCell ref="D58:G58"/>
    <mergeCell ref="E38:E43"/>
    <mergeCell ref="F38:F39"/>
    <mergeCell ref="F40:F43"/>
    <mergeCell ref="E45:E48"/>
    <mergeCell ref="F45:F46"/>
    <mergeCell ref="F47:F48"/>
    <mergeCell ref="E49:E50"/>
    <mergeCell ref="F49:F50"/>
    <mergeCell ref="E51:E56"/>
    <mergeCell ref="F51:F52"/>
    <mergeCell ref="F53:F56"/>
    <mergeCell ref="D32:D44"/>
    <mergeCell ref="D45:D57"/>
    <mergeCell ref="E44:G44"/>
    <mergeCell ref="E57:G57"/>
    <mergeCell ref="K17:L17"/>
    <mergeCell ref="I27:J27"/>
    <mergeCell ref="I28:J28"/>
    <mergeCell ref="E29:H29"/>
    <mergeCell ref="I29:J29"/>
    <mergeCell ref="I26:J26"/>
    <mergeCell ref="F25:H25"/>
    <mergeCell ref="I25:J25"/>
    <mergeCell ref="A19:M19"/>
    <mergeCell ref="A20:M20"/>
    <mergeCell ref="B25:E25"/>
    <mergeCell ref="A17:B17"/>
    <mergeCell ref="C17:D17"/>
    <mergeCell ref="E17:F17"/>
    <mergeCell ref="G17:H17"/>
    <mergeCell ref="I17:J17"/>
    <mergeCell ref="A16:B16"/>
    <mergeCell ref="K1:L1"/>
    <mergeCell ref="A6:L13"/>
    <mergeCell ref="A15:B15"/>
    <mergeCell ref="C15:D15"/>
    <mergeCell ref="E15:F15"/>
    <mergeCell ref="C16:D16"/>
    <mergeCell ref="E16:F16"/>
    <mergeCell ref="G16:H16"/>
    <mergeCell ref="I16:J16"/>
    <mergeCell ref="K16:L16"/>
  </mergeCells>
  <phoneticPr fontId="2"/>
  <printOptions horizontalCentered="1"/>
  <pageMargins left="0.70866141732283472" right="0.70866141732283472" top="0.74803149606299213" bottom="0.74803149606299213" header="0.31496062992125984" footer="0.31496062992125984"/>
  <pageSetup paperSize="9" scale="62" fitToHeight="0"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8F548B-12AE-41E7-B900-BF39AD9CC182}">
  <sheetPr>
    <pageSetUpPr fitToPage="1"/>
  </sheetPr>
  <dimension ref="A1:M54"/>
  <sheetViews>
    <sheetView view="pageBreakPreview" zoomScaleNormal="100" zoomScaleSheetLayoutView="100" workbookViewId="0">
      <selection activeCell="K23" sqref="K23"/>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17" t="s">
        <v>217</v>
      </c>
      <c r="D15" s="318"/>
      <c r="E15" s="306" t="s">
        <v>109</v>
      </c>
      <c r="F15" s="307"/>
      <c r="G15" s="17"/>
      <c r="K15" s="19" t="s">
        <v>4</v>
      </c>
      <c r="L15" s="19" t="s">
        <v>108</v>
      </c>
    </row>
    <row r="16" spans="1:12" ht="74.25" customHeight="1" x14ac:dyDescent="0.15">
      <c r="A16" s="312" t="s">
        <v>5</v>
      </c>
      <c r="B16" s="313"/>
      <c r="C16" s="411" t="s">
        <v>271</v>
      </c>
      <c r="D16" s="412"/>
      <c r="E16" s="312"/>
      <c r="F16" s="285"/>
      <c r="G16" s="312"/>
      <c r="H16" s="285"/>
      <c r="I16" s="284"/>
      <c r="J16" s="285"/>
      <c r="K16" s="284"/>
      <c r="L16" s="285"/>
    </row>
    <row r="17" spans="1:13" ht="19.5" customHeight="1" x14ac:dyDescent="0.15">
      <c r="A17" s="306" t="s">
        <v>6</v>
      </c>
      <c r="B17" s="307"/>
      <c r="C17" s="310">
        <f>I24</f>
        <v>16160</v>
      </c>
      <c r="D17" s="349"/>
      <c r="E17" s="310"/>
      <c r="F17" s="349"/>
      <c r="G17" s="310"/>
      <c r="H17" s="349"/>
      <c r="I17" s="310"/>
      <c r="J17" s="311"/>
      <c r="K17" s="310"/>
      <c r="L17" s="311"/>
    </row>
    <row r="18" spans="1:13" s="20" customFormat="1" ht="13.5" customHeight="1" x14ac:dyDescent="0.15">
      <c r="A18" s="20" t="s">
        <v>219</v>
      </c>
      <c r="C18" s="28"/>
      <c r="D18" s="28"/>
      <c r="E18" s="28"/>
      <c r="F18" s="28"/>
      <c r="G18" s="28"/>
      <c r="H18" s="28"/>
      <c r="I18" s="28"/>
      <c r="J18" s="28"/>
      <c r="K18" s="28"/>
      <c r="L18" s="28"/>
    </row>
    <row r="19" spans="1:13" ht="13.5" customHeight="1" x14ac:dyDescent="0.15">
      <c r="A19" s="409" t="s">
        <v>218</v>
      </c>
      <c r="B19" s="409"/>
      <c r="C19" s="409"/>
      <c r="D19" s="409"/>
      <c r="E19" s="409"/>
      <c r="F19" s="409"/>
      <c r="G19" s="409"/>
      <c r="H19" s="409"/>
      <c r="I19" s="409"/>
      <c r="J19" s="409"/>
      <c r="K19" s="409"/>
      <c r="L19" s="409"/>
      <c r="M19" s="409"/>
    </row>
    <row r="20" spans="1:13" ht="13.5" customHeight="1" x14ac:dyDescent="0.15">
      <c r="A20" s="410"/>
      <c r="B20" s="410"/>
      <c r="C20" s="410"/>
      <c r="D20" s="410"/>
      <c r="E20" s="410"/>
      <c r="F20" s="410"/>
      <c r="G20" s="410"/>
      <c r="H20" s="410"/>
      <c r="I20" s="410"/>
      <c r="J20" s="410"/>
      <c r="K20" s="410"/>
      <c r="L20" s="410"/>
      <c r="M20" s="410"/>
    </row>
    <row r="21" spans="1:13" x14ac:dyDescent="0.15">
      <c r="A21" t="s">
        <v>7</v>
      </c>
      <c r="F21" s="8" t="s">
        <v>8</v>
      </c>
    </row>
    <row r="22" spans="1:13" ht="13.5" customHeight="1" x14ac:dyDescent="0.15">
      <c r="A22" s="10" t="s">
        <v>9</v>
      </c>
      <c r="B22" s="291" t="s">
        <v>10</v>
      </c>
      <c r="C22" s="291"/>
      <c r="D22" s="291"/>
      <c r="E22" s="321"/>
      <c r="F22" s="321" t="s">
        <v>11</v>
      </c>
      <c r="G22" s="321"/>
      <c r="H22" s="321"/>
      <c r="I22" s="321" t="s">
        <v>12</v>
      </c>
      <c r="J22" s="321"/>
    </row>
    <row r="23" spans="1:13" ht="13.5" customHeight="1" x14ac:dyDescent="0.15">
      <c r="A23" s="10" t="s">
        <v>13</v>
      </c>
      <c r="B23" s="19" t="s">
        <v>14</v>
      </c>
      <c r="C23" s="19" t="s">
        <v>15</v>
      </c>
      <c r="D23" s="40" t="s">
        <v>16</v>
      </c>
      <c r="E23" s="33" t="s">
        <v>17</v>
      </c>
      <c r="F23" s="34" t="s">
        <v>18</v>
      </c>
      <c r="G23" s="34" t="s">
        <v>19</v>
      </c>
      <c r="H23" s="34" t="s">
        <v>20</v>
      </c>
      <c r="I23" s="322"/>
      <c r="J23" s="323"/>
    </row>
    <row r="24" spans="1:13" ht="13.5" customHeight="1" x14ac:dyDescent="0.15">
      <c r="A24" s="10" t="s">
        <v>21</v>
      </c>
      <c r="B24" s="47">
        <v>0</v>
      </c>
      <c r="C24" s="47">
        <v>0</v>
      </c>
      <c r="D24" s="47">
        <v>0</v>
      </c>
      <c r="E24" s="47">
        <v>0</v>
      </c>
      <c r="F24" s="14">
        <f>H29</f>
        <v>16060</v>
      </c>
      <c r="G24" s="14">
        <f>H30</f>
        <v>100</v>
      </c>
      <c r="H24" s="48">
        <v>0</v>
      </c>
      <c r="I24" s="282">
        <f>SUM(B24:H24)</f>
        <v>16160</v>
      </c>
      <c r="J24" s="324"/>
      <c r="L24" s="13"/>
    </row>
    <row r="25" spans="1:13" ht="13.5" customHeight="1" x14ac:dyDescent="0.15">
      <c r="A25" s="10" t="s">
        <v>22</v>
      </c>
      <c r="B25" s="47">
        <v>0</v>
      </c>
      <c r="C25" s="47">
        <v>0</v>
      </c>
      <c r="D25" s="47">
        <v>0</v>
      </c>
      <c r="E25" s="47">
        <v>0</v>
      </c>
      <c r="F25" s="14">
        <f>J29</f>
        <v>0</v>
      </c>
      <c r="G25" s="14">
        <f>J30</f>
        <v>0</v>
      </c>
      <c r="H25" s="50">
        <v>0</v>
      </c>
      <c r="I25" s="282">
        <f>SUM(B25:H25)</f>
        <v>0</v>
      </c>
      <c r="J25" s="324"/>
    </row>
    <row r="26" spans="1:13" ht="13.5" customHeight="1" x14ac:dyDescent="0.15">
      <c r="A26" s="11"/>
      <c r="B26" s="11"/>
      <c r="C26" s="12"/>
      <c r="D26" s="12"/>
      <c r="E26" s="286" t="s">
        <v>39</v>
      </c>
      <c r="F26" s="287"/>
      <c r="G26" s="287"/>
      <c r="H26" s="288"/>
      <c r="I26" s="319">
        <f>IF(ISERROR(I25/I24)," ",(I25/I24))</f>
        <v>0</v>
      </c>
      <c r="J26" s="320" t="str">
        <f>IF(ISERROR(#REF!/J27)," ",(#REF!/J27))</f>
        <v xml:space="preserve"> </v>
      </c>
    </row>
    <row r="27" spans="1:13" ht="13.5" customHeight="1" x14ac:dyDescent="0.15">
      <c r="A27" s="2"/>
      <c r="B27" s="2"/>
      <c r="G27" s="39"/>
      <c r="H27" s="39"/>
      <c r="I27" s="39"/>
      <c r="J27" s="39"/>
      <c r="K27" s="39"/>
    </row>
    <row r="28" spans="1:13" ht="13.5" customHeight="1" thickBot="1" x14ac:dyDescent="0.2">
      <c r="D28" s="22" t="s">
        <v>24</v>
      </c>
      <c r="E28" s="22" t="s">
        <v>25</v>
      </c>
      <c r="F28" s="22" t="s">
        <v>26</v>
      </c>
      <c r="G28" s="22" t="s">
        <v>27</v>
      </c>
      <c r="H28" s="22" t="s">
        <v>28</v>
      </c>
      <c r="I28" s="22" t="s">
        <v>29</v>
      </c>
      <c r="J28" s="21" t="s">
        <v>30</v>
      </c>
    </row>
    <row r="29" spans="1:13" ht="15" thickBot="1" x14ac:dyDescent="0.2">
      <c r="D29" s="60" t="s">
        <v>61</v>
      </c>
      <c r="E29" s="61" t="s">
        <v>40</v>
      </c>
      <c r="F29" s="62">
        <v>2</v>
      </c>
      <c r="G29" s="57" t="s">
        <v>41</v>
      </c>
      <c r="H29" s="109">
        <v>16060</v>
      </c>
      <c r="I29" s="105"/>
      <c r="J29" s="251">
        <f>H29*I29</f>
        <v>0</v>
      </c>
    </row>
    <row r="30" spans="1:13" ht="15" thickBot="1" x14ac:dyDescent="0.2">
      <c r="D30" s="60" t="s">
        <v>65</v>
      </c>
      <c r="E30" s="61" t="s">
        <v>40</v>
      </c>
      <c r="F30" s="62">
        <v>2</v>
      </c>
      <c r="G30" s="57" t="s">
        <v>41</v>
      </c>
      <c r="H30" s="110">
        <v>100</v>
      </c>
      <c r="I30" s="105"/>
      <c r="J30" s="249">
        <f t="shared" ref="J30" si="0">H30*I30</f>
        <v>0</v>
      </c>
    </row>
    <row r="31" spans="1:13" ht="14.25" thickBot="1" x14ac:dyDescent="0.2">
      <c r="D31" s="366" t="s">
        <v>59</v>
      </c>
      <c r="E31" s="367"/>
      <c r="F31" s="367"/>
      <c r="G31" s="368"/>
      <c r="H31" s="151">
        <f>SUM(H29:H30)</f>
        <v>16160</v>
      </c>
      <c r="I31" s="107"/>
      <c r="J31" s="250">
        <f>SUM(J29:J30)</f>
        <v>0</v>
      </c>
    </row>
    <row r="54" ht="14.25" customHeight="1" x14ac:dyDescent="0.15"/>
  </sheetData>
  <mergeCells count="28">
    <mergeCell ref="G17:H17"/>
    <mergeCell ref="F22:H22"/>
    <mergeCell ref="I22:J22"/>
    <mergeCell ref="A19:M19"/>
    <mergeCell ref="A20:M20"/>
    <mergeCell ref="B22:E22"/>
    <mergeCell ref="I17:J17"/>
    <mergeCell ref="K17:L17"/>
    <mergeCell ref="A17:B17"/>
    <mergeCell ref="C17:D17"/>
    <mergeCell ref="E17:F17"/>
    <mergeCell ref="I23:J23"/>
    <mergeCell ref="D31:G31"/>
    <mergeCell ref="I24:J24"/>
    <mergeCell ref="I25:J25"/>
    <mergeCell ref="E26:H26"/>
    <mergeCell ref="I26:J26"/>
    <mergeCell ref="A16:B16"/>
    <mergeCell ref="K1:L1"/>
    <mergeCell ref="A6:L13"/>
    <mergeCell ref="A15:B15"/>
    <mergeCell ref="C15:D15"/>
    <mergeCell ref="E15:F15"/>
    <mergeCell ref="C16:D16"/>
    <mergeCell ref="E16:F16"/>
    <mergeCell ref="G16:H16"/>
    <mergeCell ref="I16:J16"/>
    <mergeCell ref="K16:L16"/>
  </mergeCells>
  <phoneticPr fontId="2"/>
  <printOptions horizontalCentered="1"/>
  <pageMargins left="0.70866141732283472" right="0.70866141732283472" top="0.74803149606299213" bottom="0.74803149606299213" header="0.31496062992125984" footer="0.31496062992125984"/>
  <pageSetup paperSize="9" scale="62" fitToHeight="0"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2891E9-E72C-4E74-8062-CFE5D9BF7C9C}">
  <sheetPr>
    <pageSetUpPr fitToPage="1"/>
  </sheetPr>
  <dimension ref="A1:L66"/>
  <sheetViews>
    <sheetView view="pageBreakPreview" topLeftCell="A15" zoomScaleNormal="100" zoomScaleSheetLayoutView="100" workbookViewId="0">
      <selection activeCell="L36" sqref="L36"/>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17" t="s">
        <v>216</v>
      </c>
      <c r="D15" s="318"/>
      <c r="E15" s="306" t="s">
        <v>213</v>
      </c>
      <c r="F15" s="307"/>
      <c r="G15" s="17"/>
      <c r="K15" s="19" t="s">
        <v>4</v>
      </c>
      <c r="L15" s="19" t="s">
        <v>124</v>
      </c>
    </row>
    <row r="16" spans="1:12" ht="98.25" customHeight="1" x14ac:dyDescent="0.15">
      <c r="A16" s="312" t="s">
        <v>5</v>
      </c>
      <c r="B16" s="313"/>
      <c r="C16" s="314" t="s">
        <v>123</v>
      </c>
      <c r="D16" s="315"/>
      <c r="E16" s="312"/>
      <c r="F16" s="285"/>
      <c r="G16" s="312"/>
      <c r="H16" s="285"/>
      <c r="I16" s="284"/>
      <c r="J16" s="285"/>
      <c r="K16" s="284"/>
      <c r="L16" s="285"/>
    </row>
    <row r="17" spans="1:12" ht="19.5" customHeight="1" x14ac:dyDescent="0.15">
      <c r="A17" s="306" t="s">
        <v>6</v>
      </c>
      <c r="B17" s="307"/>
      <c r="C17" s="310">
        <f>I23</f>
        <v>4000</v>
      </c>
      <c r="D17" s="349"/>
      <c r="E17" s="310"/>
      <c r="F17" s="349"/>
      <c r="G17" s="310"/>
      <c r="H17" s="349"/>
      <c r="I17" s="310"/>
      <c r="J17" s="311"/>
      <c r="K17" s="310"/>
      <c r="L17" s="311"/>
    </row>
    <row r="18" spans="1:12" ht="13.5" customHeight="1" x14ac:dyDescent="0.15">
      <c r="C18" s="4"/>
      <c r="D18" s="4"/>
      <c r="E18" s="4"/>
      <c r="F18" s="4"/>
      <c r="G18" s="4"/>
      <c r="H18" s="4"/>
      <c r="I18" s="4"/>
      <c r="J18" s="4"/>
      <c r="K18" s="4"/>
      <c r="L18" s="4"/>
    </row>
    <row r="19" spans="1:12" x14ac:dyDescent="0.15">
      <c r="A19" s="18"/>
      <c r="C19" s="4"/>
      <c r="D19" s="4"/>
      <c r="E19" s="4"/>
      <c r="F19" s="4"/>
      <c r="G19" s="4"/>
      <c r="H19" s="4"/>
      <c r="I19" s="4"/>
      <c r="J19" s="4"/>
      <c r="K19" s="4"/>
      <c r="L19" s="4"/>
    </row>
    <row r="20" spans="1:12" x14ac:dyDescent="0.15">
      <c r="A20" t="s">
        <v>7</v>
      </c>
      <c r="F20" s="8" t="s">
        <v>8</v>
      </c>
    </row>
    <row r="21" spans="1:12" ht="13.5" customHeight="1" x14ac:dyDescent="0.15">
      <c r="A21" s="10" t="s">
        <v>9</v>
      </c>
      <c r="B21" s="291" t="s">
        <v>10</v>
      </c>
      <c r="C21" s="291"/>
      <c r="D21" s="291"/>
      <c r="E21" s="321"/>
      <c r="F21" s="321" t="s">
        <v>11</v>
      </c>
      <c r="G21" s="321"/>
      <c r="H21" s="321"/>
      <c r="I21" s="321" t="s">
        <v>12</v>
      </c>
      <c r="J21" s="321"/>
    </row>
    <row r="22" spans="1:12" ht="13.5" customHeight="1" x14ac:dyDescent="0.15">
      <c r="A22" s="10" t="s">
        <v>13</v>
      </c>
      <c r="B22" s="19" t="s">
        <v>14</v>
      </c>
      <c r="C22" s="19" t="s">
        <v>15</v>
      </c>
      <c r="D22" s="40" t="s">
        <v>16</v>
      </c>
      <c r="E22" s="33" t="s">
        <v>17</v>
      </c>
      <c r="F22" s="34" t="s">
        <v>18</v>
      </c>
      <c r="G22" s="34" t="s">
        <v>19</v>
      </c>
      <c r="H22" s="34" t="s">
        <v>20</v>
      </c>
      <c r="I22" s="322"/>
      <c r="J22" s="323"/>
    </row>
    <row r="23" spans="1:12" ht="13.5" customHeight="1" x14ac:dyDescent="0.15">
      <c r="A23" s="10" t="s">
        <v>21</v>
      </c>
      <c r="B23" s="14">
        <f>H46</f>
        <v>2190</v>
      </c>
      <c r="C23" s="14">
        <f>H65</f>
        <v>1810</v>
      </c>
      <c r="D23" s="47">
        <v>0</v>
      </c>
      <c r="E23" s="47">
        <v>0</v>
      </c>
      <c r="F23" s="47">
        <v>0</v>
      </c>
      <c r="G23" s="47">
        <v>0</v>
      </c>
      <c r="H23" s="48">
        <v>0</v>
      </c>
      <c r="I23" s="282">
        <f>SUM(B23:H23)</f>
        <v>4000</v>
      </c>
      <c r="J23" s="324"/>
      <c r="L23" s="13"/>
    </row>
    <row r="24" spans="1:12" ht="13.5" customHeight="1" x14ac:dyDescent="0.15">
      <c r="A24" s="10" t="s">
        <v>22</v>
      </c>
      <c r="B24" s="14">
        <f>J46</f>
        <v>0</v>
      </c>
      <c r="C24" s="14">
        <f>J65</f>
        <v>0</v>
      </c>
      <c r="D24" s="47">
        <v>0</v>
      </c>
      <c r="E24" s="47">
        <v>0</v>
      </c>
      <c r="F24" s="47">
        <v>0</v>
      </c>
      <c r="G24" s="47">
        <v>0</v>
      </c>
      <c r="H24" s="50">
        <v>0</v>
      </c>
      <c r="I24" s="282">
        <f>SUM(B24:H24)</f>
        <v>0</v>
      </c>
      <c r="J24" s="324"/>
    </row>
    <row r="25" spans="1:12" ht="13.5" customHeight="1" x14ac:dyDescent="0.15">
      <c r="A25" s="11"/>
      <c r="B25" s="11"/>
      <c r="C25" s="12"/>
      <c r="D25" s="12"/>
      <c r="E25" s="286" t="s">
        <v>39</v>
      </c>
      <c r="F25" s="287"/>
      <c r="G25" s="287"/>
      <c r="H25" s="288"/>
      <c r="I25" s="319">
        <f>IF(ISERROR(I24/I23)," ",(I24/I23))</f>
        <v>0</v>
      </c>
      <c r="J25" s="320" t="str">
        <f>IF(ISERROR(#REF!/J26)," ",(#REF!/J26))</f>
        <v xml:space="preserve"> </v>
      </c>
    </row>
    <row r="26" spans="1:12" ht="13.5" customHeight="1" x14ac:dyDescent="0.15">
      <c r="A26" s="2"/>
      <c r="B26" s="2"/>
      <c r="G26" s="39"/>
      <c r="H26" s="39"/>
      <c r="I26" s="39"/>
      <c r="J26" s="39"/>
      <c r="K26" s="39"/>
    </row>
    <row r="27" spans="1:12" ht="13.5" customHeight="1" thickBot="1" x14ac:dyDescent="0.2">
      <c r="D27" s="22" t="s">
        <v>24</v>
      </c>
      <c r="E27" s="22" t="s">
        <v>25</v>
      </c>
      <c r="F27" s="22" t="s">
        <v>26</v>
      </c>
      <c r="G27" s="22" t="s">
        <v>27</v>
      </c>
      <c r="H27" s="22" t="s">
        <v>28</v>
      </c>
      <c r="I27" s="22" t="s">
        <v>29</v>
      </c>
      <c r="J27" s="21" t="s">
        <v>30</v>
      </c>
    </row>
    <row r="28" spans="1:12" ht="15" thickBot="1" x14ac:dyDescent="0.2">
      <c r="D28" s="416" t="s">
        <v>42</v>
      </c>
      <c r="E28" s="331" t="s">
        <v>64</v>
      </c>
      <c r="F28" s="275">
        <v>2</v>
      </c>
      <c r="G28" s="57" t="s">
        <v>52</v>
      </c>
      <c r="H28" s="23">
        <v>150</v>
      </c>
      <c r="I28" s="105"/>
      <c r="J28" s="251">
        <f>H28*I28</f>
        <v>0</v>
      </c>
    </row>
    <row r="29" spans="1:12" ht="15" thickBot="1" x14ac:dyDescent="0.2">
      <c r="D29" s="417"/>
      <c r="E29" s="332"/>
      <c r="F29" s="276"/>
      <c r="G29" s="57" t="s">
        <v>53</v>
      </c>
      <c r="H29" s="23">
        <v>200</v>
      </c>
      <c r="I29" s="105"/>
      <c r="J29" s="249">
        <f t="shared" ref="J29" si="0">H29*I29</f>
        <v>0</v>
      </c>
    </row>
    <row r="30" spans="1:12" ht="15" thickBot="1" x14ac:dyDescent="0.2">
      <c r="D30" s="417"/>
      <c r="E30" s="332"/>
      <c r="F30" s="276"/>
      <c r="G30" s="57" t="s">
        <v>55</v>
      </c>
      <c r="H30" s="23">
        <v>200</v>
      </c>
      <c r="I30" s="105"/>
      <c r="J30" s="249">
        <f t="shared" ref="J30:J45" si="1">H30*I30</f>
        <v>0</v>
      </c>
    </row>
    <row r="31" spans="1:12" ht="15" thickBot="1" x14ac:dyDescent="0.2">
      <c r="D31" s="417"/>
      <c r="E31" s="333"/>
      <c r="F31" s="277"/>
      <c r="G31" s="57" t="s">
        <v>34</v>
      </c>
      <c r="H31" s="23">
        <v>150</v>
      </c>
      <c r="I31" s="105"/>
      <c r="J31" s="249">
        <f t="shared" si="1"/>
        <v>0</v>
      </c>
    </row>
    <row r="32" spans="1:12" ht="15" thickBot="1" x14ac:dyDescent="0.2">
      <c r="D32" s="417"/>
      <c r="E32" s="61" t="s">
        <v>74</v>
      </c>
      <c r="F32" s="62">
        <v>3</v>
      </c>
      <c r="G32" s="57" t="s">
        <v>122</v>
      </c>
      <c r="H32" s="23">
        <v>150</v>
      </c>
      <c r="I32" s="105"/>
      <c r="J32" s="249">
        <f t="shared" si="1"/>
        <v>0</v>
      </c>
    </row>
    <row r="33" spans="4:10" ht="15" thickBot="1" x14ac:dyDescent="0.2">
      <c r="D33" s="417"/>
      <c r="E33" s="331" t="s">
        <v>35</v>
      </c>
      <c r="F33" s="275">
        <v>3</v>
      </c>
      <c r="G33" s="57" t="s">
        <v>52</v>
      </c>
      <c r="H33" s="23">
        <v>150</v>
      </c>
      <c r="I33" s="105"/>
      <c r="J33" s="249">
        <f t="shared" si="1"/>
        <v>0</v>
      </c>
    </row>
    <row r="34" spans="4:10" ht="15" thickBot="1" x14ac:dyDescent="0.2">
      <c r="D34" s="417"/>
      <c r="E34" s="333"/>
      <c r="F34" s="277"/>
      <c r="G34" s="57" t="s">
        <v>53</v>
      </c>
      <c r="H34" s="23">
        <v>150</v>
      </c>
      <c r="I34" s="105"/>
      <c r="J34" s="249">
        <f t="shared" si="1"/>
        <v>0</v>
      </c>
    </row>
    <row r="35" spans="4:10" ht="15" thickBot="1" x14ac:dyDescent="0.2">
      <c r="D35" s="417"/>
      <c r="E35" s="331" t="s">
        <v>36</v>
      </c>
      <c r="F35" s="275">
        <v>3</v>
      </c>
      <c r="G35" s="57" t="s">
        <v>55</v>
      </c>
      <c r="H35" s="23">
        <v>150</v>
      </c>
      <c r="I35" s="105"/>
      <c r="J35" s="249">
        <f t="shared" si="1"/>
        <v>0</v>
      </c>
    </row>
    <row r="36" spans="4:10" ht="15" thickBot="1" x14ac:dyDescent="0.2">
      <c r="D36" s="417"/>
      <c r="E36" s="333"/>
      <c r="F36" s="277"/>
      <c r="G36" s="57" t="s">
        <v>34</v>
      </c>
      <c r="H36" s="23">
        <v>50</v>
      </c>
      <c r="I36" s="105"/>
      <c r="J36" s="249">
        <f t="shared" si="1"/>
        <v>0</v>
      </c>
    </row>
    <row r="37" spans="4:10" ht="15" thickBot="1" x14ac:dyDescent="0.2">
      <c r="D37" s="417"/>
      <c r="E37" s="331" t="s">
        <v>76</v>
      </c>
      <c r="F37" s="275">
        <v>3</v>
      </c>
      <c r="G37" s="57" t="s">
        <v>52</v>
      </c>
      <c r="H37" s="23">
        <v>100</v>
      </c>
      <c r="I37" s="105"/>
      <c r="J37" s="249">
        <f t="shared" si="1"/>
        <v>0</v>
      </c>
    </row>
    <row r="38" spans="4:10" ht="15" thickBot="1" x14ac:dyDescent="0.2">
      <c r="D38" s="417"/>
      <c r="E38" s="332"/>
      <c r="F38" s="276"/>
      <c r="G38" s="57" t="s">
        <v>53</v>
      </c>
      <c r="H38" s="23">
        <v>75</v>
      </c>
      <c r="I38" s="105"/>
      <c r="J38" s="249">
        <f t="shared" si="1"/>
        <v>0</v>
      </c>
    </row>
    <row r="39" spans="4:10" ht="15" thickBot="1" x14ac:dyDescent="0.2">
      <c r="D39" s="417"/>
      <c r="E39" s="332"/>
      <c r="F39" s="276"/>
      <c r="G39" s="57" t="s">
        <v>55</v>
      </c>
      <c r="H39" s="23">
        <v>75</v>
      </c>
      <c r="I39" s="105"/>
      <c r="J39" s="249">
        <f t="shared" si="1"/>
        <v>0</v>
      </c>
    </row>
    <row r="40" spans="4:10" ht="15" thickBot="1" x14ac:dyDescent="0.2">
      <c r="D40" s="417"/>
      <c r="E40" s="333"/>
      <c r="F40" s="277"/>
      <c r="G40" s="57" t="s">
        <v>34</v>
      </c>
      <c r="H40" s="23">
        <v>20</v>
      </c>
      <c r="I40" s="105"/>
      <c r="J40" s="249">
        <f t="shared" si="1"/>
        <v>0</v>
      </c>
    </row>
    <row r="41" spans="4:10" ht="15" thickBot="1" x14ac:dyDescent="0.2">
      <c r="D41" s="417"/>
      <c r="E41" s="61" t="s">
        <v>74</v>
      </c>
      <c r="F41" s="62">
        <v>4</v>
      </c>
      <c r="G41" s="57" t="s">
        <v>122</v>
      </c>
      <c r="H41" s="23">
        <v>50</v>
      </c>
      <c r="I41" s="105"/>
      <c r="J41" s="249">
        <f t="shared" si="1"/>
        <v>0</v>
      </c>
    </row>
    <row r="42" spans="4:10" ht="15" thickBot="1" x14ac:dyDescent="0.2">
      <c r="D42" s="417"/>
      <c r="E42" s="331" t="s">
        <v>36</v>
      </c>
      <c r="F42" s="275">
        <v>4</v>
      </c>
      <c r="G42" s="57" t="s">
        <v>52</v>
      </c>
      <c r="H42" s="23">
        <v>100</v>
      </c>
      <c r="I42" s="105"/>
      <c r="J42" s="249">
        <f t="shared" si="1"/>
        <v>0</v>
      </c>
    </row>
    <row r="43" spans="4:10" ht="15" thickBot="1" x14ac:dyDescent="0.2">
      <c r="D43" s="417"/>
      <c r="E43" s="332"/>
      <c r="F43" s="276"/>
      <c r="G43" s="57" t="s">
        <v>53</v>
      </c>
      <c r="H43" s="23">
        <v>150</v>
      </c>
      <c r="I43" s="105"/>
      <c r="J43" s="249">
        <f t="shared" si="1"/>
        <v>0</v>
      </c>
    </row>
    <row r="44" spans="4:10" ht="15" thickBot="1" x14ac:dyDescent="0.2">
      <c r="D44" s="417"/>
      <c r="E44" s="332"/>
      <c r="F44" s="276"/>
      <c r="G44" s="57" t="s">
        <v>55</v>
      </c>
      <c r="H44" s="23">
        <v>150</v>
      </c>
      <c r="I44" s="105"/>
      <c r="J44" s="249">
        <f t="shared" si="1"/>
        <v>0</v>
      </c>
    </row>
    <row r="45" spans="4:10" ht="15" thickBot="1" x14ac:dyDescent="0.2">
      <c r="D45" s="417"/>
      <c r="E45" s="333"/>
      <c r="F45" s="277"/>
      <c r="G45" s="57" t="s">
        <v>34</v>
      </c>
      <c r="H45" s="23">
        <v>120</v>
      </c>
      <c r="I45" s="105"/>
      <c r="J45" s="249">
        <f t="shared" si="1"/>
        <v>0</v>
      </c>
    </row>
    <row r="46" spans="4:10" ht="15" thickBot="1" x14ac:dyDescent="0.2">
      <c r="D46" s="418"/>
      <c r="E46" s="362" t="s">
        <v>70</v>
      </c>
      <c r="F46" s="363"/>
      <c r="G46" s="364"/>
      <c r="H46" s="100">
        <f>SUM(H28:H45)</f>
        <v>2190</v>
      </c>
      <c r="I46" s="107"/>
      <c r="J46" s="250">
        <f>SUM(J28:J45)</f>
        <v>0</v>
      </c>
    </row>
    <row r="47" spans="4:10" ht="15" thickBot="1" x14ac:dyDescent="0.2">
      <c r="D47" s="416" t="s">
        <v>38</v>
      </c>
      <c r="E47" s="331" t="s">
        <v>64</v>
      </c>
      <c r="F47" s="275">
        <v>2</v>
      </c>
      <c r="G47" s="57" t="s">
        <v>52</v>
      </c>
      <c r="H47" s="23">
        <v>120</v>
      </c>
      <c r="I47" s="105"/>
      <c r="J47" s="249">
        <f t="shared" ref="J47:J64" si="2">H47*I47</f>
        <v>0</v>
      </c>
    </row>
    <row r="48" spans="4:10" ht="15" thickBot="1" x14ac:dyDescent="0.2">
      <c r="D48" s="417"/>
      <c r="E48" s="332"/>
      <c r="F48" s="276"/>
      <c r="G48" s="57" t="s">
        <v>53</v>
      </c>
      <c r="H48" s="23">
        <v>120</v>
      </c>
      <c r="I48" s="105"/>
      <c r="J48" s="249">
        <f t="shared" si="2"/>
        <v>0</v>
      </c>
    </row>
    <row r="49" spans="4:10" ht="15" thickBot="1" x14ac:dyDescent="0.2">
      <c r="D49" s="417"/>
      <c r="E49" s="332"/>
      <c r="F49" s="276"/>
      <c r="G49" s="57" t="s">
        <v>55</v>
      </c>
      <c r="H49" s="23">
        <v>150</v>
      </c>
      <c r="I49" s="105"/>
      <c r="J49" s="249">
        <f t="shared" si="2"/>
        <v>0</v>
      </c>
    </row>
    <row r="50" spans="4:10" ht="14.25" x14ac:dyDescent="0.15">
      <c r="D50" s="417"/>
      <c r="E50" s="333"/>
      <c r="F50" s="277"/>
      <c r="G50" s="57" t="s">
        <v>34</v>
      </c>
      <c r="H50" s="23">
        <v>100</v>
      </c>
      <c r="I50" s="105"/>
      <c r="J50" s="249">
        <f t="shared" si="2"/>
        <v>0</v>
      </c>
    </row>
    <row r="51" spans="4:10" ht="15" thickBot="1" x14ac:dyDescent="0.2">
      <c r="D51" s="417"/>
      <c r="E51" s="61" t="s">
        <v>74</v>
      </c>
      <c r="F51" s="62">
        <v>3</v>
      </c>
      <c r="G51" s="57" t="s">
        <v>122</v>
      </c>
      <c r="H51" s="23">
        <v>150</v>
      </c>
      <c r="I51" s="105"/>
      <c r="J51" s="249">
        <f t="shared" si="2"/>
        <v>0</v>
      </c>
    </row>
    <row r="52" spans="4:10" ht="15" thickBot="1" x14ac:dyDescent="0.2">
      <c r="D52" s="417"/>
      <c r="E52" s="331" t="s">
        <v>35</v>
      </c>
      <c r="F52" s="275">
        <v>3</v>
      </c>
      <c r="G52" s="57" t="s">
        <v>52</v>
      </c>
      <c r="H52" s="23">
        <v>100</v>
      </c>
      <c r="I52" s="105"/>
      <c r="J52" s="249">
        <f t="shared" si="2"/>
        <v>0</v>
      </c>
    </row>
    <row r="53" spans="4:10" ht="15" thickBot="1" x14ac:dyDescent="0.2">
      <c r="D53" s="417"/>
      <c r="E53" s="333"/>
      <c r="F53" s="277"/>
      <c r="G53" s="57" t="s">
        <v>53</v>
      </c>
      <c r="H53" s="23">
        <v>100</v>
      </c>
      <c r="I53" s="105"/>
      <c r="J53" s="249">
        <f t="shared" si="2"/>
        <v>0</v>
      </c>
    </row>
    <row r="54" spans="4:10" ht="14.25" customHeight="1" thickBot="1" x14ac:dyDescent="0.2">
      <c r="D54" s="417"/>
      <c r="E54" s="331" t="s">
        <v>36</v>
      </c>
      <c r="F54" s="275">
        <v>3</v>
      </c>
      <c r="G54" s="57" t="s">
        <v>55</v>
      </c>
      <c r="H54" s="23">
        <v>150</v>
      </c>
      <c r="I54" s="105"/>
      <c r="J54" s="249">
        <f t="shared" si="2"/>
        <v>0</v>
      </c>
    </row>
    <row r="55" spans="4:10" ht="15" thickBot="1" x14ac:dyDescent="0.2">
      <c r="D55" s="417"/>
      <c r="E55" s="333"/>
      <c r="F55" s="277"/>
      <c r="G55" s="57" t="s">
        <v>34</v>
      </c>
      <c r="H55" s="23">
        <v>50</v>
      </c>
      <c r="I55" s="105"/>
      <c r="J55" s="249">
        <f t="shared" si="2"/>
        <v>0</v>
      </c>
    </row>
    <row r="56" spans="4:10" ht="15" thickBot="1" x14ac:dyDescent="0.2">
      <c r="D56" s="417"/>
      <c r="E56" s="331" t="s">
        <v>76</v>
      </c>
      <c r="F56" s="275">
        <v>3</v>
      </c>
      <c r="G56" s="57" t="s">
        <v>52</v>
      </c>
      <c r="H56" s="23">
        <v>100</v>
      </c>
      <c r="I56" s="105"/>
      <c r="J56" s="249">
        <f t="shared" si="2"/>
        <v>0</v>
      </c>
    </row>
    <row r="57" spans="4:10" ht="15" thickBot="1" x14ac:dyDescent="0.2">
      <c r="D57" s="417"/>
      <c r="E57" s="332"/>
      <c r="F57" s="276"/>
      <c r="G57" s="57" t="s">
        <v>53</v>
      </c>
      <c r="H57" s="23">
        <v>75</v>
      </c>
      <c r="I57" s="105"/>
      <c r="J57" s="249">
        <f t="shared" si="2"/>
        <v>0</v>
      </c>
    </row>
    <row r="58" spans="4:10" ht="15" thickBot="1" x14ac:dyDescent="0.2">
      <c r="D58" s="417"/>
      <c r="E58" s="332"/>
      <c r="F58" s="276"/>
      <c r="G58" s="57" t="s">
        <v>55</v>
      </c>
      <c r="H58" s="23">
        <v>75</v>
      </c>
      <c r="I58" s="105"/>
      <c r="J58" s="249">
        <f t="shared" si="2"/>
        <v>0</v>
      </c>
    </row>
    <row r="59" spans="4:10" ht="15" thickBot="1" x14ac:dyDescent="0.2">
      <c r="D59" s="417"/>
      <c r="E59" s="333"/>
      <c r="F59" s="277"/>
      <c r="G59" s="57" t="s">
        <v>34</v>
      </c>
      <c r="H59" s="23">
        <v>20</v>
      </c>
      <c r="I59" s="105"/>
      <c r="J59" s="249">
        <f t="shared" si="2"/>
        <v>0</v>
      </c>
    </row>
    <row r="60" spans="4:10" ht="15" thickBot="1" x14ac:dyDescent="0.2">
      <c r="D60" s="417"/>
      <c r="E60" s="61" t="s">
        <v>74</v>
      </c>
      <c r="F60" s="62">
        <v>4</v>
      </c>
      <c r="G60" s="57" t="s">
        <v>122</v>
      </c>
      <c r="H60" s="23">
        <v>50</v>
      </c>
      <c r="I60" s="105"/>
      <c r="J60" s="249">
        <f t="shared" si="2"/>
        <v>0</v>
      </c>
    </row>
    <row r="61" spans="4:10" ht="15" thickBot="1" x14ac:dyDescent="0.2">
      <c r="D61" s="417"/>
      <c r="E61" s="331" t="s">
        <v>36</v>
      </c>
      <c r="F61" s="275">
        <v>4</v>
      </c>
      <c r="G61" s="57" t="s">
        <v>52</v>
      </c>
      <c r="H61" s="23">
        <v>100</v>
      </c>
      <c r="I61" s="105"/>
      <c r="J61" s="249">
        <f t="shared" si="2"/>
        <v>0</v>
      </c>
    </row>
    <row r="62" spans="4:10" ht="15" thickBot="1" x14ac:dyDescent="0.2">
      <c r="D62" s="417"/>
      <c r="E62" s="332"/>
      <c r="F62" s="276"/>
      <c r="G62" s="57" t="s">
        <v>53</v>
      </c>
      <c r="H62" s="23">
        <v>150</v>
      </c>
      <c r="I62" s="105"/>
      <c r="J62" s="249">
        <f t="shared" si="2"/>
        <v>0</v>
      </c>
    </row>
    <row r="63" spans="4:10" ht="15" thickBot="1" x14ac:dyDescent="0.2">
      <c r="D63" s="417"/>
      <c r="E63" s="332"/>
      <c r="F63" s="276"/>
      <c r="G63" s="57" t="s">
        <v>55</v>
      </c>
      <c r="H63" s="23">
        <v>150</v>
      </c>
      <c r="I63" s="105"/>
      <c r="J63" s="249">
        <f t="shared" si="2"/>
        <v>0</v>
      </c>
    </row>
    <row r="64" spans="4:10" ht="15" thickBot="1" x14ac:dyDescent="0.2">
      <c r="D64" s="417"/>
      <c r="E64" s="333"/>
      <c r="F64" s="277"/>
      <c r="G64" s="57" t="s">
        <v>34</v>
      </c>
      <c r="H64" s="23">
        <v>50</v>
      </c>
      <c r="I64" s="105"/>
      <c r="J64" s="249">
        <f t="shared" si="2"/>
        <v>0</v>
      </c>
    </row>
    <row r="65" spans="4:10" ht="15" thickBot="1" x14ac:dyDescent="0.2">
      <c r="D65" s="418"/>
      <c r="E65" s="362" t="s">
        <v>70</v>
      </c>
      <c r="F65" s="363"/>
      <c r="G65" s="364"/>
      <c r="H65" s="100">
        <f>SUM(H47:H64)</f>
        <v>1810</v>
      </c>
      <c r="I65" s="107"/>
      <c r="J65" s="250">
        <f>SUM(J47:J64)</f>
        <v>0</v>
      </c>
    </row>
    <row r="66" spans="4:10" ht="15" thickBot="1" x14ac:dyDescent="0.2">
      <c r="D66" s="413" t="s">
        <v>60</v>
      </c>
      <c r="E66" s="414"/>
      <c r="F66" s="414"/>
      <c r="G66" s="415"/>
      <c r="H66" s="100">
        <f>SUM(H65,H46)</f>
        <v>4000</v>
      </c>
      <c r="I66" s="107"/>
      <c r="J66" s="250">
        <f>SUM(J65,J46)</f>
        <v>0</v>
      </c>
    </row>
  </sheetData>
  <mergeCells count="50">
    <mergeCell ref="D28:D46"/>
    <mergeCell ref="E65:G65"/>
    <mergeCell ref="E46:G46"/>
    <mergeCell ref="E35:E36"/>
    <mergeCell ref="F35:F36"/>
    <mergeCell ref="E37:E40"/>
    <mergeCell ref="F37:F40"/>
    <mergeCell ref="E42:E45"/>
    <mergeCell ref="F42:F45"/>
    <mergeCell ref="E33:E34"/>
    <mergeCell ref="F33:F34"/>
    <mergeCell ref="D66:G66"/>
    <mergeCell ref="E47:E50"/>
    <mergeCell ref="F47:F50"/>
    <mergeCell ref="E52:E53"/>
    <mergeCell ref="F52:F53"/>
    <mergeCell ref="E54:E55"/>
    <mergeCell ref="F54:F55"/>
    <mergeCell ref="E56:E59"/>
    <mergeCell ref="F56:F59"/>
    <mergeCell ref="E61:E64"/>
    <mergeCell ref="F61:F64"/>
    <mergeCell ref="D47:D65"/>
    <mergeCell ref="I23:J23"/>
    <mergeCell ref="I24:J24"/>
    <mergeCell ref="E25:H25"/>
    <mergeCell ref="I25:J25"/>
    <mergeCell ref="E28:E31"/>
    <mergeCell ref="F28:F31"/>
    <mergeCell ref="B21:E21"/>
    <mergeCell ref="F21:H21"/>
    <mergeCell ref="I21:J21"/>
    <mergeCell ref="I22:J22"/>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s>
  <phoneticPr fontId="2"/>
  <printOptions horizontalCentered="1"/>
  <pageMargins left="0.70866141732283472" right="0.70866141732283472" top="0.74803149606299213" bottom="0.74803149606299213" header="0.31496062992125984" footer="0.31496062992125984"/>
  <pageSetup paperSize="9" scale="62" fitToHeight="0"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68CA1A-093F-4B83-B37C-D9C3E9DD5C4E}">
  <sheetPr>
    <pageSetUpPr fitToPage="1"/>
  </sheetPr>
  <dimension ref="A1:L36"/>
  <sheetViews>
    <sheetView view="pageBreakPreview" topLeftCell="A10" zoomScaleNormal="100" zoomScaleSheetLayoutView="100" workbookViewId="0">
      <selection activeCell="K32" sqref="K32"/>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17" t="s">
        <v>215</v>
      </c>
      <c r="D15" s="318"/>
      <c r="E15" s="306" t="s">
        <v>213</v>
      </c>
      <c r="F15" s="307"/>
      <c r="G15" s="17"/>
      <c r="K15" s="19" t="s">
        <v>4</v>
      </c>
      <c r="L15" s="19" t="s">
        <v>127</v>
      </c>
    </row>
    <row r="16" spans="1:12" ht="98.25" customHeight="1" x14ac:dyDescent="0.15">
      <c r="A16" s="312" t="s">
        <v>5</v>
      </c>
      <c r="B16" s="313"/>
      <c r="C16" s="314" t="s">
        <v>126</v>
      </c>
      <c r="D16" s="315"/>
      <c r="E16" s="312"/>
      <c r="F16" s="285"/>
      <c r="G16" s="312"/>
      <c r="H16" s="285"/>
      <c r="I16" s="284"/>
      <c r="J16" s="285"/>
      <c r="K16" s="284"/>
      <c r="L16" s="285"/>
    </row>
    <row r="17" spans="1:12" ht="19.5" customHeight="1" x14ac:dyDescent="0.15">
      <c r="A17" s="306" t="s">
        <v>6</v>
      </c>
      <c r="B17" s="307"/>
      <c r="C17" s="310">
        <f>I23</f>
        <v>3300</v>
      </c>
      <c r="D17" s="349"/>
      <c r="E17" s="310"/>
      <c r="F17" s="349"/>
      <c r="G17" s="310"/>
      <c r="H17" s="349"/>
      <c r="I17" s="310"/>
      <c r="J17" s="311"/>
      <c r="K17" s="310"/>
      <c r="L17" s="311"/>
    </row>
    <row r="18" spans="1:12" ht="13.5" customHeight="1" x14ac:dyDescent="0.15">
      <c r="C18" s="4"/>
      <c r="D18" s="4"/>
      <c r="E18" s="4"/>
      <c r="F18" s="4"/>
      <c r="G18" s="4"/>
      <c r="H18" s="4"/>
      <c r="I18" s="4"/>
      <c r="J18" s="4"/>
      <c r="K18" s="4"/>
      <c r="L18" s="4"/>
    </row>
    <row r="19" spans="1:12" x14ac:dyDescent="0.15">
      <c r="A19" s="18"/>
      <c r="C19" s="4"/>
      <c r="D19" s="4"/>
      <c r="E19" s="4"/>
      <c r="F19" s="4"/>
      <c r="G19" s="4"/>
      <c r="H19" s="4"/>
      <c r="I19" s="4"/>
      <c r="J19" s="4"/>
      <c r="K19" s="4"/>
      <c r="L19" s="4"/>
    </row>
    <row r="20" spans="1:12" x14ac:dyDescent="0.15">
      <c r="A20" t="s">
        <v>7</v>
      </c>
      <c r="F20" s="8" t="s">
        <v>8</v>
      </c>
    </row>
    <row r="21" spans="1:12" ht="13.5" customHeight="1" x14ac:dyDescent="0.15">
      <c r="A21" s="10" t="s">
        <v>9</v>
      </c>
      <c r="B21" s="291" t="s">
        <v>10</v>
      </c>
      <c r="C21" s="291"/>
      <c r="D21" s="291"/>
      <c r="E21" s="321"/>
      <c r="F21" s="321" t="s">
        <v>11</v>
      </c>
      <c r="G21" s="321"/>
      <c r="H21" s="321"/>
      <c r="I21" s="321" t="s">
        <v>12</v>
      </c>
      <c r="J21" s="321"/>
    </row>
    <row r="22" spans="1:12" ht="13.5" customHeight="1" x14ac:dyDescent="0.15">
      <c r="A22" s="10" t="s">
        <v>13</v>
      </c>
      <c r="B22" s="19" t="s">
        <v>14</v>
      </c>
      <c r="C22" s="19" t="s">
        <v>15</v>
      </c>
      <c r="D22" s="40" t="s">
        <v>16</v>
      </c>
      <c r="E22" s="33" t="s">
        <v>17</v>
      </c>
      <c r="F22" s="34" t="s">
        <v>18</v>
      </c>
      <c r="G22" s="34" t="s">
        <v>19</v>
      </c>
      <c r="H22" s="34" t="s">
        <v>20</v>
      </c>
      <c r="I22" s="322"/>
      <c r="J22" s="323"/>
    </row>
    <row r="23" spans="1:12" ht="13.5" customHeight="1" x14ac:dyDescent="0.15">
      <c r="A23" s="10" t="s">
        <v>21</v>
      </c>
      <c r="B23" s="47">
        <v>0</v>
      </c>
      <c r="C23" s="47">
        <v>0</v>
      </c>
      <c r="D23" s="14">
        <f>H36</f>
        <v>3300</v>
      </c>
      <c r="E23" s="47">
        <v>0</v>
      </c>
      <c r="F23" s="47">
        <v>0</v>
      </c>
      <c r="G23" s="47">
        <v>0</v>
      </c>
      <c r="H23" s="48">
        <v>0</v>
      </c>
      <c r="I23" s="282">
        <f>SUM(B23:H23)</f>
        <v>3300</v>
      </c>
      <c r="J23" s="324"/>
      <c r="L23" s="13"/>
    </row>
    <row r="24" spans="1:12" ht="13.5" customHeight="1" x14ac:dyDescent="0.15">
      <c r="A24" s="10" t="s">
        <v>22</v>
      </c>
      <c r="B24" s="47">
        <v>0</v>
      </c>
      <c r="C24" s="47">
        <v>0</v>
      </c>
      <c r="D24" s="14">
        <f>J36</f>
        <v>0</v>
      </c>
      <c r="E24" s="47">
        <v>0</v>
      </c>
      <c r="F24" s="47">
        <v>0</v>
      </c>
      <c r="G24" s="47">
        <v>0</v>
      </c>
      <c r="H24" s="50">
        <v>0</v>
      </c>
      <c r="I24" s="282">
        <f>SUM(B24:H24)</f>
        <v>0</v>
      </c>
      <c r="J24" s="324"/>
    </row>
    <row r="25" spans="1:12" ht="13.5" customHeight="1" x14ac:dyDescent="0.15">
      <c r="A25" s="11"/>
      <c r="B25" s="11"/>
      <c r="C25" s="12"/>
      <c r="D25" s="12"/>
      <c r="E25" s="286" t="s">
        <v>39</v>
      </c>
      <c r="F25" s="287"/>
      <c r="G25" s="287"/>
      <c r="H25" s="288"/>
      <c r="I25" s="319">
        <f>IF(ISERROR(I24/I23)," ",(I24/I23))</f>
        <v>0</v>
      </c>
      <c r="J25" s="320" t="str">
        <f>IF(ISERROR(#REF!/J26)," ",(#REF!/J26))</f>
        <v xml:space="preserve"> </v>
      </c>
    </row>
    <row r="26" spans="1:12" ht="13.5" customHeight="1" x14ac:dyDescent="0.15">
      <c r="A26" s="2"/>
      <c r="B26" s="2"/>
      <c r="G26" s="39"/>
      <c r="H26" s="39"/>
      <c r="I26" s="39"/>
      <c r="J26" s="39"/>
      <c r="K26" s="39"/>
    </row>
    <row r="27" spans="1:12" ht="13.5" customHeight="1" thickBot="1" x14ac:dyDescent="0.2">
      <c r="D27" s="22" t="s">
        <v>24</v>
      </c>
      <c r="E27" s="22" t="s">
        <v>25</v>
      </c>
      <c r="F27" s="22" t="s">
        <v>26</v>
      </c>
      <c r="G27" s="22" t="s">
        <v>27</v>
      </c>
      <c r="H27" s="22" t="s">
        <v>28</v>
      </c>
      <c r="I27" s="22" t="s">
        <v>29</v>
      </c>
      <c r="J27" s="21" t="s">
        <v>30</v>
      </c>
    </row>
    <row r="28" spans="1:12" ht="15" thickBot="1" x14ac:dyDescent="0.2">
      <c r="D28" s="328" t="s">
        <v>99</v>
      </c>
      <c r="E28" s="331" t="s">
        <v>82</v>
      </c>
      <c r="F28" s="275">
        <v>2</v>
      </c>
      <c r="G28" s="57">
        <v>16</v>
      </c>
      <c r="H28" s="23">
        <v>400</v>
      </c>
      <c r="I28" s="105"/>
      <c r="J28" s="249">
        <f t="shared" ref="J28:J35" si="0">H28*I28</f>
        <v>0</v>
      </c>
    </row>
    <row r="29" spans="1:12" ht="15" thickBot="1" x14ac:dyDescent="0.2">
      <c r="D29" s="329"/>
      <c r="E29" s="332"/>
      <c r="F29" s="276"/>
      <c r="G29" s="57" t="s">
        <v>69</v>
      </c>
      <c r="H29" s="23">
        <v>650</v>
      </c>
      <c r="I29" s="105"/>
      <c r="J29" s="249">
        <f t="shared" si="0"/>
        <v>0</v>
      </c>
    </row>
    <row r="30" spans="1:12" ht="15" thickBot="1" x14ac:dyDescent="0.2">
      <c r="D30" s="329"/>
      <c r="E30" s="332"/>
      <c r="F30" s="276"/>
      <c r="G30" s="57" t="s">
        <v>33</v>
      </c>
      <c r="H30" s="23">
        <v>650</v>
      </c>
      <c r="I30" s="105"/>
      <c r="J30" s="249">
        <f t="shared" si="0"/>
        <v>0</v>
      </c>
    </row>
    <row r="31" spans="1:12" ht="15" thickBot="1" x14ac:dyDescent="0.2">
      <c r="D31" s="329"/>
      <c r="E31" s="332"/>
      <c r="F31" s="277"/>
      <c r="G31" s="57" t="s">
        <v>34</v>
      </c>
      <c r="H31" s="23">
        <v>500</v>
      </c>
      <c r="I31" s="105"/>
      <c r="J31" s="249">
        <f t="shared" si="0"/>
        <v>0</v>
      </c>
    </row>
    <row r="32" spans="1:12" ht="15" thickBot="1" x14ac:dyDescent="0.2">
      <c r="D32" s="329"/>
      <c r="E32" s="332"/>
      <c r="F32" s="275">
        <v>4</v>
      </c>
      <c r="G32" s="57">
        <v>16</v>
      </c>
      <c r="H32" s="23">
        <v>175</v>
      </c>
      <c r="I32" s="105"/>
      <c r="J32" s="249">
        <f t="shared" si="0"/>
        <v>0</v>
      </c>
    </row>
    <row r="33" spans="4:10" ht="15" thickBot="1" x14ac:dyDescent="0.2">
      <c r="D33" s="329"/>
      <c r="E33" s="332"/>
      <c r="F33" s="276"/>
      <c r="G33" s="57" t="s">
        <v>125</v>
      </c>
      <c r="H33" s="23">
        <v>300</v>
      </c>
      <c r="I33" s="105"/>
      <c r="J33" s="249">
        <f t="shared" si="0"/>
        <v>0</v>
      </c>
    </row>
    <row r="34" spans="4:10" ht="15" thickBot="1" x14ac:dyDescent="0.2">
      <c r="D34" s="329"/>
      <c r="E34" s="332"/>
      <c r="F34" s="276"/>
      <c r="G34" s="57" t="s">
        <v>55</v>
      </c>
      <c r="H34" s="23">
        <v>325</v>
      </c>
      <c r="I34" s="105"/>
      <c r="J34" s="249">
        <f t="shared" si="0"/>
        <v>0</v>
      </c>
    </row>
    <row r="35" spans="4:10" ht="14.25" customHeight="1" thickBot="1" x14ac:dyDescent="0.2">
      <c r="D35" s="330"/>
      <c r="E35" s="333"/>
      <c r="F35" s="277"/>
      <c r="G35" s="57" t="s">
        <v>34</v>
      </c>
      <c r="H35" s="23">
        <v>300</v>
      </c>
      <c r="I35" s="105"/>
      <c r="J35" s="249">
        <f t="shared" si="0"/>
        <v>0</v>
      </c>
    </row>
    <row r="36" spans="4:10" ht="15" thickBot="1" x14ac:dyDescent="0.2">
      <c r="D36" s="413" t="s">
        <v>60</v>
      </c>
      <c r="E36" s="414"/>
      <c r="F36" s="414"/>
      <c r="G36" s="415"/>
      <c r="H36" s="100">
        <f>SUM(H28:H35)</f>
        <v>3300</v>
      </c>
      <c r="I36" s="107"/>
      <c r="J36" s="250">
        <f>SUM(J28:J35)</f>
        <v>0</v>
      </c>
    </row>
  </sheetData>
  <mergeCells count="30">
    <mergeCell ref="D36:G36"/>
    <mergeCell ref="D28:D35"/>
    <mergeCell ref="E28:E35"/>
    <mergeCell ref="F32:F35"/>
    <mergeCell ref="F28:F31"/>
    <mergeCell ref="E25:H25"/>
    <mergeCell ref="I25:J25"/>
    <mergeCell ref="B21:E21"/>
    <mergeCell ref="F21:H21"/>
    <mergeCell ref="I21:J21"/>
    <mergeCell ref="I22:J22"/>
    <mergeCell ref="I23:J23"/>
    <mergeCell ref="I24:J24"/>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s>
  <phoneticPr fontId="2"/>
  <printOptions horizontalCentered="1"/>
  <pageMargins left="0.70866141732283472" right="0.70866141732283472" top="0.74803149606299213" bottom="0.74803149606299213" header="0.31496062992125984" footer="0.31496062992125984"/>
  <pageSetup paperSize="9" scale="62" fitToHeight="0"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6964B8-FDEE-4162-A911-0D09AB7C3157}">
  <sheetPr>
    <pageSetUpPr fitToPage="1"/>
  </sheetPr>
  <dimension ref="A1:L29"/>
  <sheetViews>
    <sheetView view="pageBreakPreview" topLeftCell="A7" zoomScaleNormal="100" zoomScaleSheetLayoutView="100" workbookViewId="0">
      <selection activeCell="J28" sqref="J28:J29"/>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17" t="s">
        <v>212</v>
      </c>
      <c r="D15" s="318"/>
      <c r="E15" s="306" t="s">
        <v>213</v>
      </c>
      <c r="F15" s="307"/>
      <c r="G15" s="17"/>
      <c r="K15" s="19" t="s">
        <v>4</v>
      </c>
      <c r="L15" s="19" t="s">
        <v>124</v>
      </c>
    </row>
    <row r="16" spans="1:12" ht="127.5" customHeight="1" x14ac:dyDescent="0.15">
      <c r="A16" s="312" t="s">
        <v>5</v>
      </c>
      <c r="B16" s="313"/>
      <c r="C16" s="314" t="s">
        <v>214</v>
      </c>
      <c r="D16" s="315"/>
      <c r="E16" s="312"/>
      <c r="F16" s="285"/>
      <c r="G16" s="312"/>
      <c r="H16" s="285"/>
      <c r="I16" s="284"/>
      <c r="J16" s="285"/>
      <c r="K16" s="284"/>
      <c r="L16" s="285"/>
    </row>
    <row r="17" spans="1:12" ht="19.5" customHeight="1" x14ac:dyDescent="0.15">
      <c r="A17" s="306" t="s">
        <v>6</v>
      </c>
      <c r="B17" s="307"/>
      <c r="C17" s="310">
        <f>I23</f>
        <v>8000</v>
      </c>
      <c r="D17" s="349"/>
      <c r="E17" s="310"/>
      <c r="F17" s="349"/>
      <c r="G17" s="310"/>
      <c r="H17" s="349"/>
      <c r="I17" s="310"/>
      <c r="J17" s="311"/>
      <c r="K17" s="310"/>
      <c r="L17" s="311"/>
    </row>
    <row r="18" spans="1:12" ht="13.5" customHeight="1" x14ac:dyDescent="0.15">
      <c r="A18" s="18" t="s">
        <v>189</v>
      </c>
      <c r="C18" s="4"/>
      <c r="D18" s="4"/>
      <c r="E18" s="4"/>
      <c r="F18" s="4"/>
      <c r="G18" s="4"/>
      <c r="H18" s="4"/>
      <c r="I18" s="4"/>
      <c r="J18" s="4"/>
      <c r="K18" s="4"/>
      <c r="L18" s="4"/>
    </row>
    <row r="19" spans="1:12" x14ac:dyDescent="0.15">
      <c r="A19" s="18"/>
      <c r="C19" s="4"/>
      <c r="D19" s="4"/>
      <c r="E19" s="4"/>
      <c r="F19" s="4"/>
      <c r="G19" s="4"/>
      <c r="H19" s="4"/>
      <c r="I19" s="4"/>
      <c r="J19" s="4"/>
      <c r="K19" s="4"/>
      <c r="L19" s="4"/>
    </row>
    <row r="20" spans="1:12" x14ac:dyDescent="0.15">
      <c r="A20" t="s">
        <v>7</v>
      </c>
      <c r="F20" s="8" t="s">
        <v>8</v>
      </c>
    </row>
    <row r="21" spans="1:12" ht="13.5" customHeight="1" x14ac:dyDescent="0.15">
      <c r="A21" s="10" t="s">
        <v>9</v>
      </c>
      <c r="B21" s="291" t="s">
        <v>10</v>
      </c>
      <c r="C21" s="291"/>
      <c r="D21" s="291"/>
      <c r="E21" s="321"/>
      <c r="F21" s="321" t="s">
        <v>11</v>
      </c>
      <c r="G21" s="321"/>
      <c r="H21" s="321"/>
      <c r="I21" s="321" t="s">
        <v>12</v>
      </c>
      <c r="J21" s="321"/>
    </row>
    <row r="22" spans="1:12" ht="13.5" customHeight="1" x14ac:dyDescent="0.15">
      <c r="A22" s="10" t="s">
        <v>13</v>
      </c>
      <c r="B22" s="19" t="s">
        <v>14</v>
      </c>
      <c r="C22" s="19" t="s">
        <v>15</v>
      </c>
      <c r="D22" s="40" t="s">
        <v>16</v>
      </c>
      <c r="E22" s="33" t="s">
        <v>17</v>
      </c>
      <c r="F22" s="34" t="s">
        <v>18</v>
      </c>
      <c r="G22" s="34" t="s">
        <v>19</v>
      </c>
      <c r="H22" s="34" t="s">
        <v>20</v>
      </c>
      <c r="I22" s="322"/>
      <c r="J22" s="323"/>
    </row>
    <row r="23" spans="1:12" ht="13.5" customHeight="1" x14ac:dyDescent="0.15">
      <c r="A23" s="10" t="s">
        <v>21</v>
      </c>
      <c r="B23" s="47">
        <v>0</v>
      </c>
      <c r="C23" s="47">
        <v>0</v>
      </c>
      <c r="D23" s="47">
        <v>0</v>
      </c>
      <c r="E23" s="47">
        <v>0</v>
      </c>
      <c r="F23" s="14">
        <f>H29</f>
        <v>8000</v>
      </c>
      <c r="G23" s="47">
        <v>0</v>
      </c>
      <c r="H23" s="48">
        <v>0</v>
      </c>
      <c r="I23" s="282">
        <f>SUM(B23:H23)</f>
        <v>8000</v>
      </c>
      <c r="J23" s="324"/>
      <c r="L23" s="13"/>
    </row>
    <row r="24" spans="1:12" ht="13.5" customHeight="1" x14ac:dyDescent="0.15">
      <c r="A24" s="10" t="s">
        <v>22</v>
      </c>
      <c r="B24" s="47">
        <v>0</v>
      </c>
      <c r="C24" s="47">
        <v>0</v>
      </c>
      <c r="D24" s="47">
        <v>0</v>
      </c>
      <c r="E24" s="47">
        <v>0</v>
      </c>
      <c r="F24" s="14">
        <f>J29</f>
        <v>0</v>
      </c>
      <c r="G24" s="47">
        <v>0</v>
      </c>
      <c r="H24" s="50">
        <v>0</v>
      </c>
      <c r="I24" s="282">
        <f>SUM(B24:H24)</f>
        <v>0</v>
      </c>
      <c r="J24" s="324"/>
    </row>
    <row r="25" spans="1:12" ht="13.5" customHeight="1" x14ac:dyDescent="0.15">
      <c r="A25" s="11"/>
      <c r="B25" s="11"/>
      <c r="C25" s="12"/>
      <c r="D25" s="12"/>
      <c r="E25" s="286" t="s">
        <v>39</v>
      </c>
      <c r="F25" s="287"/>
      <c r="G25" s="287"/>
      <c r="H25" s="288"/>
      <c r="I25" s="319">
        <f>IF(ISERROR(I24/I23)," ",(I24/I23))</f>
        <v>0</v>
      </c>
      <c r="J25" s="320" t="str">
        <f>IF(ISERROR(#REF!/J26)," ",(#REF!/J26))</f>
        <v xml:space="preserve"> </v>
      </c>
    </row>
    <row r="26" spans="1:12" ht="13.5" customHeight="1" x14ac:dyDescent="0.15">
      <c r="A26" s="2"/>
      <c r="B26" s="2"/>
      <c r="G26" s="39"/>
      <c r="H26" s="39"/>
      <c r="I26" s="39"/>
      <c r="J26" s="39"/>
      <c r="K26" s="39"/>
    </row>
    <row r="27" spans="1:12" ht="13.5" customHeight="1" thickBot="1" x14ac:dyDescent="0.2">
      <c r="D27" s="22" t="s">
        <v>24</v>
      </c>
      <c r="E27" s="22" t="s">
        <v>25</v>
      </c>
      <c r="F27" s="22" t="s">
        <v>26</v>
      </c>
      <c r="G27" s="22" t="s">
        <v>27</v>
      </c>
      <c r="H27" s="22" t="s">
        <v>28</v>
      </c>
      <c r="I27" s="22" t="s">
        <v>29</v>
      </c>
      <c r="J27" s="21" t="s">
        <v>30</v>
      </c>
    </row>
    <row r="28" spans="1:12" ht="15" thickBot="1" x14ac:dyDescent="0.2">
      <c r="D28" s="111" t="s">
        <v>61</v>
      </c>
      <c r="E28" s="61" t="s">
        <v>128</v>
      </c>
      <c r="F28" s="62">
        <v>2</v>
      </c>
      <c r="G28" s="57" t="s">
        <v>41</v>
      </c>
      <c r="H28" s="23">
        <v>8000</v>
      </c>
      <c r="I28" s="105"/>
      <c r="J28" s="249">
        <f t="shared" ref="J28" si="0">H28*I28</f>
        <v>0</v>
      </c>
    </row>
    <row r="29" spans="1:12" ht="15" thickBot="1" x14ac:dyDescent="0.2">
      <c r="D29" s="112" t="s">
        <v>60</v>
      </c>
      <c r="E29" s="113"/>
      <c r="F29" s="113"/>
      <c r="G29" s="114"/>
      <c r="H29" s="100">
        <f>SUM(H28:H28)</f>
        <v>8000</v>
      </c>
      <c r="I29" s="107"/>
      <c r="J29" s="250">
        <f>SUM(J28:J28)</f>
        <v>0</v>
      </c>
    </row>
  </sheetData>
  <mergeCells count="25">
    <mergeCell ref="E25:H25"/>
    <mergeCell ref="I25:J25"/>
    <mergeCell ref="B21:E21"/>
    <mergeCell ref="F21:H21"/>
    <mergeCell ref="I21:J21"/>
    <mergeCell ref="I22:J22"/>
    <mergeCell ref="I23:J23"/>
    <mergeCell ref="I24:J24"/>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s>
  <phoneticPr fontId="2"/>
  <printOptions horizontalCentered="1"/>
  <pageMargins left="0.70866141732283472" right="0.70866141732283472" top="0.74803149606299213" bottom="0.74803149606299213" header="0.31496062992125984" footer="0.31496062992125984"/>
  <pageSetup paperSize="9" scale="62" fitToHeight="0"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9C6A8F-05F3-4AB7-9D83-972B6C70E441}">
  <sheetPr>
    <pageSetUpPr fitToPage="1"/>
  </sheetPr>
  <dimension ref="A1:L43"/>
  <sheetViews>
    <sheetView view="pageBreakPreview" zoomScale="130" zoomScaleNormal="100" zoomScaleSheetLayoutView="130" workbookViewId="0">
      <selection activeCell="G16" sqref="G16:H16"/>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17" t="s">
        <v>211</v>
      </c>
      <c r="D15" s="318"/>
      <c r="E15" s="306" t="s">
        <v>207</v>
      </c>
      <c r="F15" s="307"/>
      <c r="G15" s="17"/>
      <c r="K15" s="19" t="s">
        <v>4</v>
      </c>
      <c r="L15" s="19" t="s">
        <v>208</v>
      </c>
    </row>
    <row r="16" spans="1:12" ht="98.25" customHeight="1" x14ac:dyDescent="0.15">
      <c r="A16" s="312" t="s">
        <v>5</v>
      </c>
      <c r="B16" s="313"/>
      <c r="C16" s="314" t="s">
        <v>274</v>
      </c>
      <c r="D16" s="315"/>
      <c r="E16" s="312"/>
      <c r="F16" s="285"/>
      <c r="G16" s="312"/>
      <c r="H16" s="285"/>
      <c r="I16" s="284"/>
      <c r="J16" s="285"/>
      <c r="K16" s="284"/>
      <c r="L16" s="285"/>
    </row>
    <row r="17" spans="1:12" ht="19.5" customHeight="1" x14ac:dyDescent="0.15">
      <c r="A17" s="306" t="s">
        <v>6</v>
      </c>
      <c r="B17" s="307"/>
      <c r="C17" s="310">
        <f>I24</f>
        <v>3500</v>
      </c>
      <c r="D17" s="349"/>
      <c r="E17" s="310"/>
      <c r="F17" s="349"/>
      <c r="G17" s="310"/>
      <c r="H17" s="349"/>
      <c r="I17" s="310"/>
      <c r="J17" s="311"/>
      <c r="K17" s="310"/>
      <c r="L17" s="311"/>
    </row>
    <row r="18" spans="1:12" ht="13.5" customHeight="1" x14ac:dyDescent="0.15">
      <c r="A18" s="20" t="s">
        <v>255</v>
      </c>
      <c r="C18" s="4"/>
      <c r="D18" s="4"/>
      <c r="E18" s="4"/>
      <c r="F18" s="4"/>
      <c r="G18" s="4"/>
      <c r="H18" s="4"/>
      <c r="I18" s="4"/>
      <c r="J18" s="4"/>
      <c r="K18" s="4"/>
      <c r="L18" s="4"/>
    </row>
    <row r="19" spans="1:12" ht="13.5" customHeight="1" x14ac:dyDescent="0.15">
      <c r="A19" s="20" t="s">
        <v>256</v>
      </c>
      <c r="C19" s="4"/>
      <c r="D19" s="4"/>
      <c r="E19" s="4"/>
      <c r="F19" s="4"/>
      <c r="G19" s="4"/>
      <c r="H19" s="4"/>
      <c r="I19" s="4"/>
      <c r="J19" s="4"/>
      <c r="K19" s="4"/>
      <c r="L19" s="4"/>
    </row>
    <row r="20" spans="1:12" x14ac:dyDescent="0.15">
      <c r="A20" s="18"/>
      <c r="C20" s="4"/>
      <c r="D20" s="4"/>
      <c r="E20" s="4"/>
      <c r="F20" s="4"/>
      <c r="G20" s="4"/>
      <c r="H20" s="4"/>
      <c r="I20" s="4"/>
      <c r="J20" s="4"/>
      <c r="K20" s="4"/>
      <c r="L20" s="4"/>
    </row>
    <row r="21" spans="1:12" x14ac:dyDescent="0.15">
      <c r="A21" t="s">
        <v>7</v>
      </c>
      <c r="F21" s="8" t="s">
        <v>8</v>
      </c>
    </row>
    <row r="22" spans="1:12" ht="13.5" customHeight="1" x14ac:dyDescent="0.15">
      <c r="A22" s="10" t="s">
        <v>9</v>
      </c>
      <c r="B22" s="291" t="s">
        <v>10</v>
      </c>
      <c r="C22" s="291"/>
      <c r="D22" s="291"/>
      <c r="E22" s="321"/>
      <c r="F22" s="321" t="s">
        <v>11</v>
      </c>
      <c r="G22" s="321"/>
      <c r="H22" s="321"/>
      <c r="I22" s="321" t="s">
        <v>12</v>
      </c>
      <c r="J22" s="321"/>
    </row>
    <row r="23" spans="1:12" ht="13.5" customHeight="1" x14ac:dyDescent="0.15">
      <c r="A23" s="10" t="s">
        <v>13</v>
      </c>
      <c r="B23" s="19" t="s">
        <v>14</v>
      </c>
      <c r="C23" s="19" t="s">
        <v>15</v>
      </c>
      <c r="D23" s="40" t="s">
        <v>16</v>
      </c>
      <c r="E23" s="33" t="s">
        <v>17</v>
      </c>
      <c r="F23" s="34" t="s">
        <v>18</v>
      </c>
      <c r="G23" s="34" t="s">
        <v>19</v>
      </c>
      <c r="H23" s="34" t="s">
        <v>20</v>
      </c>
      <c r="I23" s="322"/>
      <c r="J23" s="323"/>
    </row>
    <row r="24" spans="1:12" ht="13.5" customHeight="1" x14ac:dyDescent="0.15">
      <c r="A24" s="10" t="s">
        <v>21</v>
      </c>
      <c r="B24" s="14">
        <f>H43</f>
        <v>3500</v>
      </c>
      <c r="C24" s="47">
        <v>0</v>
      </c>
      <c r="D24" s="47">
        <v>0</v>
      </c>
      <c r="E24" s="47">
        <v>0</v>
      </c>
      <c r="F24" s="47">
        <v>0</v>
      </c>
      <c r="G24" s="47">
        <v>0</v>
      </c>
      <c r="H24" s="47">
        <v>0</v>
      </c>
      <c r="I24" s="282">
        <f>SUM(B24:H24)</f>
        <v>3500</v>
      </c>
      <c r="J24" s="324"/>
      <c r="L24" s="13"/>
    </row>
    <row r="25" spans="1:12" ht="13.5" customHeight="1" x14ac:dyDescent="0.15">
      <c r="A25" s="10" t="s">
        <v>22</v>
      </c>
      <c r="B25" s="14">
        <f>J43</f>
        <v>0</v>
      </c>
      <c r="C25" s="47">
        <v>0</v>
      </c>
      <c r="D25" s="47">
        <v>0</v>
      </c>
      <c r="E25" s="47">
        <v>0</v>
      </c>
      <c r="F25" s="47">
        <v>0</v>
      </c>
      <c r="G25" s="47">
        <v>0</v>
      </c>
      <c r="H25" s="47">
        <v>0</v>
      </c>
      <c r="I25" s="282">
        <f>SUM(B25:H25)</f>
        <v>0</v>
      </c>
      <c r="J25" s="324"/>
    </row>
    <row r="26" spans="1:12" ht="13.5" customHeight="1" x14ac:dyDescent="0.15">
      <c r="A26" s="11"/>
      <c r="B26" s="11"/>
      <c r="C26" s="12"/>
      <c r="D26" s="12"/>
      <c r="E26" s="286" t="s">
        <v>39</v>
      </c>
      <c r="F26" s="287"/>
      <c r="G26" s="287"/>
      <c r="H26" s="288"/>
      <c r="I26" s="319">
        <f>IF(ISERROR(I25/I24)," ",(I25/I24))</f>
        <v>0</v>
      </c>
      <c r="J26" s="320" t="str">
        <f>IF(ISERROR(#REF!/J27)," ",(#REF!/J27))</f>
        <v xml:space="preserve"> </v>
      </c>
    </row>
    <row r="27" spans="1:12" ht="13.5" customHeight="1" x14ac:dyDescent="0.15">
      <c r="A27" s="2"/>
      <c r="B27" s="2"/>
      <c r="G27" s="39"/>
      <c r="H27" s="39"/>
      <c r="I27" s="39"/>
      <c r="J27" s="39"/>
      <c r="K27" s="39"/>
    </row>
    <row r="28" spans="1:12" ht="13.5" customHeight="1" thickBot="1" x14ac:dyDescent="0.2">
      <c r="D28" s="22" t="s">
        <v>24</v>
      </c>
      <c r="E28" s="22" t="s">
        <v>25</v>
      </c>
      <c r="F28" s="22" t="s">
        <v>26</v>
      </c>
      <c r="G28" s="22" t="s">
        <v>27</v>
      </c>
      <c r="H28" s="22" t="s">
        <v>28</v>
      </c>
      <c r="I28" s="22" t="s">
        <v>29</v>
      </c>
      <c r="J28" s="22" t="s">
        <v>30</v>
      </c>
    </row>
    <row r="29" spans="1:12" ht="14.25" customHeight="1" thickBot="1" x14ac:dyDescent="0.2">
      <c r="D29" s="272" t="s">
        <v>42</v>
      </c>
      <c r="E29" s="271" t="s">
        <v>64</v>
      </c>
      <c r="F29" s="419">
        <v>2</v>
      </c>
      <c r="G29" s="115" t="s">
        <v>31</v>
      </c>
      <c r="H29" s="109">
        <v>200</v>
      </c>
      <c r="I29" s="116"/>
      <c r="J29" s="252">
        <f t="shared" ref="J29:J42" si="0">H29*I29</f>
        <v>0</v>
      </c>
    </row>
    <row r="30" spans="1:12" ht="13.5" customHeight="1" thickBot="1" x14ac:dyDescent="0.2">
      <c r="D30" s="272"/>
      <c r="E30" s="271"/>
      <c r="F30" s="419"/>
      <c r="G30" s="115" t="s">
        <v>32</v>
      </c>
      <c r="H30" s="144">
        <v>200</v>
      </c>
      <c r="I30" s="116"/>
      <c r="J30" s="252">
        <f t="shared" si="0"/>
        <v>0</v>
      </c>
    </row>
    <row r="31" spans="1:12" ht="15" thickBot="1" x14ac:dyDescent="0.2">
      <c r="D31" s="272"/>
      <c r="E31" s="271"/>
      <c r="F31" s="419"/>
      <c r="G31" s="115" t="s">
        <v>33</v>
      </c>
      <c r="H31" s="144">
        <v>200</v>
      </c>
      <c r="I31" s="116"/>
      <c r="J31" s="252">
        <f t="shared" si="0"/>
        <v>0</v>
      </c>
    </row>
    <row r="32" spans="1:12" ht="15" thickBot="1" x14ac:dyDescent="0.2">
      <c r="D32" s="272"/>
      <c r="E32" s="271"/>
      <c r="F32" s="419"/>
      <c r="G32" s="115" t="s">
        <v>34</v>
      </c>
      <c r="H32" s="144">
        <v>200</v>
      </c>
      <c r="I32" s="116"/>
      <c r="J32" s="252">
        <f t="shared" si="0"/>
        <v>0</v>
      </c>
    </row>
    <row r="33" spans="4:10" ht="15" thickBot="1" x14ac:dyDescent="0.2">
      <c r="D33" s="272"/>
      <c r="E33" s="61" t="s">
        <v>129</v>
      </c>
      <c r="F33" s="419">
        <v>3</v>
      </c>
      <c r="G33" s="115" t="s">
        <v>75</v>
      </c>
      <c r="H33" s="144">
        <v>50</v>
      </c>
      <c r="I33" s="116"/>
      <c r="J33" s="252">
        <f t="shared" si="0"/>
        <v>0</v>
      </c>
    </row>
    <row r="34" spans="4:10" ht="15" thickBot="1" x14ac:dyDescent="0.2">
      <c r="D34" s="272"/>
      <c r="E34" s="369" t="s">
        <v>210</v>
      </c>
      <c r="F34" s="419"/>
      <c r="G34" s="115" t="s">
        <v>52</v>
      </c>
      <c r="H34" s="144">
        <v>400</v>
      </c>
      <c r="I34" s="116"/>
      <c r="J34" s="252">
        <f t="shared" si="0"/>
        <v>0</v>
      </c>
    </row>
    <row r="35" spans="4:10" ht="15" thickBot="1" x14ac:dyDescent="0.2">
      <c r="D35" s="272"/>
      <c r="E35" s="369"/>
      <c r="F35" s="419"/>
      <c r="G35" s="115" t="s">
        <v>53</v>
      </c>
      <c r="H35" s="144">
        <v>400</v>
      </c>
      <c r="I35" s="116"/>
      <c r="J35" s="252">
        <f t="shared" si="0"/>
        <v>0</v>
      </c>
    </row>
    <row r="36" spans="4:10" ht="15" thickBot="1" x14ac:dyDescent="0.2">
      <c r="D36" s="272"/>
      <c r="E36" s="369"/>
      <c r="F36" s="419"/>
      <c r="G36" s="115" t="s">
        <v>55</v>
      </c>
      <c r="H36" s="144">
        <v>500</v>
      </c>
      <c r="I36" s="116"/>
      <c r="J36" s="252">
        <f t="shared" si="0"/>
        <v>0</v>
      </c>
    </row>
    <row r="37" spans="4:10" ht="15" thickBot="1" x14ac:dyDescent="0.2">
      <c r="D37" s="272"/>
      <c r="E37" s="369"/>
      <c r="F37" s="419"/>
      <c r="G37" s="115" t="s">
        <v>34</v>
      </c>
      <c r="H37" s="144">
        <v>400</v>
      </c>
      <c r="I37" s="116"/>
      <c r="J37" s="252">
        <f t="shared" si="0"/>
        <v>0</v>
      </c>
    </row>
    <row r="38" spans="4:10" ht="15" thickBot="1" x14ac:dyDescent="0.2">
      <c r="D38" s="272"/>
      <c r="E38" s="61" t="s">
        <v>129</v>
      </c>
      <c r="F38" s="419">
        <v>4</v>
      </c>
      <c r="G38" s="115" t="s">
        <v>122</v>
      </c>
      <c r="H38" s="144">
        <v>50</v>
      </c>
      <c r="I38" s="116"/>
      <c r="J38" s="252">
        <f t="shared" si="0"/>
        <v>0</v>
      </c>
    </row>
    <row r="39" spans="4:10" ht="15" thickBot="1" x14ac:dyDescent="0.2">
      <c r="D39" s="272"/>
      <c r="E39" s="369" t="s">
        <v>210</v>
      </c>
      <c r="F39" s="419"/>
      <c r="G39" s="115" t="s">
        <v>52</v>
      </c>
      <c r="H39" s="144">
        <v>200</v>
      </c>
      <c r="I39" s="116"/>
      <c r="J39" s="252">
        <f t="shared" si="0"/>
        <v>0</v>
      </c>
    </row>
    <row r="40" spans="4:10" ht="15" thickBot="1" x14ac:dyDescent="0.2">
      <c r="D40" s="272"/>
      <c r="E40" s="369"/>
      <c r="F40" s="419"/>
      <c r="G40" s="115" t="s">
        <v>53</v>
      </c>
      <c r="H40" s="144">
        <v>300</v>
      </c>
      <c r="I40" s="116"/>
      <c r="J40" s="252">
        <f t="shared" si="0"/>
        <v>0</v>
      </c>
    </row>
    <row r="41" spans="4:10" ht="15" thickBot="1" x14ac:dyDescent="0.2">
      <c r="D41" s="272"/>
      <c r="E41" s="369"/>
      <c r="F41" s="419"/>
      <c r="G41" s="115" t="s">
        <v>55</v>
      </c>
      <c r="H41" s="144">
        <v>300</v>
      </c>
      <c r="I41" s="116"/>
      <c r="J41" s="252">
        <f t="shared" si="0"/>
        <v>0</v>
      </c>
    </row>
    <row r="42" spans="4:10" ht="15" thickBot="1" x14ac:dyDescent="0.2">
      <c r="D42" s="272"/>
      <c r="E42" s="369"/>
      <c r="F42" s="419"/>
      <c r="G42" s="115" t="s">
        <v>34</v>
      </c>
      <c r="H42" s="144">
        <v>100</v>
      </c>
      <c r="I42" s="116"/>
      <c r="J42" s="252">
        <f t="shared" si="0"/>
        <v>0</v>
      </c>
    </row>
    <row r="43" spans="4:10" ht="15" thickBot="1" x14ac:dyDescent="0.2">
      <c r="D43" s="374" t="s">
        <v>59</v>
      </c>
      <c r="E43" s="374"/>
      <c r="F43" s="374"/>
      <c r="G43" s="374"/>
      <c r="H43" s="150">
        <f>SUM(H29:H42)</f>
        <v>3500</v>
      </c>
      <c r="I43" s="107"/>
      <c r="J43" s="253">
        <f>SUM(J29:J42)</f>
        <v>0</v>
      </c>
    </row>
  </sheetData>
  <mergeCells count="33">
    <mergeCell ref="I25:J25"/>
    <mergeCell ref="D43:G43"/>
    <mergeCell ref="E26:H26"/>
    <mergeCell ref="I26:J26"/>
    <mergeCell ref="D29:D42"/>
    <mergeCell ref="E29:E32"/>
    <mergeCell ref="F29:F32"/>
    <mergeCell ref="F33:F37"/>
    <mergeCell ref="E34:E37"/>
    <mergeCell ref="F38:F42"/>
    <mergeCell ref="E39:E42"/>
    <mergeCell ref="I23:J23"/>
    <mergeCell ref="B22:E22"/>
    <mergeCell ref="F22:H22"/>
    <mergeCell ref="I22:J22"/>
    <mergeCell ref="I24:J24"/>
    <mergeCell ref="K1:L1"/>
    <mergeCell ref="A6:L13"/>
    <mergeCell ref="A15:B15"/>
    <mergeCell ref="C15:D15"/>
    <mergeCell ref="E15:F15"/>
    <mergeCell ref="K16:L16"/>
    <mergeCell ref="A17:B17"/>
    <mergeCell ref="C17:D17"/>
    <mergeCell ref="E17:F17"/>
    <mergeCell ref="G17:H17"/>
    <mergeCell ref="I17:J17"/>
    <mergeCell ref="K17:L17"/>
    <mergeCell ref="A16:B16"/>
    <mergeCell ref="C16:D16"/>
    <mergeCell ref="E16:F16"/>
    <mergeCell ref="G16:H16"/>
    <mergeCell ref="I16:J16"/>
  </mergeCells>
  <phoneticPr fontId="2"/>
  <printOptions horizontalCentered="1"/>
  <pageMargins left="0.70866141732283472" right="0.70866141732283472" top="0.74803149606299213" bottom="0.74803149606299213" header="0.31496062992125984" footer="0.31496062992125984"/>
  <pageSetup paperSize="9" scale="62" fitToHeight="0" orientation="portrait"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697807-C502-43A8-A0AD-A0D2E8EB527B}">
  <sheetPr>
    <pageSetUpPr fitToPage="1"/>
  </sheetPr>
  <dimension ref="A1:M66"/>
  <sheetViews>
    <sheetView view="pageBreakPreview" topLeftCell="A4" zoomScaleNormal="100" zoomScaleSheetLayoutView="100" workbookViewId="0">
      <selection activeCell="K30" sqref="K30"/>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17" t="s">
        <v>209</v>
      </c>
      <c r="D15" s="318"/>
      <c r="E15" s="306" t="s">
        <v>207</v>
      </c>
      <c r="F15" s="307"/>
      <c r="G15" s="17"/>
      <c r="K15" s="19" t="s">
        <v>4</v>
      </c>
      <c r="L15" s="19" t="s">
        <v>208</v>
      </c>
    </row>
    <row r="16" spans="1:12" ht="98.25" customHeight="1" x14ac:dyDescent="0.15">
      <c r="A16" s="312" t="s">
        <v>5</v>
      </c>
      <c r="B16" s="313"/>
      <c r="C16" s="314" t="s">
        <v>274</v>
      </c>
      <c r="D16" s="315"/>
      <c r="E16" s="312"/>
      <c r="F16" s="285"/>
      <c r="G16" s="312"/>
      <c r="H16" s="285"/>
      <c r="I16" s="284"/>
      <c r="J16" s="285"/>
      <c r="K16" s="284"/>
      <c r="L16" s="285"/>
    </row>
    <row r="17" spans="1:13" ht="19.5" customHeight="1" x14ac:dyDescent="0.15">
      <c r="A17" s="306" t="s">
        <v>6</v>
      </c>
      <c r="B17" s="307"/>
      <c r="C17" s="310">
        <f>I27</f>
        <v>2000</v>
      </c>
      <c r="D17" s="349"/>
      <c r="E17" s="310"/>
      <c r="F17" s="349"/>
      <c r="G17" s="310"/>
      <c r="H17" s="349"/>
      <c r="I17" s="310"/>
      <c r="J17" s="311"/>
      <c r="K17" s="310"/>
      <c r="L17" s="311"/>
    </row>
    <row r="18" spans="1:13" ht="13.5" customHeight="1" x14ac:dyDescent="0.15">
      <c r="A18" s="20" t="s">
        <v>255</v>
      </c>
      <c r="C18" s="4"/>
      <c r="D18" s="4"/>
      <c r="E18" s="4"/>
      <c r="F18" s="4"/>
      <c r="G18" s="4"/>
      <c r="H18" s="4"/>
      <c r="I18" s="4"/>
      <c r="J18" s="4"/>
      <c r="K18" s="4"/>
      <c r="L18" s="4"/>
    </row>
    <row r="19" spans="1:13" ht="13.5" customHeight="1" x14ac:dyDescent="0.15">
      <c r="A19" s="20" t="s">
        <v>256</v>
      </c>
      <c r="C19" s="4"/>
      <c r="D19" s="4"/>
      <c r="E19" s="4"/>
      <c r="F19" s="4"/>
      <c r="G19" s="4"/>
      <c r="H19" s="4"/>
      <c r="I19" s="4"/>
      <c r="J19" s="4"/>
      <c r="K19" s="4"/>
      <c r="L19" s="4"/>
    </row>
    <row r="20" spans="1:13" ht="13.5" customHeight="1" x14ac:dyDescent="0.15">
      <c r="A20" s="20" t="s">
        <v>320</v>
      </c>
      <c r="C20" s="4"/>
      <c r="D20" s="4"/>
      <c r="E20" s="4"/>
      <c r="F20" s="4"/>
      <c r="G20" s="4"/>
      <c r="H20" s="4"/>
      <c r="I20" s="4"/>
      <c r="J20" s="4"/>
      <c r="K20" s="4"/>
      <c r="L20" s="4"/>
    </row>
    <row r="21" spans="1:13" ht="13.5" customHeight="1" x14ac:dyDescent="0.15">
      <c r="A21" s="20" t="s">
        <v>250</v>
      </c>
      <c r="C21" s="4"/>
      <c r="D21" s="4"/>
      <c r="E21" s="4"/>
      <c r="F21" s="4"/>
      <c r="G21" s="4"/>
      <c r="H21" s="4"/>
      <c r="I21" s="4"/>
      <c r="J21" s="4"/>
      <c r="K21" s="4"/>
      <c r="L21" s="4"/>
    </row>
    <row r="22" spans="1:13" ht="13.5" customHeight="1" x14ac:dyDescent="0.15">
      <c r="A22" s="20" t="s">
        <v>251</v>
      </c>
      <c r="C22" s="4"/>
      <c r="D22" s="4"/>
      <c r="E22" s="4"/>
      <c r="F22" s="4"/>
      <c r="G22" s="4"/>
      <c r="H22" s="4"/>
      <c r="I22" s="4"/>
      <c r="J22" s="4"/>
      <c r="K22" s="4"/>
      <c r="L22" s="4"/>
    </row>
    <row r="23" spans="1:13" x14ac:dyDescent="0.15">
      <c r="A23" s="18"/>
      <c r="C23" s="4"/>
      <c r="D23" s="4"/>
      <c r="E23" s="4"/>
      <c r="F23" s="4"/>
      <c r="G23" s="4"/>
      <c r="H23" s="4"/>
      <c r="I23" s="4"/>
      <c r="J23" s="4"/>
      <c r="K23" s="4"/>
      <c r="L23" s="4"/>
    </row>
    <row r="24" spans="1:13" x14ac:dyDescent="0.15">
      <c r="A24" t="s">
        <v>7</v>
      </c>
      <c r="F24" s="8" t="s">
        <v>8</v>
      </c>
    </row>
    <row r="25" spans="1:13" ht="13.5" customHeight="1" x14ac:dyDescent="0.15">
      <c r="A25" s="10" t="s">
        <v>9</v>
      </c>
      <c r="B25" s="291" t="s">
        <v>10</v>
      </c>
      <c r="C25" s="291"/>
      <c r="D25" s="291"/>
      <c r="E25" s="321"/>
      <c r="F25" s="321" t="s">
        <v>11</v>
      </c>
      <c r="G25" s="321"/>
      <c r="H25" s="321"/>
      <c r="I25" s="321" t="s">
        <v>12</v>
      </c>
      <c r="J25" s="321"/>
    </row>
    <row r="26" spans="1:13" ht="13.5" customHeight="1" x14ac:dyDescent="0.15">
      <c r="A26" s="10" t="s">
        <v>13</v>
      </c>
      <c r="B26" s="19" t="s">
        <v>14</v>
      </c>
      <c r="C26" s="19" t="s">
        <v>15</v>
      </c>
      <c r="D26" s="40" t="s">
        <v>16</v>
      </c>
      <c r="E26" s="33" t="s">
        <v>17</v>
      </c>
      <c r="F26" s="34" t="s">
        <v>18</v>
      </c>
      <c r="G26" s="34" t="s">
        <v>19</v>
      </c>
      <c r="H26" s="34" t="s">
        <v>20</v>
      </c>
      <c r="I26" s="322"/>
      <c r="J26" s="323"/>
    </row>
    <row r="27" spans="1:13" ht="13.5" customHeight="1" x14ac:dyDescent="0.15">
      <c r="A27" s="10" t="s">
        <v>21</v>
      </c>
      <c r="B27" s="14">
        <f>L37</f>
        <v>2000</v>
      </c>
      <c r="C27" s="47">
        <v>0</v>
      </c>
      <c r="D27" s="47">
        <v>0</v>
      </c>
      <c r="E27" s="47">
        <v>0</v>
      </c>
      <c r="F27" s="47">
        <v>0</v>
      </c>
      <c r="G27" s="47">
        <v>0</v>
      </c>
      <c r="H27" s="48">
        <v>0</v>
      </c>
      <c r="I27" s="282">
        <f>SUM(B27:H27)</f>
        <v>2000</v>
      </c>
      <c r="J27" s="324"/>
      <c r="L27" s="13"/>
    </row>
    <row r="28" spans="1:13" ht="13.5" customHeight="1" x14ac:dyDescent="0.15">
      <c r="A28" s="10" t="s">
        <v>22</v>
      </c>
      <c r="B28" s="14">
        <f>M37</f>
        <v>0</v>
      </c>
      <c r="C28" s="47">
        <v>0</v>
      </c>
      <c r="D28" s="47">
        <v>0</v>
      </c>
      <c r="E28" s="47">
        <v>0</v>
      </c>
      <c r="F28" s="47">
        <v>0</v>
      </c>
      <c r="G28" s="47">
        <v>0</v>
      </c>
      <c r="H28" s="50">
        <v>0</v>
      </c>
      <c r="I28" s="282">
        <f>SUM(B28:H28)</f>
        <v>0</v>
      </c>
      <c r="J28" s="324"/>
    </row>
    <row r="29" spans="1:13" ht="13.5" customHeight="1" x14ac:dyDescent="0.15">
      <c r="A29" s="11"/>
      <c r="B29" s="11"/>
      <c r="C29" s="12"/>
      <c r="D29" s="12"/>
      <c r="E29" s="286" t="s">
        <v>39</v>
      </c>
      <c r="F29" s="287"/>
      <c r="G29" s="287"/>
      <c r="H29" s="288"/>
      <c r="I29" s="319">
        <f>IF(ISERROR(I28/I27)," ",(I28/I27))</f>
        <v>0</v>
      </c>
      <c r="J29" s="320" t="str">
        <f>IF(ISERROR(#REF!/#REF!)," ",(#REF!/#REF!))</f>
        <v xml:space="preserve"> </v>
      </c>
    </row>
    <row r="30" spans="1:13" ht="13.5" customHeight="1" x14ac:dyDescent="0.15">
      <c r="A30" s="2"/>
      <c r="B30" s="2"/>
      <c r="E30" s="159"/>
      <c r="F30" s="159"/>
      <c r="G30" s="159"/>
      <c r="H30" s="159"/>
      <c r="I30" s="160"/>
      <c r="J30" s="160"/>
    </row>
    <row r="31" spans="1:13" ht="13.5" customHeight="1" x14ac:dyDescent="0.15">
      <c r="A31" s="2"/>
      <c r="B31" s="2"/>
      <c r="D31" s="343" t="s">
        <v>243</v>
      </c>
      <c r="E31" s="343"/>
      <c r="F31" s="343"/>
      <c r="G31" s="343"/>
      <c r="H31" s="334" t="s">
        <v>244</v>
      </c>
      <c r="I31" s="334"/>
      <c r="J31" s="334"/>
      <c r="K31" s="334"/>
      <c r="L31" s="291" t="s">
        <v>249</v>
      </c>
      <c r="M31" s="291"/>
    </row>
    <row r="32" spans="1:13" ht="13.5" customHeight="1" thickBot="1" x14ac:dyDescent="0.2">
      <c r="A32" s="21" t="s">
        <v>24</v>
      </c>
      <c r="B32" s="21" t="s">
        <v>25</v>
      </c>
      <c r="C32" s="21" t="s">
        <v>27</v>
      </c>
      <c r="D32" s="21" t="s">
        <v>245</v>
      </c>
      <c r="E32" s="21" t="s">
        <v>28</v>
      </c>
      <c r="F32" s="161" t="s">
        <v>246</v>
      </c>
      <c r="G32" s="21" t="s">
        <v>247</v>
      </c>
      <c r="H32" s="21" t="s">
        <v>245</v>
      </c>
      <c r="I32" s="21" t="s">
        <v>28</v>
      </c>
      <c r="J32" s="161" t="s">
        <v>246</v>
      </c>
      <c r="K32" s="21" t="s">
        <v>247</v>
      </c>
      <c r="L32" s="21" t="s">
        <v>248</v>
      </c>
      <c r="M32" s="21" t="s">
        <v>30</v>
      </c>
    </row>
    <row r="33" spans="1:13" ht="14.25" customHeight="1" thickBot="1" x14ac:dyDescent="0.2">
      <c r="A33" s="328" t="s">
        <v>42</v>
      </c>
      <c r="B33" s="331" t="s">
        <v>64</v>
      </c>
      <c r="C33" s="115" t="s">
        <v>31</v>
      </c>
      <c r="D33" s="336"/>
      <c r="E33" s="172"/>
      <c r="F33" s="163"/>
      <c r="G33" s="164">
        <f>E33*F33</f>
        <v>0</v>
      </c>
      <c r="H33" s="336"/>
      <c r="I33" s="162">
        <f>IF(OR(H33="",H33=0),0,L33-E33)</f>
        <v>0</v>
      </c>
      <c r="J33" s="163"/>
      <c r="K33" s="164">
        <f>I33*J33</f>
        <v>0</v>
      </c>
      <c r="L33" s="165">
        <v>400</v>
      </c>
      <c r="M33" s="166">
        <f>(F33*E33)+(I33*J33)</f>
        <v>0</v>
      </c>
    </row>
    <row r="34" spans="1:13" ht="13.5" customHeight="1" thickBot="1" x14ac:dyDescent="0.2">
      <c r="A34" s="329"/>
      <c r="B34" s="332"/>
      <c r="C34" s="115" t="s">
        <v>32</v>
      </c>
      <c r="D34" s="336"/>
      <c r="E34" s="172"/>
      <c r="F34" s="163"/>
      <c r="G34" s="164">
        <f>E34*F34</f>
        <v>0</v>
      </c>
      <c r="H34" s="336"/>
      <c r="I34" s="162">
        <f>IF(OR(H33="",H33=0),0,L34-E34)</f>
        <v>0</v>
      </c>
      <c r="J34" s="163"/>
      <c r="K34" s="164">
        <f>I34*J34</f>
        <v>0</v>
      </c>
      <c r="L34" s="165">
        <v>600</v>
      </c>
      <c r="M34" s="166">
        <f>(F34*E34)+(I34*J34)</f>
        <v>0</v>
      </c>
    </row>
    <row r="35" spans="1:13" ht="15" thickBot="1" x14ac:dyDescent="0.2">
      <c r="A35" s="329"/>
      <c r="B35" s="332"/>
      <c r="C35" s="115" t="s">
        <v>33</v>
      </c>
      <c r="D35" s="336"/>
      <c r="E35" s="172"/>
      <c r="F35" s="163"/>
      <c r="G35" s="164">
        <f>E35*F35</f>
        <v>0</v>
      </c>
      <c r="H35" s="336"/>
      <c r="I35" s="162">
        <f>IF(OR(H33="",H33=0),0,L35-E35)</f>
        <v>0</v>
      </c>
      <c r="J35" s="163"/>
      <c r="K35" s="164">
        <f>I35*J35</f>
        <v>0</v>
      </c>
      <c r="L35" s="165">
        <v>600</v>
      </c>
      <c r="M35" s="166">
        <f>(F35*E35)+(I35*J35)</f>
        <v>0</v>
      </c>
    </row>
    <row r="36" spans="1:13" ht="15" thickBot="1" x14ac:dyDescent="0.2">
      <c r="A36" s="330"/>
      <c r="B36" s="333"/>
      <c r="C36" s="115" t="s">
        <v>34</v>
      </c>
      <c r="D36" s="336"/>
      <c r="E36" s="172"/>
      <c r="F36" s="163"/>
      <c r="G36" s="164">
        <f>E36*F36</f>
        <v>0</v>
      </c>
      <c r="H36" s="336"/>
      <c r="I36" s="162">
        <f>IF(OR(H33="",H33=0),0,L36-E36)</f>
        <v>0</v>
      </c>
      <c r="J36" s="163"/>
      <c r="K36" s="164">
        <f>I36*J36</f>
        <v>0</v>
      </c>
      <c r="L36" s="165">
        <v>400</v>
      </c>
      <c r="M36" s="166">
        <f>(F36*E36)+(I36*J36)</f>
        <v>0</v>
      </c>
    </row>
    <row r="37" spans="1:13" ht="14.25" x14ac:dyDescent="0.15">
      <c r="A37" s="158" t="s">
        <v>59</v>
      </c>
      <c r="B37" s="158"/>
      <c r="C37" s="158"/>
      <c r="D37" s="173"/>
      <c r="E37" s="168">
        <f>SUM(E33:E36)</f>
        <v>0</v>
      </c>
      <c r="F37" s="169"/>
      <c r="G37" s="167">
        <f>SUM(G33:G36)</f>
        <v>0</v>
      </c>
      <c r="H37" s="167"/>
      <c r="I37" s="168">
        <f>SUM(I33:I36)</f>
        <v>0</v>
      </c>
      <c r="J37" s="169"/>
      <c r="K37" s="167">
        <f>SUM(K33:K36)</f>
        <v>0</v>
      </c>
      <c r="L37" s="170">
        <f>SUM(L33:L36)</f>
        <v>2000</v>
      </c>
      <c r="M37" s="170">
        <f>SUM(M33:M36)</f>
        <v>0</v>
      </c>
    </row>
    <row r="41" spans="1:13" x14ac:dyDescent="0.15">
      <c r="A41" t="s">
        <v>260</v>
      </c>
    </row>
    <row r="42" spans="1:13" x14ac:dyDescent="0.15">
      <c r="D42" s="343" t="s">
        <v>243</v>
      </c>
      <c r="E42" s="343"/>
      <c r="F42" s="343"/>
      <c r="G42" s="343"/>
      <c r="H42" s="334" t="s">
        <v>244</v>
      </c>
      <c r="I42" s="334"/>
      <c r="J42" s="334"/>
      <c r="K42" s="334"/>
      <c r="L42" s="291" t="s">
        <v>249</v>
      </c>
      <c r="M42" s="291"/>
    </row>
    <row r="43" spans="1:13" ht="14.25" x14ac:dyDescent="0.15">
      <c r="A43" s="21" t="s">
        <v>24</v>
      </c>
      <c r="B43" s="21" t="s">
        <v>25</v>
      </c>
      <c r="C43" s="174" t="s">
        <v>27</v>
      </c>
      <c r="D43" s="21" t="s">
        <v>245</v>
      </c>
      <c r="E43" s="21" t="s">
        <v>28</v>
      </c>
      <c r="F43" s="161" t="s">
        <v>246</v>
      </c>
      <c r="G43" s="21" t="s">
        <v>247</v>
      </c>
      <c r="H43" s="21" t="s">
        <v>245</v>
      </c>
      <c r="I43" s="21" t="s">
        <v>28</v>
      </c>
      <c r="J43" s="161" t="s">
        <v>246</v>
      </c>
      <c r="K43" s="21" t="s">
        <v>247</v>
      </c>
      <c r="L43" s="21" t="s">
        <v>248</v>
      </c>
      <c r="M43" s="21" t="s">
        <v>30</v>
      </c>
    </row>
    <row r="44" spans="1:13" ht="14.25" x14ac:dyDescent="0.15">
      <c r="A44" s="420" t="s">
        <v>14</v>
      </c>
      <c r="B44" s="421" t="s">
        <v>253</v>
      </c>
      <c r="C44" s="57" t="s">
        <v>31</v>
      </c>
      <c r="D44" s="271">
        <v>2</v>
      </c>
      <c r="E44" s="175">
        <v>400</v>
      </c>
      <c r="F44" s="23">
        <v>8500</v>
      </c>
      <c r="G44" s="165">
        <f>E44*F44</f>
        <v>3400000</v>
      </c>
      <c r="H44" s="271"/>
      <c r="I44" s="176">
        <f>IF(OR(H44="",H44=0),0,L44-E44)</f>
        <v>0</v>
      </c>
      <c r="J44" s="23"/>
      <c r="K44" s="165">
        <f>I44*J44</f>
        <v>0</v>
      </c>
      <c r="L44" s="165">
        <v>400</v>
      </c>
      <c r="M44" s="166">
        <f>(F44*E44)+(I44*J44)</f>
        <v>3400000</v>
      </c>
    </row>
    <row r="45" spans="1:13" ht="14.25" x14ac:dyDescent="0.15">
      <c r="A45" s="420"/>
      <c r="B45" s="421"/>
      <c r="C45" s="57" t="s">
        <v>32</v>
      </c>
      <c r="D45" s="271"/>
      <c r="E45" s="175">
        <v>600</v>
      </c>
      <c r="F45" s="23">
        <v>8500</v>
      </c>
      <c r="G45" s="165">
        <f>E45*F45</f>
        <v>5100000</v>
      </c>
      <c r="H45" s="271"/>
      <c r="I45" s="176">
        <f>IF(OR(H44="",H44=0),0,L45-E45)</f>
        <v>0</v>
      </c>
      <c r="J45" s="23"/>
      <c r="K45" s="165">
        <f>I45*J45</f>
        <v>0</v>
      </c>
      <c r="L45" s="165">
        <v>600</v>
      </c>
      <c r="M45" s="166">
        <f>(F45*E45)+(I45*J45)</f>
        <v>5100000</v>
      </c>
    </row>
    <row r="46" spans="1:13" ht="14.25" x14ac:dyDescent="0.15">
      <c r="A46" s="420"/>
      <c r="B46" s="421"/>
      <c r="C46" s="57" t="s">
        <v>33</v>
      </c>
      <c r="D46" s="271"/>
      <c r="E46" s="175">
        <v>600</v>
      </c>
      <c r="F46" s="23">
        <v>8500</v>
      </c>
      <c r="G46" s="165">
        <f>E46*F46</f>
        <v>5100000</v>
      </c>
      <c r="H46" s="271"/>
      <c r="I46" s="176">
        <f>IF(OR(H44="",H44=0),0,L46-E46)</f>
        <v>0</v>
      </c>
      <c r="J46" s="23"/>
      <c r="K46" s="165">
        <f>I46*J46</f>
        <v>0</v>
      </c>
      <c r="L46" s="165">
        <v>600</v>
      </c>
      <c r="M46" s="166">
        <f>(F46*E46)+(I46*J46)</f>
        <v>5100000</v>
      </c>
    </row>
    <row r="47" spans="1:13" ht="14.25" x14ac:dyDescent="0.15">
      <c r="A47" s="420"/>
      <c r="B47" s="421"/>
      <c r="C47" s="57" t="s">
        <v>34</v>
      </c>
      <c r="D47" s="271"/>
      <c r="E47" s="175">
        <v>400</v>
      </c>
      <c r="F47" s="23">
        <v>8500</v>
      </c>
      <c r="G47" s="165">
        <f>E47*F47</f>
        <v>3400000</v>
      </c>
      <c r="H47" s="271"/>
      <c r="I47" s="176">
        <f>IF(OR(H44="",H44=0),0,L47-E47)</f>
        <v>0</v>
      </c>
      <c r="J47" s="23"/>
      <c r="K47" s="165">
        <f>I47*J47</f>
        <v>0</v>
      </c>
      <c r="L47" s="165">
        <v>400</v>
      </c>
      <c r="M47" s="166">
        <f>(F47*E47)+(I47*J47)</f>
        <v>3400000</v>
      </c>
    </row>
    <row r="48" spans="1:13" ht="14.25" x14ac:dyDescent="0.15">
      <c r="A48" s="272" t="s">
        <v>254</v>
      </c>
      <c r="B48" s="272"/>
      <c r="C48" s="272"/>
      <c r="D48" s="173"/>
      <c r="E48" s="168">
        <f>SUM(E44:E47)</f>
        <v>2000</v>
      </c>
      <c r="F48" s="167"/>
      <c r="G48" s="167">
        <f>SUM(G44:G47)</f>
        <v>17000000</v>
      </c>
      <c r="H48" s="167"/>
      <c r="I48" s="177">
        <f>SUM(I44:I47)</f>
        <v>0</v>
      </c>
      <c r="J48" s="167"/>
      <c r="K48" s="167">
        <f>SUM(K44:K47)</f>
        <v>0</v>
      </c>
      <c r="L48" s="170">
        <f>SUM(L44:L47)</f>
        <v>2000</v>
      </c>
      <c r="M48" s="170">
        <f>SUM(M44:M47)</f>
        <v>17000000</v>
      </c>
    </row>
    <row r="49" spans="1:13" ht="14.25" x14ac:dyDescent="0.15">
      <c r="A49" s="178"/>
      <c r="B49" s="178"/>
      <c r="C49" s="178"/>
      <c r="D49" s="178"/>
      <c r="E49" s="179"/>
      <c r="F49" s="180"/>
      <c r="G49" s="180"/>
      <c r="H49" s="180"/>
      <c r="I49" s="181"/>
      <c r="J49" s="180"/>
      <c r="K49" s="180"/>
      <c r="L49" s="182"/>
      <c r="M49" s="182"/>
    </row>
    <row r="50" spans="1:13" x14ac:dyDescent="0.15">
      <c r="A50" t="s">
        <v>261</v>
      </c>
    </row>
    <row r="51" spans="1:13" x14ac:dyDescent="0.15">
      <c r="D51" s="343" t="s">
        <v>243</v>
      </c>
      <c r="E51" s="343"/>
      <c r="F51" s="343"/>
      <c r="G51" s="343"/>
      <c r="H51" s="334" t="s">
        <v>244</v>
      </c>
      <c r="I51" s="334"/>
      <c r="J51" s="334"/>
      <c r="K51" s="334"/>
      <c r="L51" s="291" t="s">
        <v>249</v>
      </c>
      <c r="M51" s="291"/>
    </row>
    <row r="52" spans="1:13" ht="14.25" x14ac:dyDescent="0.15">
      <c r="A52" s="21" t="s">
        <v>24</v>
      </c>
      <c r="B52" s="21" t="s">
        <v>25</v>
      </c>
      <c r="C52" s="174" t="s">
        <v>27</v>
      </c>
      <c r="D52" s="21" t="s">
        <v>245</v>
      </c>
      <c r="E52" s="21" t="s">
        <v>28</v>
      </c>
      <c r="F52" s="161" t="s">
        <v>246</v>
      </c>
      <c r="G52" s="21" t="s">
        <v>247</v>
      </c>
      <c r="H52" s="21" t="s">
        <v>245</v>
      </c>
      <c r="I52" s="21" t="s">
        <v>28</v>
      </c>
      <c r="J52" s="161" t="s">
        <v>246</v>
      </c>
      <c r="K52" s="21" t="s">
        <v>247</v>
      </c>
      <c r="L52" s="21" t="s">
        <v>248</v>
      </c>
      <c r="M52" s="21" t="s">
        <v>30</v>
      </c>
    </row>
    <row r="53" spans="1:13" ht="14.25" x14ac:dyDescent="0.15">
      <c r="A53" s="420" t="s">
        <v>14</v>
      </c>
      <c r="B53" s="421" t="s">
        <v>253</v>
      </c>
      <c r="C53" s="57" t="s">
        <v>31</v>
      </c>
      <c r="D53" s="271">
        <v>2</v>
      </c>
      <c r="E53" s="175">
        <v>100</v>
      </c>
      <c r="F53" s="23">
        <v>8500</v>
      </c>
      <c r="G53" s="165">
        <f>E53*F53</f>
        <v>850000</v>
      </c>
      <c r="H53" s="271">
        <v>2.4</v>
      </c>
      <c r="I53" s="183">
        <f>IF(OR(H53="",H53=0),0,L53-E53)</f>
        <v>300</v>
      </c>
      <c r="J53" s="23">
        <v>10000</v>
      </c>
      <c r="K53" s="165">
        <f>I53*J53</f>
        <v>3000000</v>
      </c>
      <c r="L53" s="165">
        <v>400</v>
      </c>
      <c r="M53" s="166">
        <f>(F53*E53)+(I53*J53)</f>
        <v>3850000</v>
      </c>
    </row>
    <row r="54" spans="1:13" ht="14.25" x14ac:dyDescent="0.15">
      <c r="A54" s="420"/>
      <c r="B54" s="421"/>
      <c r="C54" s="57" t="s">
        <v>32</v>
      </c>
      <c r="D54" s="271"/>
      <c r="E54" s="175">
        <v>150</v>
      </c>
      <c r="F54" s="23">
        <v>8500</v>
      </c>
      <c r="G54" s="165">
        <f>E54*F54</f>
        <v>1275000</v>
      </c>
      <c r="H54" s="271"/>
      <c r="I54" s="183">
        <f>IF(OR(H53="",H53=0),0,L54-E54)</f>
        <v>450</v>
      </c>
      <c r="J54" s="23">
        <v>10000</v>
      </c>
      <c r="K54" s="165">
        <f>I54*J54</f>
        <v>4500000</v>
      </c>
      <c r="L54" s="165">
        <v>600</v>
      </c>
      <c r="M54" s="166">
        <f>(F54*E54)+(I54*J54)</f>
        <v>5775000</v>
      </c>
    </row>
    <row r="55" spans="1:13" ht="14.25" x14ac:dyDescent="0.15">
      <c r="A55" s="420"/>
      <c r="B55" s="421"/>
      <c r="C55" s="57" t="s">
        <v>33</v>
      </c>
      <c r="D55" s="271"/>
      <c r="E55" s="175">
        <v>150</v>
      </c>
      <c r="F55" s="23">
        <v>8500</v>
      </c>
      <c r="G55" s="165">
        <f>E55*F55</f>
        <v>1275000</v>
      </c>
      <c r="H55" s="271"/>
      <c r="I55" s="183">
        <f>IF(OR(H53="",H53=0),0,L55-E55)</f>
        <v>450</v>
      </c>
      <c r="J55" s="23">
        <v>10000</v>
      </c>
      <c r="K55" s="165">
        <f>I55*J55</f>
        <v>4500000</v>
      </c>
      <c r="L55" s="165">
        <v>600</v>
      </c>
      <c r="M55" s="166">
        <f>(F55*E55)+(I55*J55)</f>
        <v>5775000</v>
      </c>
    </row>
    <row r="56" spans="1:13" ht="14.25" x14ac:dyDescent="0.15">
      <c r="A56" s="420"/>
      <c r="B56" s="421"/>
      <c r="C56" s="57" t="s">
        <v>34</v>
      </c>
      <c r="D56" s="271"/>
      <c r="E56" s="175">
        <v>100</v>
      </c>
      <c r="F56" s="23">
        <v>8500</v>
      </c>
      <c r="G56" s="165">
        <f>E56*F56</f>
        <v>850000</v>
      </c>
      <c r="H56" s="271"/>
      <c r="I56" s="183">
        <f>IF(OR(H53="",H53=0),0,L56-E56)</f>
        <v>300</v>
      </c>
      <c r="J56" s="23">
        <v>10000</v>
      </c>
      <c r="K56" s="165">
        <f>I56*J56</f>
        <v>3000000</v>
      </c>
      <c r="L56" s="165">
        <v>400</v>
      </c>
      <c r="M56" s="166">
        <f>(F56*E56)+(I56*J56)</f>
        <v>3850000</v>
      </c>
    </row>
    <row r="57" spans="1:13" ht="14.25" x14ac:dyDescent="0.15">
      <c r="A57" s="272" t="s">
        <v>254</v>
      </c>
      <c r="B57" s="272"/>
      <c r="C57" s="272"/>
      <c r="D57" s="173"/>
      <c r="E57" s="168">
        <f>SUM(E53:E56)</f>
        <v>500</v>
      </c>
      <c r="F57" s="167"/>
      <c r="G57" s="167">
        <f>SUM(G53:G56)</f>
        <v>4250000</v>
      </c>
      <c r="H57" s="167"/>
      <c r="I57" s="177">
        <f>SUM(I53:I56)</f>
        <v>1500</v>
      </c>
      <c r="J57" s="167"/>
      <c r="K57" s="167">
        <f>SUM(K53:K56)</f>
        <v>15000000</v>
      </c>
      <c r="L57" s="170">
        <f>SUM(L53:L56)</f>
        <v>2000</v>
      </c>
      <c r="M57" s="170">
        <f>SUM(M53:M56)</f>
        <v>19250000</v>
      </c>
    </row>
    <row r="58" spans="1:13" ht="14.25" x14ac:dyDescent="0.15">
      <c r="A58" s="178"/>
      <c r="B58" s="178"/>
      <c r="C58" s="178"/>
      <c r="D58" s="178"/>
      <c r="E58" s="179"/>
      <c r="F58" s="180"/>
      <c r="G58" s="180"/>
      <c r="H58" s="180"/>
      <c r="I58" s="181"/>
      <c r="J58" s="180"/>
      <c r="K58" s="180"/>
      <c r="L58" s="182"/>
      <c r="M58" s="182"/>
    </row>
    <row r="59" spans="1:13" x14ac:dyDescent="0.15">
      <c r="A59" t="s">
        <v>262</v>
      </c>
    </row>
    <row r="60" spans="1:13" x14ac:dyDescent="0.15">
      <c r="D60" s="343" t="s">
        <v>243</v>
      </c>
      <c r="E60" s="343"/>
      <c r="F60" s="343"/>
      <c r="G60" s="343"/>
      <c r="H60" s="334" t="s">
        <v>244</v>
      </c>
      <c r="I60" s="334"/>
      <c r="J60" s="334"/>
      <c r="K60" s="334"/>
      <c r="L60" s="291" t="s">
        <v>249</v>
      </c>
      <c r="M60" s="291"/>
    </row>
    <row r="61" spans="1:13" ht="14.25" x14ac:dyDescent="0.15">
      <c r="A61" s="21" t="s">
        <v>24</v>
      </c>
      <c r="B61" s="21" t="s">
        <v>25</v>
      </c>
      <c r="C61" s="174" t="s">
        <v>27</v>
      </c>
      <c r="D61" s="21" t="s">
        <v>245</v>
      </c>
      <c r="E61" s="21" t="s">
        <v>28</v>
      </c>
      <c r="F61" s="161" t="s">
        <v>246</v>
      </c>
      <c r="G61" s="21" t="s">
        <v>247</v>
      </c>
      <c r="H61" s="21" t="s">
        <v>245</v>
      </c>
      <c r="I61" s="21" t="s">
        <v>28</v>
      </c>
      <c r="J61" s="161" t="s">
        <v>246</v>
      </c>
      <c r="K61" s="21" t="s">
        <v>247</v>
      </c>
      <c r="L61" s="21" t="s">
        <v>248</v>
      </c>
      <c r="M61" s="21" t="s">
        <v>30</v>
      </c>
    </row>
    <row r="62" spans="1:13" ht="14.25" x14ac:dyDescent="0.15">
      <c r="A62" s="420" t="s">
        <v>14</v>
      </c>
      <c r="B62" s="421" t="s">
        <v>253</v>
      </c>
      <c r="C62" s="57" t="s">
        <v>31</v>
      </c>
      <c r="D62" s="271">
        <v>2.5</v>
      </c>
      <c r="E62" s="175">
        <v>150</v>
      </c>
      <c r="F62" s="23">
        <v>9000</v>
      </c>
      <c r="G62" s="165">
        <f>E62*F62</f>
        <v>1350000</v>
      </c>
      <c r="H62" s="271">
        <v>2.7</v>
      </c>
      <c r="I62" s="183">
        <f>IF(OR(H62="",H62=0),0,L62-E62)</f>
        <v>250</v>
      </c>
      <c r="J62" s="23">
        <v>10000</v>
      </c>
      <c r="K62" s="165">
        <f>I62*J62</f>
        <v>2500000</v>
      </c>
      <c r="L62" s="165">
        <v>400</v>
      </c>
      <c r="M62" s="166">
        <f>(F62*E62)+(I62*J62)</f>
        <v>3850000</v>
      </c>
    </row>
    <row r="63" spans="1:13" ht="14.25" x14ac:dyDescent="0.15">
      <c r="A63" s="420"/>
      <c r="B63" s="421"/>
      <c r="C63" s="57" t="s">
        <v>32</v>
      </c>
      <c r="D63" s="271"/>
      <c r="E63" s="175">
        <v>200</v>
      </c>
      <c r="F63" s="23">
        <v>9000</v>
      </c>
      <c r="G63" s="165">
        <f>E63*F63</f>
        <v>1800000</v>
      </c>
      <c r="H63" s="271"/>
      <c r="I63" s="183">
        <f>IF(OR(H62="",H62=0),0,L63-E63)</f>
        <v>400</v>
      </c>
      <c r="J63" s="23">
        <v>10000</v>
      </c>
      <c r="K63" s="165">
        <f>I63*J63</f>
        <v>4000000</v>
      </c>
      <c r="L63" s="165">
        <v>600</v>
      </c>
      <c r="M63" s="166">
        <f>(F63*E63)+(I63*J63)</f>
        <v>5800000</v>
      </c>
    </row>
    <row r="64" spans="1:13" ht="14.25" x14ac:dyDescent="0.15">
      <c r="A64" s="420"/>
      <c r="B64" s="421"/>
      <c r="C64" s="57" t="s">
        <v>33</v>
      </c>
      <c r="D64" s="271"/>
      <c r="E64" s="175">
        <v>200</v>
      </c>
      <c r="F64" s="23">
        <v>9000</v>
      </c>
      <c r="G64" s="165">
        <f>E64*F64</f>
        <v>1800000</v>
      </c>
      <c r="H64" s="271"/>
      <c r="I64" s="183">
        <f>IF(OR(H62="",H62=0),0,L64-E64)</f>
        <v>400</v>
      </c>
      <c r="J64" s="23">
        <v>10000</v>
      </c>
      <c r="K64" s="165">
        <f>I64*J64</f>
        <v>4000000</v>
      </c>
      <c r="L64" s="165">
        <v>600</v>
      </c>
      <c r="M64" s="166">
        <f>(F64*E64)+(I64*J64)</f>
        <v>5800000</v>
      </c>
    </row>
    <row r="65" spans="1:13" ht="14.25" x14ac:dyDescent="0.15">
      <c r="A65" s="420"/>
      <c r="B65" s="421"/>
      <c r="C65" s="57" t="s">
        <v>34</v>
      </c>
      <c r="D65" s="271"/>
      <c r="E65" s="175">
        <v>100</v>
      </c>
      <c r="F65" s="23">
        <v>9000</v>
      </c>
      <c r="G65" s="165">
        <f>E65*F65</f>
        <v>900000</v>
      </c>
      <c r="H65" s="271"/>
      <c r="I65" s="183">
        <f>IF(OR(H62="",H62=0),0,L65-E65)</f>
        <v>300</v>
      </c>
      <c r="J65" s="23">
        <v>10000</v>
      </c>
      <c r="K65" s="165">
        <f>I65*J65</f>
        <v>3000000</v>
      </c>
      <c r="L65" s="165">
        <v>400</v>
      </c>
      <c r="M65" s="166">
        <f>(F65*E65)+(I65*J65)</f>
        <v>3900000</v>
      </c>
    </row>
    <row r="66" spans="1:13" ht="14.25" x14ac:dyDescent="0.15">
      <c r="A66" s="272" t="s">
        <v>254</v>
      </c>
      <c r="B66" s="272"/>
      <c r="C66" s="272"/>
      <c r="D66" s="173"/>
      <c r="E66" s="168">
        <f>SUM(E62:E65)</f>
        <v>650</v>
      </c>
      <c r="F66" s="167"/>
      <c r="G66" s="167">
        <f>SUM(G62:G65)</f>
        <v>5850000</v>
      </c>
      <c r="H66" s="167"/>
      <c r="I66" s="177">
        <f>SUM(I62:I65)</f>
        <v>1350</v>
      </c>
      <c r="J66" s="167"/>
      <c r="K66" s="167">
        <f>SUM(K62:K65)</f>
        <v>13500000</v>
      </c>
      <c r="L66" s="170">
        <f>SUM(L62:L65)</f>
        <v>2000</v>
      </c>
      <c r="M66" s="170">
        <f>SUM(M62:M65)</f>
        <v>19350000</v>
      </c>
    </row>
  </sheetData>
  <mergeCells count="56">
    <mergeCell ref="I28:J28"/>
    <mergeCell ref="E29:H29"/>
    <mergeCell ref="I29:J29"/>
    <mergeCell ref="I26:J26"/>
    <mergeCell ref="B25:E25"/>
    <mergeCell ref="F25:H25"/>
    <mergeCell ref="I25:J25"/>
    <mergeCell ref="I27:J27"/>
    <mergeCell ref="K1:L1"/>
    <mergeCell ref="A6:L13"/>
    <mergeCell ref="A15:B15"/>
    <mergeCell ref="C15:D15"/>
    <mergeCell ref="E15:F15"/>
    <mergeCell ref="K16:L16"/>
    <mergeCell ref="A17:B17"/>
    <mergeCell ref="C17:D17"/>
    <mergeCell ref="E17:F17"/>
    <mergeCell ref="G17:H17"/>
    <mergeCell ref="I17:J17"/>
    <mergeCell ref="K17:L17"/>
    <mergeCell ref="A16:B16"/>
    <mergeCell ref="C16:D16"/>
    <mergeCell ref="E16:F16"/>
    <mergeCell ref="G16:H16"/>
    <mergeCell ref="I16:J16"/>
    <mergeCell ref="A33:A36"/>
    <mergeCell ref="B33:B36"/>
    <mergeCell ref="D33:D36"/>
    <mergeCell ref="H31:K31"/>
    <mergeCell ref="H33:H36"/>
    <mergeCell ref="L31:M31"/>
    <mergeCell ref="D31:G31"/>
    <mergeCell ref="D60:G60"/>
    <mergeCell ref="H60:K60"/>
    <mergeCell ref="L60:M60"/>
    <mergeCell ref="D42:G42"/>
    <mergeCell ref="H42:K42"/>
    <mergeCell ref="L42:M42"/>
    <mergeCell ref="D51:G51"/>
    <mergeCell ref="H51:K51"/>
    <mergeCell ref="L51:M51"/>
    <mergeCell ref="A44:A47"/>
    <mergeCell ref="B44:B47"/>
    <mergeCell ref="D44:D47"/>
    <mergeCell ref="H44:H47"/>
    <mergeCell ref="A48:C48"/>
    <mergeCell ref="A53:A56"/>
    <mergeCell ref="B53:B56"/>
    <mergeCell ref="D53:D56"/>
    <mergeCell ref="H53:H56"/>
    <mergeCell ref="A57:C57"/>
    <mergeCell ref="A62:A65"/>
    <mergeCell ref="B62:B65"/>
    <mergeCell ref="D62:D65"/>
    <mergeCell ref="H62:H65"/>
    <mergeCell ref="A66:C66"/>
  </mergeCells>
  <phoneticPr fontId="2"/>
  <printOptions horizontalCentered="1"/>
  <pageMargins left="0.70866141732283472" right="0.70866141732283472" top="0.74803149606299213" bottom="0.74803149606299213" header="0.31496062992125984" footer="0.31496062992125984"/>
  <pageSetup paperSize="9" scale="62" fitToHeight="0"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E7728B-736B-4BA6-B1A2-41F51D1CD05F}">
  <sheetPr>
    <pageSetUpPr fitToPage="1"/>
  </sheetPr>
  <dimension ref="A1:L31"/>
  <sheetViews>
    <sheetView view="pageBreakPreview" zoomScale="115" zoomScaleNormal="100" zoomScaleSheetLayoutView="115" workbookViewId="0">
      <selection activeCell="I31" sqref="I31"/>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17" t="s">
        <v>206</v>
      </c>
      <c r="D15" s="318"/>
      <c r="E15" s="306" t="s">
        <v>207</v>
      </c>
      <c r="F15" s="307"/>
      <c r="G15" s="17"/>
      <c r="K15" s="19" t="s">
        <v>4</v>
      </c>
      <c r="L15" s="19" t="s">
        <v>208</v>
      </c>
    </row>
    <row r="16" spans="1:12" ht="98.25" customHeight="1" x14ac:dyDescent="0.15">
      <c r="A16" s="312" t="s">
        <v>5</v>
      </c>
      <c r="B16" s="313"/>
      <c r="C16" s="314" t="s">
        <v>274</v>
      </c>
      <c r="D16" s="315"/>
      <c r="E16" s="312"/>
      <c r="F16" s="285"/>
      <c r="G16" s="312"/>
      <c r="H16" s="285"/>
      <c r="I16" s="284"/>
      <c r="J16" s="285"/>
      <c r="K16" s="284"/>
      <c r="L16" s="285"/>
    </row>
    <row r="17" spans="1:12" ht="19.5" customHeight="1" x14ac:dyDescent="0.15">
      <c r="A17" s="306" t="s">
        <v>6</v>
      </c>
      <c r="B17" s="307"/>
      <c r="C17" s="310">
        <f>I25</f>
        <v>3300</v>
      </c>
      <c r="D17" s="349"/>
      <c r="E17" s="310"/>
      <c r="F17" s="349"/>
      <c r="G17" s="310"/>
      <c r="H17" s="349"/>
      <c r="I17" s="310"/>
      <c r="J17" s="311"/>
      <c r="K17" s="310"/>
      <c r="L17" s="311"/>
    </row>
    <row r="18" spans="1:12" ht="13.5" customHeight="1" x14ac:dyDescent="0.15">
      <c r="A18" s="18" t="s">
        <v>219</v>
      </c>
      <c r="C18" s="4"/>
      <c r="D18" s="4"/>
      <c r="E18" s="4"/>
      <c r="F18" s="4"/>
      <c r="G18" s="4"/>
      <c r="H18" s="4"/>
      <c r="I18" s="4"/>
      <c r="J18" s="4"/>
      <c r="K18" s="4"/>
      <c r="L18" s="4"/>
    </row>
    <row r="19" spans="1:12" ht="13.5" customHeight="1" x14ac:dyDescent="0.15">
      <c r="A19" s="20" t="s">
        <v>255</v>
      </c>
      <c r="C19" s="4"/>
      <c r="D19" s="4"/>
      <c r="E19" s="4"/>
      <c r="F19" s="4"/>
      <c r="G19" s="4"/>
      <c r="H19" s="4"/>
      <c r="I19" s="4"/>
      <c r="J19" s="4"/>
      <c r="K19" s="4"/>
      <c r="L19" s="4"/>
    </row>
    <row r="20" spans="1:12" ht="13.5" customHeight="1" x14ac:dyDescent="0.15">
      <c r="A20" s="20" t="s">
        <v>256</v>
      </c>
      <c r="C20" s="4"/>
      <c r="D20" s="4"/>
      <c r="E20" s="4"/>
      <c r="F20" s="4"/>
      <c r="G20" s="4"/>
      <c r="H20" s="4"/>
      <c r="I20" s="4"/>
      <c r="J20" s="4"/>
      <c r="K20" s="4"/>
      <c r="L20" s="4"/>
    </row>
    <row r="21" spans="1:12" x14ac:dyDescent="0.15">
      <c r="A21" s="18"/>
      <c r="C21" s="4"/>
      <c r="D21" s="4"/>
      <c r="E21" s="4"/>
      <c r="F21" s="4"/>
      <c r="G21" s="4"/>
      <c r="H21" s="4"/>
      <c r="I21" s="4"/>
      <c r="J21" s="4"/>
      <c r="K21" s="4"/>
      <c r="L21" s="4"/>
    </row>
    <row r="22" spans="1:12" x14ac:dyDescent="0.15">
      <c r="A22" t="s">
        <v>7</v>
      </c>
      <c r="F22" s="8" t="s">
        <v>8</v>
      </c>
    </row>
    <row r="23" spans="1:12" ht="13.5" customHeight="1" x14ac:dyDescent="0.15">
      <c r="A23" s="10" t="s">
        <v>9</v>
      </c>
      <c r="B23" s="291" t="s">
        <v>10</v>
      </c>
      <c r="C23" s="291"/>
      <c r="D23" s="291"/>
      <c r="E23" s="321"/>
      <c r="F23" s="321" t="s">
        <v>11</v>
      </c>
      <c r="G23" s="321"/>
      <c r="H23" s="321"/>
      <c r="I23" s="321" t="s">
        <v>12</v>
      </c>
      <c r="J23" s="321"/>
    </row>
    <row r="24" spans="1:12" ht="13.5" customHeight="1" x14ac:dyDescent="0.15">
      <c r="A24" s="10" t="s">
        <v>13</v>
      </c>
      <c r="B24" s="19" t="s">
        <v>14</v>
      </c>
      <c r="C24" s="19" t="s">
        <v>15</v>
      </c>
      <c r="D24" s="40" t="s">
        <v>16</v>
      </c>
      <c r="E24" s="33" t="s">
        <v>17</v>
      </c>
      <c r="F24" s="34" t="s">
        <v>18</v>
      </c>
      <c r="G24" s="34" t="s">
        <v>19</v>
      </c>
      <c r="H24" s="34" t="s">
        <v>20</v>
      </c>
      <c r="I24" s="322"/>
      <c r="J24" s="323"/>
    </row>
    <row r="25" spans="1:12" ht="13.5" customHeight="1" x14ac:dyDescent="0.15">
      <c r="A25" s="10" t="s">
        <v>21</v>
      </c>
      <c r="B25" s="47">
        <v>0</v>
      </c>
      <c r="C25" s="47">
        <v>0</v>
      </c>
      <c r="D25" s="47">
        <v>0</v>
      </c>
      <c r="E25" s="47">
        <v>0</v>
      </c>
      <c r="F25" s="14">
        <f>H31</f>
        <v>3300</v>
      </c>
      <c r="G25" s="47">
        <v>0</v>
      </c>
      <c r="H25" s="47">
        <v>0</v>
      </c>
      <c r="I25" s="282">
        <f>SUM(B25:H25)</f>
        <v>3300</v>
      </c>
      <c r="J25" s="324"/>
      <c r="L25" s="13"/>
    </row>
    <row r="26" spans="1:12" ht="13.5" customHeight="1" x14ac:dyDescent="0.15">
      <c r="A26" s="10" t="s">
        <v>22</v>
      </c>
      <c r="B26" s="47">
        <v>0</v>
      </c>
      <c r="C26" s="47">
        <v>0</v>
      </c>
      <c r="D26" s="47">
        <v>0</v>
      </c>
      <c r="E26" s="47">
        <v>0</v>
      </c>
      <c r="F26" s="14">
        <f>J31</f>
        <v>0</v>
      </c>
      <c r="G26" s="47">
        <v>0</v>
      </c>
      <c r="H26" s="47">
        <v>0</v>
      </c>
      <c r="I26" s="282">
        <f>SUM(B26:H26)</f>
        <v>0</v>
      </c>
      <c r="J26" s="324"/>
    </row>
    <row r="27" spans="1:12" ht="13.5" customHeight="1" x14ac:dyDescent="0.15">
      <c r="A27" s="11"/>
      <c r="B27" s="11"/>
      <c r="C27" s="12"/>
      <c r="D27" s="12"/>
      <c r="E27" s="286" t="s">
        <v>39</v>
      </c>
      <c r="F27" s="287"/>
      <c r="G27" s="287"/>
      <c r="H27" s="288"/>
      <c r="I27" s="319">
        <f>IF(ISERROR(I26/I25)," ",(I26/I25))</f>
        <v>0</v>
      </c>
      <c r="J27" s="320" t="str">
        <f>IF(ISERROR(#REF!/J28)," ",(#REF!/J28))</f>
        <v xml:space="preserve"> </v>
      </c>
    </row>
    <row r="28" spans="1:12" ht="13.5" customHeight="1" x14ac:dyDescent="0.15">
      <c r="A28" s="2"/>
      <c r="B28" s="2"/>
      <c r="G28" s="39"/>
      <c r="H28" s="39"/>
      <c r="I28" s="39"/>
      <c r="J28" s="39"/>
      <c r="K28" s="39"/>
    </row>
    <row r="29" spans="1:12" ht="13.5" customHeight="1" thickBot="1" x14ac:dyDescent="0.2">
      <c r="D29" s="21" t="s">
        <v>24</v>
      </c>
      <c r="E29" s="21" t="s">
        <v>25</v>
      </c>
      <c r="F29" s="21" t="s">
        <v>26</v>
      </c>
      <c r="G29" s="21" t="s">
        <v>27</v>
      </c>
      <c r="H29" s="21" t="s">
        <v>28</v>
      </c>
      <c r="I29" s="117" t="s">
        <v>29</v>
      </c>
      <c r="J29" s="22" t="s">
        <v>30</v>
      </c>
    </row>
    <row r="30" spans="1:12" ht="14.25" customHeight="1" thickBot="1" x14ac:dyDescent="0.2">
      <c r="D30" s="60" t="s">
        <v>92</v>
      </c>
      <c r="E30" s="60" t="s">
        <v>40</v>
      </c>
      <c r="F30" s="41" t="s">
        <v>130</v>
      </c>
      <c r="G30" s="57" t="s">
        <v>41</v>
      </c>
      <c r="H30" s="118">
        <v>3300</v>
      </c>
      <c r="I30" s="116"/>
      <c r="J30" s="252">
        <f t="shared" ref="J30" si="0">H30*I30</f>
        <v>0</v>
      </c>
    </row>
    <row r="31" spans="1:12" ht="15" thickBot="1" x14ac:dyDescent="0.2">
      <c r="D31" s="366" t="s">
        <v>59</v>
      </c>
      <c r="E31" s="367"/>
      <c r="F31" s="367"/>
      <c r="G31" s="368"/>
      <c r="H31" s="98">
        <f>SUM(H30:H30)</f>
        <v>3300</v>
      </c>
      <c r="I31" s="107"/>
      <c r="J31" s="253">
        <f>SUM(J30:J30)</f>
        <v>0</v>
      </c>
    </row>
  </sheetData>
  <mergeCells count="26">
    <mergeCell ref="E27:H27"/>
    <mergeCell ref="I27:J27"/>
    <mergeCell ref="D31:G31"/>
    <mergeCell ref="B23:E23"/>
    <mergeCell ref="F23:H23"/>
    <mergeCell ref="I23:J23"/>
    <mergeCell ref="I24:J24"/>
    <mergeCell ref="I25:J25"/>
    <mergeCell ref="I26:J26"/>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s>
  <phoneticPr fontId="2"/>
  <printOptions horizontalCentered="1"/>
  <pageMargins left="0.70866141732283472" right="0.70866141732283472" top="0.74803149606299213" bottom="0.74803149606299213" header="0.31496062992125984" footer="0.31496062992125984"/>
  <pageSetup paperSize="9" scale="62" fitToHeight="0"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4A6D38-5B86-4AD0-85C9-74052D3CF089}">
  <sheetPr>
    <pageSetUpPr fitToPage="1"/>
  </sheetPr>
  <dimension ref="A1:L58"/>
  <sheetViews>
    <sheetView view="pageBreakPreview" topLeftCell="A17" zoomScale="115" zoomScaleNormal="100" zoomScaleSheetLayoutView="115" workbookViewId="0">
      <selection activeCell="I28" sqref="I28:I57"/>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17" t="s">
        <v>205</v>
      </c>
      <c r="D15" s="318"/>
      <c r="E15" s="306" t="s">
        <v>200</v>
      </c>
      <c r="F15" s="307"/>
      <c r="G15" s="17"/>
      <c r="K15" s="19" t="s">
        <v>4</v>
      </c>
      <c r="L15" s="19" t="s">
        <v>132</v>
      </c>
    </row>
    <row r="16" spans="1:12" ht="98.25" customHeight="1" x14ac:dyDescent="0.15">
      <c r="A16" s="312" t="s">
        <v>5</v>
      </c>
      <c r="B16" s="313"/>
      <c r="C16" s="314" t="s">
        <v>131</v>
      </c>
      <c r="D16" s="315"/>
      <c r="E16" s="312"/>
      <c r="F16" s="285"/>
      <c r="G16" s="312"/>
      <c r="H16" s="285"/>
      <c r="I16" s="284"/>
      <c r="J16" s="285"/>
      <c r="K16" s="284"/>
      <c r="L16" s="285"/>
    </row>
    <row r="17" spans="1:12" ht="19.5" customHeight="1" x14ac:dyDescent="0.15">
      <c r="A17" s="306" t="s">
        <v>6</v>
      </c>
      <c r="B17" s="307"/>
      <c r="C17" s="310">
        <f>I23</f>
        <v>5270</v>
      </c>
      <c r="D17" s="349"/>
      <c r="E17" s="310"/>
      <c r="F17" s="349"/>
      <c r="G17" s="310"/>
      <c r="H17" s="349"/>
      <c r="I17" s="310"/>
      <c r="J17" s="311"/>
      <c r="K17" s="310"/>
      <c r="L17" s="311"/>
    </row>
    <row r="18" spans="1:12" ht="13.5" customHeight="1" x14ac:dyDescent="0.15">
      <c r="C18" s="4"/>
      <c r="D18" s="4"/>
      <c r="E18" s="4"/>
      <c r="F18" s="4"/>
      <c r="G18" s="4"/>
      <c r="H18" s="4"/>
      <c r="I18" s="4"/>
      <c r="J18" s="4"/>
      <c r="K18" s="4"/>
      <c r="L18" s="4"/>
    </row>
    <row r="19" spans="1:12" x14ac:dyDescent="0.15">
      <c r="A19" s="18"/>
      <c r="C19" s="4"/>
      <c r="D19" s="4"/>
      <c r="E19" s="4"/>
      <c r="F19" s="4"/>
      <c r="G19" s="4"/>
      <c r="H19" s="4"/>
      <c r="I19" s="4"/>
      <c r="J19" s="4"/>
      <c r="K19" s="4"/>
      <c r="L19" s="4"/>
    </row>
    <row r="20" spans="1:12" x14ac:dyDescent="0.15">
      <c r="A20" t="s">
        <v>7</v>
      </c>
      <c r="F20" s="8" t="s">
        <v>8</v>
      </c>
    </row>
    <row r="21" spans="1:12" ht="13.5" customHeight="1" x14ac:dyDescent="0.15">
      <c r="A21" s="10" t="s">
        <v>9</v>
      </c>
      <c r="B21" s="291" t="s">
        <v>10</v>
      </c>
      <c r="C21" s="291"/>
      <c r="D21" s="291"/>
      <c r="E21" s="321"/>
      <c r="F21" s="321" t="s">
        <v>11</v>
      </c>
      <c r="G21" s="321"/>
      <c r="H21" s="321"/>
      <c r="I21" s="321" t="s">
        <v>12</v>
      </c>
      <c r="J21" s="321"/>
    </row>
    <row r="22" spans="1:12" ht="13.5" customHeight="1" x14ac:dyDescent="0.15">
      <c r="A22" s="10" t="s">
        <v>13</v>
      </c>
      <c r="B22" s="19" t="s">
        <v>14</v>
      </c>
      <c r="C22" s="19" t="s">
        <v>15</v>
      </c>
      <c r="D22" s="40" t="s">
        <v>16</v>
      </c>
      <c r="E22" s="33" t="s">
        <v>17</v>
      </c>
      <c r="F22" s="34" t="s">
        <v>18</v>
      </c>
      <c r="G22" s="34" t="s">
        <v>19</v>
      </c>
      <c r="H22" s="34" t="s">
        <v>20</v>
      </c>
      <c r="I22" s="322"/>
      <c r="J22" s="323"/>
    </row>
    <row r="23" spans="1:12" ht="13.5" customHeight="1" x14ac:dyDescent="0.15">
      <c r="A23" s="10" t="s">
        <v>21</v>
      </c>
      <c r="B23" s="14">
        <f>H42</f>
        <v>3870</v>
      </c>
      <c r="C23" s="14">
        <f>H57</f>
        <v>1400</v>
      </c>
      <c r="D23" s="47">
        <v>0</v>
      </c>
      <c r="E23" s="47">
        <v>0</v>
      </c>
      <c r="F23" s="47">
        <v>0</v>
      </c>
      <c r="G23" s="47">
        <v>0</v>
      </c>
      <c r="H23" s="48">
        <v>0</v>
      </c>
      <c r="I23" s="282">
        <f>SUM(B23:H23)</f>
        <v>5270</v>
      </c>
      <c r="J23" s="324"/>
      <c r="L23" s="13"/>
    </row>
    <row r="24" spans="1:12" ht="13.5" customHeight="1" x14ac:dyDescent="0.15">
      <c r="A24" s="10" t="s">
        <v>22</v>
      </c>
      <c r="B24" s="14">
        <f>J42</f>
        <v>0</v>
      </c>
      <c r="C24" s="14">
        <f>J57</f>
        <v>0</v>
      </c>
      <c r="D24" s="47">
        <v>0</v>
      </c>
      <c r="E24" s="47">
        <v>0</v>
      </c>
      <c r="F24" s="47">
        <v>0</v>
      </c>
      <c r="G24" s="47">
        <v>0</v>
      </c>
      <c r="H24" s="50">
        <v>0</v>
      </c>
      <c r="I24" s="282">
        <f>SUM(B24:H24)</f>
        <v>0</v>
      </c>
      <c r="J24" s="324"/>
    </row>
    <row r="25" spans="1:12" ht="13.5" customHeight="1" x14ac:dyDescent="0.15">
      <c r="A25" s="11"/>
      <c r="B25" s="11"/>
      <c r="C25" s="12"/>
      <c r="D25" s="12"/>
      <c r="E25" s="286" t="s">
        <v>39</v>
      </c>
      <c r="F25" s="287"/>
      <c r="G25" s="287"/>
      <c r="H25" s="288"/>
      <c r="I25" s="319">
        <f>IF(ISERROR(I24/I23)," ",(I24/I23))</f>
        <v>0</v>
      </c>
      <c r="J25" s="320" t="str">
        <f>IF(ISERROR(#REF!/J26)," ",(#REF!/J26))</f>
        <v xml:space="preserve"> </v>
      </c>
    </row>
    <row r="26" spans="1:12" ht="13.5" customHeight="1" x14ac:dyDescent="0.15">
      <c r="A26" s="2"/>
      <c r="B26" s="2"/>
      <c r="G26" s="39"/>
      <c r="H26" s="39"/>
      <c r="I26" s="39"/>
      <c r="J26" s="39"/>
      <c r="K26" s="39"/>
    </row>
    <row r="27" spans="1:12" ht="13.5" customHeight="1" thickBot="1" x14ac:dyDescent="0.2">
      <c r="D27" s="21" t="s">
        <v>24</v>
      </c>
      <c r="E27" s="21" t="s">
        <v>25</v>
      </c>
      <c r="F27" s="21" t="s">
        <v>26</v>
      </c>
      <c r="G27" s="21" t="s">
        <v>27</v>
      </c>
      <c r="H27" s="21" t="s">
        <v>28</v>
      </c>
      <c r="I27" s="117" t="s">
        <v>29</v>
      </c>
      <c r="J27" s="22" t="s">
        <v>30</v>
      </c>
    </row>
    <row r="28" spans="1:12" ht="13.5" customHeight="1" thickBot="1" x14ac:dyDescent="0.2">
      <c r="D28" s="328" t="s">
        <v>48</v>
      </c>
      <c r="E28" s="331" t="s">
        <v>64</v>
      </c>
      <c r="F28" s="275">
        <v>2</v>
      </c>
      <c r="G28" s="57" t="s">
        <v>52</v>
      </c>
      <c r="H28" s="109">
        <v>380</v>
      </c>
      <c r="I28" s="255"/>
      <c r="J28" s="257">
        <f t="shared" ref="J28:J56" si="0">H28*I28</f>
        <v>0</v>
      </c>
    </row>
    <row r="29" spans="1:12" ht="13.5" customHeight="1" thickBot="1" x14ac:dyDescent="0.2">
      <c r="D29" s="329"/>
      <c r="E29" s="332"/>
      <c r="F29" s="276"/>
      <c r="G29" s="57" t="s">
        <v>53</v>
      </c>
      <c r="H29" s="144">
        <v>975</v>
      </c>
      <c r="I29" s="255"/>
      <c r="J29" s="257">
        <f t="shared" si="0"/>
        <v>0</v>
      </c>
    </row>
    <row r="30" spans="1:12" ht="13.5" customHeight="1" thickBot="1" x14ac:dyDescent="0.2">
      <c r="D30" s="329"/>
      <c r="E30" s="332"/>
      <c r="F30" s="276"/>
      <c r="G30" s="57" t="s">
        <v>55</v>
      </c>
      <c r="H30" s="144">
        <v>1030</v>
      </c>
      <c r="I30" s="255"/>
      <c r="J30" s="257">
        <f t="shared" si="0"/>
        <v>0</v>
      </c>
    </row>
    <row r="31" spans="1:12" ht="13.5" customHeight="1" thickBot="1" x14ac:dyDescent="0.2">
      <c r="D31" s="329"/>
      <c r="E31" s="333"/>
      <c r="F31" s="277"/>
      <c r="G31" s="57" t="s">
        <v>87</v>
      </c>
      <c r="H31" s="144">
        <v>325</v>
      </c>
      <c r="I31" s="255"/>
      <c r="J31" s="257">
        <f t="shared" si="0"/>
        <v>0</v>
      </c>
    </row>
    <row r="32" spans="1:12" ht="13.5" customHeight="1" thickBot="1" x14ac:dyDescent="0.2">
      <c r="D32" s="329"/>
      <c r="E32" s="61" t="s">
        <v>74</v>
      </c>
      <c r="F32" s="275">
        <v>3</v>
      </c>
      <c r="G32" s="57">
        <v>14</v>
      </c>
      <c r="H32" s="144">
        <v>10</v>
      </c>
      <c r="I32" s="255"/>
      <c r="J32" s="257">
        <f t="shared" si="0"/>
        <v>0</v>
      </c>
    </row>
    <row r="33" spans="4:10" ht="13.5" customHeight="1" thickBot="1" x14ac:dyDescent="0.2">
      <c r="D33" s="329"/>
      <c r="E33" s="331" t="s">
        <v>35</v>
      </c>
      <c r="F33" s="276"/>
      <c r="G33" s="57" t="s">
        <v>52</v>
      </c>
      <c r="H33" s="144">
        <v>160</v>
      </c>
      <c r="I33" s="255"/>
      <c r="J33" s="257">
        <f t="shared" si="0"/>
        <v>0</v>
      </c>
    </row>
    <row r="34" spans="4:10" ht="13.5" customHeight="1" thickBot="1" x14ac:dyDescent="0.2">
      <c r="D34" s="329"/>
      <c r="E34" s="333"/>
      <c r="F34" s="276"/>
      <c r="G34" s="57" t="s">
        <v>53</v>
      </c>
      <c r="H34" s="144">
        <v>170</v>
      </c>
      <c r="I34" s="255"/>
      <c r="J34" s="257">
        <f t="shared" si="0"/>
        <v>0</v>
      </c>
    </row>
    <row r="35" spans="4:10" ht="13.5" customHeight="1" thickBot="1" x14ac:dyDescent="0.2">
      <c r="D35" s="329"/>
      <c r="E35" s="331" t="s">
        <v>82</v>
      </c>
      <c r="F35" s="276"/>
      <c r="G35" s="57" t="s">
        <v>55</v>
      </c>
      <c r="H35" s="144">
        <v>35</v>
      </c>
      <c r="I35" s="255"/>
      <c r="J35" s="257">
        <f t="shared" si="0"/>
        <v>0</v>
      </c>
    </row>
    <row r="36" spans="4:10" ht="13.5" customHeight="1" thickBot="1" x14ac:dyDescent="0.2">
      <c r="D36" s="329"/>
      <c r="E36" s="333"/>
      <c r="F36" s="277"/>
      <c r="G36" s="57" t="s">
        <v>87</v>
      </c>
      <c r="H36" s="144">
        <v>10</v>
      </c>
      <c r="I36" s="255"/>
      <c r="J36" s="257">
        <f t="shared" si="0"/>
        <v>0</v>
      </c>
    </row>
    <row r="37" spans="4:10" ht="13.5" customHeight="1" thickBot="1" x14ac:dyDescent="0.2">
      <c r="D37" s="329"/>
      <c r="E37" s="61" t="s">
        <v>74</v>
      </c>
      <c r="F37" s="275">
        <v>4</v>
      </c>
      <c r="G37" s="57">
        <v>14</v>
      </c>
      <c r="H37" s="144">
        <v>10</v>
      </c>
      <c r="I37" s="255"/>
      <c r="J37" s="257">
        <f t="shared" si="0"/>
        <v>0</v>
      </c>
    </row>
    <row r="38" spans="4:10" ht="13.5" customHeight="1" thickBot="1" x14ac:dyDescent="0.2">
      <c r="D38" s="329"/>
      <c r="E38" s="331" t="s">
        <v>82</v>
      </c>
      <c r="F38" s="276"/>
      <c r="G38" s="57" t="s">
        <v>52</v>
      </c>
      <c r="H38" s="144">
        <v>115</v>
      </c>
      <c r="I38" s="255"/>
      <c r="J38" s="257">
        <f t="shared" si="0"/>
        <v>0</v>
      </c>
    </row>
    <row r="39" spans="4:10" ht="13.5" customHeight="1" thickBot="1" x14ac:dyDescent="0.2">
      <c r="D39" s="329"/>
      <c r="E39" s="332"/>
      <c r="F39" s="276"/>
      <c r="G39" s="57" t="s">
        <v>53</v>
      </c>
      <c r="H39" s="144">
        <v>185</v>
      </c>
      <c r="I39" s="255"/>
      <c r="J39" s="257">
        <f t="shared" si="0"/>
        <v>0</v>
      </c>
    </row>
    <row r="40" spans="4:10" ht="13.5" customHeight="1" thickBot="1" x14ac:dyDescent="0.2">
      <c r="D40" s="329"/>
      <c r="E40" s="332"/>
      <c r="F40" s="276"/>
      <c r="G40" s="57" t="s">
        <v>55</v>
      </c>
      <c r="H40" s="144">
        <v>325</v>
      </c>
      <c r="I40" s="255"/>
      <c r="J40" s="257">
        <f t="shared" si="0"/>
        <v>0</v>
      </c>
    </row>
    <row r="41" spans="4:10" ht="13.5" customHeight="1" thickBot="1" x14ac:dyDescent="0.2">
      <c r="D41" s="329"/>
      <c r="E41" s="333"/>
      <c r="F41" s="277"/>
      <c r="G41" s="57" t="s">
        <v>87</v>
      </c>
      <c r="H41" s="144">
        <v>140</v>
      </c>
      <c r="I41" s="255"/>
      <c r="J41" s="257">
        <f t="shared" si="0"/>
        <v>0</v>
      </c>
    </row>
    <row r="42" spans="4:10" ht="13.5" customHeight="1" thickBot="1" x14ac:dyDescent="0.2">
      <c r="D42" s="330"/>
      <c r="E42" s="362" t="s">
        <v>83</v>
      </c>
      <c r="F42" s="363"/>
      <c r="G42" s="364"/>
      <c r="H42" s="150">
        <f>SUM(H28:H41)</f>
        <v>3870</v>
      </c>
      <c r="I42" s="256"/>
      <c r="J42" s="258">
        <f>SUM(J28:J41)</f>
        <v>0</v>
      </c>
    </row>
    <row r="43" spans="4:10" ht="13.5" customHeight="1" thickBot="1" x14ac:dyDescent="0.2">
      <c r="D43" s="328" t="s">
        <v>58</v>
      </c>
      <c r="E43" s="331" t="s">
        <v>64</v>
      </c>
      <c r="F43" s="275">
        <v>2</v>
      </c>
      <c r="G43" s="57" t="s">
        <v>52</v>
      </c>
      <c r="H43" s="144">
        <v>300</v>
      </c>
      <c r="I43" s="255"/>
      <c r="J43" s="257">
        <f t="shared" si="0"/>
        <v>0</v>
      </c>
    </row>
    <row r="44" spans="4:10" ht="13.5" customHeight="1" thickBot="1" x14ac:dyDescent="0.2">
      <c r="D44" s="329"/>
      <c r="E44" s="332"/>
      <c r="F44" s="276"/>
      <c r="G44" s="57" t="s">
        <v>53</v>
      </c>
      <c r="H44" s="144">
        <v>335</v>
      </c>
      <c r="I44" s="255"/>
      <c r="J44" s="257">
        <f t="shared" si="0"/>
        <v>0</v>
      </c>
    </row>
    <row r="45" spans="4:10" ht="13.5" customHeight="1" thickBot="1" x14ac:dyDescent="0.2">
      <c r="D45" s="329"/>
      <c r="E45" s="332"/>
      <c r="F45" s="276"/>
      <c r="G45" s="57" t="s">
        <v>55</v>
      </c>
      <c r="H45" s="144">
        <v>315</v>
      </c>
      <c r="I45" s="255"/>
      <c r="J45" s="257">
        <f t="shared" si="0"/>
        <v>0</v>
      </c>
    </row>
    <row r="46" spans="4:10" ht="13.5" customHeight="1" thickBot="1" x14ac:dyDescent="0.2">
      <c r="D46" s="329"/>
      <c r="E46" s="333"/>
      <c r="F46" s="277"/>
      <c r="G46" s="57" t="s">
        <v>34</v>
      </c>
      <c r="H46" s="144">
        <v>170</v>
      </c>
      <c r="I46" s="255"/>
      <c r="J46" s="257">
        <f t="shared" si="0"/>
        <v>0</v>
      </c>
    </row>
    <row r="47" spans="4:10" ht="13.5" customHeight="1" thickBot="1" x14ac:dyDescent="0.2">
      <c r="D47" s="329"/>
      <c r="E47" s="61" t="s">
        <v>74</v>
      </c>
      <c r="F47" s="275">
        <v>3</v>
      </c>
      <c r="G47" s="57">
        <v>14</v>
      </c>
      <c r="H47" s="144">
        <v>5</v>
      </c>
      <c r="I47" s="255"/>
      <c r="J47" s="257">
        <f t="shared" si="0"/>
        <v>0</v>
      </c>
    </row>
    <row r="48" spans="4:10" ht="13.5" customHeight="1" thickBot="1" x14ac:dyDescent="0.2">
      <c r="D48" s="329"/>
      <c r="E48" s="331" t="s">
        <v>35</v>
      </c>
      <c r="F48" s="276"/>
      <c r="G48" s="57" t="s">
        <v>52</v>
      </c>
      <c r="H48" s="144">
        <v>45</v>
      </c>
      <c r="I48" s="255"/>
      <c r="J48" s="257">
        <f t="shared" si="0"/>
        <v>0</v>
      </c>
    </row>
    <row r="49" spans="4:10" ht="13.5" customHeight="1" thickBot="1" x14ac:dyDescent="0.2">
      <c r="D49" s="329"/>
      <c r="E49" s="333"/>
      <c r="F49" s="276"/>
      <c r="G49" s="57" t="s">
        <v>53</v>
      </c>
      <c r="H49" s="144">
        <v>10</v>
      </c>
      <c r="I49" s="255"/>
      <c r="J49" s="257">
        <f t="shared" si="0"/>
        <v>0</v>
      </c>
    </row>
    <row r="50" spans="4:10" ht="13.5" customHeight="1" thickBot="1" x14ac:dyDescent="0.2">
      <c r="D50" s="329"/>
      <c r="E50" s="331" t="s">
        <v>36</v>
      </c>
      <c r="F50" s="276"/>
      <c r="G50" s="57" t="s">
        <v>55</v>
      </c>
      <c r="H50" s="144">
        <v>5</v>
      </c>
      <c r="I50" s="255"/>
      <c r="J50" s="257">
        <f t="shared" si="0"/>
        <v>0</v>
      </c>
    </row>
    <row r="51" spans="4:10" ht="13.5" customHeight="1" thickBot="1" x14ac:dyDescent="0.2">
      <c r="D51" s="329"/>
      <c r="E51" s="333"/>
      <c r="F51" s="277"/>
      <c r="G51" s="57" t="s">
        <v>34</v>
      </c>
      <c r="H51" s="144">
        <v>5</v>
      </c>
      <c r="I51" s="255"/>
      <c r="J51" s="257">
        <f t="shared" si="0"/>
        <v>0</v>
      </c>
    </row>
    <row r="52" spans="4:10" ht="13.5" customHeight="1" thickBot="1" x14ac:dyDescent="0.2">
      <c r="D52" s="329"/>
      <c r="E52" s="61" t="s">
        <v>74</v>
      </c>
      <c r="F52" s="275">
        <v>4</v>
      </c>
      <c r="G52" s="57">
        <v>14</v>
      </c>
      <c r="H52" s="144">
        <v>5</v>
      </c>
      <c r="I52" s="255"/>
      <c r="J52" s="257">
        <f t="shared" si="0"/>
        <v>0</v>
      </c>
    </row>
    <row r="53" spans="4:10" ht="13.5" customHeight="1" thickBot="1" x14ac:dyDescent="0.2">
      <c r="D53" s="329"/>
      <c r="E53" s="331" t="s">
        <v>36</v>
      </c>
      <c r="F53" s="276"/>
      <c r="G53" s="57" t="s">
        <v>52</v>
      </c>
      <c r="H53" s="144">
        <v>165</v>
      </c>
      <c r="I53" s="255"/>
      <c r="J53" s="257">
        <f t="shared" si="0"/>
        <v>0</v>
      </c>
    </row>
    <row r="54" spans="4:10" ht="13.5" customHeight="1" thickBot="1" x14ac:dyDescent="0.2">
      <c r="D54" s="329"/>
      <c r="E54" s="332"/>
      <c r="F54" s="276"/>
      <c r="G54" s="57" t="s">
        <v>53</v>
      </c>
      <c r="H54" s="144">
        <v>30</v>
      </c>
      <c r="I54" s="255"/>
      <c r="J54" s="257">
        <f t="shared" si="0"/>
        <v>0</v>
      </c>
    </row>
    <row r="55" spans="4:10" ht="13.5" customHeight="1" thickBot="1" x14ac:dyDescent="0.2">
      <c r="D55" s="329"/>
      <c r="E55" s="332"/>
      <c r="F55" s="276"/>
      <c r="G55" s="57" t="s">
        <v>55</v>
      </c>
      <c r="H55" s="144">
        <v>5</v>
      </c>
      <c r="I55" s="255"/>
      <c r="J55" s="257">
        <f t="shared" si="0"/>
        <v>0</v>
      </c>
    </row>
    <row r="56" spans="4:10" ht="13.5" customHeight="1" thickBot="1" x14ac:dyDescent="0.2">
      <c r="D56" s="329"/>
      <c r="E56" s="333"/>
      <c r="F56" s="277"/>
      <c r="G56" s="57" t="s">
        <v>34</v>
      </c>
      <c r="H56" s="144">
        <v>5</v>
      </c>
      <c r="I56" s="255"/>
      <c r="J56" s="257">
        <f t="shared" si="0"/>
        <v>0</v>
      </c>
    </row>
    <row r="57" spans="4:10" ht="13.5" customHeight="1" thickBot="1" x14ac:dyDescent="0.2">
      <c r="D57" s="330"/>
      <c r="E57" s="362" t="s">
        <v>83</v>
      </c>
      <c r="F57" s="363"/>
      <c r="G57" s="364"/>
      <c r="H57" s="150">
        <f>SUM(H43:H56)</f>
        <v>1400</v>
      </c>
      <c r="I57" s="107"/>
      <c r="J57" s="258">
        <f>SUM(J43:J56)</f>
        <v>0</v>
      </c>
    </row>
    <row r="58" spans="4:10" ht="15" thickBot="1" x14ac:dyDescent="0.2">
      <c r="D58" s="366" t="s">
        <v>59</v>
      </c>
      <c r="E58" s="367"/>
      <c r="F58" s="367"/>
      <c r="G58" s="368"/>
      <c r="H58" s="123">
        <f>SUM(H57,H42)</f>
        <v>5270</v>
      </c>
      <c r="I58" s="107"/>
      <c r="J58" s="253">
        <f>SUM(J57,J42)</f>
        <v>0</v>
      </c>
    </row>
  </sheetData>
  <mergeCells count="44">
    <mergeCell ref="E57:G57"/>
    <mergeCell ref="E42:G42"/>
    <mergeCell ref="F47:F51"/>
    <mergeCell ref="E48:E49"/>
    <mergeCell ref="E50:E51"/>
    <mergeCell ref="F52:F56"/>
    <mergeCell ref="E53:E56"/>
    <mergeCell ref="I22:J22"/>
    <mergeCell ref="I23:J23"/>
    <mergeCell ref="E25:H25"/>
    <mergeCell ref="I25:J25"/>
    <mergeCell ref="D58:G58"/>
    <mergeCell ref="D28:D42"/>
    <mergeCell ref="E28:E31"/>
    <mergeCell ref="F28:F31"/>
    <mergeCell ref="F32:F36"/>
    <mergeCell ref="E33:E34"/>
    <mergeCell ref="E35:E36"/>
    <mergeCell ref="F37:F41"/>
    <mergeCell ref="E38:E41"/>
    <mergeCell ref="D43:D57"/>
    <mergeCell ref="E43:E46"/>
    <mergeCell ref="F43:F46"/>
    <mergeCell ref="I24:J24"/>
    <mergeCell ref="K16:L16"/>
    <mergeCell ref="A17:B17"/>
    <mergeCell ref="C17:D17"/>
    <mergeCell ref="E17:F17"/>
    <mergeCell ref="G17:H17"/>
    <mergeCell ref="I17:J17"/>
    <mergeCell ref="K17:L17"/>
    <mergeCell ref="A16:B16"/>
    <mergeCell ref="C16:D16"/>
    <mergeCell ref="E16:F16"/>
    <mergeCell ref="G16:H16"/>
    <mergeCell ref="I16:J16"/>
    <mergeCell ref="B21:E21"/>
    <mergeCell ref="F21:H21"/>
    <mergeCell ref="I21:J21"/>
    <mergeCell ref="K1:L1"/>
    <mergeCell ref="A6:L13"/>
    <mergeCell ref="A15:B15"/>
    <mergeCell ref="C15:D15"/>
    <mergeCell ref="E15:F15"/>
  </mergeCells>
  <phoneticPr fontId="2"/>
  <printOptions horizontalCentered="1"/>
  <pageMargins left="0.70866141732283472" right="0.70866141732283472" top="0.74803149606299213" bottom="0.74803149606299213" header="0.31496062992125984" footer="0.31496062992125984"/>
  <pageSetup paperSize="9" scale="68" fitToHeight="0"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66EBB1-E794-4E22-87BF-FE807FB4730B}">
  <sheetPr>
    <pageSetUpPr fitToPage="1"/>
  </sheetPr>
  <dimension ref="A1:L42"/>
  <sheetViews>
    <sheetView view="pageBreakPreview" topLeftCell="A16" zoomScale="115" zoomScaleNormal="100" zoomScaleSheetLayoutView="115" workbookViewId="0">
      <selection activeCell="J27" sqref="J27"/>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17" t="s">
        <v>204</v>
      </c>
      <c r="D15" s="318"/>
      <c r="E15" s="306" t="s">
        <v>200</v>
      </c>
      <c r="F15" s="307"/>
      <c r="G15" s="17"/>
      <c r="K15" s="19" t="s">
        <v>4</v>
      </c>
      <c r="L15" s="19" t="s">
        <v>132</v>
      </c>
    </row>
    <row r="16" spans="1:12" ht="98.25" customHeight="1" x14ac:dyDescent="0.15">
      <c r="A16" s="312" t="s">
        <v>5</v>
      </c>
      <c r="B16" s="313"/>
      <c r="C16" s="314" t="s">
        <v>131</v>
      </c>
      <c r="D16" s="315"/>
      <c r="E16" s="312"/>
      <c r="F16" s="285"/>
      <c r="G16" s="312"/>
      <c r="H16" s="285"/>
      <c r="I16" s="284"/>
      <c r="J16" s="285"/>
      <c r="K16" s="284"/>
      <c r="L16" s="285"/>
    </row>
    <row r="17" spans="1:12" ht="19.5" customHeight="1" x14ac:dyDescent="0.15">
      <c r="A17" s="306" t="s">
        <v>6</v>
      </c>
      <c r="B17" s="307"/>
      <c r="C17" s="310">
        <f>I23</f>
        <v>780</v>
      </c>
      <c r="D17" s="349"/>
      <c r="E17" s="310"/>
      <c r="F17" s="349"/>
      <c r="G17" s="310"/>
      <c r="H17" s="349"/>
      <c r="I17" s="310"/>
      <c r="J17" s="311"/>
      <c r="K17" s="310"/>
      <c r="L17" s="311"/>
    </row>
    <row r="18" spans="1:12" ht="13.5" customHeight="1" x14ac:dyDescent="0.15">
      <c r="C18" s="4"/>
      <c r="D18" s="4"/>
      <c r="E18" s="4"/>
      <c r="F18" s="4"/>
      <c r="G18" s="4"/>
      <c r="H18" s="4"/>
      <c r="I18" s="4"/>
      <c r="J18" s="4"/>
      <c r="K18" s="4"/>
      <c r="L18" s="4"/>
    </row>
    <row r="19" spans="1:12" x14ac:dyDescent="0.15">
      <c r="A19" s="18"/>
      <c r="C19" s="4"/>
      <c r="D19" s="4"/>
      <c r="E19" s="4"/>
      <c r="F19" s="4"/>
      <c r="G19" s="4"/>
      <c r="H19" s="4"/>
      <c r="I19" s="4"/>
      <c r="J19" s="4"/>
      <c r="K19" s="4"/>
      <c r="L19" s="4"/>
    </row>
    <row r="20" spans="1:12" x14ac:dyDescent="0.15">
      <c r="A20" t="s">
        <v>7</v>
      </c>
      <c r="F20" s="8" t="s">
        <v>8</v>
      </c>
    </row>
    <row r="21" spans="1:12" ht="13.5" customHeight="1" x14ac:dyDescent="0.15">
      <c r="A21" s="10" t="s">
        <v>9</v>
      </c>
      <c r="B21" s="291" t="s">
        <v>10</v>
      </c>
      <c r="C21" s="291"/>
      <c r="D21" s="291"/>
      <c r="E21" s="321"/>
      <c r="F21" s="321" t="s">
        <v>11</v>
      </c>
      <c r="G21" s="321"/>
      <c r="H21" s="321"/>
      <c r="I21" s="321" t="s">
        <v>12</v>
      </c>
      <c r="J21" s="321"/>
    </row>
    <row r="22" spans="1:12" ht="13.5" customHeight="1" x14ac:dyDescent="0.15">
      <c r="A22" s="10" t="s">
        <v>13</v>
      </c>
      <c r="B22" s="19" t="s">
        <v>14</v>
      </c>
      <c r="C22" s="19" t="s">
        <v>15</v>
      </c>
      <c r="D22" s="40" t="s">
        <v>16</v>
      </c>
      <c r="E22" s="33" t="s">
        <v>17</v>
      </c>
      <c r="F22" s="34" t="s">
        <v>18</v>
      </c>
      <c r="G22" s="34" t="s">
        <v>19</v>
      </c>
      <c r="H22" s="34" t="s">
        <v>20</v>
      </c>
      <c r="I22" s="322"/>
      <c r="J22" s="323"/>
    </row>
    <row r="23" spans="1:12" ht="13.5" customHeight="1" x14ac:dyDescent="0.15">
      <c r="A23" s="10" t="s">
        <v>21</v>
      </c>
      <c r="B23" s="14">
        <f>H34</f>
        <v>430</v>
      </c>
      <c r="C23" s="14">
        <f>H41</f>
        <v>350</v>
      </c>
      <c r="D23" s="47">
        <v>0</v>
      </c>
      <c r="E23" s="47">
        <v>0</v>
      </c>
      <c r="F23" s="47">
        <v>0</v>
      </c>
      <c r="G23" s="47">
        <v>0</v>
      </c>
      <c r="H23" s="47">
        <v>0</v>
      </c>
      <c r="I23" s="282">
        <f>SUM(B23:H23)</f>
        <v>780</v>
      </c>
      <c r="J23" s="324"/>
      <c r="L23" s="13"/>
    </row>
    <row r="24" spans="1:12" ht="13.5" customHeight="1" x14ac:dyDescent="0.15">
      <c r="A24" s="10" t="s">
        <v>22</v>
      </c>
      <c r="B24" s="14">
        <f>J34</f>
        <v>0</v>
      </c>
      <c r="C24" s="14">
        <f>J41</f>
        <v>0</v>
      </c>
      <c r="D24" s="47">
        <v>0</v>
      </c>
      <c r="E24" s="47">
        <v>0</v>
      </c>
      <c r="F24" s="47">
        <v>0</v>
      </c>
      <c r="G24" s="47">
        <v>0</v>
      </c>
      <c r="H24" s="47">
        <v>0</v>
      </c>
      <c r="I24" s="282">
        <f>SUM(B24:H24)</f>
        <v>0</v>
      </c>
      <c r="J24" s="324"/>
    </row>
    <row r="25" spans="1:12" ht="13.5" customHeight="1" x14ac:dyDescent="0.15">
      <c r="A25" s="11"/>
      <c r="B25" s="11"/>
      <c r="C25" s="12"/>
      <c r="D25" s="12"/>
      <c r="E25" s="286" t="s">
        <v>39</v>
      </c>
      <c r="F25" s="287"/>
      <c r="G25" s="287"/>
      <c r="H25" s="288"/>
      <c r="I25" s="319">
        <f>IF(ISERROR(I24/I23)," ",(I24/I23))</f>
        <v>0</v>
      </c>
      <c r="J25" s="320" t="str">
        <f>IF(ISERROR(#REF!/J26)," ",(#REF!/J26))</f>
        <v xml:space="preserve"> </v>
      </c>
    </row>
    <row r="26" spans="1:12" ht="13.5" customHeight="1" x14ac:dyDescent="0.15">
      <c r="A26" s="2"/>
      <c r="B26" s="2"/>
      <c r="G26" s="39"/>
      <c r="H26" s="39"/>
      <c r="I26" s="39"/>
      <c r="J26" s="39"/>
      <c r="K26" s="39"/>
    </row>
    <row r="27" spans="1:12" ht="13.5" customHeight="1" thickBot="1" x14ac:dyDescent="0.2">
      <c r="D27" s="21" t="s">
        <v>24</v>
      </c>
      <c r="E27" s="21" t="s">
        <v>25</v>
      </c>
      <c r="F27" s="21" t="s">
        <v>26</v>
      </c>
      <c r="G27" s="21" t="s">
        <v>27</v>
      </c>
      <c r="H27" s="21" t="s">
        <v>28</v>
      </c>
      <c r="I27" s="117" t="s">
        <v>29</v>
      </c>
      <c r="J27" s="22" t="s">
        <v>30</v>
      </c>
    </row>
    <row r="28" spans="1:12" ht="13.5" customHeight="1" thickBot="1" x14ac:dyDescent="0.2">
      <c r="D28" s="328" t="s">
        <v>48</v>
      </c>
      <c r="E28" s="331" t="s">
        <v>74</v>
      </c>
      <c r="F28" s="275">
        <v>3</v>
      </c>
      <c r="G28" s="57" t="s">
        <v>133</v>
      </c>
      <c r="H28" s="144">
        <v>15</v>
      </c>
      <c r="I28" s="255"/>
      <c r="J28" s="120">
        <f t="shared" ref="J28:J40" si="0">H28*I28</f>
        <v>0</v>
      </c>
    </row>
    <row r="29" spans="1:12" ht="13.5" customHeight="1" thickBot="1" x14ac:dyDescent="0.2">
      <c r="D29" s="329"/>
      <c r="E29" s="333"/>
      <c r="F29" s="276"/>
      <c r="G29" s="57" t="s">
        <v>134</v>
      </c>
      <c r="H29" s="144">
        <v>100</v>
      </c>
      <c r="I29" s="255"/>
      <c r="J29" s="120">
        <f t="shared" si="0"/>
        <v>0</v>
      </c>
    </row>
    <row r="30" spans="1:12" ht="13.5" customHeight="1" thickBot="1" x14ac:dyDescent="0.2">
      <c r="D30" s="329"/>
      <c r="E30" s="61" t="s">
        <v>35</v>
      </c>
      <c r="F30" s="277"/>
      <c r="G30" s="57" t="s">
        <v>135</v>
      </c>
      <c r="H30" s="144">
        <v>80</v>
      </c>
      <c r="I30" s="255"/>
      <c r="J30" s="120">
        <f t="shared" si="0"/>
        <v>0</v>
      </c>
    </row>
    <row r="31" spans="1:12" ht="13.5" customHeight="1" thickBot="1" x14ac:dyDescent="0.2">
      <c r="D31" s="329"/>
      <c r="E31" s="331" t="s">
        <v>74</v>
      </c>
      <c r="F31" s="275">
        <v>4</v>
      </c>
      <c r="G31" s="57" t="s">
        <v>133</v>
      </c>
      <c r="H31" s="144">
        <v>20</v>
      </c>
      <c r="I31" s="255"/>
      <c r="J31" s="120">
        <f t="shared" si="0"/>
        <v>0</v>
      </c>
    </row>
    <row r="32" spans="1:12" ht="13.5" customHeight="1" thickBot="1" x14ac:dyDescent="0.2">
      <c r="D32" s="329"/>
      <c r="E32" s="333"/>
      <c r="F32" s="276"/>
      <c r="G32" s="57" t="s">
        <v>134</v>
      </c>
      <c r="H32" s="144">
        <v>185</v>
      </c>
      <c r="I32" s="255"/>
      <c r="J32" s="120">
        <f t="shared" si="0"/>
        <v>0</v>
      </c>
    </row>
    <row r="33" spans="4:10" ht="13.5" customHeight="1" thickBot="1" x14ac:dyDescent="0.2">
      <c r="D33" s="329"/>
      <c r="E33" s="61" t="s">
        <v>36</v>
      </c>
      <c r="F33" s="277"/>
      <c r="G33" s="57" t="s">
        <v>135</v>
      </c>
      <c r="H33" s="144">
        <v>30</v>
      </c>
      <c r="I33" s="255"/>
      <c r="J33" s="120">
        <f t="shared" si="0"/>
        <v>0</v>
      </c>
    </row>
    <row r="34" spans="4:10" ht="13.5" customHeight="1" thickBot="1" x14ac:dyDescent="0.2">
      <c r="D34" s="330"/>
      <c r="E34" s="362" t="s">
        <v>37</v>
      </c>
      <c r="F34" s="363"/>
      <c r="G34" s="364"/>
      <c r="H34" s="150">
        <f>SUM(H28:H33)</f>
        <v>430</v>
      </c>
      <c r="I34" s="256"/>
      <c r="J34" s="121">
        <f>SUM(J28:J33)</f>
        <v>0</v>
      </c>
    </row>
    <row r="35" spans="4:10" ht="13.5" customHeight="1" thickBot="1" x14ac:dyDescent="0.2">
      <c r="D35" s="328" t="s">
        <v>58</v>
      </c>
      <c r="E35" s="331" t="s">
        <v>74</v>
      </c>
      <c r="F35" s="275">
        <v>3</v>
      </c>
      <c r="G35" s="57" t="s">
        <v>133</v>
      </c>
      <c r="H35" s="144">
        <v>5</v>
      </c>
      <c r="I35" s="255"/>
      <c r="J35" s="120">
        <f t="shared" si="0"/>
        <v>0</v>
      </c>
    </row>
    <row r="36" spans="4:10" ht="13.5" customHeight="1" thickBot="1" x14ac:dyDescent="0.2">
      <c r="D36" s="329"/>
      <c r="E36" s="333"/>
      <c r="F36" s="276"/>
      <c r="G36" s="57" t="s">
        <v>134</v>
      </c>
      <c r="H36" s="144">
        <v>125</v>
      </c>
      <c r="I36" s="255"/>
      <c r="J36" s="120">
        <f t="shared" si="0"/>
        <v>0</v>
      </c>
    </row>
    <row r="37" spans="4:10" ht="13.5" customHeight="1" thickBot="1" x14ac:dyDescent="0.2">
      <c r="D37" s="329"/>
      <c r="E37" s="61" t="s">
        <v>35</v>
      </c>
      <c r="F37" s="277"/>
      <c r="G37" s="57" t="s">
        <v>135</v>
      </c>
      <c r="H37" s="144">
        <v>10</v>
      </c>
      <c r="I37" s="255"/>
      <c r="J37" s="120">
        <f t="shared" si="0"/>
        <v>0</v>
      </c>
    </row>
    <row r="38" spans="4:10" ht="13.5" customHeight="1" thickBot="1" x14ac:dyDescent="0.2">
      <c r="D38" s="329"/>
      <c r="E38" s="331" t="s">
        <v>74</v>
      </c>
      <c r="F38" s="275">
        <v>4</v>
      </c>
      <c r="G38" s="57" t="s">
        <v>133</v>
      </c>
      <c r="H38" s="144">
        <v>5</v>
      </c>
      <c r="I38" s="255"/>
      <c r="J38" s="120">
        <f t="shared" si="0"/>
        <v>0</v>
      </c>
    </row>
    <row r="39" spans="4:10" ht="13.5" customHeight="1" thickBot="1" x14ac:dyDescent="0.2">
      <c r="D39" s="329"/>
      <c r="E39" s="333"/>
      <c r="F39" s="276"/>
      <c r="G39" s="57" t="s">
        <v>134</v>
      </c>
      <c r="H39" s="144">
        <v>200</v>
      </c>
      <c r="I39" s="255"/>
      <c r="J39" s="120">
        <f t="shared" si="0"/>
        <v>0</v>
      </c>
    </row>
    <row r="40" spans="4:10" ht="13.5" customHeight="1" thickBot="1" x14ac:dyDescent="0.2">
      <c r="D40" s="329"/>
      <c r="E40" s="61" t="s">
        <v>36</v>
      </c>
      <c r="F40" s="277"/>
      <c r="G40" s="57" t="s">
        <v>135</v>
      </c>
      <c r="H40" s="144">
        <v>5</v>
      </c>
      <c r="I40" s="255"/>
      <c r="J40" s="120">
        <f t="shared" si="0"/>
        <v>0</v>
      </c>
    </row>
    <row r="41" spans="4:10" ht="13.5" customHeight="1" thickBot="1" x14ac:dyDescent="0.2">
      <c r="D41" s="330"/>
      <c r="E41" s="362" t="s">
        <v>37</v>
      </c>
      <c r="F41" s="363"/>
      <c r="G41" s="364"/>
      <c r="H41" s="150">
        <f>SUM(H35:H40)</f>
        <v>350</v>
      </c>
      <c r="I41" s="256"/>
      <c r="J41" s="121">
        <f>SUM(J35:J40)</f>
        <v>0</v>
      </c>
    </row>
    <row r="42" spans="4:10" ht="15" thickBot="1" x14ac:dyDescent="0.2">
      <c r="D42" s="366" t="s">
        <v>59</v>
      </c>
      <c r="E42" s="367"/>
      <c r="F42" s="367"/>
      <c r="G42" s="368"/>
      <c r="H42" s="123">
        <f>SUM(H41,H34)</f>
        <v>780</v>
      </c>
      <c r="I42" s="107"/>
      <c r="J42" s="114">
        <f>SUM(J41,J34)</f>
        <v>0</v>
      </c>
    </row>
  </sheetData>
  <mergeCells count="38">
    <mergeCell ref="D42:G42"/>
    <mergeCell ref="D28:D34"/>
    <mergeCell ref="E28:E29"/>
    <mergeCell ref="F28:F30"/>
    <mergeCell ref="E31:E32"/>
    <mergeCell ref="F31:F33"/>
    <mergeCell ref="D35:D41"/>
    <mergeCell ref="F35:F37"/>
    <mergeCell ref="E38:E39"/>
    <mergeCell ref="F38:F40"/>
    <mergeCell ref="E34:G34"/>
    <mergeCell ref="E41:G41"/>
    <mergeCell ref="E25:H25"/>
    <mergeCell ref="I25:J25"/>
    <mergeCell ref="E35:E36"/>
    <mergeCell ref="B21:E21"/>
    <mergeCell ref="F21:H21"/>
    <mergeCell ref="I21:J21"/>
    <mergeCell ref="I22:J22"/>
    <mergeCell ref="I23:J23"/>
    <mergeCell ref="I24:J24"/>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s>
  <phoneticPr fontId="2"/>
  <printOptions horizontalCentered="1"/>
  <pageMargins left="0.70866141732283472" right="0.70866141732283472" top="0.74803149606299213" bottom="0.74803149606299213" header="0.31496062992125984" footer="0.31496062992125984"/>
  <pageSetup paperSize="9" scale="68" fitToHeight="0"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4710B6-956F-41D1-B4A1-D7203B357848}">
  <sheetPr>
    <pageSetUpPr fitToPage="1"/>
  </sheetPr>
  <dimension ref="A1:L36"/>
  <sheetViews>
    <sheetView view="pageBreakPreview" topLeftCell="A16" zoomScale="115" zoomScaleNormal="100" zoomScaleSheetLayoutView="115" workbookViewId="0">
      <selection activeCell="J30" sqref="J30"/>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17" t="s">
        <v>202</v>
      </c>
      <c r="D15" s="318"/>
      <c r="E15" s="306" t="s">
        <v>200</v>
      </c>
      <c r="F15" s="307"/>
      <c r="G15" s="17"/>
      <c r="K15" s="19" t="s">
        <v>4</v>
      </c>
      <c r="L15" s="19" t="s">
        <v>203</v>
      </c>
    </row>
    <row r="16" spans="1:12" ht="98.25" customHeight="1" x14ac:dyDescent="0.15">
      <c r="A16" s="312" t="s">
        <v>5</v>
      </c>
      <c r="B16" s="313"/>
      <c r="C16" s="314" t="s">
        <v>131</v>
      </c>
      <c r="D16" s="315"/>
      <c r="E16" s="312"/>
      <c r="F16" s="285"/>
      <c r="G16" s="312"/>
      <c r="H16" s="285"/>
      <c r="I16" s="284"/>
      <c r="J16" s="285"/>
      <c r="K16" s="284"/>
      <c r="L16" s="285"/>
    </row>
    <row r="17" spans="1:12" ht="19.5" customHeight="1" x14ac:dyDescent="0.15">
      <c r="A17" s="306" t="s">
        <v>6</v>
      </c>
      <c r="B17" s="307"/>
      <c r="C17" s="310">
        <f>I23</f>
        <v>3035</v>
      </c>
      <c r="D17" s="349"/>
      <c r="E17" s="310"/>
      <c r="F17" s="349"/>
      <c r="G17" s="310"/>
      <c r="H17" s="349"/>
      <c r="I17" s="310"/>
      <c r="J17" s="311"/>
      <c r="K17" s="310"/>
      <c r="L17" s="311"/>
    </row>
    <row r="18" spans="1:12" ht="13.5" customHeight="1" x14ac:dyDescent="0.15">
      <c r="A18" s="422" t="s">
        <v>201</v>
      </c>
      <c r="B18" s="422"/>
      <c r="C18" s="422"/>
      <c r="D18" s="422"/>
      <c r="E18" s="422"/>
      <c r="F18" s="422"/>
      <c r="G18" s="422"/>
      <c r="H18" s="422"/>
      <c r="I18" s="422"/>
      <c r="J18" s="422"/>
      <c r="K18" s="422"/>
      <c r="L18" s="422"/>
    </row>
    <row r="19" spans="1:12" x14ac:dyDescent="0.15">
      <c r="A19" s="18"/>
      <c r="C19" s="4"/>
      <c r="D19" s="4"/>
      <c r="E19" s="4"/>
      <c r="F19" s="4"/>
      <c r="G19" s="4"/>
      <c r="H19" s="4"/>
      <c r="I19" s="4"/>
      <c r="J19" s="4"/>
      <c r="K19" s="4"/>
      <c r="L19" s="4"/>
    </row>
    <row r="20" spans="1:12" x14ac:dyDescent="0.15">
      <c r="A20" t="s">
        <v>7</v>
      </c>
      <c r="F20" s="8" t="s">
        <v>8</v>
      </c>
    </row>
    <row r="21" spans="1:12" ht="13.5" customHeight="1" x14ac:dyDescent="0.15">
      <c r="A21" s="10" t="s">
        <v>9</v>
      </c>
      <c r="B21" s="291" t="s">
        <v>10</v>
      </c>
      <c r="C21" s="291"/>
      <c r="D21" s="291"/>
      <c r="E21" s="321"/>
      <c r="F21" s="321" t="s">
        <v>11</v>
      </c>
      <c r="G21" s="321"/>
      <c r="H21" s="321"/>
      <c r="I21" s="321" t="s">
        <v>12</v>
      </c>
      <c r="J21" s="321"/>
    </row>
    <row r="22" spans="1:12" ht="13.5" customHeight="1" x14ac:dyDescent="0.15">
      <c r="A22" s="10" t="s">
        <v>13</v>
      </c>
      <c r="B22" s="19" t="s">
        <v>14</v>
      </c>
      <c r="C22" s="19" t="s">
        <v>15</v>
      </c>
      <c r="D22" s="40" t="s">
        <v>16</v>
      </c>
      <c r="E22" s="33" t="s">
        <v>17</v>
      </c>
      <c r="F22" s="34" t="s">
        <v>18</v>
      </c>
      <c r="G22" s="34" t="s">
        <v>19</v>
      </c>
      <c r="H22" s="34" t="s">
        <v>20</v>
      </c>
      <c r="I22" s="322"/>
      <c r="J22" s="323"/>
    </row>
    <row r="23" spans="1:12" ht="13.5" customHeight="1" x14ac:dyDescent="0.15">
      <c r="A23" s="10" t="s">
        <v>21</v>
      </c>
      <c r="B23" s="47">
        <v>0</v>
      </c>
      <c r="C23" s="47">
        <v>0</v>
      </c>
      <c r="D23" s="14">
        <f>H36</f>
        <v>3035</v>
      </c>
      <c r="E23" s="47">
        <v>0</v>
      </c>
      <c r="F23" s="47">
        <v>0</v>
      </c>
      <c r="G23" s="47">
        <v>0</v>
      </c>
      <c r="H23" s="47">
        <v>0</v>
      </c>
      <c r="I23" s="282">
        <f>SUM(B23:H23)</f>
        <v>3035</v>
      </c>
      <c r="J23" s="324"/>
      <c r="L23" s="13"/>
    </row>
    <row r="24" spans="1:12" ht="13.5" customHeight="1" x14ac:dyDescent="0.15">
      <c r="A24" s="10" t="s">
        <v>22</v>
      </c>
      <c r="B24" s="47">
        <v>0</v>
      </c>
      <c r="C24" s="47">
        <v>0</v>
      </c>
      <c r="D24" s="14">
        <f>J36</f>
        <v>0</v>
      </c>
      <c r="E24" s="47">
        <v>0</v>
      </c>
      <c r="F24" s="47">
        <v>0</v>
      </c>
      <c r="G24" s="47">
        <v>0</v>
      </c>
      <c r="H24" s="47">
        <v>0</v>
      </c>
      <c r="I24" s="282">
        <f>SUM(B24:H24)</f>
        <v>0</v>
      </c>
      <c r="J24" s="324"/>
    </row>
    <row r="25" spans="1:12" ht="13.5" customHeight="1" x14ac:dyDescent="0.15">
      <c r="A25" s="11"/>
      <c r="B25" s="11"/>
      <c r="C25" s="12"/>
      <c r="D25" s="12"/>
      <c r="E25" s="286" t="s">
        <v>39</v>
      </c>
      <c r="F25" s="287"/>
      <c r="G25" s="287"/>
      <c r="H25" s="288"/>
      <c r="I25" s="319">
        <f>IF(ISERROR(I24/I23)," ",(I24/I23))</f>
        <v>0</v>
      </c>
      <c r="J25" s="320" t="str">
        <f>IF(ISERROR(#REF!/J26)," ",(#REF!/J26))</f>
        <v xml:space="preserve"> </v>
      </c>
    </row>
    <row r="26" spans="1:12" ht="13.5" customHeight="1" x14ac:dyDescent="0.15">
      <c r="A26" s="2"/>
      <c r="B26" s="2"/>
      <c r="G26" s="39"/>
      <c r="H26" s="39"/>
      <c r="I26" s="39"/>
      <c r="J26" s="39"/>
      <c r="K26" s="39"/>
    </row>
    <row r="27" spans="1:12" ht="13.5" customHeight="1" thickBot="1" x14ac:dyDescent="0.2">
      <c r="D27" s="21" t="s">
        <v>24</v>
      </c>
      <c r="E27" s="21" t="s">
        <v>25</v>
      </c>
      <c r="F27" s="21" t="s">
        <v>26</v>
      </c>
      <c r="G27" s="21" t="s">
        <v>27</v>
      </c>
      <c r="H27" s="21" t="s">
        <v>28</v>
      </c>
      <c r="I27" s="117" t="s">
        <v>29</v>
      </c>
      <c r="J27" s="22" t="s">
        <v>30</v>
      </c>
    </row>
    <row r="28" spans="1:12" ht="13.5" customHeight="1" thickBot="1" x14ac:dyDescent="0.2">
      <c r="D28" s="328" t="s">
        <v>136</v>
      </c>
      <c r="E28" s="331" t="s">
        <v>137</v>
      </c>
      <c r="F28" s="275">
        <v>2</v>
      </c>
      <c r="G28" s="57">
        <v>16</v>
      </c>
      <c r="H28" s="144">
        <v>55</v>
      </c>
      <c r="I28" s="255"/>
      <c r="J28" s="257">
        <f t="shared" ref="J28:J35" si="0">H28*I28</f>
        <v>0</v>
      </c>
    </row>
    <row r="29" spans="1:12" ht="13.5" customHeight="1" thickBot="1" x14ac:dyDescent="0.2">
      <c r="D29" s="329"/>
      <c r="E29" s="332"/>
      <c r="F29" s="276"/>
      <c r="G29" s="57" t="s">
        <v>125</v>
      </c>
      <c r="H29" s="144">
        <v>1280</v>
      </c>
      <c r="I29" s="255"/>
      <c r="J29" s="257">
        <f t="shared" si="0"/>
        <v>0</v>
      </c>
    </row>
    <row r="30" spans="1:12" ht="13.5" customHeight="1" thickBot="1" x14ac:dyDescent="0.2">
      <c r="D30" s="329"/>
      <c r="E30" s="332"/>
      <c r="F30" s="276"/>
      <c r="G30" s="57" t="s">
        <v>55</v>
      </c>
      <c r="H30" s="144">
        <v>720</v>
      </c>
      <c r="I30" s="255"/>
      <c r="J30" s="257">
        <f t="shared" si="0"/>
        <v>0</v>
      </c>
    </row>
    <row r="31" spans="1:12" ht="13.5" customHeight="1" thickBot="1" x14ac:dyDescent="0.2">
      <c r="D31" s="329"/>
      <c r="E31" s="333"/>
      <c r="F31" s="277"/>
      <c r="G31" s="57" t="s">
        <v>34</v>
      </c>
      <c r="H31" s="144">
        <v>285</v>
      </c>
      <c r="I31" s="255"/>
      <c r="J31" s="257">
        <f t="shared" si="0"/>
        <v>0</v>
      </c>
    </row>
    <row r="32" spans="1:12" ht="13.5" customHeight="1" thickBot="1" x14ac:dyDescent="0.2">
      <c r="D32" s="329"/>
      <c r="E32" s="331" t="s">
        <v>137</v>
      </c>
      <c r="F32" s="275">
        <v>4</v>
      </c>
      <c r="G32" s="57">
        <v>16</v>
      </c>
      <c r="H32" s="144">
        <v>5</v>
      </c>
      <c r="I32" s="255"/>
      <c r="J32" s="257">
        <f t="shared" si="0"/>
        <v>0</v>
      </c>
    </row>
    <row r="33" spans="4:10" ht="13.5" customHeight="1" thickBot="1" x14ac:dyDescent="0.2">
      <c r="D33" s="329"/>
      <c r="E33" s="332"/>
      <c r="F33" s="276"/>
      <c r="G33" s="57" t="s">
        <v>125</v>
      </c>
      <c r="H33" s="144">
        <v>180</v>
      </c>
      <c r="I33" s="255"/>
      <c r="J33" s="257">
        <f t="shared" si="0"/>
        <v>0</v>
      </c>
    </row>
    <row r="34" spans="4:10" ht="13.5" customHeight="1" thickBot="1" x14ac:dyDescent="0.2">
      <c r="D34" s="329"/>
      <c r="E34" s="332"/>
      <c r="F34" s="276"/>
      <c r="G34" s="57" t="s">
        <v>55</v>
      </c>
      <c r="H34" s="144">
        <v>300</v>
      </c>
      <c r="I34" s="255"/>
      <c r="J34" s="257">
        <f t="shared" si="0"/>
        <v>0</v>
      </c>
    </row>
    <row r="35" spans="4:10" ht="13.5" customHeight="1" thickBot="1" x14ac:dyDescent="0.2">
      <c r="D35" s="330"/>
      <c r="E35" s="333"/>
      <c r="F35" s="277"/>
      <c r="G35" s="57" t="s">
        <v>34</v>
      </c>
      <c r="H35" s="144">
        <v>210</v>
      </c>
      <c r="I35" s="255"/>
      <c r="J35" s="257">
        <f t="shared" si="0"/>
        <v>0</v>
      </c>
    </row>
    <row r="36" spans="4:10" ht="15" thickBot="1" x14ac:dyDescent="0.2">
      <c r="D36" s="366" t="s">
        <v>59</v>
      </c>
      <c r="E36" s="367"/>
      <c r="F36" s="367"/>
      <c r="G36" s="368"/>
      <c r="H36" s="123">
        <f>SUM(H28:H35)</f>
        <v>3035</v>
      </c>
      <c r="I36" s="259"/>
      <c r="J36" s="253">
        <f>SUM(J28:J35)</f>
        <v>0</v>
      </c>
    </row>
  </sheetData>
  <mergeCells count="32">
    <mergeCell ref="A18:L18"/>
    <mergeCell ref="D36:G36"/>
    <mergeCell ref="D28:D35"/>
    <mergeCell ref="E28:E31"/>
    <mergeCell ref="F28:F31"/>
    <mergeCell ref="E32:E35"/>
    <mergeCell ref="E25:H25"/>
    <mergeCell ref="I25:J25"/>
    <mergeCell ref="F32:F35"/>
    <mergeCell ref="B21:E21"/>
    <mergeCell ref="F21:H21"/>
    <mergeCell ref="I21:J21"/>
    <mergeCell ref="I22:J22"/>
    <mergeCell ref="I23:J23"/>
    <mergeCell ref="I24:J24"/>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s>
  <phoneticPr fontId="2"/>
  <printOptions horizontalCentered="1"/>
  <pageMargins left="0.70866141732283472" right="0.70866141732283472" top="0.74803149606299213" bottom="0.74803149606299213" header="0.31496062992125984" footer="0.31496062992125984"/>
  <pageSetup paperSize="9" scale="68" fitToHeight="0"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341F2-02E9-4451-A12A-860002BC5BA6}">
  <sheetPr>
    <pageSetUpPr fitToPage="1"/>
  </sheetPr>
  <dimension ref="A1:L29"/>
  <sheetViews>
    <sheetView view="pageBreakPreview" zoomScale="115" zoomScaleNormal="100" zoomScaleSheetLayoutView="115" workbookViewId="0">
      <selection activeCell="F21" sqref="F21:H21"/>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17" t="s">
        <v>199</v>
      </c>
      <c r="D15" s="318"/>
      <c r="E15" s="306" t="s">
        <v>200</v>
      </c>
      <c r="F15" s="307"/>
      <c r="G15" s="17"/>
      <c r="K15" s="19" t="s">
        <v>4</v>
      </c>
      <c r="L15" s="19" t="s">
        <v>132</v>
      </c>
    </row>
    <row r="16" spans="1:12" ht="98.25" customHeight="1" x14ac:dyDescent="0.15">
      <c r="A16" s="312" t="s">
        <v>5</v>
      </c>
      <c r="B16" s="313"/>
      <c r="C16" s="314" t="s">
        <v>131</v>
      </c>
      <c r="D16" s="315"/>
      <c r="E16" s="312"/>
      <c r="F16" s="285"/>
      <c r="G16" s="312"/>
      <c r="H16" s="285"/>
      <c r="I16" s="284"/>
      <c r="J16" s="285"/>
      <c r="K16" s="284"/>
      <c r="L16" s="285"/>
    </row>
    <row r="17" spans="1:12" ht="19.5" customHeight="1" x14ac:dyDescent="0.15">
      <c r="A17" s="306" t="s">
        <v>6</v>
      </c>
      <c r="B17" s="307"/>
      <c r="C17" s="310">
        <f>I23</f>
        <v>12500</v>
      </c>
      <c r="D17" s="349"/>
      <c r="E17" s="310"/>
      <c r="F17" s="349"/>
      <c r="G17" s="310"/>
      <c r="H17" s="349"/>
      <c r="I17" s="310"/>
      <c r="J17" s="311"/>
      <c r="K17" s="310"/>
      <c r="L17" s="311"/>
    </row>
    <row r="18" spans="1:12" ht="13.5" customHeight="1" x14ac:dyDescent="0.15">
      <c r="C18" s="4"/>
      <c r="D18" s="4"/>
      <c r="E18" s="4"/>
      <c r="F18" s="4"/>
      <c r="G18" s="4"/>
      <c r="H18" s="4"/>
      <c r="I18" s="4"/>
      <c r="J18" s="4"/>
      <c r="K18" s="4"/>
      <c r="L18" s="4"/>
    </row>
    <row r="19" spans="1:12" x14ac:dyDescent="0.15">
      <c r="A19" s="18"/>
      <c r="C19" s="4"/>
      <c r="D19" s="4"/>
      <c r="E19" s="4"/>
      <c r="F19" s="4"/>
      <c r="G19" s="4"/>
      <c r="H19" s="4"/>
      <c r="I19" s="4"/>
      <c r="J19" s="4"/>
      <c r="K19" s="4"/>
      <c r="L19" s="4"/>
    </row>
    <row r="20" spans="1:12" x14ac:dyDescent="0.15">
      <c r="A20" t="s">
        <v>7</v>
      </c>
      <c r="F20" s="8" t="s">
        <v>8</v>
      </c>
    </row>
    <row r="21" spans="1:12" ht="13.5" customHeight="1" x14ac:dyDescent="0.15">
      <c r="A21" s="10" t="s">
        <v>9</v>
      </c>
      <c r="B21" s="291" t="s">
        <v>10</v>
      </c>
      <c r="C21" s="291"/>
      <c r="D21" s="291"/>
      <c r="E21" s="321"/>
      <c r="F21" s="321" t="s">
        <v>11</v>
      </c>
      <c r="G21" s="321"/>
      <c r="H21" s="321"/>
      <c r="I21" s="321" t="s">
        <v>12</v>
      </c>
      <c r="J21" s="321"/>
    </row>
    <row r="22" spans="1:12" ht="13.5" customHeight="1" x14ac:dyDescent="0.15">
      <c r="A22" s="10" t="s">
        <v>13</v>
      </c>
      <c r="B22" s="19" t="s">
        <v>14</v>
      </c>
      <c r="C22" s="19" t="s">
        <v>15</v>
      </c>
      <c r="D22" s="40" t="s">
        <v>16</v>
      </c>
      <c r="E22" s="33" t="s">
        <v>17</v>
      </c>
      <c r="F22" s="34" t="s">
        <v>18</v>
      </c>
      <c r="G22" s="34" t="s">
        <v>19</v>
      </c>
      <c r="H22" s="34" t="s">
        <v>20</v>
      </c>
      <c r="I22" s="322"/>
      <c r="J22" s="323"/>
    </row>
    <row r="23" spans="1:12" ht="13.5" customHeight="1" x14ac:dyDescent="0.15">
      <c r="A23" s="10" t="s">
        <v>21</v>
      </c>
      <c r="B23" s="47">
        <v>0</v>
      </c>
      <c r="C23" s="47">
        <v>0</v>
      </c>
      <c r="D23" s="47">
        <v>0</v>
      </c>
      <c r="E23" s="47">
        <v>0</v>
      </c>
      <c r="F23" s="14">
        <f>H29</f>
        <v>12500</v>
      </c>
      <c r="G23" s="47">
        <v>0</v>
      </c>
      <c r="H23" s="48">
        <v>0</v>
      </c>
      <c r="I23" s="282">
        <f>SUM(B23:H23)</f>
        <v>12500</v>
      </c>
      <c r="J23" s="324"/>
      <c r="L23" s="13"/>
    </row>
    <row r="24" spans="1:12" ht="13.5" customHeight="1" x14ac:dyDescent="0.15">
      <c r="A24" s="10" t="s">
        <v>22</v>
      </c>
      <c r="B24" s="47">
        <v>0</v>
      </c>
      <c r="C24" s="47">
        <v>0</v>
      </c>
      <c r="D24" s="47">
        <v>0</v>
      </c>
      <c r="E24" s="47">
        <v>0</v>
      </c>
      <c r="F24" s="14">
        <f>J29</f>
        <v>0</v>
      </c>
      <c r="G24" s="47">
        <v>0</v>
      </c>
      <c r="H24" s="50">
        <v>0</v>
      </c>
      <c r="I24" s="282">
        <f>SUM(B24:H24)</f>
        <v>0</v>
      </c>
      <c r="J24" s="324"/>
    </row>
    <row r="25" spans="1:12" ht="13.5" customHeight="1" x14ac:dyDescent="0.15">
      <c r="A25" s="11"/>
      <c r="B25" s="11"/>
      <c r="C25" s="12"/>
      <c r="D25" s="12"/>
      <c r="E25" s="286" t="s">
        <v>39</v>
      </c>
      <c r="F25" s="287"/>
      <c r="G25" s="287"/>
      <c r="H25" s="288"/>
      <c r="I25" s="319">
        <f>IF(ISERROR(I24/I23)," ",(I24/I23))</f>
        <v>0</v>
      </c>
      <c r="J25" s="320" t="str">
        <f>IF(ISERROR(#REF!/J26)," ",(#REF!/J26))</f>
        <v xml:space="preserve"> </v>
      </c>
    </row>
    <row r="26" spans="1:12" ht="13.5" customHeight="1" x14ac:dyDescent="0.15">
      <c r="A26" s="2"/>
      <c r="B26" s="2"/>
      <c r="G26" s="39"/>
      <c r="H26" s="39"/>
      <c r="I26" s="39"/>
      <c r="J26" s="39"/>
      <c r="K26" s="39"/>
    </row>
    <row r="27" spans="1:12" ht="13.5" customHeight="1" thickBot="1" x14ac:dyDescent="0.2">
      <c r="D27" s="21" t="s">
        <v>24</v>
      </c>
      <c r="E27" s="21" t="s">
        <v>25</v>
      </c>
      <c r="F27" s="21" t="s">
        <v>26</v>
      </c>
      <c r="G27" s="21" t="s">
        <v>27</v>
      </c>
      <c r="H27" s="21" t="s">
        <v>28</v>
      </c>
      <c r="I27" s="117" t="s">
        <v>29</v>
      </c>
      <c r="J27" s="22" t="s">
        <v>30</v>
      </c>
    </row>
    <row r="28" spans="1:12" ht="13.5" customHeight="1" thickBot="1" x14ac:dyDescent="0.2">
      <c r="D28" s="60" t="s">
        <v>138</v>
      </c>
      <c r="E28" s="61" t="s">
        <v>139</v>
      </c>
      <c r="F28" s="62" t="s">
        <v>140</v>
      </c>
      <c r="G28" s="57" t="s">
        <v>41</v>
      </c>
      <c r="H28" s="122">
        <v>12500</v>
      </c>
      <c r="I28" s="255"/>
      <c r="J28" s="257">
        <f t="shared" ref="J28" si="0">H28*I28</f>
        <v>0</v>
      </c>
    </row>
    <row r="29" spans="1:12" ht="15" thickBot="1" x14ac:dyDescent="0.2">
      <c r="D29" s="366" t="s">
        <v>59</v>
      </c>
      <c r="E29" s="367"/>
      <c r="F29" s="367"/>
      <c r="G29" s="368"/>
      <c r="H29" s="123">
        <f>SUM(H28:H28)</f>
        <v>12500</v>
      </c>
      <c r="I29" s="256"/>
      <c r="J29" s="260">
        <f>SUM(J28:J28)</f>
        <v>0</v>
      </c>
    </row>
  </sheetData>
  <mergeCells count="26">
    <mergeCell ref="D29:G29"/>
    <mergeCell ref="E25:H25"/>
    <mergeCell ref="I25:J25"/>
    <mergeCell ref="B21:E21"/>
    <mergeCell ref="F21:H21"/>
    <mergeCell ref="I21:J21"/>
    <mergeCell ref="I22:J22"/>
    <mergeCell ref="I23:J23"/>
    <mergeCell ref="I24:J24"/>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s>
  <phoneticPr fontId="2"/>
  <printOptions horizontalCentered="1"/>
  <pageMargins left="0.70866141732283472" right="0.70866141732283472" top="0.74803149606299213" bottom="0.74803149606299213" header="0.31496062992125984" footer="0.31496062992125984"/>
  <pageSetup paperSize="9" scale="68" fitToHeight="0" orientation="portrait"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381019-DF43-4493-B89B-E912F8D45EAC}">
  <sheetPr>
    <pageSetUpPr fitToPage="1"/>
  </sheetPr>
  <dimension ref="A1:L66"/>
  <sheetViews>
    <sheetView view="pageBreakPreview" topLeftCell="A16" zoomScaleNormal="100" zoomScaleSheetLayoutView="100" workbookViewId="0">
      <selection activeCell="I47" sqref="I47:I64"/>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17" t="s">
        <v>198</v>
      </c>
      <c r="D15" s="318"/>
      <c r="E15" s="306" t="s">
        <v>194</v>
      </c>
      <c r="F15" s="307"/>
      <c r="G15" s="17"/>
      <c r="K15" s="19" t="s">
        <v>4</v>
      </c>
      <c r="L15" s="19" t="s">
        <v>191</v>
      </c>
    </row>
    <row r="16" spans="1:12" ht="98.25" customHeight="1" x14ac:dyDescent="0.15">
      <c r="A16" s="312" t="s">
        <v>5</v>
      </c>
      <c r="B16" s="313"/>
      <c r="C16" s="314" t="s">
        <v>141</v>
      </c>
      <c r="D16" s="315"/>
      <c r="E16" s="312"/>
      <c r="F16" s="285"/>
      <c r="G16" s="312"/>
      <c r="H16" s="285"/>
      <c r="I16" s="284"/>
      <c r="J16" s="285"/>
      <c r="K16" s="284"/>
      <c r="L16" s="285"/>
    </row>
    <row r="17" spans="1:12" ht="19.5" customHeight="1" x14ac:dyDescent="0.15">
      <c r="A17" s="306" t="s">
        <v>6</v>
      </c>
      <c r="B17" s="307"/>
      <c r="C17" s="310">
        <f>I23</f>
        <v>4880</v>
      </c>
      <c r="D17" s="349"/>
      <c r="E17" s="310"/>
      <c r="F17" s="349"/>
      <c r="G17" s="310"/>
      <c r="H17" s="349"/>
      <c r="I17" s="310"/>
      <c r="J17" s="311"/>
      <c r="K17" s="310"/>
      <c r="L17" s="311"/>
    </row>
    <row r="18" spans="1:12" ht="13.5" customHeight="1" x14ac:dyDescent="0.15">
      <c r="C18" s="4"/>
      <c r="D18" s="4"/>
      <c r="E18" s="4"/>
      <c r="F18" s="4"/>
      <c r="G18" s="4"/>
      <c r="H18" s="4"/>
      <c r="I18" s="4"/>
      <c r="J18" s="4"/>
      <c r="K18" s="4"/>
      <c r="L18" s="4"/>
    </row>
    <row r="19" spans="1:12" x14ac:dyDescent="0.15">
      <c r="A19" s="18"/>
      <c r="C19" s="4"/>
      <c r="D19" s="4"/>
      <c r="E19" s="4"/>
      <c r="F19" s="4"/>
      <c r="G19" s="4"/>
      <c r="H19" s="4"/>
      <c r="I19" s="4"/>
      <c r="J19" s="4"/>
      <c r="K19" s="4"/>
      <c r="L19" s="4"/>
    </row>
    <row r="20" spans="1:12" x14ac:dyDescent="0.15">
      <c r="A20" t="s">
        <v>7</v>
      </c>
      <c r="F20" s="8" t="s">
        <v>8</v>
      </c>
    </row>
    <row r="21" spans="1:12" ht="13.5" customHeight="1" x14ac:dyDescent="0.15">
      <c r="A21" s="10" t="s">
        <v>9</v>
      </c>
      <c r="B21" s="291" t="s">
        <v>10</v>
      </c>
      <c r="C21" s="291"/>
      <c r="D21" s="291"/>
      <c r="E21" s="321"/>
      <c r="F21" s="321" t="s">
        <v>11</v>
      </c>
      <c r="G21" s="321"/>
      <c r="H21" s="321"/>
      <c r="I21" s="321" t="s">
        <v>12</v>
      </c>
      <c r="J21" s="321"/>
    </row>
    <row r="22" spans="1:12" ht="13.5" customHeight="1" x14ac:dyDescent="0.15">
      <c r="A22" s="10" t="s">
        <v>13</v>
      </c>
      <c r="B22" s="19" t="s">
        <v>14</v>
      </c>
      <c r="C22" s="19" t="s">
        <v>15</v>
      </c>
      <c r="D22" s="40" t="s">
        <v>16</v>
      </c>
      <c r="E22" s="33" t="s">
        <v>17</v>
      </c>
      <c r="F22" s="34" t="s">
        <v>18</v>
      </c>
      <c r="G22" s="34" t="s">
        <v>19</v>
      </c>
      <c r="H22" s="34" t="s">
        <v>20</v>
      </c>
      <c r="I22" s="322"/>
      <c r="J22" s="323"/>
    </row>
    <row r="23" spans="1:12" ht="13.5" customHeight="1" x14ac:dyDescent="0.15">
      <c r="A23" s="10" t="s">
        <v>21</v>
      </c>
      <c r="B23" s="14">
        <f>H46</f>
        <v>4300</v>
      </c>
      <c r="C23" s="14">
        <f>H65</f>
        <v>580</v>
      </c>
      <c r="D23" s="47">
        <v>0</v>
      </c>
      <c r="E23" s="47">
        <v>0</v>
      </c>
      <c r="F23" s="47">
        <v>0</v>
      </c>
      <c r="G23" s="47">
        <v>0</v>
      </c>
      <c r="H23" s="48">
        <v>0</v>
      </c>
      <c r="I23" s="282">
        <f>SUM(B23:H23)</f>
        <v>4880</v>
      </c>
      <c r="J23" s="324"/>
      <c r="L23" s="13"/>
    </row>
    <row r="24" spans="1:12" ht="13.5" customHeight="1" x14ac:dyDescent="0.15">
      <c r="A24" s="10" t="s">
        <v>22</v>
      </c>
      <c r="B24" s="14">
        <f>J46</f>
        <v>0</v>
      </c>
      <c r="C24" s="14">
        <f>J65</f>
        <v>0</v>
      </c>
      <c r="D24" s="47">
        <v>0</v>
      </c>
      <c r="E24" s="47">
        <v>0</v>
      </c>
      <c r="F24" s="47">
        <v>0</v>
      </c>
      <c r="G24" s="47">
        <v>0</v>
      </c>
      <c r="H24" s="50">
        <v>0</v>
      </c>
      <c r="I24" s="282">
        <f>SUM(B24:H24)</f>
        <v>0</v>
      </c>
      <c r="J24" s="324"/>
    </row>
    <row r="25" spans="1:12" ht="13.5" customHeight="1" x14ac:dyDescent="0.15">
      <c r="A25" s="11"/>
      <c r="B25" s="11"/>
      <c r="C25" s="12"/>
      <c r="D25" s="12"/>
      <c r="E25" s="286" t="s">
        <v>39</v>
      </c>
      <c r="F25" s="287"/>
      <c r="G25" s="287"/>
      <c r="H25" s="288"/>
      <c r="I25" s="319">
        <f>IF(ISERROR(I24/I23)," ",(I24/I23))</f>
        <v>0</v>
      </c>
      <c r="J25" s="320" t="str">
        <f>IF(ISERROR(#REF!/J26)," ",(#REF!/J26))</f>
        <v xml:space="preserve"> </v>
      </c>
    </row>
    <row r="26" spans="1:12" ht="13.5" customHeight="1" x14ac:dyDescent="0.15">
      <c r="A26" s="2"/>
      <c r="B26" s="2"/>
      <c r="G26" s="39"/>
      <c r="H26" s="39"/>
      <c r="I26" s="39"/>
      <c r="J26" s="39"/>
      <c r="K26" s="39"/>
    </row>
    <row r="27" spans="1:12" ht="13.5" customHeight="1" thickBot="1" x14ac:dyDescent="0.2">
      <c r="D27" s="21" t="s">
        <v>24</v>
      </c>
      <c r="E27" s="21" t="s">
        <v>25</v>
      </c>
      <c r="F27" s="21" t="s">
        <v>26</v>
      </c>
      <c r="G27" s="21" t="s">
        <v>27</v>
      </c>
      <c r="H27" s="21" t="s">
        <v>28</v>
      </c>
      <c r="I27" s="117" t="s">
        <v>29</v>
      </c>
      <c r="J27" s="22" t="s">
        <v>30</v>
      </c>
    </row>
    <row r="28" spans="1:12" ht="13.5" customHeight="1" thickBot="1" x14ac:dyDescent="0.2">
      <c r="D28" s="429" t="s">
        <v>73</v>
      </c>
      <c r="E28" s="426" t="s">
        <v>64</v>
      </c>
      <c r="F28" s="427">
        <v>2</v>
      </c>
      <c r="G28" s="31" t="s">
        <v>52</v>
      </c>
      <c r="H28" s="125">
        <v>190</v>
      </c>
      <c r="I28" s="261"/>
      <c r="J28" s="257">
        <f t="shared" ref="J28:J45" si="0">H28*I28</f>
        <v>0</v>
      </c>
    </row>
    <row r="29" spans="1:12" ht="13.5" customHeight="1" thickBot="1" x14ac:dyDescent="0.2">
      <c r="D29" s="430"/>
      <c r="E29" s="426"/>
      <c r="F29" s="427"/>
      <c r="G29" s="31" t="s">
        <v>53</v>
      </c>
      <c r="H29" s="42">
        <v>430</v>
      </c>
      <c r="I29" s="261"/>
      <c r="J29" s="257">
        <f t="shared" si="0"/>
        <v>0</v>
      </c>
    </row>
    <row r="30" spans="1:12" ht="13.5" customHeight="1" thickBot="1" x14ac:dyDescent="0.2">
      <c r="D30" s="430"/>
      <c r="E30" s="426"/>
      <c r="F30" s="427"/>
      <c r="G30" s="31" t="s">
        <v>55</v>
      </c>
      <c r="H30" s="42">
        <v>600</v>
      </c>
      <c r="I30" s="261"/>
      <c r="J30" s="257">
        <f t="shared" si="0"/>
        <v>0</v>
      </c>
    </row>
    <row r="31" spans="1:12" ht="13.5" customHeight="1" thickBot="1" x14ac:dyDescent="0.2">
      <c r="D31" s="430"/>
      <c r="E31" s="426"/>
      <c r="F31" s="427"/>
      <c r="G31" s="31" t="s">
        <v>34</v>
      </c>
      <c r="H31" s="42">
        <v>400</v>
      </c>
      <c r="I31" s="261"/>
      <c r="J31" s="257">
        <f t="shared" si="0"/>
        <v>0</v>
      </c>
    </row>
    <row r="32" spans="1:12" ht="13.5" customHeight="1" thickBot="1" x14ac:dyDescent="0.2">
      <c r="D32" s="430"/>
      <c r="E32" s="56" t="s">
        <v>74</v>
      </c>
      <c r="F32" s="436">
        <v>3</v>
      </c>
      <c r="G32" s="31" t="s">
        <v>122</v>
      </c>
      <c r="H32" s="42">
        <v>5</v>
      </c>
      <c r="I32" s="261"/>
      <c r="J32" s="257">
        <f t="shared" si="0"/>
        <v>0</v>
      </c>
    </row>
    <row r="33" spans="4:10" ht="13.5" customHeight="1" thickBot="1" x14ac:dyDescent="0.2">
      <c r="D33" s="430"/>
      <c r="E33" s="426" t="s">
        <v>35</v>
      </c>
      <c r="F33" s="437"/>
      <c r="G33" s="31" t="s">
        <v>52</v>
      </c>
      <c r="H33" s="42">
        <v>300</v>
      </c>
      <c r="I33" s="261"/>
      <c r="J33" s="257">
        <f t="shared" si="0"/>
        <v>0</v>
      </c>
    </row>
    <row r="34" spans="4:10" ht="13.5" customHeight="1" thickBot="1" x14ac:dyDescent="0.2">
      <c r="D34" s="430"/>
      <c r="E34" s="426"/>
      <c r="F34" s="437"/>
      <c r="G34" s="31" t="s">
        <v>53</v>
      </c>
      <c r="H34" s="42">
        <v>560</v>
      </c>
      <c r="I34" s="261"/>
      <c r="J34" s="257">
        <f t="shared" si="0"/>
        <v>0</v>
      </c>
    </row>
    <row r="35" spans="4:10" ht="13.5" customHeight="1" thickBot="1" x14ac:dyDescent="0.2">
      <c r="D35" s="430"/>
      <c r="E35" s="426" t="s">
        <v>36</v>
      </c>
      <c r="F35" s="437"/>
      <c r="G35" s="31" t="s">
        <v>55</v>
      </c>
      <c r="H35" s="42">
        <v>350</v>
      </c>
      <c r="I35" s="261"/>
      <c r="J35" s="257">
        <f t="shared" si="0"/>
        <v>0</v>
      </c>
    </row>
    <row r="36" spans="4:10" ht="13.5" customHeight="1" thickBot="1" x14ac:dyDescent="0.2">
      <c r="D36" s="430"/>
      <c r="E36" s="426"/>
      <c r="F36" s="437"/>
      <c r="G36" s="31" t="s">
        <v>34</v>
      </c>
      <c r="H36" s="42">
        <v>30</v>
      </c>
      <c r="I36" s="261"/>
      <c r="J36" s="257">
        <f t="shared" si="0"/>
        <v>0</v>
      </c>
    </row>
    <row r="37" spans="4:10" ht="13.5" customHeight="1" thickBot="1" x14ac:dyDescent="0.2">
      <c r="D37" s="430"/>
      <c r="E37" s="423" t="s">
        <v>76</v>
      </c>
      <c r="F37" s="437"/>
      <c r="G37" s="31" t="s">
        <v>52</v>
      </c>
      <c r="H37" s="42">
        <v>160</v>
      </c>
      <c r="I37" s="261"/>
      <c r="J37" s="257">
        <f t="shared" si="0"/>
        <v>0</v>
      </c>
    </row>
    <row r="38" spans="4:10" ht="13.5" customHeight="1" thickBot="1" x14ac:dyDescent="0.2">
      <c r="D38" s="430"/>
      <c r="E38" s="424"/>
      <c r="F38" s="437"/>
      <c r="G38" s="31" t="s">
        <v>53</v>
      </c>
      <c r="H38" s="42">
        <v>270</v>
      </c>
      <c r="I38" s="261"/>
      <c r="J38" s="257">
        <f t="shared" si="0"/>
        <v>0</v>
      </c>
    </row>
    <row r="39" spans="4:10" ht="13.5" customHeight="1" thickBot="1" x14ac:dyDescent="0.2">
      <c r="D39" s="430"/>
      <c r="E39" s="424"/>
      <c r="F39" s="437"/>
      <c r="G39" s="31" t="s">
        <v>55</v>
      </c>
      <c r="H39" s="42">
        <v>130</v>
      </c>
      <c r="I39" s="261"/>
      <c r="J39" s="257">
        <f t="shared" si="0"/>
        <v>0</v>
      </c>
    </row>
    <row r="40" spans="4:10" ht="13.5" customHeight="1" thickBot="1" x14ac:dyDescent="0.2">
      <c r="D40" s="430"/>
      <c r="E40" s="425"/>
      <c r="F40" s="438"/>
      <c r="G40" s="31" t="s">
        <v>34</v>
      </c>
      <c r="H40" s="42">
        <v>5</v>
      </c>
      <c r="I40" s="261"/>
      <c r="J40" s="257">
        <f t="shared" si="0"/>
        <v>0</v>
      </c>
    </row>
    <row r="41" spans="4:10" ht="13.5" customHeight="1" thickBot="1" x14ac:dyDescent="0.2">
      <c r="D41" s="430"/>
      <c r="E41" s="56" t="s">
        <v>74</v>
      </c>
      <c r="F41" s="427">
        <v>4</v>
      </c>
      <c r="G41" s="31" t="s">
        <v>122</v>
      </c>
      <c r="H41" s="42">
        <v>5</v>
      </c>
      <c r="I41" s="261"/>
      <c r="J41" s="257">
        <f t="shared" si="0"/>
        <v>0</v>
      </c>
    </row>
    <row r="42" spans="4:10" ht="13.5" customHeight="1" thickBot="1" x14ac:dyDescent="0.2">
      <c r="D42" s="430"/>
      <c r="E42" s="426" t="s">
        <v>36</v>
      </c>
      <c r="F42" s="427"/>
      <c r="G42" s="31" t="s">
        <v>52</v>
      </c>
      <c r="H42" s="42">
        <v>15</v>
      </c>
      <c r="I42" s="261"/>
      <c r="J42" s="257">
        <f t="shared" si="0"/>
        <v>0</v>
      </c>
    </row>
    <row r="43" spans="4:10" ht="13.5" customHeight="1" thickBot="1" x14ac:dyDescent="0.2">
      <c r="D43" s="430"/>
      <c r="E43" s="426"/>
      <c r="F43" s="427"/>
      <c r="G43" s="31" t="s">
        <v>53</v>
      </c>
      <c r="H43" s="42">
        <v>90</v>
      </c>
      <c r="I43" s="261"/>
      <c r="J43" s="257">
        <f t="shared" si="0"/>
        <v>0</v>
      </c>
    </row>
    <row r="44" spans="4:10" ht="13.5" customHeight="1" thickBot="1" x14ac:dyDescent="0.2">
      <c r="D44" s="430"/>
      <c r="E44" s="426"/>
      <c r="F44" s="427"/>
      <c r="G44" s="31" t="s">
        <v>55</v>
      </c>
      <c r="H44" s="42">
        <v>440</v>
      </c>
      <c r="I44" s="261"/>
      <c r="J44" s="257">
        <f t="shared" si="0"/>
        <v>0</v>
      </c>
    </row>
    <row r="45" spans="4:10" ht="13.5" customHeight="1" thickBot="1" x14ac:dyDescent="0.2">
      <c r="D45" s="430"/>
      <c r="E45" s="426"/>
      <c r="F45" s="427"/>
      <c r="G45" s="31" t="s">
        <v>34</v>
      </c>
      <c r="H45" s="42">
        <v>320</v>
      </c>
      <c r="I45" s="261"/>
      <c r="J45" s="257">
        <f t="shared" si="0"/>
        <v>0</v>
      </c>
    </row>
    <row r="46" spans="4:10" ht="13.5" customHeight="1" thickBot="1" x14ac:dyDescent="0.2">
      <c r="D46" s="431"/>
      <c r="E46" s="432" t="s">
        <v>70</v>
      </c>
      <c r="F46" s="433"/>
      <c r="G46" s="434"/>
      <c r="H46" s="127">
        <f>SUM(H28:H45)</f>
        <v>4300</v>
      </c>
      <c r="I46" s="256"/>
      <c r="J46" s="260">
        <f>SUM(J28:J45)</f>
        <v>0</v>
      </c>
    </row>
    <row r="47" spans="4:10" ht="13.5" customHeight="1" thickBot="1" x14ac:dyDescent="0.2">
      <c r="D47" s="428" t="s">
        <v>38</v>
      </c>
      <c r="E47" s="426" t="s">
        <v>64</v>
      </c>
      <c r="F47" s="427">
        <v>2</v>
      </c>
      <c r="G47" s="31" t="s">
        <v>52</v>
      </c>
      <c r="H47" s="125">
        <v>90</v>
      </c>
      <c r="I47" s="261"/>
      <c r="J47" s="257">
        <f t="shared" ref="J47:J57" si="1">H47*I47</f>
        <v>0</v>
      </c>
    </row>
    <row r="48" spans="4:10" ht="13.5" customHeight="1" thickBot="1" x14ac:dyDescent="0.2">
      <c r="D48" s="428"/>
      <c r="E48" s="426"/>
      <c r="F48" s="427"/>
      <c r="G48" s="31" t="s">
        <v>53</v>
      </c>
      <c r="H48" s="42">
        <v>90</v>
      </c>
      <c r="I48" s="261"/>
      <c r="J48" s="257">
        <f t="shared" si="1"/>
        <v>0</v>
      </c>
    </row>
    <row r="49" spans="4:10" ht="13.5" customHeight="1" thickBot="1" x14ac:dyDescent="0.2">
      <c r="D49" s="428"/>
      <c r="E49" s="426"/>
      <c r="F49" s="427"/>
      <c r="G49" s="31" t="s">
        <v>55</v>
      </c>
      <c r="H49" s="42">
        <v>50</v>
      </c>
      <c r="I49" s="261"/>
      <c r="J49" s="257">
        <f t="shared" si="1"/>
        <v>0</v>
      </c>
    </row>
    <row r="50" spans="4:10" ht="13.5" customHeight="1" thickBot="1" x14ac:dyDescent="0.2">
      <c r="D50" s="428"/>
      <c r="E50" s="426"/>
      <c r="F50" s="427"/>
      <c r="G50" s="31" t="s">
        <v>34</v>
      </c>
      <c r="H50" s="42">
        <v>15</v>
      </c>
      <c r="I50" s="261"/>
      <c r="J50" s="257">
        <f t="shared" si="1"/>
        <v>0</v>
      </c>
    </row>
    <row r="51" spans="4:10" ht="13.5" customHeight="1" thickBot="1" x14ac:dyDescent="0.2">
      <c r="D51" s="428"/>
      <c r="E51" s="56" t="s">
        <v>74</v>
      </c>
      <c r="F51" s="427">
        <v>3</v>
      </c>
      <c r="G51" s="31" t="s">
        <v>122</v>
      </c>
      <c r="H51" s="42">
        <v>5</v>
      </c>
      <c r="I51" s="261"/>
      <c r="J51" s="257">
        <f t="shared" si="1"/>
        <v>0</v>
      </c>
    </row>
    <row r="52" spans="4:10" ht="13.5" customHeight="1" thickBot="1" x14ac:dyDescent="0.2">
      <c r="D52" s="428"/>
      <c r="E52" s="426" t="s">
        <v>35</v>
      </c>
      <c r="F52" s="427"/>
      <c r="G52" s="31" t="s">
        <v>52</v>
      </c>
      <c r="H52" s="42">
        <v>65</v>
      </c>
      <c r="I52" s="261"/>
      <c r="J52" s="257">
        <f t="shared" si="1"/>
        <v>0</v>
      </c>
    </row>
    <row r="53" spans="4:10" ht="13.5" customHeight="1" thickBot="1" x14ac:dyDescent="0.2">
      <c r="D53" s="428"/>
      <c r="E53" s="426"/>
      <c r="F53" s="427"/>
      <c r="G53" s="31" t="s">
        <v>53</v>
      </c>
      <c r="H53" s="42">
        <v>95</v>
      </c>
      <c r="I53" s="261"/>
      <c r="J53" s="257">
        <f t="shared" si="1"/>
        <v>0</v>
      </c>
    </row>
    <row r="54" spans="4:10" ht="13.5" customHeight="1" thickBot="1" x14ac:dyDescent="0.2">
      <c r="D54" s="428"/>
      <c r="E54" s="426" t="s">
        <v>36</v>
      </c>
      <c r="F54" s="427"/>
      <c r="G54" s="31" t="s">
        <v>55</v>
      </c>
      <c r="H54" s="42">
        <v>30</v>
      </c>
      <c r="I54" s="261"/>
      <c r="J54" s="257">
        <f t="shared" si="1"/>
        <v>0</v>
      </c>
    </row>
    <row r="55" spans="4:10" ht="13.5" customHeight="1" thickBot="1" x14ac:dyDescent="0.2">
      <c r="D55" s="428"/>
      <c r="E55" s="426"/>
      <c r="F55" s="427"/>
      <c r="G55" s="31" t="s">
        <v>34</v>
      </c>
      <c r="H55" s="42">
        <v>5</v>
      </c>
      <c r="I55" s="261"/>
      <c r="J55" s="257">
        <f t="shared" si="1"/>
        <v>0</v>
      </c>
    </row>
    <row r="56" spans="4:10" ht="13.5" customHeight="1" thickBot="1" x14ac:dyDescent="0.2">
      <c r="D56" s="428"/>
      <c r="E56" s="435" t="s">
        <v>76</v>
      </c>
      <c r="F56" s="427"/>
      <c r="G56" s="31" t="s">
        <v>52</v>
      </c>
      <c r="H56" s="42">
        <v>20</v>
      </c>
      <c r="I56" s="261"/>
      <c r="J56" s="257">
        <f t="shared" si="1"/>
        <v>0</v>
      </c>
    </row>
    <row r="57" spans="4:10" ht="13.5" customHeight="1" thickBot="1" x14ac:dyDescent="0.2">
      <c r="D57" s="428"/>
      <c r="E57" s="426"/>
      <c r="F57" s="427"/>
      <c r="G57" s="31" t="s">
        <v>53</v>
      </c>
      <c r="H57" s="42">
        <v>25</v>
      </c>
      <c r="I57" s="261"/>
      <c r="J57" s="257">
        <f t="shared" si="1"/>
        <v>0</v>
      </c>
    </row>
    <row r="58" spans="4:10" ht="13.5" customHeight="1" thickBot="1" x14ac:dyDescent="0.2">
      <c r="D58" s="428"/>
      <c r="E58" s="426"/>
      <c r="F58" s="427"/>
      <c r="G58" s="31" t="s">
        <v>55</v>
      </c>
      <c r="H58" s="42">
        <v>5</v>
      </c>
      <c r="I58" s="261"/>
      <c r="J58" s="257">
        <f t="shared" ref="J58:J64" si="2">H58*I58</f>
        <v>0</v>
      </c>
    </row>
    <row r="59" spans="4:10" ht="15" thickBot="1" x14ac:dyDescent="0.2">
      <c r="D59" s="428"/>
      <c r="E59" s="426"/>
      <c r="F59" s="427"/>
      <c r="G59" s="31" t="s">
        <v>34</v>
      </c>
      <c r="H59" s="42">
        <v>5</v>
      </c>
      <c r="I59" s="261"/>
      <c r="J59" s="257">
        <f t="shared" si="2"/>
        <v>0</v>
      </c>
    </row>
    <row r="60" spans="4:10" ht="15" thickBot="1" x14ac:dyDescent="0.2">
      <c r="D60" s="428"/>
      <c r="E60" s="56" t="s">
        <v>74</v>
      </c>
      <c r="F60" s="427">
        <v>4</v>
      </c>
      <c r="G60" s="31" t="s">
        <v>122</v>
      </c>
      <c r="H60" s="42">
        <v>5</v>
      </c>
      <c r="I60" s="261"/>
      <c r="J60" s="257">
        <f t="shared" si="2"/>
        <v>0</v>
      </c>
    </row>
    <row r="61" spans="4:10" ht="15" thickBot="1" x14ac:dyDescent="0.2">
      <c r="D61" s="428"/>
      <c r="E61" s="426" t="s">
        <v>36</v>
      </c>
      <c r="F61" s="427"/>
      <c r="G61" s="31" t="s">
        <v>52</v>
      </c>
      <c r="H61" s="42">
        <v>30</v>
      </c>
      <c r="I61" s="261"/>
      <c r="J61" s="257">
        <f t="shared" si="2"/>
        <v>0</v>
      </c>
    </row>
    <row r="62" spans="4:10" ht="15" thickBot="1" x14ac:dyDescent="0.2">
      <c r="D62" s="428"/>
      <c r="E62" s="426"/>
      <c r="F62" s="427"/>
      <c r="G62" s="31" t="s">
        <v>53</v>
      </c>
      <c r="H62" s="42">
        <v>15</v>
      </c>
      <c r="I62" s="261"/>
      <c r="J62" s="257">
        <f t="shared" si="2"/>
        <v>0</v>
      </c>
    </row>
    <row r="63" spans="4:10" ht="15" thickBot="1" x14ac:dyDescent="0.2">
      <c r="D63" s="428"/>
      <c r="E63" s="426"/>
      <c r="F63" s="427"/>
      <c r="G63" s="31" t="s">
        <v>55</v>
      </c>
      <c r="H63" s="42">
        <v>25</v>
      </c>
      <c r="I63" s="261"/>
      <c r="J63" s="257">
        <f t="shared" si="2"/>
        <v>0</v>
      </c>
    </row>
    <row r="64" spans="4:10" ht="15" thickBot="1" x14ac:dyDescent="0.2">
      <c r="D64" s="428"/>
      <c r="E64" s="426"/>
      <c r="F64" s="427"/>
      <c r="G64" s="31" t="s">
        <v>34</v>
      </c>
      <c r="H64" s="42">
        <v>5</v>
      </c>
      <c r="I64" s="261"/>
      <c r="J64" s="257">
        <f t="shared" si="2"/>
        <v>0</v>
      </c>
    </row>
    <row r="65" spans="4:10" ht="15" thickBot="1" x14ac:dyDescent="0.2">
      <c r="D65" s="428"/>
      <c r="E65" s="374" t="s">
        <v>70</v>
      </c>
      <c r="F65" s="374"/>
      <c r="G65" s="374"/>
      <c r="H65" s="128">
        <f>SUM(H47:H64)</f>
        <v>580</v>
      </c>
      <c r="I65" s="262"/>
      <c r="J65" s="260">
        <f>SUM(J47:J64)</f>
        <v>0</v>
      </c>
    </row>
    <row r="66" spans="4:10" ht="15" thickBot="1" x14ac:dyDescent="0.2">
      <c r="D66" s="374" t="s">
        <v>59</v>
      </c>
      <c r="E66" s="374"/>
      <c r="F66" s="374"/>
      <c r="G66" s="374"/>
      <c r="H66" s="128">
        <f>SUM(H65,H46)</f>
        <v>4880</v>
      </c>
      <c r="I66" s="262"/>
      <c r="J66" s="260">
        <f>SUM(J65,J46)</f>
        <v>0</v>
      </c>
    </row>
  </sheetData>
  <mergeCells count="46">
    <mergeCell ref="D47:D65"/>
    <mergeCell ref="D28:D46"/>
    <mergeCell ref="E65:G65"/>
    <mergeCell ref="D66:G66"/>
    <mergeCell ref="E46:G46"/>
    <mergeCell ref="F41:F45"/>
    <mergeCell ref="E42:E45"/>
    <mergeCell ref="E47:E50"/>
    <mergeCell ref="F47:F50"/>
    <mergeCell ref="F51:F59"/>
    <mergeCell ref="E52:E53"/>
    <mergeCell ref="E54:E55"/>
    <mergeCell ref="E56:E59"/>
    <mergeCell ref="F60:F64"/>
    <mergeCell ref="F32:F40"/>
    <mergeCell ref="E33:E34"/>
    <mergeCell ref="E61:E64"/>
    <mergeCell ref="I22:J22"/>
    <mergeCell ref="I23:J23"/>
    <mergeCell ref="E25:H25"/>
    <mergeCell ref="I25:J25"/>
    <mergeCell ref="E28:E31"/>
    <mergeCell ref="F28:F31"/>
    <mergeCell ref="I24:J24"/>
    <mergeCell ref="E35:E36"/>
    <mergeCell ref="B21:E21"/>
    <mergeCell ref="F21:H21"/>
    <mergeCell ref="I21:J21"/>
    <mergeCell ref="E37:E40"/>
    <mergeCell ref="K1:L1"/>
    <mergeCell ref="A6:L13"/>
    <mergeCell ref="A15:B15"/>
    <mergeCell ref="C15:D15"/>
    <mergeCell ref="E15:F15"/>
    <mergeCell ref="K16:L16"/>
    <mergeCell ref="A17:B17"/>
    <mergeCell ref="C17:D17"/>
    <mergeCell ref="E17:F17"/>
    <mergeCell ref="G17:H17"/>
    <mergeCell ref="I17:J17"/>
    <mergeCell ref="K17:L17"/>
    <mergeCell ref="A16:B16"/>
    <mergeCell ref="C16:D16"/>
    <mergeCell ref="E16:F16"/>
    <mergeCell ref="G16:H16"/>
    <mergeCell ref="I16:J16"/>
  </mergeCells>
  <phoneticPr fontId="2"/>
  <printOptions horizontalCentered="1"/>
  <pageMargins left="0.70866141732283472" right="0.70866141732283472" top="0.74803149606299213" bottom="0.74803149606299213" header="0.31496062992125984" footer="0.31496062992125984"/>
  <pageSetup paperSize="9" scale="68" fitToHeight="0"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70CC97-601E-4E19-8271-76240599E396}">
  <sheetPr>
    <pageSetUpPr fitToPage="1"/>
  </sheetPr>
  <dimension ref="A1:L36"/>
  <sheetViews>
    <sheetView view="pageBreakPreview" topLeftCell="A13" zoomScaleNormal="100" zoomScaleSheetLayoutView="100" workbookViewId="0">
      <selection activeCell="M26" sqref="M26"/>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17" t="s">
        <v>197</v>
      </c>
      <c r="D15" s="318"/>
      <c r="E15" s="306" t="s">
        <v>194</v>
      </c>
      <c r="F15" s="307"/>
      <c r="G15" s="17"/>
      <c r="K15" s="19" t="s">
        <v>4</v>
      </c>
      <c r="L15" s="19" t="s">
        <v>192</v>
      </c>
    </row>
    <row r="16" spans="1:12" ht="98.25" customHeight="1" x14ac:dyDescent="0.15">
      <c r="A16" s="312" t="s">
        <v>5</v>
      </c>
      <c r="B16" s="313"/>
      <c r="C16" s="314" t="s">
        <v>193</v>
      </c>
      <c r="D16" s="315"/>
      <c r="E16" s="312"/>
      <c r="F16" s="285"/>
      <c r="G16" s="312"/>
      <c r="H16" s="285"/>
      <c r="I16" s="284"/>
      <c r="J16" s="285"/>
      <c r="K16" s="284"/>
      <c r="L16" s="285"/>
    </row>
    <row r="17" spans="1:12" ht="19.5" customHeight="1" x14ac:dyDescent="0.15">
      <c r="A17" s="306" t="s">
        <v>6</v>
      </c>
      <c r="B17" s="307"/>
      <c r="C17" s="310">
        <f>I23</f>
        <v>1300</v>
      </c>
      <c r="D17" s="349"/>
      <c r="E17" s="310"/>
      <c r="F17" s="349"/>
      <c r="G17" s="310"/>
      <c r="H17" s="349"/>
      <c r="I17" s="310"/>
      <c r="J17" s="311"/>
      <c r="K17" s="310"/>
      <c r="L17" s="311"/>
    </row>
    <row r="18" spans="1:12" ht="13.5" customHeight="1" x14ac:dyDescent="0.15">
      <c r="C18" s="4"/>
      <c r="D18" s="4"/>
      <c r="E18" s="4"/>
      <c r="F18" s="4"/>
      <c r="G18" s="4"/>
      <c r="H18" s="4"/>
      <c r="I18" s="4"/>
      <c r="J18" s="4"/>
      <c r="K18" s="4"/>
      <c r="L18" s="4"/>
    </row>
    <row r="19" spans="1:12" x14ac:dyDescent="0.15">
      <c r="A19" s="18"/>
      <c r="C19" s="4"/>
      <c r="D19" s="4"/>
      <c r="E19" s="4"/>
      <c r="F19" s="4"/>
      <c r="G19" s="4"/>
      <c r="H19" s="4"/>
      <c r="I19" s="4"/>
      <c r="J19" s="4"/>
      <c r="K19" s="4"/>
      <c r="L19" s="4"/>
    </row>
    <row r="20" spans="1:12" x14ac:dyDescent="0.15">
      <c r="A20" t="s">
        <v>7</v>
      </c>
      <c r="F20" s="8" t="s">
        <v>8</v>
      </c>
    </row>
    <row r="21" spans="1:12" ht="13.5" customHeight="1" x14ac:dyDescent="0.15">
      <c r="A21" s="10" t="s">
        <v>9</v>
      </c>
      <c r="B21" s="291" t="s">
        <v>10</v>
      </c>
      <c r="C21" s="291"/>
      <c r="D21" s="291"/>
      <c r="E21" s="321"/>
      <c r="F21" s="321" t="s">
        <v>11</v>
      </c>
      <c r="G21" s="321"/>
      <c r="H21" s="321"/>
      <c r="I21" s="321" t="s">
        <v>12</v>
      </c>
      <c r="J21" s="321"/>
    </row>
    <row r="22" spans="1:12" ht="13.5" customHeight="1" x14ac:dyDescent="0.15">
      <c r="A22" s="10" t="s">
        <v>13</v>
      </c>
      <c r="B22" s="19" t="s">
        <v>14</v>
      </c>
      <c r="C22" s="19" t="s">
        <v>15</v>
      </c>
      <c r="D22" s="40" t="s">
        <v>16</v>
      </c>
      <c r="E22" s="33" t="s">
        <v>17</v>
      </c>
      <c r="F22" s="34" t="s">
        <v>18</v>
      </c>
      <c r="G22" s="34" t="s">
        <v>19</v>
      </c>
      <c r="H22" s="34" t="s">
        <v>20</v>
      </c>
      <c r="I22" s="322"/>
      <c r="J22" s="323"/>
    </row>
    <row r="23" spans="1:12" ht="13.5" customHeight="1" x14ac:dyDescent="0.15">
      <c r="A23" s="10" t="s">
        <v>21</v>
      </c>
      <c r="B23" s="47">
        <v>0</v>
      </c>
      <c r="C23" s="47">
        <v>0</v>
      </c>
      <c r="D23" s="14">
        <f>H36</f>
        <v>1300</v>
      </c>
      <c r="E23" s="47">
        <v>0</v>
      </c>
      <c r="F23" s="47">
        <v>0</v>
      </c>
      <c r="G23" s="47">
        <v>0</v>
      </c>
      <c r="H23" s="48">
        <v>0</v>
      </c>
      <c r="I23" s="282">
        <f>SUM(B23:H23)</f>
        <v>1300</v>
      </c>
      <c r="J23" s="324"/>
      <c r="L23" s="13"/>
    </row>
    <row r="24" spans="1:12" ht="13.5" customHeight="1" x14ac:dyDescent="0.15">
      <c r="A24" s="10" t="s">
        <v>22</v>
      </c>
      <c r="B24" s="47">
        <v>0</v>
      </c>
      <c r="C24" s="47">
        <v>0</v>
      </c>
      <c r="D24" s="14">
        <f>J36</f>
        <v>0</v>
      </c>
      <c r="E24" s="47">
        <v>0</v>
      </c>
      <c r="F24" s="47">
        <v>0</v>
      </c>
      <c r="G24" s="47">
        <v>0</v>
      </c>
      <c r="H24" s="50">
        <v>0</v>
      </c>
      <c r="I24" s="282">
        <f>SUM(B24:H24)</f>
        <v>0</v>
      </c>
      <c r="J24" s="324"/>
    </row>
    <row r="25" spans="1:12" ht="13.5" customHeight="1" x14ac:dyDescent="0.15">
      <c r="A25" s="11"/>
      <c r="B25" s="11"/>
      <c r="C25" s="12"/>
      <c r="D25" s="12"/>
      <c r="E25" s="286" t="s">
        <v>39</v>
      </c>
      <c r="F25" s="287"/>
      <c r="G25" s="287"/>
      <c r="H25" s="288"/>
      <c r="I25" s="319">
        <f>IF(ISERROR(I24/I23)," ",(I24/I23))</f>
        <v>0</v>
      </c>
      <c r="J25" s="320" t="str">
        <f>IF(ISERROR(#REF!/J26)," ",(#REF!/J26))</f>
        <v xml:space="preserve"> </v>
      </c>
    </row>
    <row r="26" spans="1:12" ht="13.5" customHeight="1" x14ac:dyDescent="0.15">
      <c r="A26" s="2"/>
      <c r="B26" s="2"/>
      <c r="G26" s="39"/>
      <c r="H26" s="39"/>
      <c r="I26" s="39"/>
      <c r="J26" s="39"/>
      <c r="K26" s="39"/>
    </row>
    <row r="27" spans="1:12" ht="13.5" customHeight="1" thickBot="1" x14ac:dyDescent="0.2">
      <c r="D27" s="21" t="s">
        <v>24</v>
      </c>
      <c r="E27" s="21" t="s">
        <v>25</v>
      </c>
      <c r="F27" s="21" t="s">
        <v>26</v>
      </c>
      <c r="G27" s="21" t="s">
        <v>27</v>
      </c>
      <c r="H27" s="21" t="s">
        <v>28</v>
      </c>
      <c r="I27" s="117" t="s">
        <v>29</v>
      </c>
      <c r="J27" s="22" t="s">
        <v>30</v>
      </c>
    </row>
    <row r="28" spans="1:12" ht="13.5" customHeight="1" thickBot="1" x14ac:dyDescent="0.2">
      <c r="D28" s="430" t="s">
        <v>99</v>
      </c>
      <c r="E28" s="331" t="s">
        <v>137</v>
      </c>
      <c r="F28" s="437">
        <v>2</v>
      </c>
      <c r="G28" s="129">
        <v>16</v>
      </c>
      <c r="H28" s="130">
        <v>80</v>
      </c>
      <c r="I28" s="255"/>
      <c r="J28" s="257">
        <f t="shared" ref="J28:J35" si="0">H28*I28</f>
        <v>0</v>
      </c>
    </row>
    <row r="29" spans="1:12" ht="13.5" customHeight="1" thickBot="1" x14ac:dyDescent="0.2">
      <c r="D29" s="430"/>
      <c r="E29" s="332"/>
      <c r="F29" s="437"/>
      <c r="G29" s="129" t="s">
        <v>69</v>
      </c>
      <c r="H29" s="130">
        <v>530</v>
      </c>
      <c r="I29" s="255"/>
      <c r="J29" s="257">
        <f t="shared" si="0"/>
        <v>0</v>
      </c>
    </row>
    <row r="30" spans="1:12" ht="13.5" customHeight="1" thickBot="1" x14ac:dyDescent="0.2">
      <c r="D30" s="430"/>
      <c r="E30" s="332"/>
      <c r="F30" s="437"/>
      <c r="G30" s="129" t="s">
        <v>33</v>
      </c>
      <c r="H30" s="130">
        <v>240</v>
      </c>
      <c r="I30" s="255"/>
      <c r="J30" s="257">
        <f t="shared" si="0"/>
        <v>0</v>
      </c>
    </row>
    <row r="31" spans="1:12" ht="13.5" customHeight="1" thickBot="1" x14ac:dyDescent="0.2">
      <c r="D31" s="430"/>
      <c r="E31" s="332"/>
      <c r="F31" s="438"/>
      <c r="G31" s="129" t="s">
        <v>34</v>
      </c>
      <c r="H31" s="130">
        <v>70</v>
      </c>
      <c r="I31" s="255"/>
      <c r="J31" s="257">
        <f t="shared" si="0"/>
        <v>0</v>
      </c>
    </row>
    <row r="32" spans="1:12" ht="13.5" customHeight="1" thickBot="1" x14ac:dyDescent="0.2">
      <c r="D32" s="430"/>
      <c r="E32" s="332"/>
      <c r="F32" s="436">
        <v>4</v>
      </c>
      <c r="G32" s="129">
        <v>16</v>
      </c>
      <c r="H32" s="130">
        <v>30</v>
      </c>
      <c r="I32" s="255"/>
      <c r="J32" s="257">
        <f t="shared" si="0"/>
        <v>0</v>
      </c>
    </row>
    <row r="33" spans="4:10" ht="13.5" customHeight="1" thickBot="1" x14ac:dyDescent="0.2">
      <c r="D33" s="430"/>
      <c r="E33" s="332"/>
      <c r="F33" s="437"/>
      <c r="G33" s="129" t="s">
        <v>69</v>
      </c>
      <c r="H33" s="130">
        <v>210</v>
      </c>
      <c r="I33" s="255"/>
      <c r="J33" s="257">
        <f t="shared" si="0"/>
        <v>0</v>
      </c>
    </row>
    <row r="34" spans="4:10" ht="13.5" customHeight="1" thickBot="1" x14ac:dyDescent="0.2">
      <c r="D34" s="430"/>
      <c r="E34" s="332"/>
      <c r="F34" s="437"/>
      <c r="G34" s="129" t="s">
        <v>33</v>
      </c>
      <c r="H34" s="130">
        <v>110</v>
      </c>
      <c r="I34" s="255"/>
      <c r="J34" s="257">
        <f t="shared" si="0"/>
        <v>0</v>
      </c>
    </row>
    <row r="35" spans="4:10" ht="13.5" customHeight="1" thickBot="1" x14ac:dyDescent="0.2">
      <c r="D35" s="430"/>
      <c r="E35" s="333"/>
      <c r="F35" s="438"/>
      <c r="G35" s="129" t="s">
        <v>34</v>
      </c>
      <c r="H35" s="130">
        <v>30</v>
      </c>
      <c r="I35" s="255"/>
      <c r="J35" s="257">
        <f t="shared" si="0"/>
        <v>0</v>
      </c>
    </row>
    <row r="36" spans="4:10" ht="15" thickBot="1" x14ac:dyDescent="0.2">
      <c r="D36" s="374" t="s">
        <v>59</v>
      </c>
      <c r="E36" s="374"/>
      <c r="F36" s="374"/>
      <c r="G36" s="374"/>
      <c r="H36" s="84">
        <f>SUM(H28:H35)</f>
        <v>1300</v>
      </c>
      <c r="I36" s="256"/>
      <c r="J36" s="260">
        <f>SUM(J28:J35)</f>
        <v>0</v>
      </c>
    </row>
  </sheetData>
  <mergeCells count="30">
    <mergeCell ref="D36:G36"/>
    <mergeCell ref="D28:D35"/>
    <mergeCell ref="E28:E35"/>
    <mergeCell ref="F32:F35"/>
    <mergeCell ref="E25:H25"/>
    <mergeCell ref="I25:J25"/>
    <mergeCell ref="F28:F31"/>
    <mergeCell ref="B21:E21"/>
    <mergeCell ref="F21:H21"/>
    <mergeCell ref="I21:J21"/>
    <mergeCell ref="I22:J22"/>
    <mergeCell ref="I23:J23"/>
    <mergeCell ref="I24:J24"/>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s>
  <phoneticPr fontId="2"/>
  <printOptions horizontalCentered="1"/>
  <pageMargins left="0.70866141732283472" right="0.70866141732283472" top="0.74803149606299213" bottom="0.74803149606299213" header="0.31496062992125984" footer="0.31496062992125984"/>
  <pageSetup paperSize="9" scale="68" fitToHeight="0"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58D823-39E5-4F08-8307-F5D9710A82D8}">
  <sheetPr>
    <pageSetUpPr fitToPage="1"/>
  </sheetPr>
  <dimension ref="A1:L29"/>
  <sheetViews>
    <sheetView view="pageBreakPreview" zoomScaleNormal="100" zoomScaleSheetLayoutView="100" workbookViewId="0">
      <selection activeCell="I29" sqref="I29"/>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17" t="s">
        <v>196</v>
      </c>
      <c r="D15" s="318"/>
      <c r="E15" s="306" t="s">
        <v>194</v>
      </c>
      <c r="F15" s="307"/>
      <c r="G15" s="17"/>
      <c r="K15" s="19" t="s">
        <v>4</v>
      </c>
      <c r="L15" s="19" t="s">
        <v>191</v>
      </c>
    </row>
    <row r="16" spans="1:12" ht="98.25" customHeight="1" x14ac:dyDescent="0.15">
      <c r="A16" s="312" t="s">
        <v>5</v>
      </c>
      <c r="B16" s="313"/>
      <c r="C16" s="314" t="s">
        <v>190</v>
      </c>
      <c r="D16" s="315"/>
      <c r="E16" s="312"/>
      <c r="F16" s="285"/>
      <c r="G16" s="312"/>
      <c r="H16" s="285"/>
      <c r="I16" s="284"/>
      <c r="J16" s="285"/>
      <c r="K16" s="284"/>
      <c r="L16" s="285"/>
    </row>
    <row r="17" spans="1:12" ht="19.5" customHeight="1" x14ac:dyDescent="0.15">
      <c r="A17" s="306" t="s">
        <v>6</v>
      </c>
      <c r="B17" s="307"/>
      <c r="C17" s="310">
        <f>I23</f>
        <v>5000</v>
      </c>
      <c r="D17" s="349"/>
      <c r="E17" s="310"/>
      <c r="F17" s="349"/>
      <c r="G17" s="310"/>
      <c r="H17" s="349"/>
      <c r="I17" s="310"/>
      <c r="J17" s="311"/>
      <c r="K17" s="310"/>
      <c r="L17" s="311"/>
    </row>
    <row r="18" spans="1:12" ht="13.5" customHeight="1" x14ac:dyDescent="0.15">
      <c r="A18" s="18" t="s">
        <v>189</v>
      </c>
      <c r="C18" s="4"/>
      <c r="D18" s="4"/>
      <c r="E18" s="4"/>
      <c r="F18" s="4"/>
      <c r="G18" s="4"/>
      <c r="H18" s="4"/>
      <c r="I18" s="4"/>
      <c r="J18" s="4"/>
      <c r="K18" s="4"/>
      <c r="L18" s="4"/>
    </row>
    <row r="19" spans="1:12" x14ac:dyDescent="0.15">
      <c r="A19" s="18"/>
      <c r="C19" s="4"/>
      <c r="D19" s="4"/>
      <c r="E19" s="4"/>
      <c r="F19" s="4"/>
      <c r="G19" s="4"/>
      <c r="H19" s="4"/>
      <c r="I19" s="4"/>
      <c r="J19" s="4"/>
      <c r="K19" s="4"/>
      <c r="L19" s="4"/>
    </row>
    <row r="20" spans="1:12" x14ac:dyDescent="0.15">
      <c r="A20" t="s">
        <v>7</v>
      </c>
      <c r="F20" s="8" t="s">
        <v>8</v>
      </c>
    </row>
    <row r="21" spans="1:12" ht="13.5" customHeight="1" x14ac:dyDescent="0.15">
      <c r="A21" s="10" t="s">
        <v>9</v>
      </c>
      <c r="B21" s="291" t="s">
        <v>10</v>
      </c>
      <c r="C21" s="291"/>
      <c r="D21" s="291"/>
      <c r="E21" s="321"/>
      <c r="F21" s="321" t="s">
        <v>11</v>
      </c>
      <c r="G21" s="321"/>
      <c r="H21" s="321"/>
      <c r="I21" s="321" t="s">
        <v>12</v>
      </c>
      <c r="J21" s="321"/>
    </row>
    <row r="22" spans="1:12" ht="13.5" customHeight="1" x14ac:dyDescent="0.15">
      <c r="A22" s="10" t="s">
        <v>13</v>
      </c>
      <c r="B22" s="19" t="s">
        <v>14</v>
      </c>
      <c r="C22" s="19" t="s">
        <v>15</v>
      </c>
      <c r="D22" s="40" t="s">
        <v>16</v>
      </c>
      <c r="E22" s="33" t="s">
        <v>17</v>
      </c>
      <c r="F22" s="34" t="s">
        <v>18</v>
      </c>
      <c r="G22" s="34" t="s">
        <v>19</v>
      </c>
      <c r="H22" s="34" t="s">
        <v>20</v>
      </c>
      <c r="I22" s="322"/>
      <c r="J22" s="323"/>
    </row>
    <row r="23" spans="1:12" ht="13.5" customHeight="1" x14ac:dyDescent="0.15">
      <c r="A23" s="10" t="s">
        <v>21</v>
      </c>
      <c r="B23" s="47">
        <v>0</v>
      </c>
      <c r="C23" s="47">
        <v>0</v>
      </c>
      <c r="D23" s="47">
        <v>0</v>
      </c>
      <c r="E23" s="47">
        <v>0</v>
      </c>
      <c r="F23" s="14">
        <f>H29</f>
        <v>5000</v>
      </c>
      <c r="G23" s="47">
        <v>0</v>
      </c>
      <c r="H23" s="48">
        <v>0</v>
      </c>
      <c r="I23" s="282">
        <f>SUM(B23:H23)</f>
        <v>5000</v>
      </c>
      <c r="J23" s="324"/>
      <c r="L23" s="13"/>
    </row>
    <row r="24" spans="1:12" ht="13.5" customHeight="1" x14ac:dyDescent="0.15">
      <c r="A24" s="10" t="s">
        <v>22</v>
      </c>
      <c r="B24" s="47">
        <v>0</v>
      </c>
      <c r="C24" s="47">
        <v>0</v>
      </c>
      <c r="D24" s="47">
        <v>0</v>
      </c>
      <c r="E24" s="47">
        <v>0</v>
      </c>
      <c r="F24" s="14">
        <f>J29</f>
        <v>0</v>
      </c>
      <c r="G24" s="47">
        <v>0</v>
      </c>
      <c r="H24" s="50">
        <v>0</v>
      </c>
      <c r="I24" s="282">
        <f>SUM(B24:H24)</f>
        <v>0</v>
      </c>
      <c r="J24" s="324"/>
    </row>
    <row r="25" spans="1:12" ht="13.5" customHeight="1" x14ac:dyDescent="0.15">
      <c r="A25" s="11"/>
      <c r="B25" s="11"/>
      <c r="C25" s="12"/>
      <c r="D25" s="12"/>
      <c r="E25" s="286" t="s">
        <v>39</v>
      </c>
      <c r="F25" s="287"/>
      <c r="G25" s="287"/>
      <c r="H25" s="288"/>
      <c r="I25" s="319">
        <f>IF(ISERROR(I24/I23)," ",(I24/I23))</f>
        <v>0</v>
      </c>
      <c r="J25" s="320" t="str">
        <f>IF(ISERROR(#REF!/J26)," ",(#REF!/J26))</f>
        <v xml:space="preserve"> </v>
      </c>
    </row>
    <row r="26" spans="1:12" ht="13.5" customHeight="1" x14ac:dyDescent="0.15">
      <c r="A26" s="2"/>
      <c r="B26" s="2"/>
      <c r="G26" s="39"/>
      <c r="H26" s="39"/>
      <c r="I26" s="39"/>
      <c r="J26" s="39"/>
      <c r="K26" s="39"/>
    </row>
    <row r="27" spans="1:12" ht="13.5" customHeight="1" thickBot="1" x14ac:dyDescent="0.2">
      <c r="D27" s="21" t="s">
        <v>24</v>
      </c>
      <c r="E27" s="21" t="s">
        <v>25</v>
      </c>
      <c r="F27" s="21" t="s">
        <v>26</v>
      </c>
      <c r="G27" s="21" t="s">
        <v>27</v>
      </c>
      <c r="H27" s="21" t="s">
        <v>28</v>
      </c>
      <c r="I27" s="117" t="s">
        <v>29</v>
      </c>
      <c r="J27" s="22" t="s">
        <v>30</v>
      </c>
    </row>
    <row r="28" spans="1:12" ht="13.5" customHeight="1" thickBot="1" x14ac:dyDescent="0.2">
      <c r="D28" s="124" t="s">
        <v>142</v>
      </c>
      <c r="E28" s="56" t="s">
        <v>40</v>
      </c>
      <c r="F28" s="30">
        <v>2</v>
      </c>
      <c r="G28" s="31" t="s">
        <v>41</v>
      </c>
      <c r="H28" s="42">
        <v>5000</v>
      </c>
      <c r="I28" s="255"/>
      <c r="J28" s="257">
        <f t="shared" ref="J28" si="0">H28*I28</f>
        <v>0</v>
      </c>
    </row>
    <row r="29" spans="1:12" ht="15" thickBot="1" x14ac:dyDescent="0.2">
      <c r="D29" s="374" t="s">
        <v>59</v>
      </c>
      <c r="E29" s="374"/>
      <c r="F29" s="374"/>
      <c r="G29" s="374"/>
      <c r="H29" s="84">
        <f>SUM(H28:H28)</f>
        <v>5000</v>
      </c>
      <c r="I29" s="256"/>
      <c r="J29" s="260">
        <f>SUM(J28:J28)</f>
        <v>0</v>
      </c>
    </row>
  </sheetData>
  <mergeCells count="26">
    <mergeCell ref="K1:L1"/>
    <mergeCell ref="A6:L13"/>
    <mergeCell ref="A15:B15"/>
    <mergeCell ref="C15:D15"/>
    <mergeCell ref="E15:F15"/>
    <mergeCell ref="K16:L16"/>
    <mergeCell ref="A17:B17"/>
    <mergeCell ref="C17:D17"/>
    <mergeCell ref="E17:F17"/>
    <mergeCell ref="G17:H17"/>
    <mergeCell ref="I17:J17"/>
    <mergeCell ref="K17:L17"/>
    <mergeCell ref="A16:B16"/>
    <mergeCell ref="C16:D16"/>
    <mergeCell ref="E16:F16"/>
    <mergeCell ref="G16:H16"/>
    <mergeCell ref="I16:J16"/>
    <mergeCell ref="D29:G29"/>
    <mergeCell ref="E25:H25"/>
    <mergeCell ref="I25:J25"/>
    <mergeCell ref="B21:E21"/>
    <mergeCell ref="F21:H21"/>
    <mergeCell ref="I21:J21"/>
    <mergeCell ref="I22:J22"/>
    <mergeCell ref="I23:J23"/>
    <mergeCell ref="I24:J24"/>
  </mergeCells>
  <phoneticPr fontId="2"/>
  <printOptions horizontalCentered="1"/>
  <pageMargins left="0.70866141732283472" right="0.70866141732283472" top="0.74803149606299213" bottom="0.74803149606299213" header="0.31496062992125984" footer="0.31496062992125984"/>
  <pageSetup paperSize="9" scale="68" fitToHeight="0"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22A8EC-37D6-44FC-B8E0-0B07F0CA84A4}">
  <sheetPr>
    <pageSetUpPr fitToPage="1"/>
  </sheetPr>
  <dimension ref="A1:L29"/>
  <sheetViews>
    <sheetView view="pageBreakPreview" zoomScaleNormal="100" zoomScaleSheetLayoutView="100" workbookViewId="0">
      <selection activeCell="I29" sqref="I29"/>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17" t="s">
        <v>195</v>
      </c>
      <c r="D15" s="318"/>
      <c r="E15" s="306" t="s">
        <v>194</v>
      </c>
      <c r="F15" s="307"/>
      <c r="G15" s="17"/>
      <c r="K15" s="19" t="s">
        <v>4</v>
      </c>
      <c r="L15" s="19" t="s">
        <v>191</v>
      </c>
    </row>
    <row r="16" spans="1:12" ht="98.25" customHeight="1" x14ac:dyDescent="0.15">
      <c r="A16" s="312" t="s">
        <v>5</v>
      </c>
      <c r="B16" s="313"/>
      <c r="C16" s="314" t="s">
        <v>188</v>
      </c>
      <c r="D16" s="315"/>
      <c r="E16" s="312"/>
      <c r="F16" s="285"/>
      <c r="G16" s="312"/>
      <c r="H16" s="285"/>
      <c r="I16" s="284"/>
      <c r="J16" s="285"/>
      <c r="K16" s="284"/>
      <c r="L16" s="285"/>
    </row>
    <row r="17" spans="1:12" ht="19.5" customHeight="1" x14ac:dyDescent="0.15">
      <c r="A17" s="306" t="s">
        <v>6</v>
      </c>
      <c r="B17" s="307"/>
      <c r="C17" s="310">
        <f>I23</f>
        <v>4720</v>
      </c>
      <c r="D17" s="349"/>
      <c r="E17" s="310"/>
      <c r="F17" s="349"/>
      <c r="G17" s="310"/>
      <c r="H17" s="349"/>
      <c r="I17" s="310"/>
      <c r="J17" s="311"/>
      <c r="K17" s="310"/>
      <c r="L17" s="311"/>
    </row>
    <row r="18" spans="1:12" ht="13.5" customHeight="1" x14ac:dyDescent="0.15">
      <c r="A18" s="18" t="s">
        <v>189</v>
      </c>
      <c r="C18" s="4"/>
      <c r="D18" s="4"/>
      <c r="E18" s="4"/>
      <c r="F18" s="4"/>
      <c r="G18" s="4"/>
      <c r="H18" s="4"/>
      <c r="I18" s="4"/>
      <c r="J18" s="4"/>
      <c r="K18" s="4"/>
      <c r="L18" s="4"/>
    </row>
    <row r="19" spans="1:12" x14ac:dyDescent="0.15">
      <c r="A19" s="18"/>
      <c r="C19" s="4"/>
      <c r="D19" s="4"/>
      <c r="E19" s="4"/>
      <c r="F19" s="4"/>
      <c r="G19" s="4"/>
      <c r="H19" s="4"/>
      <c r="I19" s="4"/>
      <c r="J19" s="4"/>
      <c r="K19" s="4"/>
      <c r="L19" s="4"/>
    </row>
    <row r="20" spans="1:12" x14ac:dyDescent="0.15">
      <c r="A20" t="s">
        <v>7</v>
      </c>
      <c r="F20" s="8" t="s">
        <v>8</v>
      </c>
    </row>
    <row r="21" spans="1:12" ht="13.5" customHeight="1" x14ac:dyDescent="0.15">
      <c r="A21" s="10" t="s">
        <v>9</v>
      </c>
      <c r="B21" s="291" t="s">
        <v>10</v>
      </c>
      <c r="C21" s="291"/>
      <c r="D21" s="291"/>
      <c r="E21" s="321"/>
      <c r="F21" s="321" t="s">
        <v>11</v>
      </c>
      <c r="G21" s="321"/>
      <c r="H21" s="321"/>
      <c r="I21" s="321" t="s">
        <v>12</v>
      </c>
      <c r="J21" s="321"/>
    </row>
    <row r="22" spans="1:12" ht="13.5" customHeight="1" x14ac:dyDescent="0.15">
      <c r="A22" s="10" t="s">
        <v>13</v>
      </c>
      <c r="B22" s="19" t="s">
        <v>14</v>
      </c>
      <c r="C22" s="19" t="s">
        <v>15</v>
      </c>
      <c r="D22" s="40" t="s">
        <v>16</v>
      </c>
      <c r="E22" s="33" t="s">
        <v>17</v>
      </c>
      <c r="F22" s="34" t="s">
        <v>18</v>
      </c>
      <c r="G22" s="34" t="s">
        <v>19</v>
      </c>
      <c r="H22" s="34" t="s">
        <v>20</v>
      </c>
      <c r="I22" s="322"/>
      <c r="J22" s="323"/>
    </row>
    <row r="23" spans="1:12" ht="13.5" customHeight="1" x14ac:dyDescent="0.15">
      <c r="A23" s="10" t="s">
        <v>21</v>
      </c>
      <c r="B23" s="47">
        <v>0</v>
      </c>
      <c r="C23" s="47">
        <v>0</v>
      </c>
      <c r="D23" s="47">
        <v>0</v>
      </c>
      <c r="E23" s="47">
        <v>0</v>
      </c>
      <c r="F23" s="14">
        <f>H29</f>
        <v>4720</v>
      </c>
      <c r="G23" s="47">
        <v>0</v>
      </c>
      <c r="H23" s="47">
        <v>0</v>
      </c>
      <c r="I23" s="282">
        <f>SUM(B23:H23)</f>
        <v>4720</v>
      </c>
      <c r="J23" s="324"/>
      <c r="L23" s="13"/>
    </row>
    <row r="24" spans="1:12" ht="13.5" customHeight="1" x14ac:dyDescent="0.15">
      <c r="A24" s="10" t="s">
        <v>22</v>
      </c>
      <c r="B24" s="47">
        <v>0</v>
      </c>
      <c r="C24" s="47">
        <v>0</v>
      </c>
      <c r="D24" s="47">
        <v>0</v>
      </c>
      <c r="E24" s="47">
        <v>0</v>
      </c>
      <c r="F24" s="14">
        <f>J29</f>
        <v>0</v>
      </c>
      <c r="G24" s="47">
        <v>0</v>
      </c>
      <c r="H24" s="47">
        <v>0</v>
      </c>
      <c r="I24" s="282">
        <f>SUM(B24:H24)</f>
        <v>0</v>
      </c>
      <c r="J24" s="324"/>
    </row>
    <row r="25" spans="1:12" ht="13.5" customHeight="1" x14ac:dyDescent="0.15">
      <c r="A25" s="11"/>
      <c r="B25" s="11"/>
      <c r="C25" s="12"/>
      <c r="D25" s="12"/>
      <c r="E25" s="286" t="s">
        <v>39</v>
      </c>
      <c r="F25" s="287"/>
      <c r="G25" s="287"/>
      <c r="H25" s="288"/>
      <c r="I25" s="319">
        <f>IF(ISERROR(I24/I23)," ",(I24/I23))</f>
        <v>0</v>
      </c>
      <c r="J25" s="320" t="str">
        <f>IF(ISERROR(#REF!/J26)," ",(#REF!/J26))</f>
        <v xml:space="preserve"> </v>
      </c>
    </row>
    <row r="26" spans="1:12" ht="13.5" customHeight="1" x14ac:dyDescent="0.15">
      <c r="A26" s="2"/>
      <c r="B26" s="2"/>
      <c r="G26" s="39"/>
      <c r="H26" s="39"/>
      <c r="I26" s="39"/>
      <c r="J26" s="39"/>
      <c r="K26" s="39"/>
    </row>
    <row r="27" spans="1:12" ht="13.5" customHeight="1" thickBot="1" x14ac:dyDescent="0.2">
      <c r="D27" s="21" t="s">
        <v>24</v>
      </c>
      <c r="E27" s="21" t="s">
        <v>25</v>
      </c>
      <c r="F27" s="21" t="s">
        <v>26</v>
      </c>
      <c r="G27" s="21" t="s">
        <v>27</v>
      </c>
      <c r="H27" s="21" t="s">
        <v>28</v>
      </c>
      <c r="I27" s="117" t="s">
        <v>29</v>
      </c>
      <c r="J27" s="22" t="s">
        <v>30</v>
      </c>
    </row>
    <row r="28" spans="1:12" ht="13.5" customHeight="1" thickBot="1" x14ac:dyDescent="0.2">
      <c r="D28" s="59" t="s">
        <v>142</v>
      </c>
      <c r="E28" s="126" t="s">
        <v>40</v>
      </c>
      <c r="F28" s="134">
        <v>2</v>
      </c>
      <c r="G28" s="135" t="s">
        <v>41</v>
      </c>
      <c r="H28" s="136">
        <v>4720</v>
      </c>
      <c r="I28" s="255"/>
      <c r="J28" s="257">
        <f t="shared" ref="J28" si="0">H28*I28</f>
        <v>0</v>
      </c>
    </row>
    <row r="29" spans="1:12" ht="15" thickBot="1" x14ac:dyDescent="0.2">
      <c r="D29" s="374" t="s">
        <v>59</v>
      </c>
      <c r="E29" s="374"/>
      <c r="F29" s="374"/>
      <c r="G29" s="374"/>
      <c r="H29" s="84">
        <f>SUM(H28:H28)</f>
        <v>4720</v>
      </c>
      <c r="I29" s="256"/>
      <c r="J29" s="260">
        <f>SUM(J28:J28)</f>
        <v>0</v>
      </c>
    </row>
  </sheetData>
  <mergeCells count="26">
    <mergeCell ref="K1:L1"/>
    <mergeCell ref="A6:L13"/>
    <mergeCell ref="A15:B15"/>
    <mergeCell ref="C15:D15"/>
    <mergeCell ref="E15:F15"/>
    <mergeCell ref="K16:L16"/>
    <mergeCell ref="A17:B17"/>
    <mergeCell ref="C17:D17"/>
    <mergeCell ref="E17:F17"/>
    <mergeCell ref="G17:H17"/>
    <mergeCell ref="I17:J17"/>
    <mergeCell ref="K17:L17"/>
    <mergeCell ref="A16:B16"/>
    <mergeCell ref="C16:D16"/>
    <mergeCell ref="E16:F16"/>
    <mergeCell ref="G16:H16"/>
    <mergeCell ref="I16:J16"/>
    <mergeCell ref="E25:H25"/>
    <mergeCell ref="I25:J25"/>
    <mergeCell ref="D29:G29"/>
    <mergeCell ref="B21:E21"/>
    <mergeCell ref="F21:H21"/>
    <mergeCell ref="I21:J21"/>
    <mergeCell ref="I22:J22"/>
    <mergeCell ref="I23:J23"/>
    <mergeCell ref="I24:J24"/>
  </mergeCells>
  <phoneticPr fontId="2"/>
  <printOptions horizontalCentered="1"/>
  <pageMargins left="0.70866141732283472" right="0.70866141732283472" top="0.74803149606299213" bottom="0.74803149606299213" header="0.31496062992125984" footer="0.31496062992125984"/>
  <pageSetup paperSize="9" scale="68" fitToHeight="0"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A922F5-2073-4845-9A03-95B15BF53DA1}">
  <sheetPr>
    <pageSetUpPr fitToPage="1"/>
  </sheetPr>
  <dimension ref="A1:L40"/>
  <sheetViews>
    <sheetView view="pageBreakPreview" topLeftCell="A16" zoomScaleNormal="100" zoomScaleSheetLayoutView="100" workbookViewId="0">
      <selection activeCell="M36" sqref="M36"/>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17" t="s">
        <v>186</v>
      </c>
      <c r="D15" s="318"/>
      <c r="E15" s="306" t="s">
        <v>187</v>
      </c>
      <c r="F15" s="307"/>
      <c r="G15" s="17"/>
      <c r="K15" s="19" t="s">
        <v>4</v>
      </c>
      <c r="L15" s="19" t="s">
        <v>185</v>
      </c>
    </row>
    <row r="16" spans="1:12" ht="98.25" customHeight="1" x14ac:dyDescent="0.15">
      <c r="A16" s="312" t="s">
        <v>5</v>
      </c>
      <c r="B16" s="313"/>
      <c r="C16" s="314" t="s">
        <v>183</v>
      </c>
      <c r="D16" s="315"/>
      <c r="E16" s="312"/>
      <c r="F16" s="285"/>
      <c r="G16" s="312"/>
      <c r="H16" s="285"/>
      <c r="I16" s="284"/>
      <c r="J16" s="285"/>
      <c r="K16" s="284"/>
      <c r="L16" s="285"/>
    </row>
    <row r="17" spans="1:12" ht="19.5" customHeight="1" x14ac:dyDescent="0.15">
      <c r="A17" s="306" t="s">
        <v>6</v>
      </c>
      <c r="B17" s="307"/>
      <c r="C17" s="310">
        <f>I23</f>
        <v>1000</v>
      </c>
      <c r="D17" s="349"/>
      <c r="E17" s="310"/>
      <c r="F17" s="349"/>
      <c r="G17" s="310"/>
      <c r="H17" s="349"/>
      <c r="I17" s="310"/>
      <c r="J17" s="311"/>
      <c r="K17" s="310"/>
      <c r="L17" s="311"/>
    </row>
    <row r="18" spans="1:12" ht="13.5" customHeight="1" x14ac:dyDescent="0.15">
      <c r="C18" s="4"/>
      <c r="D18" s="4"/>
      <c r="E18" s="4"/>
      <c r="F18" s="4"/>
      <c r="G18" s="4"/>
      <c r="H18" s="4"/>
      <c r="I18" s="4"/>
      <c r="J18" s="4"/>
      <c r="K18" s="4"/>
      <c r="L18" s="4"/>
    </row>
    <row r="19" spans="1:12" x14ac:dyDescent="0.15">
      <c r="A19" s="18"/>
      <c r="C19" s="4"/>
      <c r="D19" s="4"/>
      <c r="E19" s="4"/>
      <c r="F19" s="4"/>
      <c r="G19" s="4"/>
      <c r="H19" s="4"/>
      <c r="I19" s="4"/>
      <c r="J19" s="4"/>
      <c r="K19" s="4"/>
      <c r="L19" s="4"/>
    </row>
    <row r="20" spans="1:12" x14ac:dyDescent="0.15">
      <c r="A20" t="s">
        <v>7</v>
      </c>
      <c r="F20" s="8" t="s">
        <v>8</v>
      </c>
    </row>
    <row r="21" spans="1:12" ht="13.5" customHeight="1" x14ac:dyDescent="0.15">
      <c r="A21" s="10" t="s">
        <v>9</v>
      </c>
      <c r="B21" s="291" t="s">
        <v>10</v>
      </c>
      <c r="C21" s="291"/>
      <c r="D21" s="291"/>
      <c r="E21" s="321"/>
      <c r="F21" s="321" t="s">
        <v>11</v>
      </c>
      <c r="G21" s="321"/>
      <c r="H21" s="321"/>
      <c r="I21" s="321" t="s">
        <v>12</v>
      </c>
      <c r="J21" s="321"/>
    </row>
    <row r="22" spans="1:12" ht="13.5" customHeight="1" x14ac:dyDescent="0.15">
      <c r="A22" s="10" t="s">
        <v>13</v>
      </c>
      <c r="B22" s="19" t="s">
        <v>14</v>
      </c>
      <c r="C22" s="19" t="s">
        <v>15</v>
      </c>
      <c r="D22" s="40" t="s">
        <v>16</v>
      </c>
      <c r="E22" s="33" t="s">
        <v>17</v>
      </c>
      <c r="F22" s="34" t="s">
        <v>18</v>
      </c>
      <c r="G22" s="34" t="s">
        <v>19</v>
      </c>
      <c r="H22" s="34" t="s">
        <v>20</v>
      </c>
      <c r="I22" s="322"/>
      <c r="J22" s="323"/>
    </row>
    <row r="23" spans="1:12" ht="13.5" customHeight="1" x14ac:dyDescent="0.15">
      <c r="A23" s="10" t="s">
        <v>21</v>
      </c>
      <c r="B23" s="14">
        <f>H40</f>
        <v>1000</v>
      </c>
      <c r="C23" s="47">
        <v>0</v>
      </c>
      <c r="D23" s="47">
        <v>0</v>
      </c>
      <c r="E23" s="47">
        <v>0</v>
      </c>
      <c r="F23" s="47">
        <v>0</v>
      </c>
      <c r="G23" s="47">
        <v>0</v>
      </c>
      <c r="H23" s="48">
        <v>0</v>
      </c>
      <c r="I23" s="282">
        <f>SUM(B23:H23)</f>
        <v>1000</v>
      </c>
      <c r="J23" s="324"/>
      <c r="L23" s="13"/>
    </row>
    <row r="24" spans="1:12" ht="13.5" customHeight="1" x14ac:dyDescent="0.15">
      <c r="A24" s="10" t="s">
        <v>22</v>
      </c>
      <c r="B24" s="14">
        <f>J40</f>
        <v>0</v>
      </c>
      <c r="C24" s="47">
        <v>0</v>
      </c>
      <c r="D24" s="47">
        <v>0</v>
      </c>
      <c r="E24" s="47">
        <v>0</v>
      </c>
      <c r="F24" s="47">
        <v>0</v>
      </c>
      <c r="G24" s="47">
        <v>0</v>
      </c>
      <c r="H24" s="50">
        <v>0</v>
      </c>
      <c r="I24" s="282">
        <f>SUM(B24:H24)</f>
        <v>0</v>
      </c>
      <c r="J24" s="324"/>
    </row>
    <row r="25" spans="1:12" ht="13.5" customHeight="1" x14ac:dyDescent="0.15">
      <c r="A25" s="11"/>
      <c r="B25" s="11"/>
      <c r="C25" s="12"/>
      <c r="D25" s="12"/>
      <c r="E25" s="286" t="s">
        <v>39</v>
      </c>
      <c r="F25" s="287"/>
      <c r="G25" s="287"/>
      <c r="H25" s="288"/>
      <c r="I25" s="319">
        <f>IF(ISERROR(I24/I23)," ",(I24/I23))</f>
        <v>0</v>
      </c>
      <c r="J25" s="320" t="str">
        <f>IF(ISERROR(#REF!/J26)," ",(#REF!/J26))</f>
        <v xml:space="preserve"> </v>
      </c>
    </row>
    <row r="26" spans="1:12" ht="13.5" customHeight="1" x14ac:dyDescent="0.15">
      <c r="A26" s="2"/>
      <c r="B26" s="2"/>
      <c r="G26" s="39"/>
      <c r="H26" s="39"/>
      <c r="I26" s="39"/>
      <c r="J26" s="39"/>
      <c r="K26" s="39"/>
    </row>
    <row r="27" spans="1:12" ht="13.5" customHeight="1" thickBot="1" x14ac:dyDescent="0.2">
      <c r="D27" s="21" t="s">
        <v>24</v>
      </c>
      <c r="E27" s="21" t="s">
        <v>25</v>
      </c>
      <c r="F27" s="21" t="s">
        <v>26</v>
      </c>
      <c r="G27" s="21" t="s">
        <v>27</v>
      </c>
      <c r="H27" s="21" t="s">
        <v>28</v>
      </c>
      <c r="I27" s="117" t="s">
        <v>29</v>
      </c>
      <c r="J27" s="22" t="s">
        <v>30</v>
      </c>
    </row>
    <row r="28" spans="1:12" ht="13.5" customHeight="1" thickBot="1" x14ac:dyDescent="0.2">
      <c r="D28" s="328" t="s">
        <v>66</v>
      </c>
      <c r="E28" s="271" t="s">
        <v>64</v>
      </c>
      <c r="F28" s="274">
        <v>2</v>
      </c>
      <c r="G28" s="57" t="s">
        <v>31</v>
      </c>
      <c r="H28" s="23">
        <v>10</v>
      </c>
      <c r="I28" s="255"/>
      <c r="J28" s="257">
        <f t="shared" ref="J28" si="0">H28*I28</f>
        <v>0</v>
      </c>
    </row>
    <row r="29" spans="1:12" ht="13.5" customHeight="1" thickBot="1" x14ac:dyDescent="0.2">
      <c r="D29" s="329"/>
      <c r="E29" s="271"/>
      <c r="F29" s="274"/>
      <c r="G29" s="57" t="s">
        <v>32</v>
      </c>
      <c r="H29" s="79">
        <v>10</v>
      </c>
      <c r="I29" s="255"/>
      <c r="J29" s="257">
        <f t="shared" ref="J29:J39" si="1">H29*I29</f>
        <v>0</v>
      </c>
    </row>
    <row r="30" spans="1:12" ht="13.5" customHeight="1" thickBot="1" x14ac:dyDescent="0.2">
      <c r="D30" s="329"/>
      <c r="E30" s="271"/>
      <c r="F30" s="274"/>
      <c r="G30" s="57" t="s">
        <v>33</v>
      </c>
      <c r="H30" s="79">
        <v>20</v>
      </c>
      <c r="I30" s="255"/>
      <c r="J30" s="257">
        <f t="shared" si="1"/>
        <v>0</v>
      </c>
    </row>
    <row r="31" spans="1:12" ht="13.5" customHeight="1" thickBot="1" x14ac:dyDescent="0.2">
      <c r="D31" s="329"/>
      <c r="E31" s="271"/>
      <c r="F31" s="274"/>
      <c r="G31" s="57" t="s">
        <v>34</v>
      </c>
      <c r="H31" s="79">
        <v>10</v>
      </c>
      <c r="I31" s="255"/>
      <c r="J31" s="257">
        <f t="shared" si="1"/>
        <v>0</v>
      </c>
    </row>
    <row r="32" spans="1:12" ht="13.5" customHeight="1" thickBot="1" x14ac:dyDescent="0.2">
      <c r="D32" s="329"/>
      <c r="E32" s="271" t="s">
        <v>36</v>
      </c>
      <c r="F32" s="275">
        <v>4</v>
      </c>
      <c r="G32" s="57" t="s">
        <v>31</v>
      </c>
      <c r="H32" s="79">
        <v>50</v>
      </c>
      <c r="I32" s="255"/>
      <c r="J32" s="257">
        <f t="shared" si="1"/>
        <v>0</v>
      </c>
    </row>
    <row r="33" spans="4:10" ht="13.5" customHeight="1" thickBot="1" x14ac:dyDescent="0.2">
      <c r="D33" s="329"/>
      <c r="E33" s="271"/>
      <c r="F33" s="276"/>
      <c r="G33" s="57" t="s">
        <v>32</v>
      </c>
      <c r="H33" s="79">
        <v>100</v>
      </c>
      <c r="I33" s="255"/>
      <c r="J33" s="257">
        <f t="shared" si="1"/>
        <v>0</v>
      </c>
    </row>
    <row r="34" spans="4:10" ht="13.5" customHeight="1" thickBot="1" x14ac:dyDescent="0.2">
      <c r="D34" s="329"/>
      <c r="E34" s="271"/>
      <c r="F34" s="276"/>
      <c r="G34" s="57" t="s">
        <v>33</v>
      </c>
      <c r="H34" s="79">
        <v>100</v>
      </c>
      <c r="I34" s="255"/>
      <c r="J34" s="257">
        <f t="shared" si="1"/>
        <v>0</v>
      </c>
    </row>
    <row r="35" spans="4:10" ht="13.5" customHeight="1" thickBot="1" x14ac:dyDescent="0.2">
      <c r="D35" s="329"/>
      <c r="E35" s="271"/>
      <c r="F35" s="276"/>
      <c r="G35" s="57" t="s">
        <v>34</v>
      </c>
      <c r="H35" s="79">
        <v>50</v>
      </c>
      <c r="I35" s="255"/>
      <c r="J35" s="257">
        <f t="shared" si="1"/>
        <v>0</v>
      </c>
    </row>
    <row r="36" spans="4:10" ht="13.5" customHeight="1" thickBot="1" x14ac:dyDescent="0.2">
      <c r="D36" s="329"/>
      <c r="E36" s="439" t="s">
        <v>76</v>
      </c>
      <c r="F36" s="276"/>
      <c r="G36" s="57" t="s">
        <v>52</v>
      </c>
      <c r="H36" s="79">
        <v>150</v>
      </c>
      <c r="I36" s="255"/>
      <c r="J36" s="257">
        <f t="shared" si="1"/>
        <v>0</v>
      </c>
    </row>
    <row r="37" spans="4:10" ht="13.5" customHeight="1" thickBot="1" x14ac:dyDescent="0.2">
      <c r="D37" s="329"/>
      <c r="E37" s="440"/>
      <c r="F37" s="276"/>
      <c r="G37" s="57" t="s">
        <v>53</v>
      </c>
      <c r="H37" s="79">
        <v>170</v>
      </c>
      <c r="I37" s="255"/>
      <c r="J37" s="257">
        <f t="shared" si="1"/>
        <v>0</v>
      </c>
    </row>
    <row r="38" spans="4:10" ht="13.5" customHeight="1" thickBot="1" x14ac:dyDescent="0.2">
      <c r="D38" s="329"/>
      <c r="E38" s="440"/>
      <c r="F38" s="276"/>
      <c r="G38" s="57" t="s">
        <v>55</v>
      </c>
      <c r="H38" s="79">
        <v>170</v>
      </c>
      <c r="I38" s="255"/>
      <c r="J38" s="257">
        <f t="shared" si="1"/>
        <v>0</v>
      </c>
    </row>
    <row r="39" spans="4:10" ht="13.5" customHeight="1" thickBot="1" x14ac:dyDescent="0.2">
      <c r="D39" s="330"/>
      <c r="E39" s="441"/>
      <c r="F39" s="277"/>
      <c r="G39" s="57" t="s">
        <v>34</v>
      </c>
      <c r="H39" s="79">
        <v>160</v>
      </c>
      <c r="I39" s="255"/>
      <c r="J39" s="257">
        <f t="shared" si="1"/>
        <v>0</v>
      </c>
    </row>
    <row r="40" spans="4:10" ht="15" thickBot="1" x14ac:dyDescent="0.2">
      <c r="D40" s="374" t="s">
        <v>59</v>
      </c>
      <c r="E40" s="374"/>
      <c r="F40" s="374"/>
      <c r="G40" s="374"/>
      <c r="H40" s="84">
        <f>SUM(H28:H39)</f>
        <v>1000</v>
      </c>
      <c r="I40" s="256"/>
      <c r="J40" s="260">
        <f>SUM(J28:J39)</f>
        <v>0</v>
      </c>
    </row>
  </sheetData>
  <mergeCells count="32">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 ref="I22:J22"/>
    <mergeCell ref="B21:E21"/>
    <mergeCell ref="F21:H21"/>
    <mergeCell ref="I21:J21"/>
    <mergeCell ref="I23:J23"/>
    <mergeCell ref="I24:J24"/>
    <mergeCell ref="E25:H25"/>
    <mergeCell ref="I25:J25"/>
    <mergeCell ref="D40:G40"/>
    <mergeCell ref="D28:D39"/>
    <mergeCell ref="E28:E31"/>
    <mergeCell ref="F28:F31"/>
    <mergeCell ref="E32:E35"/>
    <mergeCell ref="F32:F39"/>
    <mergeCell ref="E36:E39"/>
  </mergeCells>
  <phoneticPr fontId="2"/>
  <printOptions horizontalCentered="1"/>
  <pageMargins left="0.70866141732283472" right="0.70866141732283472" top="0.74803149606299213" bottom="0.74803149606299213" header="0.31496062992125984" footer="0.31496062992125984"/>
  <pageSetup paperSize="9" scale="68" fitToHeight="0" orientation="portrait"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FBF63E-8196-4A5B-9308-C334825F57B2}">
  <sheetPr>
    <pageSetUpPr fitToPage="1"/>
  </sheetPr>
  <dimension ref="A1:L29"/>
  <sheetViews>
    <sheetView view="pageBreakPreview" zoomScaleNormal="100" zoomScaleSheetLayoutView="100" workbookViewId="0">
      <selection activeCell="I29" sqref="I29"/>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17" t="s">
        <v>184</v>
      </c>
      <c r="D15" s="318"/>
      <c r="E15" s="306" t="s">
        <v>187</v>
      </c>
      <c r="F15" s="307"/>
      <c r="G15" s="17"/>
      <c r="K15" s="19" t="s">
        <v>4</v>
      </c>
      <c r="L15" s="19" t="s">
        <v>185</v>
      </c>
    </row>
    <row r="16" spans="1:12" ht="98.25" customHeight="1" x14ac:dyDescent="0.15">
      <c r="A16" s="312" t="s">
        <v>5</v>
      </c>
      <c r="B16" s="313"/>
      <c r="C16" s="314" t="s">
        <v>183</v>
      </c>
      <c r="D16" s="315"/>
      <c r="E16" s="312"/>
      <c r="F16" s="285"/>
      <c r="G16" s="312"/>
      <c r="H16" s="285"/>
      <c r="I16" s="284"/>
      <c r="J16" s="285"/>
      <c r="K16" s="284"/>
      <c r="L16" s="285"/>
    </row>
    <row r="17" spans="1:12" ht="19.5" customHeight="1" x14ac:dyDescent="0.15">
      <c r="A17" s="306" t="s">
        <v>6</v>
      </c>
      <c r="B17" s="307"/>
      <c r="C17" s="310">
        <f>I23</f>
        <v>1500</v>
      </c>
      <c r="D17" s="349"/>
      <c r="E17" s="310"/>
      <c r="F17" s="349"/>
      <c r="G17" s="310"/>
      <c r="H17" s="349"/>
      <c r="I17" s="310"/>
      <c r="J17" s="311"/>
      <c r="K17" s="310"/>
      <c r="L17" s="311"/>
    </row>
    <row r="18" spans="1:12" ht="13.5" customHeight="1" x14ac:dyDescent="0.15">
      <c r="A18" s="18" t="s">
        <v>154</v>
      </c>
      <c r="C18" s="4"/>
      <c r="D18" s="4"/>
      <c r="E18" s="4"/>
      <c r="F18" s="4"/>
      <c r="G18" s="4"/>
      <c r="H18" s="4"/>
      <c r="I18" s="4"/>
      <c r="J18" s="4"/>
      <c r="K18" s="4"/>
      <c r="L18" s="4"/>
    </row>
    <row r="19" spans="1:12" x14ac:dyDescent="0.15">
      <c r="A19" s="18"/>
      <c r="C19" s="4"/>
      <c r="D19" s="4"/>
      <c r="E19" s="4"/>
      <c r="F19" s="4"/>
      <c r="G19" s="4"/>
      <c r="H19" s="4"/>
      <c r="I19" s="4"/>
      <c r="J19" s="4"/>
      <c r="K19" s="4"/>
      <c r="L19" s="4"/>
    </row>
    <row r="20" spans="1:12" x14ac:dyDescent="0.15">
      <c r="A20" t="s">
        <v>7</v>
      </c>
      <c r="F20" s="8" t="s">
        <v>8</v>
      </c>
    </row>
    <row r="21" spans="1:12" ht="13.5" customHeight="1" x14ac:dyDescent="0.15">
      <c r="A21" s="10" t="s">
        <v>9</v>
      </c>
      <c r="B21" s="291" t="s">
        <v>10</v>
      </c>
      <c r="C21" s="291"/>
      <c r="D21" s="291"/>
      <c r="E21" s="321"/>
      <c r="F21" s="321" t="s">
        <v>11</v>
      </c>
      <c r="G21" s="321"/>
      <c r="H21" s="321"/>
      <c r="I21" s="321" t="s">
        <v>12</v>
      </c>
      <c r="J21" s="321"/>
    </row>
    <row r="22" spans="1:12" ht="13.5" customHeight="1" x14ac:dyDescent="0.15">
      <c r="A22" s="10" t="s">
        <v>13</v>
      </c>
      <c r="B22" s="19" t="s">
        <v>14</v>
      </c>
      <c r="C22" s="19" t="s">
        <v>15</v>
      </c>
      <c r="D22" s="40" t="s">
        <v>16</v>
      </c>
      <c r="E22" s="33" t="s">
        <v>17</v>
      </c>
      <c r="F22" s="34" t="s">
        <v>18</v>
      </c>
      <c r="G22" s="34" t="s">
        <v>19</v>
      </c>
      <c r="H22" s="34" t="s">
        <v>20</v>
      </c>
      <c r="I22" s="322"/>
      <c r="J22" s="323"/>
    </row>
    <row r="23" spans="1:12" ht="13.5" customHeight="1" x14ac:dyDescent="0.15">
      <c r="A23" s="10" t="s">
        <v>21</v>
      </c>
      <c r="B23" s="47">
        <v>0</v>
      </c>
      <c r="C23" s="47">
        <v>0</v>
      </c>
      <c r="D23" s="47">
        <v>0</v>
      </c>
      <c r="E23" s="47">
        <v>0</v>
      </c>
      <c r="F23" s="14">
        <f>H29</f>
        <v>1500</v>
      </c>
      <c r="G23" s="47">
        <v>0</v>
      </c>
      <c r="H23" s="48">
        <v>0</v>
      </c>
      <c r="I23" s="282">
        <f>SUM(B23:H23)</f>
        <v>1500</v>
      </c>
      <c r="J23" s="324"/>
      <c r="L23" s="13"/>
    </row>
    <row r="24" spans="1:12" ht="13.5" customHeight="1" x14ac:dyDescent="0.15">
      <c r="A24" s="10" t="s">
        <v>22</v>
      </c>
      <c r="B24" s="47">
        <v>0</v>
      </c>
      <c r="C24" s="47">
        <v>0</v>
      </c>
      <c r="D24" s="47">
        <v>0</v>
      </c>
      <c r="E24" s="47">
        <v>0</v>
      </c>
      <c r="F24" s="14">
        <f>J29</f>
        <v>0</v>
      </c>
      <c r="G24" s="47">
        <v>0</v>
      </c>
      <c r="H24" s="50">
        <v>0</v>
      </c>
      <c r="I24" s="282">
        <f>SUM(B24:H24)</f>
        <v>0</v>
      </c>
      <c r="J24" s="324"/>
    </row>
    <row r="25" spans="1:12" ht="13.5" customHeight="1" x14ac:dyDescent="0.15">
      <c r="A25" s="11"/>
      <c r="B25" s="11"/>
      <c r="C25" s="12"/>
      <c r="D25" s="12"/>
      <c r="E25" s="286" t="s">
        <v>39</v>
      </c>
      <c r="F25" s="287"/>
      <c r="G25" s="287"/>
      <c r="H25" s="288"/>
      <c r="I25" s="319">
        <f>IF(ISERROR(I24/I23)," ",(I24/I23))</f>
        <v>0</v>
      </c>
      <c r="J25" s="320" t="str">
        <f>IF(ISERROR(#REF!/J26)," ",(#REF!/J26))</f>
        <v xml:space="preserve"> </v>
      </c>
    </row>
    <row r="26" spans="1:12" ht="13.5" customHeight="1" x14ac:dyDescent="0.15">
      <c r="A26" s="2"/>
      <c r="B26" s="2"/>
      <c r="G26" s="39"/>
      <c r="H26" s="39"/>
      <c r="I26" s="39"/>
      <c r="J26" s="39"/>
      <c r="K26" s="39"/>
    </row>
    <row r="27" spans="1:12" ht="13.5" customHeight="1" thickBot="1" x14ac:dyDescent="0.2">
      <c r="D27" s="21" t="s">
        <v>24</v>
      </c>
      <c r="E27" s="21" t="s">
        <v>25</v>
      </c>
      <c r="F27" s="21" t="s">
        <v>26</v>
      </c>
      <c r="G27" s="21" t="s">
        <v>27</v>
      </c>
      <c r="H27" s="21" t="s">
        <v>28</v>
      </c>
      <c r="I27" s="117" t="s">
        <v>29</v>
      </c>
      <c r="J27" s="22" t="s">
        <v>30</v>
      </c>
    </row>
    <row r="28" spans="1:12" ht="13.5" customHeight="1" thickBot="1" x14ac:dyDescent="0.2">
      <c r="D28" s="72" t="s">
        <v>92</v>
      </c>
      <c r="E28" s="131" t="s">
        <v>40</v>
      </c>
      <c r="F28" s="132">
        <v>2</v>
      </c>
      <c r="G28" s="74" t="s">
        <v>41</v>
      </c>
      <c r="H28" s="139">
        <v>1500</v>
      </c>
      <c r="I28" s="255"/>
      <c r="J28" s="257">
        <f t="shared" ref="J28" si="0">H28*I28</f>
        <v>0</v>
      </c>
    </row>
    <row r="29" spans="1:12" ht="15" thickBot="1" x14ac:dyDescent="0.2">
      <c r="D29" s="374" t="s">
        <v>59</v>
      </c>
      <c r="E29" s="374"/>
      <c r="F29" s="374"/>
      <c r="G29" s="374"/>
      <c r="H29" s="84">
        <f>SUM(H28:H28)</f>
        <v>1500</v>
      </c>
      <c r="I29" s="259"/>
      <c r="J29" s="253">
        <f>SUM(J28)</f>
        <v>0</v>
      </c>
    </row>
  </sheetData>
  <mergeCells count="26">
    <mergeCell ref="K1:L1"/>
    <mergeCell ref="A6:L13"/>
    <mergeCell ref="A15:B15"/>
    <mergeCell ref="C15:D15"/>
    <mergeCell ref="E15:F15"/>
    <mergeCell ref="K16:L16"/>
    <mergeCell ref="A17:B17"/>
    <mergeCell ref="C17:D17"/>
    <mergeCell ref="E17:F17"/>
    <mergeCell ref="G17:H17"/>
    <mergeCell ref="I17:J17"/>
    <mergeCell ref="K17:L17"/>
    <mergeCell ref="A16:B16"/>
    <mergeCell ref="C16:D16"/>
    <mergeCell ref="E16:F16"/>
    <mergeCell ref="G16:H16"/>
    <mergeCell ref="I16:J16"/>
    <mergeCell ref="D29:G29"/>
    <mergeCell ref="E25:H25"/>
    <mergeCell ref="I25:J25"/>
    <mergeCell ref="B21:E21"/>
    <mergeCell ref="F21:H21"/>
    <mergeCell ref="I21:J21"/>
    <mergeCell ref="I22:J22"/>
    <mergeCell ref="I23:J23"/>
    <mergeCell ref="I24:J24"/>
  </mergeCells>
  <phoneticPr fontId="2"/>
  <printOptions horizontalCentered="1"/>
  <pageMargins left="0.70866141732283472" right="0.70866141732283472" top="0.74803149606299213" bottom="0.74803149606299213" header="0.31496062992125984" footer="0.31496062992125984"/>
  <pageSetup paperSize="9" scale="68" fitToHeight="0"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B85C00-FF17-416B-A06F-B749A4A2CF9A}">
  <sheetPr>
    <tabColor theme="4" tint="0.39997558519241921"/>
    <pageSetUpPr fitToPage="1"/>
  </sheetPr>
  <dimension ref="A1:L110"/>
  <sheetViews>
    <sheetView view="pageBreakPreview" zoomScaleNormal="100" zoomScaleSheetLayoutView="100" workbookViewId="0">
      <selection activeCell="I28" sqref="I28"/>
    </sheetView>
  </sheetViews>
  <sheetFormatPr defaultRowHeight="13.5" x14ac:dyDescent="0.15"/>
  <cols>
    <col min="1" max="6" width="10.625" customWidth="1"/>
    <col min="7" max="7" width="11.875" customWidth="1"/>
    <col min="8" max="13" width="10.625" customWidth="1"/>
    <col min="14" max="14" width="2.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08" t="s">
        <v>184</v>
      </c>
      <c r="D15" s="309"/>
      <c r="E15" s="284" t="s">
        <v>308</v>
      </c>
      <c r="F15" s="285"/>
      <c r="G15" s="18" t="s">
        <v>278</v>
      </c>
      <c r="K15" s="19" t="s">
        <v>4</v>
      </c>
      <c r="L15" s="19" t="s">
        <v>309</v>
      </c>
    </row>
    <row r="16" spans="1:12" ht="27" customHeight="1" x14ac:dyDescent="0.15">
      <c r="A16" s="312" t="s">
        <v>5</v>
      </c>
      <c r="B16" s="313"/>
      <c r="C16" s="442" t="s">
        <v>310</v>
      </c>
      <c r="D16" s="386"/>
      <c r="E16" s="284"/>
      <c r="F16" s="285"/>
      <c r="G16" s="284"/>
      <c r="H16" s="285"/>
      <c r="I16" s="284"/>
      <c r="J16" s="285"/>
      <c r="K16" s="284"/>
      <c r="L16" s="285"/>
    </row>
    <row r="17" spans="1:12" ht="19.5" customHeight="1" x14ac:dyDescent="0.15">
      <c r="A17" s="306" t="s">
        <v>6</v>
      </c>
      <c r="B17" s="307"/>
      <c r="C17" s="389">
        <f>+I22</f>
        <v>100</v>
      </c>
      <c r="D17" s="390"/>
      <c r="E17" s="389"/>
      <c r="F17" s="390"/>
      <c r="G17" s="389"/>
      <c r="H17" s="390"/>
      <c r="I17" s="389"/>
      <c r="J17" s="390"/>
      <c r="K17" s="389"/>
      <c r="L17" s="390"/>
    </row>
    <row r="18" spans="1:12" x14ac:dyDescent="0.15">
      <c r="C18" s="4"/>
      <c r="D18" s="4"/>
      <c r="E18" s="4"/>
      <c r="F18" s="4"/>
      <c r="G18" s="4"/>
      <c r="H18" s="4"/>
      <c r="I18" s="4"/>
      <c r="J18" s="4"/>
      <c r="K18" s="4"/>
      <c r="L18" s="4"/>
    </row>
    <row r="19" spans="1:12" x14ac:dyDescent="0.15">
      <c r="A19" t="s">
        <v>7</v>
      </c>
      <c r="F19" s="8" t="s">
        <v>8</v>
      </c>
    </row>
    <row r="20" spans="1:12" ht="13.5" customHeight="1" x14ac:dyDescent="0.15">
      <c r="A20" s="10" t="s">
        <v>9</v>
      </c>
      <c r="B20" s="291" t="s">
        <v>10</v>
      </c>
      <c r="C20" s="291"/>
      <c r="D20" s="291"/>
      <c r="E20" s="291"/>
      <c r="F20" s="291" t="s">
        <v>11</v>
      </c>
      <c r="G20" s="291"/>
      <c r="H20" s="291"/>
      <c r="I20" s="291" t="s">
        <v>12</v>
      </c>
      <c r="J20" s="291"/>
    </row>
    <row r="21" spans="1:12" ht="13.5" customHeight="1" x14ac:dyDescent="0.15">
      <c r="A21" s="10" t="s">
        <v>13</v>
      </c>
      <c r="B21" s="19" t="s">
        <v>14</v>
      </c>
      <c r="C21" s="19" t="s">
        <v>15</v>
      </c>
      <c r="D21" s="7" t="s">
        <v>16</v>
      </c>
      <c r="E21" s="7" t="s">
        <v>17</v>
      </c>
      <c r="F21" s="7" t="s">
        <v>18</v>
      </c>
      <c r="G21" s="7" t="s">
        <v>19</v>
      </c>
      <c r="H21" s="7" t="s">
        <v>20</v>
      </c>
      <c r="I21" s="292"/>
      <c r="J21" s="293"/>
    </row>
    <row r="22" spans="1:12" ht="13.5" customHeight="1" x14ac:dyDescent="0.15">
      <c r="A22" s="10" t="s">
        <v>21</v>
      </c>
      <c r="B22" s="47">
        <v>0</v>
      </c>
      <c r="C22" s="47">
        <v>0</v>
      </c>
      <c r="D22" s="47">
        <v>0</v>
      </c>
      <c r="E22" s="48">
        <v>0</v>
      </c>
      <c r="F22" s="77">
        <f>H28</f>
        <v>100</v>
      </c>
      <c r="G22" s="48">
        <v>0</v>
      </c>
      <c r="H22" s="48">
        <v>0</v>
      </c>
      <c r="I22" s="397">
        <f>SUM(B22:H22)</f>
        <v>100</v>
      </c>
      <c r="J22" s="398"/>
      <c r="L22" s="13"/>
    </row>
    <row r="23" spans="1:12" ht="13.5" customHeight="1" x14ac:dyDescent="0.15">
      <c r="A23" s="10" t="s">
        <v>22</v>
      </c>
      <c r="B23" s="49">
        <v>0</v>
      </c>
      <c r="C23" s="49">
        <v>0</v>
      </c>
      <c r="D23" s="49">
        <v>0</v>
      </c>
      <c r="E23" s="49">
        <v>0</v>
      </c>
      <c r="F23" s="86">
        <f>J28</f>
        <v>0</v>
      </c>
      <c r="G23" s="49">
        <v>0</v>
      </c>
      <c r="H23" s="49">
        <v>0</v>
      </c>
      <c r="I23" s="397">
        <f>SUM(B23:H23)</f>
        <v>0</v>
      </c>
      <c r="J23" s="398"/>
    </row>
    <row r="24" spans="1:12" ht="13.5" customHeight="1" x14ac:dyDescent="0.15">
      <c r="A24" s="11"/>
      <c r="B24" s="11"/>
      <c r="C24" s="12"/>
      <c r="D24" s="203"/>
      <c r="E24" s="389" t="s">
        <v>23</v>
      </c>
      <c r="F24" s="393"/>
      <c r="G24" s="393"/>
      <c r="H24" s="390"/>
      <c r="I24" s="394">
        <f>IF(ISERROR(I23/I22)," ",(I23/I22))</f>
        <v>0</v>
      </c>
      <c r="J24" s="395" t="str">
        <f>IF(ISERROR(#REF!/J25)," ",(#REF!/J25))</f>
        <v xml:space="preserve"> </v>
      </c>
    </row>
    <row r="25" spans="1:12" ht="13.5" customHeight="1" x14ac:dyDescent="0.15">
      <c r="A25" s="2"/>
      <c r="B25" s="2"/>
      <c r="G25" s="396"/>
      <c r="H25" s="396"/>
      <c r="I25" s="396"/>
      <c r="J25" s="396"/>
      <c r="K25" s="396"/>
    </row>
    <row r="26" spans="1:12" ht="13.5" customHeight="1" thickBot="1" x14ac:dyDescent="0.2">
      <c r="D26" s="60" t="s">
        <v>24</v>
      </c>
      <c r="E26" s="60" t="s">
        <v>25</v>
      </c>
      <c r="F26" s="60" t="s">
        <v>26</v>
      </c>
      <c r="G26" s="60" t="s">
        <v>27</v>
      </c>
      <c r="H26" s="60" t="s">
        <v>28</v>
      </c>
      <c r="I26" s="72" t="s">
        <v>29</v>
      </c>
      <c r="J26" s="60" t="s">
        <v>30</v>
      </c>
    </row>
    <row r="27" spans="1:12" ht="13.5" customHeight="1" thickBot="1" x14ac:dyDescent="0.2">
      <c r="D27" s="60" t="s">
        <v>92</v>
      </c>
      <c r="E27" s="61" t="s">
        <v>40</v>
      </c>
      <c r="F27" s="62">
        <v>2</v>
      </c>
      <c r="G27" s="57" t="s">
        <v>311</v>
      </c>
      <c r="H27" s="239">
        <v>100</v>
      </c>
      <c r="I27" s="240"/>
      <c r="J27" s="241">
        <f>H27*I27</f>
        <v>0</v>
      </c>
    </row>
    <row r="28" spans="1:12" ht="13.5" customHeight="1" thickBot="1" x14ac:dyDescent="0.2">
      <c r="D28" s="279" t="s">
        <v>100</v>
      </c>
      <c r="E28" s="280"/>
      <c r="F28" s="280"/>
      <c r="G28" s="281"/>
      <c r="H28" s="123">
        <f>H27</f>
        <v>100</v>
      </c>
      <c r="I28" s="242"/>
      <c r="J28" s="146">
        <f>J27</f>
        <v>0</v>
      </c>
    </row>
    <row r="29" spans="1:12" ht="13.5" customHeight="1" x14ac:dyDescent="0.15"/>
    <row r="30" spans="1:12" ht="13.5" customHeight="1" x14ac:dyDescent="0.15"/>
    <row r="31" spans="1:12" ht="13.5" customHeight="1" x14ac:dyDescent="0.15"/>
    <row r="32" spans="1:12" ht="13.5" customHeight="1" x14ac:dyDescent="0.15"/>
    <row r="33" ht="13.5" customHeight="1" x14ac:dyDescent="0.15"/>
    <row r="34" ht="13.5" customHeight="1" x14ac:dyDescent="0.15"/>
    <row r="35" ht="13.5" customHeight="1" x14ac:dyDescent="0.15"/>
    <row r="36" ht="13.5" customHeight="1" x14ac:dyDescent="0.15"/>
    <row r="37" ht="13.5" customHeight="1" x14ac:dyDescent="0.15"/>
    <row r="38" ht="13.5" customHeight="1" x14ac:dyDescent="0.15"/>
    <row r="39" ht="13.5" customHeight="1" x14ac:dyDescent="0.15"/>
    <row r="40" ht="13.5" customHeight="1" x14ac:dyDescent="0.15"/>
    <row r="41" ht="13.5" customHeight="1" x14ac:dyDescent="0.15"/>
    <row r="42" ht="13.5" customHeight="1" x14ac:dyDescent="0.15"/>
    <row r="43" ht="13.5" customHeight="1" x14ac:dyDescent="0.15"/>
    <row r="44" ht="13.5" customHeight="1" x14ac:dyDescent="0.15"/>
    <row r="45" ht="13.5" customHeight="1" x14ac:dyDescent="0.15"/>
    <row r="46" ht="13.5" customHeight="1" x14ac:dyDescent="0.15"/>
    <row r="47" ht="13.5" customHeight="1" x14ac:dyDescent="0.15"/>
    <row r="48" ht="13.5" customHeight="1" x14ac:dyDescent="0.15"/>
    <row r="49" ht="13.5" customHeight="1" x14ac:dyDescent="0.15"/>
    <row r="50" ht="13.5" customHeight="1" x14ac:dyDescent="0.15"/>
    <row r="51" ht="13.5" customHeight="1" x14ac:dyDescent="0.15"/>
    <row r="52" ht="13.5" customHeight="1" x14ac:dyDescent="0.15"/>
    <row r="53" ht="13.5" customHeight="1" x14ac:dyDescent="0.15"/>
    <row r="54" ht="13.5" customHeight="1" x14ac:dyDescent="0.15"/>
    <row r="55" ht="13.5" customHeight="1" x14ac:dyDescent="0.15"/>
    <row r="56" ht="13.5" customHeight="1" x14ac:dyDescent="0.15"/>
    <row r="57" ht="13.5" customHeight="1" x14ac:dyDescent="0.15"/>
    <row r="58" ht="13.5" customHeight="1" x14ac:dyDescent="0.15"/>
    <row r="59" ht="13.5" customHeight="1" x14ac:dyDescent="0.15"/>
    <row r="60" ht="13.5" customHeight="1" x14ac:dyDescent="0.15"/>
    <row r="61" ht="13.5" customHeight="1" x14ac:dyDescent="0.15"/>
    <row r="62" ht="13.5" customHeight="1" x14ac:dyDescent="0.15"/>
    <row r="63" ht="13.5" customHeight="1" x14ac:dyDescent="0.15"/>
    <row r="64" ht="13.5" customHeight="1" x14ac:dyDescent="0.15"/>
    <row r="65" ht="13.5" customHeight="1" x14ac:dyDescent="0.15"/>
    <row r="66" ht="13.5" customHeight="1" x14ac:dyDescent="0.15"/>
    <row r="67" ht="13.5" customHeight="1" x14ac:dyDescent="0.15"/>
    <row r="68" ht="13.5" customHeight="1" x14ac:dyDescent="0.15"/>
    <row r="69" ht="13.5" customHeight="1" x14ac:dyDescent="0.15"/>
    <row r="70" ht="13.5" customHeight="1" x14ac:dyDescent="0.15"/>
    <row r="71" ht="13.5" customHeight="1" x14ac:dyDescent="0.15"/>
    <row r="72" ht="13.5" customHeight="1" x14ac:dyDescent="0.15"/>
    <row r="73" ht="13.5" customHeight="1" x14ac:dyDescent="0.15"/>
    <row r="74" ht="13.5" customHeight="1" x14ac:dyDescent="0.15"/>
    <row r="75" ht="13.5" customHeight="1" x14ac:dyDescent="0.15"/>
    <row r="76" ht="13.5" customHeight="1" x14ac:dyDescent="0.15"/>
    <row r="77" ht="13.5" customHeight="1" x14ac:dyDescent="0.15"/>
    <row r="78" ht="13.5" customHeight="1" x14ac:dyDescent="0.15"/>
    <row r="79" ht="13.5" customHeight="1" x14ac:dyDescent="0.15"/>
    <row r="80" ht="13.5" customHeight="1" x14ac:dyDescent="0.15"/>
    <row r="81" ht="13.5" customHeight="1" x14ac:dyDescent="0.15"/>
    <row r="82" ht="13.5" customHeight="1" x14ac:dyDescent="0.15"/>
    <row r="83" ht="13.5" customHeight="1" x14ac:dyDescent="0.15"/>
    <row r="84" ht="13.5" customHeight="1" x14ac:dyDescent="0.15"/>
    <row r="85" ht="13.5" customHeight="1" x14ac:dyDescent="0.15"/>
    <row r="86" ht="13.5" customHeight="1" x14ac:dyDescent="0.15"/>
    <row r="87" ht="13.5" customHeight="1" x14ac:dyDescent="0.15"/>
    <row r="88" ht="13.5" customHeight="1" x14ac:dyDescent="0.15"/>
    <row r="89" ht="13.5" customHeight="1" x14ac:dyDescent="0.15"/>
    <row r="90" ht="13.5" customHeight="1" x14ac:dyDescent="0.15"/>
    <row r="91" ht="13.5" customHeight="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sheetData>
  <mergeCells count="27">
    <mergeCell ref="E24:H24"/>
    <mergeCell ref="I24:J24"/>
    <mergeCell ref="G25:K25"/>
    <mergeCell ref="D28:G28"/>
    <mergeCell ref="B20:E20"/>
    <mergeCell ref="F20:H20"/>
    <mergeCell ref="I20:J20"/>
    <mergeCell ref="I21:J21"/>
    <mergeCell ref="I22:J22"/>
    <mergeCell ref="I23:J23"/>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s>
  <phoneticPr fontId="2"/>
  <pageMargins left="0.7" right="0.7" top="0.75" bottom="0.75" header="0.3" footer="0.3"/>
  <pageSetup paperSize="9" scale="53" orientation="portrait"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3BFC65-FD87-4C3A-8374-1A7D680C06E3}">
  <sheetPr>
    <pageSetUpPr fitToPage="1"/>
  </sheetPr>
  <dimension ref="A1:L45"/>
  <sheetViews>
    <sheetView view="pageBreakPreview" zoomScaleNormal="100" zoomScaleSheetLayoutView="100" workbookViewId="0">
      <selection activeCell="K30" sqref="K30"/>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17" t="s">
        <v>181</v>
      </c>
      <c r="D15" s="318"/>
      <c r="E15" s="306" t="s">
        <v>182</v>
      </c>
      <c r="F15" s="307"/>
      <c r="G15" s="17"/>
      <c r="K15" s="19" t="s">
        <v>4</v>
      </c>
      <c r="L15" s="19" t="s">
        <v>180</v>
      </c>
    </row>
    <row r="16" spans="1:12" ht="51.75" customHeight="1" x14ac:dyDescent="0.15">
      <c r="A16" s="312" t="s">
        <v>5</v>
      </c>
      <c r="B16" s="313"/>
      <c r="C16" s="314" t="s">
        <v>178</v>
      </c>
      <c r="D16" s="315"/>
      <c r="E16" s="312"/>
      <c r="F16" s="285"/>
      <c r="G16" s="312"/>
      <c r="H16" s="285"/>
      <c r="I16" s="284"/>
      <c r="J16" s="285"/>
      <c r="K16" s="284"/>
      <c r="L16" s="285"/>
    </row>
    <row r="17" spans="1:12" ht="19.5" customHeight="1" x14ac:dyDescent="0.15">
      <c r="A17" s="306" t="s">
        <v>6</v>
      </c>
      <c r="B17" s="307"/>
      <c r="C17" s="310">
        <f>I23</f>
        <v>1300</v>
      </c>
      <c r="D17" s="349"/>
      <c r="E17" s="310"/>
      <c r="F17" s="349"/>
      <c r="G17" s="310"/>
      <c r="H17" s="349"/>
      <c r="I17" s="310"/>
      <c r="J17" s="311"/>
      <c r="K17" s="310"/>
      <c r="L17" s="311"/>
    </row>
    <row r="18" spans="1:12" ht="13.5" customHeight="1" x14ac:dyDescent="0.15">
      <c r="C18" s="4"/>
      <c r="D18" s="4"/>
      <c r="E18" s="4"/>
      <c r="F18" s="4"/>
      <c r="G18" s="4"/>
      <c r="H18" s="4"/>
      <c r="I18" s="4"/>
      <c r="J18" s="4"/>
      <c r="K18" s="4"/>
      <c r="L18" s="4"/>
    </row>
    <row r="19" spans="1:12" x14ac:dyDescent="0.15">
      <c r="A19" s="18"/>
      <c r="C19" s="4"/>
      <c r="D19" s="4"/>
      <c r="E19" s="4"/>
      <c r="F19" s="4"/>
      <c r="G19" s="4"/>
      <c r="H19" s="4"/>
      <c r="I19" s="4"/>
      <c r="J19" s="4"/>
      <c r="K19" s="4"/>
      <c r="L19" s="4"/>
    </row>
    <row r="20" spans="1:12" x14ac:dyDescent="0.15">
      <c r="A20" t="s">
        <v>7</v>
      </c>
      <c r="F20" s="8" t="s">
        <v>8</v>
      </c>
    </row>
    <row r="21" spans="1:12" ht="13.5" customHeight="1" x14ac:dyDescent="0.15">
      <c r="A21" s="10" t="s">
        <v>9</v>
      </c>
      <c r="B21" s="291" t="s">
        <v>10</v>
      </c>
      <c r="C21" s="291"/>
      <c r="D21" s="291"/>
      <c r="E21" s="321"/>
      <c r="F21" s="321" t="s">
        <v>11</v>
      </c>
      <c r="G21" s="321"/>
      <c r="H21" s="321"/>
      <c r="I21" s="321" t="s">
        <v>12</v>
      </c>
      <c r="J21" s="321"/>
    </row>
    <row r="22" spans="1:12" ht="13.5" customHeight="1" x14ac:dyDescent="0.15">
      <c r="A22" s="10" t="s">
        <v>13</v>
      </c>
      <c r="B22" s="19" t="s">
        <v>14</v>
      </c>
      <c r="C22" s="19" t="s">
        <v>15</v>
      </c>
      <c r="D22" s="40" t="s">
        <v>16</v>
      </c>
      <c r="E22" s="33" t="s">
        <v>17</v>
      </c>
      <c r="F22" s="34" t="s">
        <v>18</v>
      </c>
      <c r="G22" s="34" t="s">
        <v>19</v>
      </c>
      <c r="H22" s="34" t="s">
        <v>20</v>
      </c>
      <c r="I22" s="322"/>
      <c r="J22" s="323"/>
    </row>
    <row r="23" spans="1:12" ht="13.5" customHeight="1" x14ac:dyDescent="0.15">
      <c r="A23" s="10" t="s">
        <v>21</v>
      </c>
      <c r="B23" s="14">
        <f>H45</f>
        <v>1300</v>
      </c>
      <c r="C23" s="47">
        <v>0</v>
      </c>
      <c r="D23" s="47">
        <v>0</v>
      </c>
      <c r="E23" s="47">
        <v>0</v>
      </c>
      <c r="F23" s="47">
        <v>0</v>
      </c>
      <c r="G23" s="47">
        <v>0</v>
      </c>
      <c r="H23" s="48">
        <v>0</v>
      </c>
      <c r="I23" s="282">
        <f>SUM(B23:H23)</f>
        <v>1300</v>
      </c>
      <c r="J23" s="324"/>
      <c r="L23" s="13"/>
    </row>
    <row r="24" spans="1:12" ht="13.5" customHeight="1" x14ac:dyDescent="0.15">
      <c r="A24" s="10" t="s">
        <v>22</v>
      </c>
      <c r="B24" s="14">
        <f>J45</f>
        <v>0</v>
      </c>
      <c r="C24" s="47">
        <v>0</v>
      </c>
      <c r="D24" s="47">
        <v>0</v>
      </c>
      <c r="E24" s="47">
        <v>0</v>
      </c>
      <c r="F24" s="47">
        <v>0</v>
      </c>
      <c r="G24" s="47">
        <v>0</v>
      </c>
      <c r="H24" s="50">
        <v>0</v>
      </c>
      <c r="I24" s="282">
        <f>SUM(B24:H24)</f>
        <v>0</v>
      </c>
      <c r="J24" s="324"/>
    </row>
    <row r="25" spans="1:12" ht="13.5" customHeight="1" x14ac:dyDescent="0.15">
      <c r="A25" s="11"/>
      <c r="B25" s="11"/>
      <c r="C25" s="12"/>
      <c r="D25" s="12"/>
      <c r="E25" s="286" t="s">
        <v>39</v>
      </c>
      <c r="F25" s="287"/>
      <c r="G25" s="287"/>
      <c r="H25" s="288"/>
      <c r="I25" s="319">
        <f>IF(ISERROR(I24/I23)," ",(I24/I23))</f>
        <v>0</v>
      </c>
      <c r="J25" s="320" t="str">
        <f>IF(ISERROR(#REF!/J26)," ",(#REF!/J26))</f>
        <v xml:space="preserve"> </v>
      </c>
    </row>
    <row r="26" spans="1:12" ht="13.5" customHeight="1" x14ac:dyDescent="0.15">
      <c r="A26" s="2"/>
      <c r="B26" s="2"/>
      <c r="G26" s="39"/>
      <c r="H26" s="39"/>
      <c r="I26" s="39"/>
      <c r="J26" s="39"/>
      <c r="K26" s="39"/>
    </row>
    <row r="27" spans="1:12" ht="13.5" customHeight="1" thickBot="1" x14ac:dyDescent="0.2">
      <c r="D27" s="21" t="s">
        <v>24</v>
      </c>
      <c r="E27" s="21" t="s">
        <v>25</v>
      </c>
      <c r="F27" s="21" t="s">
        <v>26</v>
      </c>
      <c r="G27" s="21" t="s">
        <v>27</v>
      </c>
      <c r="H27" s="21" t="s">
        <v>28</v>
      </c>
      <c r="I27" s="117" t="s">
        <v>29</v>
      </c>
      <c r="J27" s="22" t="s">
        <v>30</v>
      </c>
    </row>
    <row r="28" spans="1:12" ht="13.5" customHeight="1" thickBot="1" x14ac:dyDescent="0.2">
      <c r="D28" s="328" t="s">
        <v>42</v>
      </c>
      <c r="E28" s="331" t="s">
        <v>84</v>
      </c>
      <c r="F28" s="275">
        <v>2</v>
      </c>
      <c r="G28" s="57" t="s">
        <v>31</v>
      </c>
      <c r="H28" s="144">
        <v>220</v>
      </c>
      <c r="I28" s="255"/>
      <c r="J28" s="257">
        <f t="shared" ref="J28:J44" si="0">H28*I28</f>
        <v>0</v>
      </c>
    </row>
    <row r="29" spans="1:12" ht="13.5" customHeight="1" thickBot="1" x14ac:dyDescent="0.2">
      <c r="D29" s="329"/>
      <c r="E29" s="332"/>
      <c r="F29" s="276"/>
      <c r="G29" s="57" t="s">
        <v>32</v>
      </c>
      <c r="H29" s="144">
        <v>220</v>
      </c>
      <c r="I29" s="263"/>
      <c r="J29" s="257">
        <f t="shared" si="0"/>
        <v>0</v>
      </c>
    </row>
    <row r="30" spans="1:12" ht="13.5" customHeight="1" thickBot="1" x14ac:dyDescent="0.2">
      <c r="D30" s="329"/>
      <c r="E30" s="332"/>
      <c r="F30" s="276"/>
      <c r="G30" s="57" t="s">
        <v>33</v>
      </c>
      <c r="H30" s="144">
        <v>220</v>
      </c>
      <c r="I30" s="263"/>
      <c r="J30" s="257">
        <f t="shared" si="0"/>
        <v>0</v>
      </c>
    </row>
    <row r="31" spans="1:12" ht="13.5" customHeight="1" thickBot="1" x14ac:dyDescent="0.2">
      <c r="D31" s="329"/>
      <c r="E31" s="333"/>
      <c r="F31" s="277"/>
      <c r="G31" s="57" t="s">
        <v>144</v>
      </c>
      <c r="H31" s="144">
        <v>220</v>
      </c>
      <c r="I31" s="263"/>
      <c r="J31" s="257">
        <f t="shared" si="0"/>
        <v>0</v>
      </c>
    </row>
    <row r="32" spans="1:12" ht="13.5" customHeight="1" thickBot="1" x14ac:dyDescent="0.2">
      <c r="D32" s="329"/>
      <c r="E32" s="331" t="s">
        <v>88</v>
      </c>
      <c r="F32" s="275">
        <v>3</v>
      </c>
      <c r="G32" s="57" t="s">
        <v>31</v>
      </c>
      <c r="H32" s="144">
        <v>10</v>
      </c>
      <c r="I32" s="263"/>
      <c r="J32" s="257">
        <f t="shared" si="0"/>
        <v>0</v>
      </c>
    </row>
    <row r="33" spans="4:10" ht="13.5" customHeight="1" thickBot="1" x14ac:dyDescent="0.2">
      <c r="D33" s="329"/>
      <c r="E33" s="333"/>
      <c r="F33" s="276"/>
      <c r="G33" s="57" t="s">
        <v>32</v>
      </c>
      <c r="H33" s="144">
        <v>10</v>
      </c>
      <c r="I33" s="263"/>
      <c r="J33" s="257">
        <f t="shared" si="0"/>
        <v>0</v>
      </c>
    </row>
    <row r="34" spans="4:10" ht="13.5" customHeight="1" thickBot="1" x14ac:dyDescent="0.2">
      <c r="D34" s="329"/>
      <c r="E34" s="331" t="s">
        <v>82</v>
      </c>
      <c r="F34" s="276"/>
      <c r="G34" s="57" t="s">
        <v>33</v>
      </c>
      <c r="H34" s="144">
        <v>10</v>
      </c>
      <c r="I34" s="263"/>
      <c r="J34" s="257">
        <f t="shared" si="0"/>
        <v>0</v>
      </c>
    </row>
    <row r="35" spans="4:10" ht="13.5" customHeight="1" thickBot="1" x14ac:dyDescent="0.2">
      <c r="D35" s="329"/>
      <c r="E35" s="332"/>
      <c r="F35" s="277"/>
      <c r="G35" s="57" t="s">
        <v>144</v>
      </c>
      <c r="H35" s="144">
        <v>10</v>
      </c>
      <c r="I35" s="263"/>
      <c r="J35" s="257">
        <f t="shared" si="0"/>
        <v>0</v>
      </c>
    </row>
    <row r="36" spans="4:10" ht="13.5" customHeight="1" thickBot="1" x14ac:dyDescent="0.2">
      <c r="D36" s="329"/>
      <c r="E36" s="332"/>
      <c r="F36" s="275">
        <v>4</v>
      </c>
      <c r="G36" s="57" t="s">
        <v>31</v>
      </c>
      <c r="H36" s="144">
        <v>50</v>
      </c>
      <c r="I36" s="263"/>
      <c r="J36" s="257">
        <f t="shared" si="0"/>
        <v>0</v>
      </c>
    </row>
    <row r="37" spans="4:10" ht="13.5" customHeight="1" thickBot="1" x14ac:dyDescent="0.2">
      <c r="D37" s="329"/>
      <c r="E37" s="332"/>
      <c r="F37" s="276"/>
      <c r="G37" s="57" t="s">
        <v>32</v>
      </c>
      <c r="H37" s="144">
        <v>50</v>
      </c>
      <c r="I37" s="263"/>
      <c r="J37" s="257">
        <f t="shared" si="0"/>
        <v>0</v>
      </c>
    </row>
    <row r="38" spans="4:10" ht="13.5" customHeight="1" thickBot="1" x14ac:dyDescent="0.2">
      <c r="D38" s="329"/>
      <c r="E38" s="332"/>
      <c r="F38" s="276"/>
      <c r="G38" s="57" t="s">
        <v>33</v>
      </c>
      <c r="H38" s="144">
        <v>45</v>
      </c>
      <c r="I38" s="263"/>
      <c r="J38" s="257">
        <f t="shared" si="0"/>
        <v>0</v>
      </c>
    </row>
    <row r="39" spans="4:10" ht="13.5" customHeight="1" thickBot="1" x14ac:dyDescent="0.2">
      <c r="D39" s="329"/>
      <c r="E39" s="333"/>
      <c r="F39" s="276"/>
      <c r="G39" s="57" t="s">
        <v>144</v>
      </c>
      <c r="H39" s="144">
        <v>45</v>
      </c>
      <c r="I39" s="263"/>
      <c r="J39" s="257">
        <f t="shared" si="0"/>
        <v>0</v>
      </c>
    </row>
    <row r="40" spans="4:10" ht="13.5" customHeight="1" thickBot="1" x14ac:dyDescent="0.2">
      <c r="D40" s="329"/>
      <c r="E40" s="331" t="s">
        <v>145</v>
      </c>
      <c r="F40" s="276"/>
      <c r="G40" s="57" t="s">
        <v>31</v>
      </c>
      <c r="H40" s="144">
        <v>10</v>
      </c>
      <c r="I40" s="263"/>
      <c r="J40" s="257">
        <f t="shared" si="0"/>
        <v>0</v>
      </c>
    </row>
    <row r="41" spans="4:10" ht="13.5" customHeight="1" thickBot="1" x14ac:dyDescent="0.2">
      <c r="D41" s="329"/>
      <c r="E41" s="332"/>
      <c r="F41" s="276"/>
      <c r="G41" s="57" t="s">
        <v>32</v>
      </c>
      <c r="H41" s="144">
        <v>10</v>
      </c>
      <c r="I41" s="263"/>
      <c r="J41" s="257">
        <f t="shared" si="0"/>
        <v>0</v>
      </c>
    </row>
    <row r="42" spans="4:10" ht="13.5" customHeight="1" thickBot="1" x14ac:dyDescent="0.2">
      <c r="D42" s="329"/>
      <c r="E42" s="332"/>
      <c r="F42" s="276"/>
      <c r="G42" s="57" t="s">
        <v>33</v>
      </c>
      <c r="H42" s="144">
        <v>10</v>
      </c>
      <c r="I42" s="263"/>
      <c r="J42" s="257">
        <f t="shared" si="0"/>
        <v>0</v>
      </c>
    </row>
    <row r="43" spans="4:10" ht="13.5" customHeight="1" thickBot="1" x14ac:dyDescent="0.2">
      <c r="D43" s="329"/>
      <c r="E43" s="332"/>
      <c r="F43" s="276"/>
      <c r="G43" s="57" t="s">
        <v>146</v>
      </c>
      <c r="H43" s="148">
        <v>10</v>
      </c>
      <c r="I43" s="263"/>
      <c r="J43" s="257">
        <f t="shared" si="0"/>
        <v>0</v>
      </c>
    </row>
    <row r="44" spans="4:10" ht="13.5" customHeight="1" thickBot="1" x14ac:dyDescent="0.2">
      <c r="D44" s="330"/>
      <c r="E44" s="61" t="s">
        <v>147</v>
      </c>
      <c r="F44" s="61">
        <v>4</v>
      </c>
      <c r="G44" s="74" t="s">
        <v>75</v>
      </c>
      <c r="H44" s="148">
        <v>150</v>
      </c>
      <c r="I44" s="263"/>
      <c r="J44" s="257">
        <f t="shared" si="0"/>
        <v>0</v>
      </c>
    </row>
    <row r="45" spans="4:10" ht="15" thickBot="1" x14ac:dyDescent="0.2">
      <c r="D45" s="374" t="s">
        <v>59</v>
      </c>
      <c r="E45" s="374"/>
      <c r="F45" s="374"/>
      <c r="G45" s="374"/>
      <c r="H45" s="149">
        <f>SUM(H28:H44)</f>
        <v>1300</v>
      </c>
      <c r="I45" s="256"/>
      <c r="J45" s="260">
        <f>SUM(J28:J44)</f>
        <v>0</v>
      </c>
    </row>
  </sheetData>
  <mergeCells count="34">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 ref="I22:J22"/>
    <mergeCell ref="B21:E21"/>
    <mergeCell ref="F21:H21"/>
    <mergeCell ref="I21:J21"/>
    <mergeCell ref="I23:J23"/>
    <mergeCell ref="E40:E43"/>
    <mergeCell ref="E25:H25"/>
    <mergeCell ref="I25:J25"/>
    <mergeCell ref="I24:J24"/>
    <mergeCell ref="D45:G45"/>
    <mergeCell ref="D28:D44"/>
    <mergeCell ref="E28:E31"/>
    <mergeCell ref="F28:F31"/>
    <mergeCell ref="E32:E33"/>
    <mergeCell ref="F32:F35"/>
    <mergeCell ref="E34:E39"/>
    <mergeCell ref="F36:F43"/>
  </mergeCells>
  <phoneticPr fontId="2"/>
  <printOptions horizontalCentered="1"/>
  <pageMargins left="0.70866141732283472" right="0.70866141732283472" top="0.74803149606299213" bottom="0.74803149606299213" header="0.31496062992125984" footer="0.31496062992125984"/>
  <pageSetup paperSize="9" scale="68" fitToHeight="0"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AB18C0-AF47-48ED-A2E1-1206D2B080AE}">
  <sheetPr>
    <tabColor theme="4" tint="0.39997558519241921"/>
    <pageSetUpPr fitToPage="1"/>
  </sheetPr>
  <dimension ref="A1:L112"/>
  <sheetViews>
    <sheetView view="pageBreakPreview" zoomScaleNormal="100" zoomScaleSheetLayoutView="100" workbookViewId="0">
      <selection activeCell="M34" sqref="M34"/>
    </sheetView>
  </sheetViews>
  <sheetFormatPr defaultRowHeight="13.5" x14ac:dyDescent="0.15"/>
  <cols>
    <col min="1" max="6" width="10.625" customWidth="1"/>
    <col min="7" max="7" width="11.875" customWidth="1"/>
    <col min="8" max="13" width="10.625" customWidth="1"/>
    <col min="14" max="14" width="2.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08" t="s">
        <v>181</v>
      </c>
      <c r="D15" s="309"/>
      <c r="E15" s="306" t="s">
        <v>312</v>
      </c>
      <c r="F15" s="307"/>
      <c r="G15" s="18" t="s">
        <v>278</v>
      </c>
      <c r="K15" s="19" t="s">
        <v>4</v>
      </c>
      <c r="L15" s="19" t="s">
        <v>313</v>
      </c>
    </row>
    <row r="16" spans="1:12" ht="27" customHeight="1" x14ac:dyDescent="0.15">
      <c r="A16" s="312" t="s">
        <v>5</v>
      </c>
      <c r="B16" s="313"/>
      <c r="C16" s="385" t="s">
        <v>314</v>
      </c>
      <c r="D16" s="386"/>
      <c r="E16" s="284"/>
      <c r="F16" s="285"/>
      <c r="G16" s="284"/>
      <c r="H16" s="285"/>
      <c r="I16" s="284"/>
      <c r="J16" s="285"/>
      <c r="K16" s="284"/>
      <c r="L16" s="285"/>
    </row>
    <row r="17" spans="1:12" ht="19.5" customHeight="1" x14ac:dyDescent="0.15">
      <c r="A17" s="306" t="s">
        <v>6</v>
      </c>
      <c r="B17" s="307"/>
      <c r="C17" s="443">
        <f>+I22</f>
        <v>250</v>
      </c>
      <c r="D17" s="444"/>
      <c r="E17" s="389"/>
      <c r="F17" s="390"/>
      <c r="G17" s="389"/>
      <c r="H17" s="390"/>
      <c r="I17" s="389"/>
      <c r="J17" s="390"/>
      <c r="K17" s="389"/>
      <c r="L17" s="390"/>
    </row>
    <row r="18" spans="1:12" x14ac:dyDescent="0.15">
      <c r="C18" s="243"/>
      <c r="D18" s="243"/>
      <c r="E18" s="4"/>
      <c r="F18" s="4"/>
      <c r="G18" s="4"/>
      <c r="H18" s="4"/>
      <c r="I18" s="4"/>
      <c r="J18" s="4"/>
      <c r="K18" s="4"/>
      <c r="L18" s="4"/>
    </row>
    <row r="19" spans="1:12" x14ac:dyDescent="0.15">
      <c r="A19" t="s">
        <v>7</v>
      </c>
      <c r="F19" s="8" t="s">
        <v>8</v>
      </c>
    </row>
    <row r="20" spans="1:12" ht="13.5" customHeight="1" x14ac:dyDescent="0.15">
      <c r="A20" s="10" t="s">
        <v>9</v>
      </c>
      <c r="B20" s="291" t="s">
        <v>10</v>
      </c>
      <c r="C20" s="291"/>
      <c r="D20" s="291"/>
      <c r="E20" s="291"/>
      <c r="F20" s="291" t="s">
        <v>11</v>
      </c>
      <c r="G20" s="291"/>
      <c r="H20" s="291"/>
      <c r="I20" s="291" t="s">
        <v>12</v>
      </c>
      <c r="J20" s="291"/>
    </row>
    <row r="21" spans="1:12" ht="13.5" customHeight="1" x14ac:dyDescent="0.15">
      <c r="A21" s="10" t="s">
        <v>13</v>
      </c>
      <c r="B21" s="19" t="s">
        <v>14</v>
      </c>
      <c r="C21" s="19" t="s">
        <v>15</v>
      </c>
      <c r="D21" s="7" t="s">
        <v>16</v>
      </c>
      <c r="E21" s="7" t="s">
        <v>17</v>
      </c>
      <c r="F21" s="7" t="s">
        <v>18</v>
      </c>
      <c r="G21" s="7" t="s">
        <v>19</v>
      </c>
      <c r="H21" s="7" t="s">
        <v>20</v>
      </c>
      <c r="I21" s="292"/>
      <c r="J21" s="293"/>
    </row>
    <row r="22" spans="1:12" ht="13.5" customHeight="1" x14ac:dyDescent="0.15">
      <c r="A22" s="10" t="s">
        <v>21</v>
      </c>
      <c r="B22" s="244">
        <f>H35</f>
        <v>250</v>
      </c>
      <c r="C22" s="47">
        <v>0</v>
      </c>
      <c r="D22" s="47">
        <v>0</v>
      </c>
      <c r="E22" s="48">
        <v>0</v>
      </c>
      <c r="F22" s="48">
        <v>0</v>
      </c>
      <c r="G22" s="48">
        <v>0</v>
      </c>
      <c r="H22" s="48">
        <v>0</v>
      </c>
      <c r="I22" s="397">
        <f>SUM(B22:H22)</f>
        <v>250</v>
      </c>
      <c r="J22" s="398"/>
      <c r="L22" s="13"/>
    </row>
    <row r="23" spans="1:12" ht="13.5" customHeight="1" x14ac:dyDescent="0.15">
      <c r="A23" s="10" t="s">
        <v>22</v>
      </c>
      <c r="B23" s="86">
        <f>J35</f>
        <v>0</v>
      </c>
      <c r="C23" s="49">
        <v>0</v>
      </c>
      <c r="D23" s="49">
        <v>0</v>
      </c>
      <c r="E23" s="49">
        <v>0</v>
      </c>
      <c r="F23" s="49">
        <v>0</v>
      </c>
      <c r="G23" s="49">
        <v>0</v>
      </c>
      <c r="H23" s="49">
        <v>0</v>
      </c>
      <c r="I23" s="397">
        <f>SUM(B23:H23)</f>
        <v>0</v>
      </c>
      <c r="J23" s="398"/>
    </row>
    <row r="24" spans="1:12" ht="13.5" customHeight="1" x14ac:dyDescent="0.15">
      <c r="A24" s="11"/>
      <c r="B24" s="11"/>
      <c r="C24" s="12"/>
      <c r="D24" s="203"/>
      <c r="E24" s="389" t="s">
        <v>23</v>
      </c>
      <c r="F24" s="393"/>
      <c r="G24" s="393"/>
      <c r="H24" s="390"/>
      <c r="I24" s="394">
        <f>IF(ISERROR(I23/I22)," ",(I23/I22))</f>
        <v>0</v>
      </c>
      <c r="J24" s="395" t="str">
        <f>IF(ISERROR(#REF!/J25)," ",(#REF!/J25))</f>
        <v xml:space="preserve"> </v>
      </c>
    </row>
    <row r="25" spans="1:12" ht="13.5" customHeight="1" x14ac:dyDescent="0.15">
      <c r="A25" s="2"/>
      <c r="B25" s="2"/>
      <c r="G25" s="396"/>
      <c r="H25" s="396"/>
      <c r="I25" s="396"/>
      <c r="J25" s="396"/>
      <c r="K25" s="396"/>
    </row>
    <row r="26" spans="1:12" ht="13.5" customHeight="1" thickBot="1" x14ac:dyDescent="0.2">
      <c r="D26" s="124" t="s">
        <v>24</v>
      </c>
      <c r="E26" s="124" t="s">
        <v>25</v>
      </c>
      <c r="F26" s="124" t="s">
        <v>26</v>
      </c>
      <c r="G26" s="124" t="s">
        <v>27</v>
      </c>
      <c r="H26" s="124" t="s">
        <v>28</v>
      </c>
      <c r="I26" s="202" t="s">
        <v>29</v>
      </c>
      <c r="J26" s="124" t="s">
        <v>30</v>
      </c>
    </row>
    <row r="27" spans="1:12" ht="13.5" customHeight="1" thickBot="1" x14ac:dyDescent="0.2">
      <c r="D27" s="448" t="s">
        <v>315</v>
      </c>
      <c r="E27" s="451" t="s">
        <v>316</v>
      </c>
      <c r="F27" s="436">
        <v>4</v>
      </c>
      <c r="G27" s="115" t="s">
        <v>52</v>
      </c>
      <c r="H27" s="233">
        <v>34</v>
      </c>
      <c r="I27" s="234"/>
      <c r="J27" s="245">
        <f t="shared" ref="J27:J33" si="0">H27*I27</f>
        <v>0</v>
      </c>
    </row>
    <row r="28" spans="1:12" ht="13.5" customHeight="1" thickBot="1" x14ac:dyDescent="0.2">
      <c r="D28" s="449"/>
      <c r="E28" s="451"/>
      <c r="F28" s="437"/>
      <c r="G28" s="115" t="s">
        <v>53</v>
      </c>
      <c r="H28" s="233">
        <v>53</v>
      </c>
      <c r="I28" s="234"/>
      <c r="J28" s="245">
        <f t="shared" si="0"/>
        <v>0</v>
      </c>
    </row>
    <row r="29" spans="1:12" ht="13.5" customHeight="1" thickBot="1" x14ac:dyDescent="0.2">
      <c r="D29" s="449"/>
      <c r="E29" s="451"/>
      <c r="F29" s="437"/>
      <c r="G29" s="115" t="s">
        <v>55</v>
      </c>
      <c r="H29" s="233">
        <v>51</v>
      </c>
      <c r="I29" s="234"/>
      <c r="J29" s="245">
        <f t="shared" si="0"/>
        <v>0</v>
      </c>
    </row>
    <row r="30" spans="1:12" ht="13.5" customHeight="1" thickBot="1" x14ac:dyDescent="0.2">
      <c r="D30" s="449"/>
      <c r="E30" s="452"/>
      <c r="F30" s="438"/>
      <c r="G30" s="115" t="s">
        <v>34</v>
      </c>
      <c r="H30" s="233">
        <v>32</v>
      </c>
      <c r="I30" s="234"/>
      <c r="J30" s="245">
        <f t="shared" si="0"/>
        <v>0</v>
      </c>
    </row>
    <row r="31" spans="1:12" ht="13.5" customHeight="1" thickBot="1" x14ac:dyDescent="0.2">
      <c r="D31" s="449"/>
      <c r="E31" s="451" t="s">
        <v>317</v>
      </c>
      <c r="F31" s="436">
        <v>4</v>
      </c>
      <c r="G31" s="115" t="s">
        <v>52</v>
      </c>
      <c r="H31" s="233">
        <v>16</v>
      </c>
      <c r="I31" s="234"/>
      <c r="J31" s="245">
        <f t="shared" si="0"/>
        <v>0</v>
      </c>
    </row>
    <row r="32" spans="1:12" ht="13.5" customHeight="1" thickBot="1" x14ac:dyDescent="0.2">
      <c r="D32" s="449"/>
      <c r="E32" s="451"/>
      <c r="F32" s="437"/>
      <c r="G32" s="115" t="s">
        <v>53</v>
      </c>
      <c r="H32" s="233">
        <v>25</v>
      </c>
      <c r="I32" s="234"/>
      <c r="J32" s="245">
        <f t="shared" si="0"/>
        <v>0</v>
      </c>
    </row>
    <row r="33" spans="4:10" ht="13.5" customHeight="1" thickBot="1" x14ac:dyDescent="0.2">
      <c r="D33" s="449"/>
      <c r="E33" s="451"/>
      <c r="F33" s="437"/>
      <c r="G33" s="115" t="s">
        <v>55</v>
      </c>
      <c r="H33" s="233">
        <v>24</v>
      </c>
      <c r="I33" s="234"/>
      <c r="J33" s="245">
        <f t="shared" si="0"/>
        <v>0</v>
      </c>
    </row>
    <row r="34" spans="4:10" ht="13.5" customHeight="1" thickBot="1" x14ac:dyDescent="0.2">
      <c r="D34" s="450"/>
      <c r="E34" s="452"/>
      <c r="F34" s="438"/>
      <c r="G34" s="115" t="s">
        <v>34</v>
      </c>
      <c r="H34" s="233">
        <v>15</v>
      </c>
      <c r="I34" s="234"/>
      <c r="J34" s="245">
        <f>H34*I34</f>
        <v>0</v>
      </c>
    </row>
    <row r="35" spans="4:10" ht="13.5" customHeight="1" thickBot="1" x14ac:dyDescent="0.2">
      <c r="D35" s="445" t="s">
        <v>100</v>
      </c>
      <c r="E35" s="446"/>
      <c r="F35" s="446"/>
      <c r="G35" s="447"/>
      <c r="H35" s="236">
        <f>SUM(H27:H34)</f>
        <v>250</v>
      </c>
      <c r="I35" s="237"/>
      <c r="J35" s="238">
        <f>SUM(J27:J34)</f>
        <v>0</v>
      </c>
    </row>
    <row r="36" spans="4:10" ht="13.5" customHeight="1" x14ac:dyDescent="0.15"/>
    <row r="37" spans="4:10" ht="13.5" customHeight="1" x14ac:dyDescent="0.15"/>
    <row r="38" spans="4:10" ht="13.5" customHeight="1" x14ac:dyDescent="0.15"/>
    <row r="39" spans="4:10" ht="13.5" customHeight="1" x14ac:dyDescent="0.15"/>
    <row r="40" spans="4:10" ht="13.5" customHeight="1" x14ac:dyDescent="0.15"/>
    <row r="41" spans="4:10" ht="13.5" customHeight="1" x14ac:dyDescent="0.15"/>
    <row r="42" spans="4:10" ht="13.5" customHeight="1" x14ac:dyDescent="0.15"/>
    <row r="43" spans="4:10" ht="13.5" customHeight="1" x14ac:dyDescent="0.15"/>
    <row r="44" spans="4:10" ht="13.5" customHeight="1" x14ac:dyDescent="0.15"/>
    <row r="45" spans="4:10" ht="13.5" customHeight="1" x14ac:dyDescent="0.15"/>
    <row r="46" spans="4:10" ht="13.5" customHeight="1" x14ac:dyDescent="0.15"/>
    <row r="47" spans="4:10" ht="13.5" customHeight="1" x14ac:dyDescent="0.15"/>
    <row r="48" spans="4:10" ht="13.5" customHeight="1" x14ac:dyDescent="0.15"/>
    <row r="49" ht="13.5" customHeight="1" x14ac:dyDescent="0.15"/>
    <row r="50" ht="13.5" customHeight="1" x14ac:dyDescent="0.15"/>
    <row r="51" ht="13.5" customHeight="1" x14ac:dyDescent="0.15"/>
    <row r="52" ht="13.5" customHeight="1" x14ac:dyDescent="0.15"/>
    <row r="53" ht="13.5" customHeight="1" x14ac:dyDescent="0.15"/>
    <row r="54" ht="13.5" customHeight="1" x14ac:dyDescent="0.15"/>
    <row r="55" ht="13.5" customHeight="1" x14ac:dyDescent="0.15"/>
    <row r="56" ht="13.5" customHeight="1" x14ac:dyDescent="0.15"/>
    <row r="57" ht="13.5" customHeight="1" x14ac:dyDescent="0.15"/>
    <row r="58" ht="13.5" customHeight="1" x14ac:dyDescent="0.15"/>
    <row r="59" ht="13.5" customHeight="1" x14ac:dyDescent="0.15"/>
    <row r="60" ht="13.5" customHeight="1" x14ac:dyDescent="0.15"/>
    <row r="61" ht="13.5" customHeight="1" x14ac:dyDescent="0.15"/>
    <row r="62" ht="13.5" customHeight="1" x14ac:dyDescent="0.15"/>
    <row r="63" ht="13.5" customHeight="1" x14ac:dyDescent="0.15"/>
    <row r="64" ht="13.5" customHeight="1" x14ac:dyDescent="0.15"/>
    <row r="65" ht="13.5" customHeight="1" x14ac:dyDescent="0.15"/>
    <row r="66" ht="13.5" customHeight="1" x14ac:dyDescent="0.15"/>
    <row r="67" ht="13.5" customHeight="1" x14ac:dyDescent="0.15"/>
    <row r="68" ht="13.5" customHeight="1" x14ac:dyDescent="0.15"/>
    <row r="69" ht="13.5" customHeight="1" x14ac:dyDescent="0.15"/>
    <row r="70" ht="13.5" customHeight="1" x14ac:dyDescent="0.15"/>
    <row r="71" ht="13.5" customHeight="1" x14ac:dyDescent="0.15"/>
    <row r="72" ht="13.5" customHeight="1" x14ac:dyDescent="0.15"/>
    <row r="73" ht="13.5" customHeight="1" x14ac:dyDescent="0.15"/>
    <row r="74" ht="13.5" customHeight="1" x14ac:dyDescent="0.15"/>
    <row r="75" ht="13.5" customHeight="1" x14ac:dyDescent="0.15"/>
    <row r="76" ht="13.5" customHeight="1" x14ac:dyDescent="0.15"/>
    <row r="77" ht="13.5" customHeight="1" x14ac:dyDescent="0.15"/>
    <row r="78" ht="13.5" customHeight="1" x14ac:dyDescent="0.15"/>
    <row r="79" ht="13.5" customHeight="1" x14ac:dyDescent="0.15"/>
    <row r="80" ht="13.5" customHeight="1" x14ac:dyDescent="0.15"/>
    <row r="81" ht="13.5" customHeight="1" x14ac:dyDescent="0.15"/>
    <row r="82" ht="13.5" customHeight="1" x14ac:dyDescent="0.15"/>
    <row r="83" ht="13.5" customHeight="1" x14ac:dyDescent="0.15"/>
    <row r="84" ht="13.5" customHeight="1" x14ac:dyDescent="0.15"/>
    <row r="85" ht="13.5" customHeight="1" x14ac:dyDescent="0.15"/>
    <row r="86" ht="13.5" customHeight="1" x14ac:dyDescent="0.15"/>
    <row r="87" ht="13.5" customHeight="1" x14ac:dyDescent="0.15"/>
    <row r="88" ht="13.5" customHeight="1" x14ac:dyDescent="0.15"/>
    <row r="89" ht="13.5" customHeight="1" x14ac:dyDescent="0.15"/>
    <row r="90" ht="13.5" customHeight="1" x14ac:dyDescent="0.15"/>
    <row r="91" ht="13.5" customHeight="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row r="111" ht="13.5" customHeight="1" x14ac:dyDescent="0.15"/>
    <row r="112" ht="13.5" customHeight="1" x14ac:dyDescent="0.15"/>
  </sheetData>
  <mergeCells count="32">
    <mergeCell ref="I22:J22"/>
    <mergeCell ref="D35:G35"/>
    <mergeCell ref="E24:H24"/>
    <mergeCell ref="I24:J24"/>
    <mergeCell ref="G25:K25"/>
    <mergeCell ref="D27:D34"/>
    <mergeCell ref="E27:E30"/>
    <mergeCell ref="F27:F30"/>
    <mergeCell ref="E31:E34"/>
    <mergeCell ref="F31:F34"/>
    <mergeCell ref="I23:J23"/>
    <mergeCell ref="C16:D16"/>
    <mergeCell ref="E16:F16"/>
    <mergeCell ref="G16:H16"/>
    <mergeCell ref="I16:J16"/>
    <mergeCell ref="I21:J21"/>
    <mergeCell ref="B20:E20"/>
    <mergeCell ref="F20:H20"/>
    <mergeCell ref="I20:J20"/>
    <mergeCell ref="K1:L1"/>
    <mergeCell ref="A6:L13"/>
    <mergeCell ref="A15:B15"/>
    <mergeCell ref="C15:D15"/>
    <mergeCell ref="E15:F15"/>
    <mergeCell ref="K16:L16"/>
    <mergeCell ref="A17:B17"/>
    <mergeCell ref="C17:D17"/>
    <mergeCell ref="E17:F17"/>
    <mergeCell ref="G17:H17"/>
    <mergeCell ref="I17:J17"/>
    <mergeCell ref="K17:L17"/>
    <mergeCell ref="A16:B16"/>
  </mergeCells>
  <phoneticPr fontId="2"/>
  <pageMargins left="0.70866141732283472" right="0.70866141732283472" top="0.74803149606299213" bottom="0.74803149606299213" header="0.31496062992125984" footer="0.31496062992125984"/>
  <pageSetup paperSize="9" scale="52" orientation="portrait" r:id="rId1"/>
  <headerFooter>
    <oddFooter>&amp;C&amp;Z&amp;F&amp;R&amp;A</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26A1ED-1D98-4F8E-916C-AF2B2F362F7F}">
  <sheetPr>
    <pageSetUpPr fitToPage="1"/>
  </sheetPr>
  <dimension ref="A1:L30"/>
  <sheetViews>
    <sheetView tabSelected="1" view="pageBreakPreview" zoomScaleNormal="100" zoomScaleSheetLayoutView="100" workbookViewId="0">
      <selection activeCell="C16" sqref="C16:D16"/>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17" t="s">
        <v>276</v>
      </c>
      <c r="D15" s="318"/>
      <c r="E15" s="306" t="s">
        <v>182</v>
      </c>
      <c r="F15" s="307"/>
      <c r="G15" s="17"/>
      <c r="K15" s="19" t="s">
        <v>4</v>
      </c>
      <c r="L15" s="19" t="s">
        <v>180</v>
      </c>
    </row>
    <row r="16" spans="1:12" ht="55.5" customHeight="1" x14ac:dyDescent="0.15">
      <c r="A16" s="312" t="s">
        <v>5</v>
      </c>
      <c r="B16" s="313"/>
      <c r="C16" s="314" t="s">
        <v>178</v>
      </c>
      <c r="D16" s="315"/>
      <c r="E16" s="312"/>
      <c r="F16" s="285"/>
      <c r="G16" s="312"/>
      <c r="H16" s="285"/>
      <c r="I16" s="284"/>
      <c r="J16" s="285"/>
      <c r="K16" s="284"/>
      <c r="L16" s="285"/>
    </row>
    <row r="17" spans="1:12" ht="19.5" customHeight="1" x14ac:dyDescent="0.15">
      <c r="A17" s="306" t="s">
        <v>6</v>
      </c>
      <c r="B17" s="307"/>
      <c r="C17" s="310">
        <f>I24</f>
        <v>600</v>
      </c>
      <c r="D17" s="349"/>
      <c r="E17" s="310"/>
      <c r="F17" s="349"/>
      <c r="G17" s="310"/>
      <c r="H17" s="349"/>
      <c r="I17" s="310"/>
      <c r="J17" s="311"/>
      <c r="K17" s="310"/>
      <c r="L17" s="311"/>
    </row>
    <row r="18" spans="1:12" ht="16.5" customHeight="1" x14ac:dyDescent="0.15">
      <c r="A18" s="270" t="s">
        <v>321</v>
      </c>
      <c r="B18" s="3"/>
      <c r="C18" s="159"/>
      <c r="D18" s="159"/>
      <c r="E18" s="159"/>
      <c r="F18" s="159"/>
      <c r="G18" s="159"/>
      <c r="H18" s="159"/>
      <c r="I18" s="159"/>
      <c r="J18" s="159"/>
      <c r="K18" s="159"/>
      <c r="L18" s="159"/>
    </row>
    <row r="19" spans="1:12" ht="13.5" customHeight="1" x14ac:dyDescent="0.15">
      <c r="A19" s="18" t="s">
        <v>179</v>
      </c>
      <c r="C19" s="4"/>
      <c r="D19" s="4"/>
      <c r="E19" s="4"/>
      <c r="F19" s="4"/>
      <c r="G19" s="4"/>
      <c r="H19" s="4"/>
      <c r="I19" s="4"/>
      <c r="J19" s="4"/>
      <c r="K19" s="4"/>
      <c r="L19" s="4"/>
    </row>
    <row r="20" spans="1:12" x14ac:dyDescent="0.15">
      <c r="A20" s="18"/>
      <c r="C20" s="4"/>
      <c r="D20" s="4"/>
      <c r="E20" s="4"/>
      <c r="F20" s="4"/>
      <c r="G20" s="4"/>
      <c r="H20" s="4"/>
      <c r="I20" s="4"/>
      <c r="J20" s="4"/>
      <c r="K20" s="4"/>
      <c r="L20" s="4"/>
    </row>
    <row r="21" spans="1:12" x14ac:dyDescent="0.15">
      <c r="A21" t="s">
        <v>7</v>
      </c>
      <c r="F21" s="8" t="s">
        <v>8</v>
      </c>
    </row>
    <row r="22" spans="1:12" ht="13.5" customHeight="1" x14ac:dyDescent="0.15">
      <c r="A22" s="10" t="s">
        <v>9</v>
      </c>
      <c r="B22" s="291" t="s">
        <v>10</v>
      </c>
      <c r="C22" s="291"/>
      <c r="D22" s="291"/>
      <c r="E22" s="321"/>
      <c r="F22" s="321" t="s">
        <v>11</v>
      </c>
      <c r="G22" s="321"/>
      <c r="H22" s="321"/>
      <c r="I22" s="321" t="s">
        <v>12</v>
      </c>
      <c r="J22" s="321"/>
    </row>
    <row r="23" spans="1:12" ht="13.5" customHeight="1" x14ac:dyDescent="0.15">
      <c r="A23" s="10" t="s">
        <v>13</v>
      </c>
      <c r="B23" s="19" t="s">
        <v>14</v>
      </c>
      <c r="C23" s="19" t="s">
        <v>15</v>
      </c>
      <c r="D23" s="40" t="s">
        <v>16</v>
      </c>
      <c r="E23" s="33" t="s">
        <v>17</v>
      </c>
      <c r="F23" s="34" t="s">
        <v>18</v>
      </c>
      <c r="G23" s="34" t="s">
        <v>19</v>
      </c>
      <c r="H23" s="34" t="s">
        <v>20</v>
      </c>
      <c r="I23" s="322"/>
      <c r="J23" s="323"/>
    </row>
    <row r="24" spans="1:12" ht="13.5" customHeight="1" x14ac:dyDescent="0.15">
      <c r="A24" s="10" t="s">
        <v>21</v>
      </c>
      <c r="B24" s="47">
        <v>0</v>
      </c>
      <c r="C24" s="47">
        <v>0</v>
      </c>
      <c r="D24" s="47">
        <v>0</v>
      </c>
      <c r="E24" s="47">
        <v>0</v>
      </c>
      <c r="F24" s="14">
        <f>H29</f>
        <v>600</v>
      </c>
      <c r="G24" s="47">
        <v>0</v>
      </c>
      <c r="H24" s="48">
        <v>0</v>
      </c>
      <c r="I24" s="282">
        <f>SUM(B24:H24)</f>
        <v>600</v>
      </c>
      <c r="J24" s="324"/>
      <c r="L24" s="13"/>
    </row>
    <row r="25" spans="1:12" ht="13.5" customHeight="1" x14ac:dyDescent="0.15">
      <c r="A25" s="10" t="s">
        <v>22</v>
      </c>
      <c r="B25" s="47">
        <v>0</v>
      </c>
      <c r="C25" s="47">
        <v>0</v>
      </c>
      <c r="D25" s="47">
        <v>0</v>
      </c>
      <c r="E25" s="47">
        <v>0</v>
      </c>
      <c r="F25" s="14">
        <f>J29</f>
        <v>0</v>
      </c>
      <c r="G25" s="47">
        <v>0</v>
      </c>
      <c r="H25" s="50">
        <v>0</v>
      </c>
      <c r="I25" s="282">
        <f>SUM(B25:H25)</f>
        <v>0</v>
      </c>
      <c r="J25" s="324"/>
    </row>
    <row r="26" spans="1:12" ht="13.5" customHeight="1" x14ac:dyDescent="0.15">
      <c r="A26" s="11"/>
      <c r="B26" s="11"/>
      <c r="C26" s="12"/>
      <c r="D26" s="12"/>
      <c r="E26" s="286" t="s">
        <v>39</v>
      </c>
      <c r="F26" s="287"/>
      <c r="G26" s="287"/>
      <c r="H26" s="288"/>
      <c r="I26" s="319">
        <f>IF(ISERROR(I25/I24)," ",(I25/I24))</f>
        <v>0</v>
      </c>
      <c r="J26" s="320" t="str">
        <f>IF(ISERROR(#REF!/J27)," ",(#REF!/J27))</f>
        <v xml:space="preserve"> </v>
      </c>
    </row>
    <row r="27" spans="1:12" ht="13.5" customHeight="1" x14ac:dyDescent="0.15">
      <c r="A27" s="2"/>
      <c r="B27" s="2"/>
      <c r="G27" s="39"/>
      <c r="H27" s="39"/>
      <c r="I27" s="39"/>
      <c r="J27" s="39"/>
      <c r="K27" s="39"/>
    </row>
    <row r="28" spans="1:12" ht="13.5" customHeight="1" thickBot="1" x14ac:dyDescent="0.2">
      <c r="D28" s="21" t="s">
        <v>24</v>
      </c>
      <c r="E28" s="21" t="s">
        <v>25</v>
      </c>
      <c r="F28" s="21" t="s">
        <v>26</v>
      </c>
      <c r="G28" s="21" t="s">
        <v>27</v>
      </c>
      <c r="H28" s="21" t="s">
        <v>28</v>
      </c>
      <c r="I28" s="117" t="s">
        <v>29</v>
      </c>
      <c r="J28" s="22" t="s">
        <v>30</v>
      </c>
    </row>
    <row r="29" spans="1:12" ht="13.5" customHeight="1" thickBot="1" x14ac:dyDescent="0.2">
      <c r="D29" s="72" t="s">
        <v>18</v>
      </c>
      <c r="E29" s="131" t="s">
        <v>143</v>
      </c>
      <c r="F29" s="132" t="s">
        <v>148</v>
      </c>
      <c r="G29" s="57" t="s">
        <v>150</v>
      </c>
      <c r="H29" s="23">
        <v>600</v>
      </c>
      <c r="I29" s="119"/>
      <c r="J29" s="120">
        <f>H29*I29</f>
        <v>0</v>
      </c>
    </row>
    <row r="30" spans="1:12" ht="15" thickBot="1" x14ac:dyDescent="0.2">
      <c r="D30" s="374" t="s">
        <v>59</v>
      </c>
      <c r="E30" s="374"/>
      <c r="F30" s="374"/>
      <c r="G30" s="374"/>
      <c r="H30" s="84">
        <f>SUM(H29)</f>
        <v>600</v>
      </c>
      <c r="I30" s="107"/>
      <c r="J30" s="114">
        <f>SUM(J29)</f>
        <v>0</v>
      </c>
    </row>
  </sheetData>
  <mergeCells count="26">
    <mergeCell ref="K1:L1"/>
    <mergeCell ref="A6:L13"/>
    <mergeCell ref="A15:B15"/>
    <mergeCell ref="C15:D15"/>
    <mergeCell ref="E15:F15"/>
    <mergeCell ref="K16:L16"/>
    <mergeCell ref="A17:B17"/>
    <mergeCell ref="C17:D17"/>
    <mergeCell ref="E17:F17"/>
    <mergeCell ref="G17:H17"/>
    <mergeCell ref="I17:J17"/>
    <mergeCell ref="K17:L17"/>
    <mergeCell ref="A16:B16"/>
    <mergeCell ref="C16:D16"/>
    <mergeCell ref="E16:F16"/>
    <mergeCell ref="G16:H16"/>
    <mergeCell ref="I16:J16"/>
    <mergeCell ref="D30:G30"/>
    <mergeCell ref="E26:H26"/>
    <mergeCell ref="I26:J26"/>
    <mergeCell ref="B22:E22"/>
    <mergeCell ref="F22:H22"/>
    <mergeCell ref="I22:J22"/>
    <mergeCell ref="I23:J23"/>
    <mergeCell ref="I24:J24"/>
    <mergeCell ref="I25:J25"/>
  </mergeCells>
  <phoneticPr fontId="2"/>
  <printOptions horizontalCentered="1"/>
  <pageMargins left="0.70866141732283472" right="0.70866141732283472" top="0.74803149606299213" bottom="0.74803149606299213" header="0.31496062992125984" footer="0.31496062992125984"/>
  <pageSetup paperSize="9" scale="68" fitToHeight="0"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DCED6E-35BE-456D-A946-0F00391F3755}">
  <sheetPr>
    <tabColor theme="4" tint="0.39997558519241921"/>
    <pageSetUpPr fitToPage="1"/>
  </sheetPr>
  <dimension ref="A1:L107"/>
  <sheetViews>
    <sheetView view="pageBreakPreview" zoomScaleNormal="100" zoomScaleSheetLayoutView="100" workbookViewId="0">
      <selection activeCell="C15" sqref="C15:D15"/>
    </sheetView>
  </sheetViews>
  <sheetFormatPr defaultRowHeight="13.5" x14ac:dyDescent="0.15"/>
  <cols>
    <col min="1" max="6" width="10.625" customWidth="1"/>
    <col min="7" max="7" width="11.875" customWidth="1"/>
    <col min="8" max="13" width="10.625" customWidth="1"/>
    <col min="14" max="14" width="2.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08" t="s">
        <v>276</v>
      </c>
      <c r="D15" s="309"/>
      <c r="E15" s="306" t="s">
        <v>312</v>
      </c>
      <c r="F15" s="307"/>
      <c r="G15" s="18" t="s">
        <v>278</v>
      </c>
      <c r="K15" s="19" t="s">
        <v>4</v>
      </c>
      <c r="L15" s="19" t="s">
        <v>313</v>
      </c>
    </row>
    <row r="16" spans="1:12" ht="27" customHeight="1" x14ac:dyDescent="0.15">
      <c r="A16" s="312" t="s">
        <v>5</v>
      </c>
      <c r="B16" s="313"/>
      <c r="C16" s="399" t="s">
        <v>318</v>
      </c>
      <c r="D16" s="386"/>
      <c r="E16" s="284"/>
      <c r="F16" s="285"/>
      <c r="G16" s="284"/>
      <c r="H16" s="285"/>
      <c r="I16" s="284"/>
      <c r="J16" s="285"/>
      <c r="K16" s="284"/>
      <c r="L16" s="285"/>
    </row>
    <row r="17" spans="1:12" ht="19.5" customHeight="1" x14ac:dyDescent="0.15">
      <c r="A17" s="306" t="s">
        <v>6</v>
      </c>
      <c r="B17" s="307"/>
      <c r="C17" s="389">
        <f>+I22</f>
        <v>170</v>
      </c>
      <c r="D17" s="390"/>
      <c r="E17" s="389"/>
      <c r="F17" s="390"/>
      <c r="G17" s="310"/>
      <c r="H17" s="311"/>
      <c r="I17" s="310"/>
      <c r="J17" s="311"/>
      <c r="K17" s="310"/>
      <c r="L17" s="311"/>
    </row>
    <row r="18" spans="1:12" x14ac:dyDescent="0.15">
      <c r="C18" s="4"/>
      <c r="D18" s="4"/>
      <c r="E18" s="4"/>
      <c r="F18" s="4"/>
      <c r="G18" s="4"/>
      <c r="H18" s="4"/>
      <c r="I18" s="4"/>
      <c r="J18" s="4"/>
      <c r="K18" s="4"/>
      <c r="L18" s="4"/>
    </row>
    <row r="19" spans="1:12" x14ac:dyDescent="0.15">
      <c r="A19" t="s">
        <v>7</v>
      </c>
      <c r="F19" s="8" t="s">
        <v>8</v>
      </c>
    </row>
    <row r="20" spans="1:12" ht="13.5" customHeight="1" x14ac:dyDescent="0.15">
      <c r="A20" s="10" t="s">
        <v>9</v>
      </c>
      <c r="B20" s="291" t="s">
        <v>10</v>
      </c>
      <c r="C20" s="291"/>
      <c r="D20" s="291"/>
      <c r="E20" s="291"/>
      <c r="F20" s="291" t="s">
        <v>11</v>
      </c>
      <c r="G20" s="291"/>
      <c r="H20" s="291"/>
      <c r="I20" s="291" t="s">
        <v>12</v>
      </c>
      <c r="J20" s="291"/>
    </row>
    <row r="21" spans="1:12" ht="13.5" customHeight="1" x14ac:dyDescent="0.15">
      <c r="A21" s="10" t="s">
        <v>13</v>
      </c>
      <c r="B21" s="19" t="s">
        <v>14</v>
      </c>
      <c r="C21" s="19" t="s">
        <v>15</v>
      </c>
      <c r="D21" s="7" t="s">
        <v>16</v>
      </c>
      <c r="E21" s="7" t="s">
        <v>17</v>
      </c>
      <c r="F21" s="7" t="s">
        <v>18</v>
      </c>
      <c r="G21" s="7" t="s">
        <v>19</v>
      </c>
      <c r="H21" s="7" t="s">
        <v>20</v>
      </c>
      <c r="I21" s="292"/>
      <c r="J21" s="293"/>
    </row>
    <row r="22" spans="1:12" ht="13.5" customHeight="1" x14ac:dyDescent="0.15">
      <c r="A22" s="10" t="s">
        <v>21</v>
      </c>
      <c r="B22" s="246">
        <v>0</v>
      </c>
      <c r="C22" s="47">
        <v>0</v>
      </c>
      <c r="D22" s="47">
        <v>0</v>
      </c>
      <c r="E22" s="48">
        <v>0</v>
      </c>
      <c r="F22" s="15">
        <f>SUM(H27:H27)</f>
        <v>170</v>
      </c>
      <c r="G22" s="48">
        <v>0</v>
      </c>
      <c r="H22" s="48">
        <v>0</v>
      </c>
      <c r="I22" s="282">
        <f>SUM(B22:H22)</f>
        <v>170</v>
      </c>
      <c r="J22" s="283"/>
      <c r="L22" s="13"/>
    </row>
    <row r="23" spans="1:12" ht="13.5" customHeight="1" x14ac:dyDescent="0.15">
      <c r="A23" s="10" t="s">
        <v>22</v>
      </c>
      <c r="B23" s="49">
        <v>0</v>
      </c>
      <c r="C23" s="49">
        <v>0</v>
      </c>
      <c r="D23" s="49">
        <v>0</v>
      </c>
      <c r="E23" s="49">
        <v>0</v>
      </c>
      <c r="F23" s="16">
        <f>SUM(J27:J27)</f>
        <v>0</v>
      </c>
      <c r="G23" s="49">
        <v>0</v>
      </c>
      <c r="H23" s="49">
        <v>0</v>
      </c>
      <c r="I23" s="282">
        <f>SUM(B23:H23)</f>
        <v>0</v>
      </c>
      <c r="J23" s="283"/>
    </row>
    <row r="24" spans="1:12" ht="13.5" customHeight="1" x14ac:dyDescent="0.15">
      <c r="A24" s="11"/>
      <c r="B24" s="11"/>
      <c r="C24" s="12"/>
      <c r="D24" s="203"/>
      <c r="E24" s="310" t="s">
        <v>23</v>
      </c>
      <c r="F24" s="349"/>
      <c r="G24" s="349"/>
      <c r="H24" s="311"/>
      <c r="I24" s="356">
        <f>IF(ISERROR(I23/I22)," ",(I23/I22))</f>
        <v>0</v>
      </c>
      <c r="J24" s="290" t="str">
        <f>IF(ISERROR(#REF!/J25)," ",(#REF!/J25))</f>
        <v xml:space="preserve"> </v>
      </c>
    </row>
    <row r="25" spans="1:12" ht="13.5" customHeight="1" x14ac:dyDescent="0.15">
      <c r="A25" s="2"/>
      <c r="B25" s="2"/>
      <c r="G25" s="357"/>
      <c r="H25" s="357"/>
      <c r="I25" s="357"/>
      <c r="J25" s="357"/>
      <c r="K25" s="357"/>
    </row>
    <row r="26" spans="1:12" ht="13.5" customHeight="1" thickBot="1" x14ac:dyDescent="0.2">
      <c r="D26" s="221" t="s">
        <v>24</v>
      </c>
      <c r="E26" s="221" t="s">
        <v>25</v>
      </c>
      <c r="F26" s="221" t="s">
        <v>296</v>
      </c>
      <c r="G26" s="221" t="s">
        <v>297</v>
      </c>
      <c r="H26" s="221" t="s">
        <v>28</v>
      </c>
      <c r="I26" s="222" t="s">
        <v>29</v>
      </c>
      <c r="J26" s="221" t="s">
        <v>30</v>
      </c>
    </row>
    <row r="27" spans="1:12" ht="15" thickBot="1" x14ac:dyDescent="0.2">
      <c r="D27" s="247" t="s">
        <v>61</v>
      </c>
      <c r="E27" s="248" t="s">
        <v>298</v>
      </c>
      <c r="F27" s="225" t="s">
        <v>319</v>
      </c>
      <c r="G27" s="226" t="s">
        <v>41</v>
      </c>
      <c r="H27" s="227">
        <v>170</v>
      </c>
      <c r="I27" s="228"/>
      <c r="J27" s="229">
        <f>H27*I27</f>
        <v>0</v>
      </c>
    </row>
    <row r="28" spans="1:12" ht="15" thickBot="1" x14ac:dyDescent="0.2">
      <c r="D28" s="401" t="s">
        <v>100</v>
      </c>
      <c r="E28" s="402"/>
      <c r="F28" s="402"/>
      <c r="G28" s="403"/>
      <c r="H28" s="230">
        <f>SUM(H27:H27)</f>
        <v>170</v>
      </c>
      <c r="I28" s="231"/>
      <c r="J28" s="232">
        <f>SUM(J27:J27)</f>
        <v>0</v>
      </c>
    </row>
    <row r="29" spans="1:12" ht="13.5" customHeight="1" x14ac:dyDescent="0.15"/>
    <row r="30" spans="1:12" ht="13.5" customHeight="1" x14ac:dyDescent="0.15"/>
    <row r="31" spans="1:12" ht="13.5" customHeight="1" x14ac:dyDescent="0.15"/>
    <row r="32" spans="1:12" ht="13.5" customHeight="1" x14ac:dyDescent="0.15"/>
    <row r="33" ht="13.5" customHeight="1" x14ac:dyDescent="0.15"/>
    <row r="34" ht="13.5" customHeight="1" x14ac:dyDescent="0.15"/>
    <row r="35" ht="13.5" customHeight="1" x14ac:dyDescent="0.15"/>
    <row r="36" ht="13.5" customHeight="1" x14ac:dyDescent="0.15"/>
    <row r="37" ht="13.5" customHeight="1" x14ac:dyDescent="0.15"/>
    <row r="38" ht="13.5" customHeight="1" x14ac:dyDescent="0.15"/>
    <row r="39" ht="13.5" customHeight="1" x14ac:dyDescent="0.15"/>
    <row r="40" ht="13.5" customHeight="1" x14ac:dyDescent="0.15"/>
    <row r="41" ht="13.5" customHeight="1" x14ac:dyDescent="0.15"/>
    <row r="42" ht="13.5" customHeight="1" x14ac:dyDescent="0.15"/>
    <row r="43" ht="13.5" customHeight="1" x14ac:dyDescent="0.15"/>
    <row r="44" ht="13.5" customHeight="1" x14ac:dyDescent="0.15"/>
    <row r="45" ht="13.5" customHeight="1" x14ac:dyDescent="0.15"/>
    <row r="46" ht="13.5" customHeight="1" x14ac:dyDescent="0.15"/>
    <row r="47" ht="13.5" customHeight="1" x14ac:dyDescent="0.15"/>
    <row r="48" ht="13.5" customHeight="1" x14ac:dyDescent="0.15"/>
    <row r="49" ht="13.5" customHeight="1" x14ac:dyDescent="0.15"/>
    <row r="50" ht="13.5" customHeight="1" x14ac:dyDescent="0.15"/>
    <row r="51" ht="13.5" customHeight="1" x14ac:dyDescent="0.15"/>
    <row r="52" ht="13.5" customHeight="1" x14ac:dyDescent="0.15"/>
    <row r="53" ht="13.5" customHeight="1" x14ac:dyDescent="0.15"/>
    <row r="54" ht="13.5" customHeight="1" x14ac:dyDescent="0.15"/>
    <row r="55" ht="13.5" customHeight="1" x14ac:dyDescent="0.15"/>
    <row r="56" ht="13.5" customHeight="1" x14ac:dyDescent="0.15"/>
    <row r="57" ht="13.5" customHeight="1" x14ac:dyDescent="0.15"/>
    <row r="58" ht="13.5" customHeight="1" x14ac:dyDescent="0.15"/>
    <row r="59" ht="13.5" customHeight="1" x14ac:dyDescent="0.15"/>
    <row r="60" ht="13.5" customHeight="1" x14ac:dyDescent="0.15"/>
    <row r="61" ht="13.5" customHeight="1" x14ac:dyDescent="0.15"/>
    <row r="62" ht="13.5" customHeight="1" x14ac:dyDescent="0.15"/>
    <row r="63" ht="13.5" customHeight="1" x14ac:dyDescent="0.15"/>
    <row r="64" ht="13.5" customHeight="1" x14ac:dyDescent="0.15"/>
    <row r="65" ht="13.5" customHeight="1" x14ac:dyDescent="0.15"/>
    <row r="66" ht="13.5" customHeight="1" x14ac:dyDescent="0.15"/>
    <row r="67" ht="13.5" customHeight="1" x14ac:dyDescent="0.15"/>
    <row r="68" ht="13.5" customHeight="1" x14ac:dyDescent="0.15"/>
    <row r="69" ht="13.5" customHeight="1" x14ac:dyDescent="0.15"/>
    <row r="70" ht="13.5" customHeight="1" x14ac:dyDescent="0.15"/>
    <row r="71" ht="13.5" customHeight="1" x14ac:dyDescent="0.15"/>
    <row r="72" ht="13.5" customHeight="1" x14ac:dyDescent="0.15"/>
    <row r="73" ht="13.5" customHeight="1" x14ac:dyDescent="0.15"/>
    <row r="74" ht="13.5" customHeight="1" x14ac:dyDescent="0.15"/>
    <row r="75" ht="13.5" customHeight="1" x14ac:dyDescent="0.15"/>
    <row r="76" ht="13.5" customHeight="1" x14ac:dyDescent="0.15"/>
    <row r="77" ht="13.5" customHeight="1" x14ac:dyDescent="0.15"/>
    <row r="78" ht="13.5" customHeight="1" x14ac:dyDescent="0.15"/>
    <row r="79" ht="13.5" customHeight="1" x14ac:dyDescent="0.15"/>
    <row r="80" ht="13.5" customHeight="1" x14ac:dyDescent="0.15"/>
    <row r="81" ht="13.5" customHeight="1" x14ac:dyDescent="0.15"/>
    <row r="82" ht="13.5" customHeight="1" x14ac:dyDescent="0.15"/>
    <row r="83" ht="13.5" customHeight="1" x14ac:dyDescent="0.15"/>
    <row r="84" ht="13.5" customHeight="1" x14ac:dyDescent="0.15"/>
    <row r="85" ht="13.5" customHeight="1" x14ac:dyDescent="0.15"/>
    <row r="86" ht="13.5" customHeight="1" x14ac:dyDescent="0.15"/>
    <row r="87" ht="13.5" customHeight="1" x14ac:dyDescent="0.15"/>
    <row r="88" ht="13.5" customHeight="1" x14ac:dyDescent="0.15"/>
    <row r="89" ht="13.5" customHeight="1" x14ac:dyDescent="0.15"/>
    <row r="90" ht="13.5" customHeight="1" x14ac:dyDescent="0.15"/>
    <row r="91" ht="13.5" customHeight="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sheetData>
  <mergeCells count="27">
    <mergeCell ref="E24:H24"/>
    <mergeCell ref="I24:J24"/>
    <mergeCell ref="G25:K25"/>
    <mergeCell ref="D28:G28"/>
    <mergeCell ref="B20:E20"/>
    <mergeCell ref="F20:H20"/>
    <mergeCell ref="I20:J20"/>
    <mergeCell ref="I21:J21"/>
    <mergeCell ref="I22:J22"/>
    <mergeCell ref="I23:J23"/>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s>
  <phoneticPr fontId="2"/>
  <pageMargins left="0.7" right="0.7" top="0.75" bottom="0.75" header="0.3" footer="0.3"/>
  <pageSetup paperSize="9" scale="54"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B1EEB-0165-4CE7-A260-646AE568AB39}">
  <sheetPr>
    <pageSetUpPr fitToPage="1"/>
  </sheetPr>
  <dimension ref="A1:L50"/>
  <sheetViews>
    <sheetView view="pageBreakPreview" zoomScaleNormal="100" zoomScaleSheetLayoutView="100" workbookViewId="0">
      <selection activeCell="I28" sqref="I28:I48"/>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17" t="s">
        <v>176</v>
      </c>
      <c r="D15" s="318"/>
      <c r="E15" s="306" t="s">
        <v>166</v>
      </c>
      <c r="F15" s="307"/>
      <c r="G15" s="17"/>
      <c r="K15" s="19" t="s">
        <v>4</v>
      </c>
      <c r="L15" s="19" t="s">
        <v>177</v>
      </c>
    </row>
    <row r="16" spans="1:12" ht="36" customHeight="1" x14ac:dyDescent="0.15">
      <c r="A16" s="312" t="s">
        <v>5</v>
      </c>
      <c r="B16" s="313"/>
      <c r="C16" s="314" t="s">
        <v>175</v>
      </c>
      <c r="D16" s="315"/>
      <c r="E16" s="312"/>
      <c r="F16" s="285"/>
      <c r="G16" s="312"/>
      <c r="H16" s="285"/>
      <c r="I16" s="284"/>
      <c r="J16" s="285"/>
      <c r="K16" s="284"/>
      <c r="L16" s="285"/>
    </row>
    <row r="17" spans="1:12" ht="19.5" customHeight="1" x14ac:dyDescent="0.15">
      <c r="A17" s="306" t="s">
        <v>6</v>
      </c>
      <c r="B17" s="307"/>
      <c r="C17" s="310">
        <f>I23</f>
        <v>10350</v>
      </c>
      <c r="D17" s="349"/>
      <c r="E17" s="310"/>
      <c r="F17" s="349"/>
      <c r="G17" s="310"/>
      <c r="H17" s="349"/>
      <c r="I17" s="310"/>
      <c r="J17" s="311"/>
      <c r="K17" s="310"/>
      <c r="L17" s="311"/>
    </row>
    <row r="18" spans="1:12" ht="13.5" customHeight="1" x14ac:dyDescent="0.15">
      <c r="C18" s="4"/>
      <c r="D18" s="4"/>
      <c r="E18" s="4"/>
      <c r="F18" s="4"/>
      <c r="G18" s="4"/>
      <c r="H18" s="4"/>
      <c r="I18" s="4"/>
      <c r="J18" s="4"/>
      <c r="K18" s="4"/>
      <c r="L18" s="4"/>
    </row>
    <row r="19" spans="1:12" x14ac:dyDescent="0.15">
      <c r="A19" s="18"/>
      <c r="C19" s="4"/>
      <c r="D19" s="4"/>
      <c r="E19" s="4"/>
      <c r="F19" s="4"/>
      <c r="G19" s="4"/>
      <c r="H19" s="4"/>
      <c r="I19" s="4"/>
      <c r="J19" s="4"/>
      <c r="K19" s="4"/>
      <c r="L19" s="4"/>
    </row>
    <row r="20" spans="1:12" x14ac:dyDescent="0.15">
      <c r="A20" t="s">
        <v>7</v>
      </c>
      <c r="F20" s="8" t="s">
        <v>8</v>
      </c>
    </row>
    <row r="21" spans="1:12" ht="13.5" customHeight="1" x14ac:dyDescent="0.15">
      <c r="A21" s="10" t="s">
        <v>9</v>
      </c>
      <c r="B21" s="291" t="s">
        <v>10</v>
      </c>
      <c r="C21" s="291"/>
      <c r="D21" s="291"/>
      <c r="E21" s="321"/>
      <c r="F21" s="321" t="s">
        <v>11</v>
      </c>
      <c r="G21" s="321"/>
      <c r="H21" s="321"/>
      <c r="I21" s="321" t="s">
        <v>12</v>
      </c>
      <c r="J21" s="321"/>
    </row>
    <row r="22" spans="1:12" ht="13.5" customHeight="1" x14ac:dyDescent="0.15">
      <c r="A22" s="10" t="s">
        <v>13</v>
      </c>
      <c r="B22" s="19" t="s">
        <v>14</v>
      </c>
      <c r="C22" s="19" t="s">
        <v>15</v>
      </c>
      <c r="D22" s="40" t="s">
        <v>16</v>
      </c>
      <c r="E22" s="33" t="s">
        <v>17</v>
      </c>
      <c r="F22" s="34" t="s">
        <v>18</v>
      </c>
      <c r="G22" s="34" t="s">
        <v>19</v>
      </c>
      <c r="H22" s="34" t="s">
        <v>20</v>
      </c>
      <c r="I22" s="322"/>
      <c r="J22" s="323"/>
    </row>
    <row r="23" spans="1:12" ht="13.5" customHeight="1" x14ac:dyDescent="0.15">
      <c r="A23" s="10" t="s">
        <v>21</v>
      </c>
      <c r="B23" s="14">
        <f>H38</f>
        <v>6430</v>
      </c>
      <c r="C23" s="14">
        <f>H49</f>
        <v>3920</v>
      </c>
      <c r="D23" s="47">
        <v>0</v>
      </c>
      <c r="E23" s="47">
        <v>0</v>
      </c>
      <c r="F23" s="47">
        <v>0</v>
      </c>
      <c r="G23" s="47">
        <v>0</v>
      </c>
      <c r="H23" s="47">
        <v>0</v>
      </c>
      <c r="I23" s="282">
        <f>SUM(B23:H23)</f>
        <v>10350</v>
      </c>
      <c r="J23" s="324"/>
      <c r="L23" s="13"/>
    </row>
    <row r="24" spans="1:12" ht="13.5" customHeight="1" x14ac:dyDescent="0.15">
      <c r="A24" s="10" t="s">
        <v>22</v>
      </c>
      <c r="B24" s="14">
        <f>J38</f>
        <v>0</v>
      </c>
      <c r="C24" s="14">
        <f>J49</f>
        <v>0</v>
      </c>
      <c r="D24" s="47">
        <v>0</v>
      </c>
      <c r="E24" s="47">
        <v>0</v>
      </c>
      <c r="F24" s="47">
        <v>0</v>
      </c>
      <c r="G24" s="47">
        <v>0</v>
      </c>
      <c r="H24" s="47">
        <v>0</v>
      </c>
      <c r="I24" s="282">
        <f>SUM(B24:H24)</f>
        <v>0</v>
      </c>
      <c r="J24" s="324"/>
    </row>
    <row r="25" spans="1:12" ht="13.5" customHeight="1" x14ac:dyDescent="0.15">
      <c r="A25" s="11"/>
      <c r="B25" s="11"/>
      <c r="C25" s="12"/>
      <c r="D25" s="12"/>
      <c r="E25" s="286" t="s">
        <v>39</v>
      </c>
      <c r="F25" s="287"/>
      <c r="G25" s="287"/>
      <c r="H25" s="288"/>
      <c r="I25" s="319">
        <f>IF(ISERROR(I24/I23)," ",(I24/I23))</f>
        <v>0</v>
      </c>
      <c r="J25" s="320" t="str">
        <f>IF(ISERROR(#REF!/J26)," ",(#REF!/J26))</f>
        <v xml:space="preserve"> </v>
      </c>
    </row>
    <row r="26" spans="1:12" ht="13.5" customHeight="1" x14ac:dyDescent="0.15">
      <c r="A26" s="2"/>
      <c r="B26" s="2"/>
      <c r="G26" s="39"/>
      <c r="H26" s="39"/>
      <c r="I26" s="39"/>
      <c r="J26" s="39"/>
      <c r="K26" s="39"/>
    </row>
    <row r="27" spans="1:12" ht="13.5" customHeight="1" thickBot="1" x14ac:dyDescent="0.2">
      <c r="D27" s="21" t="s">
        <v>24</v>
      </c>
      <c r="E27" s="21" t="s">
        <v>25</v>
      </c>
      <c r="F27" s="21" t="s">
        <v>26</v>
      </c>
      <c r="G27" s="21" t="s">
        <v>27</v>
      </c>
      <c r="H27" s="21" t="s">
        <v>28</v>
      </c>
      <c r="I27" s="117" t="s">
        <v>29</v>
      </c>
      <c r="J27" s="22" t="s">
        <v>30</v>
      </c>
    </row>
    <row r="28" spans="1:12" ht="13.5" customHeight="1" thickBot="1" x14ac:dyDescent="0.2">
      <c r="D28" s="328" t="s">
        <v>42</v>
      </c>
      <c r="E28" s="61" t="s">
        <v>74</v>
      </c>
      <c r="F28" s="275">
        <v>3</v>
      </c>
      <c r="G28" s="57" t="s">
        <v>75</v>
      </c>
      <c r="H28" s="79">
        <v>190</v>
      </c>
      <c r="I28" s="255"/>
      <c r="J28" s="257">
        <f t="shared" ref="J28:J48" si="0">H28*I28</f>
        <v>0</v>
      </c>
    </row>
    <row r="29" spans="1:12" ht="13.5" customHeight="1" thickBot="1" x14ac:dyDescent="0.2">
      <c r="D29" s="329"/>
      <c r="E29" s="271" t="s">
        <v>35</v>
      </c>
      <c r="F29" s="276"/>
      <c r="G29" s="57" t="s">
        <v>31</v>
      </c>
      <c r="H29" s="79">
        <v>1420</v>
      </c>
      <c r="I29" s="263"/>
      <c r="J29" s="257">
        <f t="shared" si="0"/>
        <v>0</v>
      </c>
    </row>
    <row r="30" spans="1:12" ht="13.5" customHeight="1" thickBot="1" x14ac:dyDescent="0.2">
      <c r="D30" s="329"/>
      <c r="E30" s="271"/>
      <c r="F30" s="276"/>
      <c r="G30" s="57" t="s">
        <v>32</v>
      </c>
      <c r="H30" s="79">
        <v>1610</v>
      </c>
      <c r="I30" s="263"/>
      <c r="J30" s="257">
        <f t="shared" si="0"/>
        <v>0</v>
      </c>
    </row>
    <row r="31" spans="1:12" ht="13.5" customHeight="1" thickBot="1" x14ac:dyDescent="0.2">
      <c r="D31" s="329"/>
      <c r="E31" s="331" t="s">
        <v>36</v>
      </c>
      <c r="F31" s="276"/>
      <c r="G31" s="57" t="s">
        <v>33</v>
      </c>
      <c r="H31" s="79">
        <v>1800</v>
      </c>
      <c r="I31" s="263"/>
      <c r="J31" s="257">
        <f t="shared" si="0"/>
        <v>0</v>
      </c>
    </row>
    <row r="32" spans="1:12" ht="13.5" customHeight="1" thickBot="1" x14ac:dyDescent="0.2">
      <c r="D32" s="329"/>
      <c r="E32" s="332"/>
      <c r="F32" s="277"/>
      <c r="G32" s="57" t="s">
        <v>34</v>
      </c>
      <c r="H32" s="79">
        <v>900</v>
      </c>
      <c r="I32" s="263"/>
      <c r="J32" s="257">
        <f t="shared" si="0"/>
        <v>0</v>
      </c>
    </row>
    <row r="33" spans="4:10" ht="13.5" customHeight="1" thickBot="1" x14ac:dyDescent="0.2">
      <c r="D33" s="329"/>
      <c r="E33" s="61" t="s">
        <v>74</v>
      </c>
      <c r="F33" s="274">
        <v>4</v>
      </c>
      <c r="G33" s="57" t="s">
        <v>75</v>
      </c>
      <c r="H33" s="79">
        <v>450</v>
      </c>
      <c r="I33" s="263"/>
      <c r="J33" s="257">
        <f t="shared" si="0"/>
        <v>0</v>
      </c>
    </row>
    <row r="34" spans="4:10" ht="13.5" customHeight="1" thickBot="1" x14ac:dyDescent="0.2">
      <c r="D34" s="329"/>
      <c r="E34" s="271" t="s">
        <v>36</v>
      </c>
      <c r="F34" s="274"/>
      <c r="G34" s="57" t="s">
        <v>31</v>
      </c>
      <c r="H34" s="79">
        <v>0</v>
      </c>
      <c r="I34" s="263"/>
      <c r="J34" s="257">
        <f t="shared" si="0"/>
        <v>0</v>
      </c>
    </row>
    <row r="35" spans="4:10" ht="13.5" customHeight="1" thickBot="1" x14ac:dyDescent="0.2">
      <c r="D35" s="329"/>
      <c r="E35" s="271"/>
      <c r="F35" s="274"/>
      <c r="G35" s="57" t="s">
        <v>32</v>
      </c>
      <c r="H35" s="79">
        <v>0</v>
      </c>
      <c r="I35" s="263"/>
      <c r="J35" s="257">
        <f t="shared" si="0"/>
        <v>0</v>
      </c>
    </row>
    <row r="36" spans="4:10" ht="13.5" customHeight="1" thickBot="1" x14ac:dyDescent="0.2">
      <c r="D36" s="329"/>
      <c r="E36" s="271"/>
      <c r="F36" s="274"/>
      <c r="G36" s="57" t="s">
        <v>33</v>
      </c>
      <c r="H36" s="79">
        <v>0</v>
      </c>
      <c r="I36" s="263"/>
      <c r="J36" s="257">
        <f t="shared" si="0"/>
        <v>0</v>
      </c>
    </row>
    <row r="37" spans="4:10" ht="13.5" customHeight="1" thickBot="1" x14ac:dyDescent="0.2">
      <c r="D37" s="329"/>
      <c r="E37" s="271"/>
      <c r="F37" s="274"/>
      <c r="G37" s="57" t="s">
        <v>34</v>
      </c>
      <c r="H37" s="79">
        <v>60</v>
      </c>
      <c r="I37" s="263"/>
      <c r="J37" s="257">
        <f t="shared" si="0"/>
        <v>0</v>
      </c>
    </row>
    <row r="38" spans="4:10" ht="13.5" customHeight="1" thickBot="1" x14ac:dyDescent="0.2">
      <c r="D38" s="330"/>
      <c r="E38" s="362" t="s">
        <v>70</v>
      </c>
      <c r="F38" s="363"/>
      <c r="G38" s="364"/>
      <c r="H38" s="141">
        <f>SUM(H28:H37)</f>
        <v>6430</v>
      </c>
      <c r="I38" s="256"/>
      <c r="J38" s="258">
        <f>SUM(J28:J37)</f>
        <v>0</v>
      </c>
    </row>
    <row r="39" spans="4:10" ht="13.5" customHeight="1" thickBot="1" x14ac:dyDescent="0.2">
      <c r="D39" s="328" t="s">
        <v>38</v>
      </c>
      <c r="E39" s="61" t="s">
        <v>74</v>
      </c>
      <c r="F39" s="275">
        <v>3</v>
      </c>
      <c r="G39" s="57" t="s">
        <v>75</v>
      </c>
      <c r="H39" s="79">
        <v>200</v>
      </c>
      <c r="I39" s="263"/>
      <c r="J39" s="257">
        <f t="shared" si="0"/>
        <v>0</v>
      </c>
    </row>
    <row r="40" spans="4:10" ht="13.5" customHeight="1" thickBot="1" x14ac:dyDescent="0.2">
      <c r="D40" s="329"/>
      <c r="E40" s="331" t="s">
        <v>35</v>
      </c>
      <c r="F40" s="276"/>
      <c r="G40" s="137" t="s">
        <v>31</v>
      </c>
      <c r="H40" s="79">
        <v>350</v>
      </c>
      <c r="I40" s="263"/>
      <c r="J40" s="257">
        <f t="shared" si="0"/>
        <v>0</v>
      </c>
    </row>
    <row r="41" spans="4:10" ht="13.5" customHeight="1" thickBot="1" x14ac:dyDescent="0.2">
      <c r="D41" s="329"/>
      <c r="E41" s="333"/>
      <c r="F41" s="276"/>
      <c r="G41" s="137" t="s">
        <v>32</v>
      </c>
      <c r="H41" s="79">
        <v>270</v>
      </c>
      <c r="I41" s="263"/>
      <c r="J41" s="257">
        <f t="shared" si="0"/>
        <v>0</v>
      </c>
    </row>
    <row r="42" spans="4:10" ht="13.5" customHeight="1" thickBot="1" x14ac:dyDescent="0.2">
      <c r="D42" s="329"/>
      <c r="E42" s="332" t="s">
        <v>36</v>
      </c>
      <c r="F42" s="276"/>
      <c r="G42" s="137" t="s">
        <v>33</v>
      </c>
      <c r="H42" s="79">
        <v>120</v>
      </c>
      <c r="I42" s="263"/>
      <c r="J42" s="257">
        <f t="shared" si="0"/>
        <v>0</v>
      </c>
    </row>
    <row r="43" spans="4:10" ht="13.5" customHeight="1" thickBot="1" x14ac:dyDescent="0.2">
      <c r="D43" s="329"/>
      <c r="E43" s="333"/>
      <c r="F43" s="277"/>
      <c r="G43" s="137" t="s">
        <v>34</v>
      </c>
      <c r="H43" s="79">
        <v>40</v>
      </c>
      <c r="I43" s="263"/>
      <c r="J43" s="257">
        <f t="shared" si="0"/>
        <v>0</v>
      </c>
    </row>
    <row r="44" spans="4:10" ht="13.5" customHeight="1" thickBot="1" x14ac:dyDescent="0.2">
      <c r="D44" s="329"/>
      <c r="E44" s="61" t="s">
        <v>74</v>
      </c>
      <c r="F44" s="275">
        <v>4</v>
      </c>
      <c r="G44" s="57" t="s">
        <v>75</v>
      </c>
      <c r="H44" s="79">
        <v>900</v>
      </c>
      <c r="I44" s="263"/>
      <c r="J44" s="257">
        <f t="shared" si="0"/>
        <v>0</v>
      </c>
    </row>
    <row r="45" spans="4:10" ht="13.5" customHeight="1" thickBot="1" x14ac:dyDescent="0.2">
      <c r="D45" s="329"/>
      <c r="E45" s="331" t="s">
        <v>36</v>
      </c>
      <c r="F45" s="276"/>
      <c r="G45" s="137" t="s">
        <v>31</v>
      </c>
      <c r="H45" s="79">
        <v>820</v>
      </c>
      <c r="I45" s="263"/>
      <c r="J45" s="257">
        <f t="shared" si="0"/>
        <v>0</v>
      </c>
    </row>
    <row r="46" spans="4:10" ht="13.5" customHeight="1" thickBot="1" x14ac:dyDescent="0.2">
      <c r="D46" s="329"/>
      <c r="E46" s="332"/>
      <c r="F46" s="276"/>
      <c r="G46" s="137" t="s">
        <v>32</v>
      </c>
      <c r="H46" s="79">
        <v>710</v>
      </c>
      <c r="I46" s="263"/>
      <c r="J46" s="257">
        <f t="shared" si="0"/>
        <v>0</v>
      </c>
    </row>
    <row r="47" spans="4:10" ht="13.5" customHeight="1" thickBot="1" x14ac:dyDescent="0.2">
      <c r="D47" s="329"/>
      <c r="E47" s="332"/>
      <c r="F47" s="276"/>
      <c r="G47" s="137" t="s">
        <v>33</v>
      </c>
      <c r="H47" s="79">
        <v>430</v>
      </c>
      <c r="I47" s="263"/>
      <c r="J47" s="257">
        <f t="shared" si="0"/>
        <v>0</v>
      </c>
    </row>
    <row r="48" spans="4:10" ht="13.5" customHeight="1" thickBot="1" x14ac:dyDescent="0.2">
      <c r="D48" s="329"/>
      <c r="E48" s="333"/>
      <c r="F48" s="277"/>
      <c r="G48" s="137" t="s">
        <v>34</v>
      </c>
      <c r="H48" s="79">
        <v>80</v>
      </c>
      <c r="I48" s="263"/>
      <c r="J48" s="257">
        <f t="shared" si="0"/>
        <v>0</v>
      </c>
    </row>
    <row r="49" spans="4:10" ht="13.5" customHeight="1" thickBot="1" x14ac:dyDescent="0.2">
      <c r="D49" s="330"/>
      <c r="E49" s="362" t="s">
        <v>70</v>
      </c>
      <c r="F49" s="363"/>
      <c r="G49" s="364"/>
      <c r="H49" s="85">
        <f>SUM(H39:H48)</f>
        <v>3920</v>
      </c>
      <c r="I49" s="256"/>
      <c r="J49" s="258">
        <f>SUM(J39:J48)</f>
        <v>0</v>
      </c>
    </row>
    <row r="50" spans="4:10" ht="15" thickBot="1" x14ac:dyDescent="0.2">
      <c r="D50" s="374" t="s">
        <v>59</v>
      </c>
      <c r="E50" s="374"/>
      <c r="F50" s="374"/>
      <c r="G50" s="374"/>
      <c r="H50" s="84">
        <f>SUM(H49,H38)</f>
        <v>10350</v>
      </c>
      <c r="I50" s="256"/>
      <c r="J50" s="260">
        <f>SUM(J49,J38)</f>
        <v>0</v>
      </c>
    </row>
  </sheetData>
  <mergeCells count="40">
    <mergeCell ref="B21:E21"/>
    <mergeCell ref="F21:H21"/>
    <mergeCell ref="I21:J21"/>
    <mergeCell ref="K1:L1"/>
    <mergeCell ref="A6:L13"/>
    <mergeCell ref="A15:B15"/>
    <mergeCell ref="C15:D15"/>
    <mergeCell ref="E15:F15"/>
    <mergeCell ref="K16:L16"/>
    <mergeCell ref="A17:B17"/>
    <mergeCell ref="C17:D17"/>
    <mergeCell ref="E17:F17"/>
    <mergeCell ref="G17:H17"/>
    <mergeCell ref="I17:J17"/>
    <mergeCell ref="K17:L17"/>
    <mergeCell ref="A16:B16"/>
    <mergeCell ref="C16:D16"/>
    <mergeCell ref="E16:F16"/>
    <mergeCell ref="G16:H16"/>
    <mergeCell ref="I16:J16"/>
    <mergeCell ref="D50:G50"/>
    <mergeCell ref="F28:F32"/>
    <mergeCell ref="E29:E30"/>
    <mergeCell ref="E31:E32"/>
    <mergeCell ref="F33:F37"/>
    <mergeCell ref="E34:E37"/>
    <mergeCell ref="F39:F43"/>
    <mergeCell ref="E49:G49"/>
    <mergeCell ref="E38:G38"/>
    <mergeCell ref="D28:D38"/>
    <mergeCell ref="D39:D49"/>
    <mergeCell ref="E40:E41"/>
    <mergeCell ref="E42:E43"/>
    <mergeCell ref="F44:F48"/>
    <mergeCell ref="E45:E48"/>
    <mergeCell ref="I22:J22"/>
    <mergeCell ref="I23:J23"/>
    <mergeCell ref="E25:H25"/>
    <mergeCell ref="I25:J25"/>
    <mergeCell ref="I24:J24"/>
  </mergeCells>
  <phoneticPr fontId="2"/>
  <printOptions horizontalCentered="1"/>
  <pageMargins left="0.70866141732283472" right="0.70866141732283472" top="0.74803149606299213" bottom="0.74803149606299213" header="0.31496062992125984" footer="0.31496062992125984"/>
  <pageSetup paperSize="9" scale="68" fitToHeight="0"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440935-0B09-4992-BB21-306D3FB77881}">
  <sheetPr>
    <pageSetUpPr fitToPage="1"/>
  </sheetPr>
  <dimension ref="A1:L50"/>
  <sheetViews>
    <sheetView view="pageBreakPreview" zoomScaleNormal="100" zoomScaleSheetLayoutView="100" workbookViewId="0">
      <selection activeCell="I49" sqref="I49"/>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17" t="s">
        <v>172</v>
      </c>
      <c r="D15" s="318"/>
      <c r="E15" s="306" t="s">
        <v>166</v>
      </c>
      <c r="F15" s="307"/>
      <c r="G15" s="17"/>
      <c r="K15" s="19" t="s">
        <v>4</v>
      </c>
      <c r="L15" s="19" t="s">
        <v>174</v>
      </c>
    </row>
    <row r="16" spans="1:12" ht="74.25" customHeight="1" x14ac:dyDescent="0.15">
      <c r="A16" s="312" t="s">
        <v>5</v>
      </c>
      <c r="B16" s="313"/>
      <c r="C16" s="314" t="s">
        <v>173</v>
      </c>
      <c r="D16" s="315"/>
      <c r="E16" s="312"/>
      <c r="F16" s="285"/>
      <c r="G16" s="312"/>
      <c r="H16" s="285"/>
      <c r="I16" s="284"/>
      <c r="J16" s="285"/>
      <c r="K16" s="284"/>
      <c r="L16" s="285"/>
    </row>
    <row r="17" spans="1:12" ht="19.5" customHeight="1" x14ac:dyDescent="0.15">
      <c r="A17" s="306" t="s">
        <v>6</v>
      </c>
      <c r="B17" s="307"/>
      <c r="C17" s="310">
        <f>I23</f>
        <v>12130</v>
      </c>
      <c r="D17" s="349"/>
      <c r="E17" s="310"/>
      <c r="F17" s="349"/>
      <c r="G17" s="310"/>
      <c r="H17" s="349"/>
      <c r="I17" s="310"/>
      <c r="J17" s="311"/>
      <c r="K17" s="310"/>
      <c r="L17" s="311"/>
    </row>
    <row r="18" spans="1:12" ht="13.5" customHeight="1" x14ac:dyDescent="0.15">
      <c r="C18" s="4"/>
      <c r="D18" s="4"/>
      <c r="E18" s="4"/>
      <c r="F18" s="4"/>
      <c r="G18" s="4"/>
      <c r="H18" s="4"/>
      <c r="I18" s="4"/>
      <c r="J18" s="4"/>
      <c r="K18" s="4"/>
      <c r="L18" s="4"/>
    </row>
    <row r="19" spans="1:12" x14ac:dyDescent="0.15">
      <c r="A19" s="18"/>
      <c r="C19" s="4"/>
      <c r="D19" s="4"/>
      <c r="E19" s="4"/>
      <c r="F19" s="4"/>
      <c r="G19" s="4"/>
      <c r="H19" s="4"/>
      <c r="I19" s="4"/>
      <c r="J19" s="4"/>
      <c r="K19" s="4"/>
      <c r="L19" s="4"/>
    </row>
    <row r="20" spans="1:12" x14ac:dyDescent="0.15">
      <c r="A20" t="s">
        <v>7</v>
      </c>
      <c r="F20" s="8" t="s">
        <v>8</v>
      </c>
    </row>
    <row r="21" spans="1:12" ht="13.5" customHeight="1" x14ac:dyDescent="0.15">
      <c r="A21" s="10" t="s">
        <v>9</v>
      </c>
      <c r="B21" s="291" t="s">
        <v>10</v>
      </c>
      <c r="C21" s="291"/>
      <c r="D21" s="291"/>
      <c r="E21" s="321"/>
      <c r="F21" s="321" t="s">
        <v>11</v>
      </c>
      <c r="G21" s="321"/>
      <c r="H21" s="321"/>
      <c r="I21" s="321" t="s">
        <v>12</v>
      </c>
      <c r="J21" s="321"/>
    </row>
    <row r="22" spans="1:12" ht="13.5" customHeight="1" x14ac:dyDescent="0.15">
      <c r="A22" s="10" t="s">
        <v>13</v>
      </c>
      <c r="B22" s="19" t="s">
        <v>14</v>
      </c>
      <c r="C22" s="19" t="s">
        <v>15</v>
      </c>
      <c r="D22" s="40" t="s">
        <v>16</v>
      </c>
      <c r="E22" s="33" t="s">
        <v>17</v>
      </c>
      <c r="F22" s="34" t="s">
        <v>18</v>
      </c>
      <c r="G22" s="34" t="s">
        <v>19</v>
      </c>
      <c r="H22" s="34" t="s">
        <v>20</v>
      </c>
      <c r="I22" s="322"/>
      <c r="J22" s="323"/>
    </row>
    <row r="23" spans="1:12" ht="13.5" customHeight="1" x14ac:dyDescent="0.15">
      <c r="A23" s="10" t="s">
        <v>21</v>
      </c>
      <c r="B23" s="14">
        <f>H38</f>
        <v>7690</v>
      </c>
      <c r="C23" s="14">
        <f>H49</f>
        <v>4440</v>
      </c>
      <c r="D23" s="47">
        <v>0</v>
      </c>
      <c r="E23" s="47">
        <v>0</v>
      </c>
      <c r="F23" s="47">
        <v>0</v>
      </c>
      <c r="G23" s="47">
        <v>0</v>
      </c>
      <c r="H23" s="48">
        <v>0</v>
      </c>
      <c r="I23" s="282">
        <f>SUM(B23:H23)</f>
        <v>12130</v>
      </c>
      <c r="J23" s="324"/>
      <c r="L23" s="13"/>
    </row>
    <row r="24" spans="1:12" ht="13.5" customHeight="1" x14ac:dyDescent="0.15">
      <c r="A24" s="10" t="s">
        <v>22</v>
      </c>
      <c r="B24" s="14">
        <f>J38</f>
        <v>0</v>
      </c>
      <c r="C24" s="14">
        <f>J49</f>
        <v>0</v>
      </c>
      <c r="D24" s="47">
        <v>0</v>
      </c>
      <c r="E24" s="47">
        <v>0</v>
      </c>
      <c r="F24" s="47">
        <v>0</v>
      </c>
      <c r="G24" s="47">
        <v>0</v>
      </c>
      <c r="H24" s="50">
        <v>0</v>
      </c>
      <c r="I24" s="282">
        <f>SUM(B24:H24)</f>
        <v>0</v>
      </c>
      <c r="J24" s="324"/>
    </row>
    <row r="25" spans="1:12" ht="13.5" customHeight="1" x14ac:dyDescent="0.15">
      <c r="A25" s="11"/>
      <c r="B25" s="11"/>
      <c r="C25" s="12"/>
      <c r="D25" s="12"/>
      <c r="E25" s="286" t="s">
        <v>39</v>
      </c>
      <c r="F25" s="287"/>
      <c r="G25" s="287"/>
      <c r="H25" s="288"/>
      <c r="I25" s="319">
        <f>IF(ISERROR(I24/I23)," ",(I24/I23))</f>
        <v>0</v>
      </c>
      <c r="J25" s="320" t="str">
        <f>IF(ISERROR(#REF!/J26)," ",(#REF!/J26))</f>
        <v xml:space="preserve"> </v>
      </c>
    </row>
    <row r="26" spans="1:12" ht="13.5" customHeight="1" x14ac:dyDescent="0.15">
      <c r="A26" s="2"/>
      <c r="B26" s="2"/>
      <c r="G26" s="39"/>
      <c r="H26" s="39"/>
      <c r="I26" s="39"/>
      <c r="J26" s="39"/>
      <c r="K26" s="39"/>
    </row>
    <row r="27" spans="1:12" ht="13.5" customHeight="1" thickBot="1" x14ac:dyDescent="0.2">
      <c r="D27" s="21" t="s">
        <v>24</v>
      </c>
      <c r="E27" s="21" t="s">
        <v>25</v>
      </c>
      <c r="F27" s="21" t="s">
        <v>26</v>
      </c>
      <c r="G27" s="21" t="s">
        <v>27</v>
      </c>
      <c r="H27" s="21" t="s">
        <v>28</v>
      </c>
      <c r="I27" s="117" t="s">
        <v>29</v>
      </c>
      <c r="J27" s="22" t="s">
        <v>30</v>
      </c>
    </row>
    <row r="28" spans="1:12" ht="13.5" customHeight="1" thickBot="1" x14ac:dyDescent="0.2">
      <c r="D28" s="328" t="s">
        <v>42</v>
      </c>
      <c r="E28" s="61" t="s">
        <v>74</v>
      </c>
      <c r="F28" s="275">
        <v>3</v>
      </c>
      <c r="G28" s="57" t="s">
        <v>75</v>
      </c>
      <c r="H28" s="79">
        <v>230</v>
      </c>
      <c r="I28" s="255"/>
      <c r="J28" s="257">
        <f t="shared" ref="J28:J48" si="0">H28*I28</f>
        <v>0</v>
      </c>
    </row>
    <row r="29" spans="1:12" ht="13.5" customHeight="1" thickBot="1" x14ac:dyDescent="0.2">
      <c r="D29" s="329"/>
      <c r="E29" s="271" t="s">
        <v>35</v>
      </c>
      <c r="F29" s="276"/>
      <c r="G29" s="57" t="s">
        <v>31</v>
      </c>
      <c r="H29" s="79">
        <v>1690</v>
      </c>
      <c r="I29" s="263"/>
      <c r="J29" s="257">
        <f t="shared" si="0"/>
        <v>0</v>
      </c>
    </row>
    <row r="30" spans="1:12" ht="13.5" customHeight="1" thickBot="1" x14ac:dyDescent="0.2">
      <c r="D30" s="329"/>
      <c r="E30" s="271"/>
      <c r="F30" s="276"/>
      <c r="G30" s="57" t="s">
        <v>32</v>
      </c>
      <c r="H30" s="79">
        <v>1920</v>
      </c>
      <c r="I30" s="263"/>
      <c r="J30" s="257">
        <f t="shared" si="0"/>
        <v>0</v>
      </c>
    </row>
    <row r="31" spans="1:12" ht="13.5" customHeight="1" thickBot="1" x14ac:dyDescent="0.2">
      <c r="D31" s="329"/>
      <c r="E31" s="331" t="s">
        <v>36</v>
      </c>
      <c r="F31" s="276"/>
      <c r="G31" s="57" t="s">
        <v>33</v>
      </c>
      <c r="H31" s="79">
        <v>2150</v>
      </c>
      <c r="I31" s="263"/>
      <c r="J31" s="257">
        <f t="shared" si="0"/>
        <v>0</v>
      </c>
    </row>
    <row r="32" spans="1:12" ht="13.5" customHeight="1" thickBot="1" x14ac:dyDescent="0.2">
      <c r="D32" s="329"/>
      <c r="E32" s="332"/>
      <c r="F32" s="277"/>
      <c r="G32" s="57" t="s">
        <v>34</v>
      </c>
      <c r="H32" s="79">
        <v>1080</v>
      </c>
      <c r="I32" s="263"/>
      <c r="J32" s="257">
        <f t="shared" si="0"/>
        <v>0</v>
      </c>
    </row>
    <row r="33" spans="4:10" ht="13.5" customHeight="1" thickBot="1" x14ac:dyDescent="0.2">
      <c r="D33" s="329"/>
      <c r="E33" s="61" t="s">
        <v>74</v>
      </c>
      <c r="F33" s="274">
        <v>4</v>
      </c>
      <c r="G33" s="57" t="s">
        <v>75</v>
      </c>
      <c r="H33" s="79">
        <v>540</v>
      </c>
      <c r="I33" s="263"/>
      <c r="J33" s="257">
        <f t="shared" si="0"/>
        <v>0</v>
      </c>
    </row>
    <row r="34" spans="4:10" ht="13.5" customHeight="1" thickBot="1" x14ac:dyDescent="0.2">
      <c r="D34" s="329"/>
      <c r="E34" s="271" t="s">
        <v>36</v>
      </c>
      <c r="F34" s="274"/>
      <c r="G34" s="57" t="s">
        <v>31</v>
      </c>
      <c r="H34" s="79">
        <v>0</v>
      </c>
      <c r="I34" s="263"/>
      <c r="J34" s="257">
        <f t="shared" si="0"/>
        <v>0</v>
      </c>
    </row>
    <row r="35" spans="4:10" ht="13.5" customHeight="1" thickBot="1" x14ac:dyDescent="0.2">
      <c r="D35" s="329"/>
      <c r="E35" s="271"/>
      <c r="F35" s="274"/>
      <c r="G35" s="57" t="s">
        <v>32</v>
      </c>
      <c r="H35" s="79">
        <v>0</v>
      </c>
      <c r="I35" s="263"/>
      <c r="J35" s="257">
        <f t="shared" si="0"/>
        <v>0</v>
      </c>
    </row>
    <row r="36" spans="4:10" ht="13.5" customHeight="1" thickBot="1" x14ac:dyDescent="0.2">
      <c r="D36" s="329"/>
      <c r="E36" s="271"/>
      <c r="F36" s="274"/>
      <c r="G36" s="57" t="s">
        <v>33</v>
      </c>
      <c r="H36" s="79">
        <v>0</v>
      </c>
      <c r="I36" s="263"/>
      <c r="J36" s="257">
        <f t="shared" si="0"/>
        <v>0</v>
      </c>
    </row>
    <row r="37" spans="4:10" ht="13.5" customHeight="1" thickBot="1" x14ac:dyDescent="0.2">
      <c r="D37" s="329"/>
      <c r="E37" s="271"/>
      <c r="F37" s="274"/>
      <c r="G37" s="57" t="s">
        <v>34</v>
      </c>
      <c r="H37" s="79">
        <v>80</v>
      </c>
      <c r="I37" s="263"/>
      <c r="J37" s="257">
        <f t="shared" si="0"/>
        <v>0</v>
      </c>
    </row>
    <row r="38" spans="4:10" ht="13.5" customHeight="1" thickBot="1" x14ac:dyDescent="0.2">
      <c r="D38" s="330"/>
      <c r="E38" s="362" t="s">
        <v>70</v>
      </c>
      <c r="F38" s="363"/>
      <c r="G38" s="364"/>
      <c r="H38" s="141">
        <f>SUM(H28:H37)</f>
        <v>7690</v>
      </c>
      <c r="I38" s="256"/>
      <c r="J38" s="258">
        <f>SUM(J28:J37)</f>
        <v>0</v>
      </c>
    </row>
    <row r="39" spans="4:10" ht="13.5" customHeight="1" thickBot="1" x14ac:dyDescent="0.2">
      <c r="D39" s="328" t="s">
        <v>38</v>
      </c>
      <c r="E39" s="61" t="s">
        <v>74</v>
      </c>
      <c r="F39" s="275">
        <v>3</v>
      </c>
      <c r="G39" s="57" t="s">
        <v>75</v>
      </c>
      <c r="H39" s="79">
        <v>220</v>
      </c>
      <c r="I39" s="263"/>
      <c r="J39" s="257">
        <f t="shared" si="0"/>
        <v>0</v>
      </c>
    </row>
    <row r="40" spans="4:10" ht="13.5" customHeight="1" thickBot="1" x14ac:dyDescent="0.2">
      <c r="D40" s="329"/>
      <c r="E40" s="331" t="s">
        <v>35</v>
      </c>
      <c r="F40" s="276"/>
      <c r="G40" s="137" t="s">
        <v>31</v>
      </c>
      <c r="H40" s="79">
        <v>400</v>
      </c>
      <c r="I40" s="263"/>
      <c r="J40" s="257">
        <f t="shared" si="0"/>
        <v>0</v>
      </c>
    </row>
    <row r="41" spans="4:10" ht="13.5" customHeight="1" thickBot="1" x14ac:dyDescent="0.2">
      <c r="D41" s="329"/>
      <c r="E41" s="333"/>
      <c r="F41" s="276"/>
      <c r="G41" s="137" t="s">
        <v>32</v>
      </c>
      <c r="H41" s="79">
        <v>310</v>
      </c>
      <c r="I41" s="263"/>
      <c r="J41" s="257">
        <f t="shared" si="0"/>
        <v>0</v>
      </c>
    </row>
    <row r="42" spans="4:10" ht="13.5" customHeight="1" thickBot="1" x14ac:dyDescent="0.2">
      <c r="D42" s="329"/>
      <c r="E42" s="332" t="s">
        <v>36</v>
      </c>
      <c r="F42" s="276"/>
      <c r="G42" s="137" t="s">
        <v>33</v>
      </c>
      <c r="H42" s="79">
        <v>130</v>
      </c>
      <c r="I42" s="263"/>
      <c r="J42" s="257">
        <f t="shared" si="0"/>
        <v>0</v>
      </c>
    </row>
    <row r="43" spans="4:10" ht="13.5" customHeight="1" thickBot="1" x14ac:dyDescent="0.2">
      <c r="D43" s="329"/>
      <c r="E43" s="333"/>
      <c r="F43" s="277"/>
      <c r="G43" s="137" t="s">
        <v>34</v>
      </c>
      <c r="H43" s="79">
        <v>50</v>
      </c>
      <c r="I43" s="263"/>
      <c r="J43" s="257">
        <f t="shared" si="0"/>
        <v>0</v>
      </c>
    </row>
    <row r="44" spans="4:10" ht="13.5" customHeight="1" thickBot="1" x14ac:dyDescent="0.2">
      <c r="D44" s="329"/>
      <c r="E44" s="61" t="s">
        <v>74</v>
      </c>
      <c r="F44" s="275">
        <v>4</v>
      </c>
      <c r="G44" s="57" t="s">
        <v>75</v>
      </c>
      <c r="H44" s="79">
        <v>1020</v>
      </c>
      <c r="I44" s="263"/>
      <c r="J44" s="257">
        <f t="shared" si="0"/>
        <v>0</v>
      </c>
    </row>
    <row r="45" spans="4:10" ht="13.5" customHeight="1" thickBot="1" x14ac:dyDescent="0.2">
      <c r="D45" s="329"/>
      <c r="E45" s="331" t="s">
        <v>36</v>
      </c>
      <c r="F45" s="276"/>
      <c r="G45" s="137" t="s">
        <v>31</v>
      </c>
      <c r="H45" s="79">
        <v>930</v>
      </c>
      <c r="I45" s="263"/>
      <c r="J45" s="257">
        <f t="shared" si="0"/>
        <v>0</v>
      </c>
    </row>
    <row r="46" spans="4:10" ht="13.5" customHeight="1" thickBot="1" x14ac:dyDescent="0.2">
      <c r="D46" s="329"/>
      <c r="E46" s="332"/>
      <c r="F46" s="276"/>
      <c r="G46" s="137" t="s">
        <v>32</v>
      </c>
      <c r="H46" s="79">
        <v>800</v>
      </c>
      <c r="I46" s="263"/>
      <c r="J46" s="257">
        <f t="shared" si="0"/>
        <v>0</v>
      </c>
    </row>
    <row r="47" spans="4:10" ht="13.5" customHeight="1" thickBot="1" x14ac:dyDescent="0.2">
      <c r="D47" s="329"/>
      <c r="E47" s="332"/>
      <c r="F47" s="276"/>
      <c r="G47" s="137" t="s">
        <v>33</v>
      </c>
      <c r="H47" s="79">
        <v>490</v>
      </c>
      <c r="I47" s="263"/>
      <c r="J47" s="257">
        <f t="shared" si="0"/>
        <v>0</v>
      </c>
    </row>
    <row r="48" spans="4:10" ht="13.5" customHeight="1" thickBot="1" x14ac:dyDescent="0.2">
      <c r="D48" s="329"/>
      <c r="E48" s="333"/>
      <c r="F48" s="277"/>
      <c r="G48" s="137" t="s">
        <v>34</v>
      </c>
      <c r="H48" s="79">
        <v>90</v>
      </c>
      <c r="I48" s="263"/>
      <c r="J48" s="257">
        <f t="shared" si="0"/>
        <v>0</v>
      </c>
    </row>
    <row r="49" spans="4:10" ht="13.5" customHeight="1" thickBot="1" x14ac:dyDescent="0.2">
      <c r="D49" s="330"/>
      <c r="E49" s="362" t="s">
        <v>70</v>
      </c>
      <c r="F49" s="363"/>
      <c r="G49" s="364"/>
      <c r="H49" s="85">
        <f>SUM(H39:H48)</f>
        <v>4440</v>
      </c>
      <c r="I49" s="256"/>
      <c r="J49" s="258">
        <f>SUM(J39:J48)</f>
        <v>0</v>
      </c>
    </row>
    <row r="50" spans="4:10" ht="15" thickBot="1" x14ac:dyDescent="0.2">
      <c r="D50" s="374" t="s">
        <v>59</v>
      </c>
      <c r="E50" s="374"/>
      <c r="F50" s="374"/>
      <c r="G50" s="374"/>
      <c r="H50" s="84">
        <f>SUM(H49,H38)</f>
        <v>12130</v>
      </c>
      <c r="I50" s="256"/>
      <c r="J50" s="260">
        <f>SUM(J49,J38)</f>
        <v>0</v>
      </c>
    </row>
  </sheetData>
  <mergeCells count="40">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 ref="I22:J22"/>
    <mergeCell ref="B21:E21"/>
    <mergeCell ref="F21:H21"/>
    <mergeCell ref="I21:J21"/>
    <mergeCell ref="I23:J23"/>
    <mergeCell ref="I24:J24"/>
    <mergeCell ref="F33:F37"/>
    <mergeCell ref="E34:E37"/>
    <mergeCell ref="D28:D38"/>
    <mergeCell ref="E38:G38"/>
    <mergeCell ref="E25:H25"/>
    <mergeCell ref="I25:J25"/>
    <mergeCell ref="F28:F32"/>
    <mergeCell ref="E29:E30"/>
    <mergeCell ref="E31:E32"/>
    <mergeCell ref="D50:G50"/>
    <mergeCell ref="F39:F43"/>
    <mergeCell ref="E40:E41"/>
    <mergeCell ref="E42:E43"/>
    <mergeCell ref="F44:F48"/>
    <mergeCell ref="E45:E48"/>
    <mergeCell ref="D39:D49"/>
    <mergeCell ref="E49:G49"/>
  </mergeCells>
  <phoneticPr fontId="2"/>
  <printOptions horizontalCentered="1"/>
  <pageMargins left="0.70866141732283472" right="0.70866141732283472" top="0.74803149606299213" bottom="0.74803149606299213" header="0.31496062992125984" footer="0.31496062992125984"/>
  <pageSetup paperSize="9" scale="68" fitToHeight="0" orientation="portrait"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D0529E-4A80-4BB7-8865-4203CD71BA92}">
  <sheetPr>
    <pageSetUpPr fitToPage="1"/>
  </sheetPr>
  <dimension ref="A1:L38"/>
  <sheetViews>
    <sheetView view="pageBreakPreview" zoomScaleNormal="100" zoomScaleSheetLayoutView="100" workbookViewId="0">
      <selection activeCell="K30" sqref="K30"/>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17" t="s">
        <v>170</v>
      </c>
      <c r="D15" s="318"/>
      <c r="E15" s="306" t="s">
        <v>166</v>
      </c>
      <c r="F15" s="307"/>
      <c r="G15" s="17"/>
      <c r="K15" s="19" t="s">
        <v>4</v>
      </c>
      <c r="L15" s="19" t="s">
        <v>171</v>
      </c>
    </row>
    <row r="16" spans="1:12" ht="86.25" customHeight="1" x14ac:dyDescent="0.15">
      <c r="A16" s="312" t="s">
        <v>5</v>
      </c>
      <c r="B16" s="313"/>
      <c r="C16" s="314" t="s">
        <v>169</v>
      </c>
      <c r="D16" s="315"/>
      <c r="E16" s="312"/>
      <c r="F16" s="285"/>
      <c r="G16" s="312"/>
      <c r="H16" s="285"/>
      <c r="I16" s="284"/>
      <c r="J16" s="285"/>
      <c r="K16" s="284"/>
      <c r="L16" s="285"/>
    </row>
    <row r="17" spans="1:12" ht="19.5" customHeight="1" x14ac:dyDescent="0.15">
      <c r="A17" s="306" t="s">
        <v>6</v>
      </c>
      <c r="B17" s="307"/>
      <c r="C17" s="310">
        <f>I23</f>
        <v>8320</v>
      </c>
      <c r="D17" s="349"/>
      <c r="E17" s="310"/>
      <c r="F17" s="349"/>
      <c r="G17" s="310"/>
      <c r="H17" s="349"/>
      <c r="I17" s="310"/>
      <c r="J17" s="311"/>
      <c r="K17" s="310"/>
      <c r="L17" s="311"/>
    </row>
    <row r="18" spans="1:12" ht="13.5" customHeight="1" x14ac:dyDescent="0.15">
      <c r="C18" s="4"/>
      <c r="D18" s="4"/>
      <c r="E18" s="4"/>
      <c r="F18" s="4"/>
      <c r="G18" s="4"/>
      <c r="H18" s="4"/>
      <c r="I18" s="4"/>
      <c r="J18" s="4"/>
      <c r="K18" s="4"/>
      <c r="L18" s="4"/>
    </row>
    <row r="19" spans="1:12" x14ac:dyDescent="0.15">
      <c r="A19" s="18"/>
      <c r="C19" s="4"/>
      <c r="D19" s="4"/>
      <c r="E19" s="4"/>
      <c r="F19" s="4"/>
      <c r="G19" s="4"/>
      <c r="H19" s="4"/>
      <c r="I19" s="4"/>
      <c r="J19" s="4"/>
      <c r="K19" s="4"/>
      <c r="L19" s="4"/>
    </row>
    <row r="20" spans="1:12" x14ac:dyDescent="0.15">
      <c r="A20" t="s">
        <v>7</v>
      </c>
      <c r="F20" s="8" t="s">
        <v>8</v>
      </c>
    </row>
    <row r="21" spans="1:12" ht="13.5" customHeight="1" x14ac:dyDescent="0.15">
      <c r="A21" s="10" t="s">
        <v>9</v>
      </c>
      <c r="B21" s="291" t="s">
        <v>10</v>
      </c>
      <c r="C21" s="291"/>
      <c r="D21" s="291"/>
      <c r="E21" s="321"/>
      <c r="F21" s="321" t="s">
        <v>11</v>
      </c>
      <c r="G21" s="321"/>
      <c r="H21" s="321"/>
      <c r="I21" s="321" t="s">
        <v>12</v>
      </c>
      <c r="J21" s="321"/>
    </row>
    <row r="22" spans="1:12" ht="13.5" customHeight="1" x14ac:dyDescent="0.15">
      <c r="A22" s="10" t="s">
        <v>13</v>
      </c>
      <c r="B22" s="19" t="s">
        <v>14</v>
      </c>
      <c r="C22" s="19" t="s">
        <v>15</v>
      </c>
      <c r="D22" s="40" t="s">
        <v>16</v>
      </c>
      <c r="E22" s="33" t="s">
        <v>17</v>
      </c>
      <c r="F22" s="34" t="s">
        <v>18</v>
      </c>
      <c r="G22" s="34" t="s">
        <v>19</v>
      </c>
      <c r="H22" s="34" t="s">
        <v>20</v>
      </c>
      <c r="I22" s="322"/>
      <c r="J22" s="323"/>
    </row>
    <row r="23" spans="1:12" ht="13.5" customHeight="1" x14ac:dyDescent="0.15">
      <c r="A23" s="10" t="s">
        <v>21</v>
      </c>
      <c r="B23" s="14">
        <f>H32</f>
        <v>5230</v>
      </c>
      <c r="C23" s="14">
        <f>H37</f>
        <v>3090</v>
      </c>
      <c r="D23" s="47">
        <v>0</v>
      </c>
      <c r="E23" s="47">
        <v>0</v>
      </c>
      <c r="F23" s="47">
        <v>0</v>
      </c>
      <c r="G23" s="47">
        <v>0</v>
      </c>
      <c r="H23" s="48">
        <v>0</v>
      </c>
      <c r="I23" s="282">
        <f>SUM(B23:H23)</f>
        <v>8320</v>
      </c>
      <c r="J23" s="324"/>
      <c r="L23" s="13"/>
    </row>
    <row r="24" spans="1:12" ht="13.5" customHeight="1" x14ac:dyDescent="0.15">
      <c r="A24" s="10" t="s">
        <v>22</v>
      </c>
      <c r="B24" s="14">
        <f>J32</f>
        <v>0</v>
      </c>
      <c r="C24" s="14">
        <f>J37</f>
        <v>0</v>
      </c>
      <c r="D24" s="47">
        <v>0</v>
      </c>
      <c r="E24" s="47">
        <v>0</v>
      </c>
      <c r="F24" s="47">
        <v>0</v>
      </c>
      <c r="G24" s="47">
        <v>0</v>
      </c>
      <c r="H24" s="50">
        <v>0</v>
      </c>
      <c r="I24" s="282">
        <f>SUM(B24:H24)</f>
        <v>0</v>
      </c>
      <c r="J24" s="324"/>
    </row>
    <row r="25" spans="1:12" ht="13.5" customHeight="1" x14ac:dyDescent="0.15">
      <c r="A25" s="11"/>
      <c r="B25" s="11"/>
      <c r="C25" s="12"/>
      <c r="D25" s="12"/>
      <c r="E25" s="286" t="s">
        <v>39</v>
      </c>
      <c r="F25" s="287"/>
      <c r="G25" s="287"/>
      <c r="H25" s="288"/>
      <c r="I25" s="319">
        <f>IF(ISERROR(I24/I23)," ",(I24/I23))</f>
        <v>0</v>
      </c>
      <c r="J25" s="320" t="str">
        <f>IF(ISERROR(#REF!/J26)," ",(#REF!/J26))</f>
        <v xml:space="preserve"> </v>
      </c>
    </row>
    <row r="26" spans="1:12" ht="13.5" customHeight="1" x14ac:dyDescent="0.15">
      <c r="A26" s="2"/>
      <c r="B26" s="2"/>
      <c r="G26" s="39"/>
      <c r="H26" s="39"/>
      <c r="I26" s="39"/>
      <c r="J26" s="39"/>
      <c r="K26" s="39"/>
    </row>
    <row r="27" spans="1:12" ht="13.5" customHeight="1" thickBot="1" x14ac:dyDescent="0.2">
      <c r="D27" s="21" t="s">
        <v>24</v>
      </c>
      <c r="E27" s="21" t="s">
        <v>25</v>
      </c>
      <c r="F27" s="21" t="s">
        <v>26</v>
      </c>
      <c r="G27" s="21" t="s">
        <v>27</v>
      </c>
      <c r="H27" s="21" t="s">
        <v>28</v>
      </c>
      <c r="I27" s="117" t="s">
        <v>29</v>
      </c>
      <c r="J27" s="22" t="s">
        <v>30</v>
      </c>
    </row>
    <row r="28" spans="1:12" ht="13.5" customHeight="1" thickBot="1" x14ac:dyDescent="0.2">
      <c r="D28" s="328" t="s">
        <v>42</v>
      </c>
      <c r="E28" s="331" t="s">
        <v>84</v>
      </c>
      <c r="F28" s="276">
        <v>2</v>
      </c>
      <c r="G28" s="57" t="s">
        <v>31</v>
      </c>
      <c r="H28" s="79">
        <v>1100</v>
      </c>
      <c r="I28" s="255"/>
      <c r="J28" s="257">
        <f t="shared" ref="J28:J36" si="0">H28*I28</f>
        <v>0</v>
      </c>
    </row>
    <row r="29" spans="1:12" ht="13.5" customHeight="1" thickBot="1" x14ac:dyDescent="0.2">
      <c r="D29" s="329"/>
      <c r="E29" s="332"/>
      <c r="F29" s="276"/>
      <c r="G29" s="57" t="s">
        <v>32</v>
      </c>
      <c r="H29" s="79">
        <v>1570</v>
      </c>
      <c r="I29" s="263"/>
      <c r="J29" s="257">
        <f t="shared" si="0"/>
        <v>0</v>
      </c>
    </row>
    <row r="30" spans="1:12" ht="13.5" customHeight="1" thickBot="1" x14ac:dyDescent="0.2">
      <c r="D30" s="329"/>
      <c r="E30" s="332"/>
      <c r="F30" s="276"/>
      <c r="G30" s="57" t="s">
        <v>33</v>
      </c>
      <c r="H30" s="79">
        <v>1670</v>
      </c>
      <c r="I30" s="263"/>
      <c r="J30" s="257">
        <f t="shared" si="0"/>
        <v>0</v>
      </c>
    </row>
    <row r="31" spans="1:12" ht="13.5" customHeight="1" thickBot="1" x14ac:dyDescent="0.2">
      <c r="D31" s="329"/>
      <c r="E31" s="333"/>
      <c r="F31" s="277"/>
      <c r="G31" s="57" t="s">
        <v>34</v>
      </c>
      <c r="H31" s="79">
        <v>890</v>
      </c>
      <c r="I31" s="263"/>
      <c r="J31" s="257">
        <f t="shared" si="0"/>
        <v>0</v>
      </c>
    </row>
    <row r="32" spans="1:12" ht="13.5" customHeight="1" thickBot="1" x14ac:dyDescent="0.2">
      <c r="D32" s="330"/>
      <c r="E32" s="362" t="s">
        <v>70</v>
      </c>
      <c r="F32" s="363"/>
      <c r="G32" s="364"/>
      <c r="H32" s="141">
        <f>SUM(H28:H31)</f>
        <v>5230</v>
      </c>
      <c r="I32" s="256"/>
      <c r="J32" s="258">
        <f>SUM(J28:J31)</f>
        <v>0</v>
      </c>
    </row>
    <row r="33" spans="4:10" ht="13.5" customHeight="1" thickBot="1" x14ac:dyDescent="0.2">
      <c r="D33" s="328" t="s">
        <v>38</v>
      </c>
      <c r="E33" s="331" t="s">
        <v>84</v>
      </c>
      <c r="F33" s="276">
        <v>2</v>
      </c>
      <c r="G33" s="137" t="s">
        <v>31</v>
      </c>
      <c r="H33" s="79">
        <v>900</v>
      </c>
      <c r="I33" s="263"/>
      <c r="J33" s="257">
        <f t="shared" si="0"/>
        <v>0</v>
      </c>
    </row>
    <row r="34" spans="4:10" ht="13.5" customHeight="1" thickBot="1" x14ac:dyDescent="0.2">
      <c r="D34" s="329"/>
      <c r="E34" s="332"/>
      <c r="F34" s="276"/>
      <c r="G34" s="137" t="s">
        <v>32</v>
      </c>
      <c r="H34" s="79">
        <v>1300</v>
      </c>
      <c r="I34" s="263"/>
      <c r="J34" s="257">
        <f t="shared" si="0"/>
        <v>0</v>
      </c>
    </row>
    <row r="35" spans="4:10" ht="13.5" customHeight="1" thickBot="1" x14ac:dyDescent="0.2">
      <c r="D35" s="329"/>
      <c r="E35" s="332"/>
      <c r="F35" s="276"/>
      <c r="G35" s="137" t="s">
        <v>33</v>
      </c>
      <c r="H35" s="79">
        <v>800</v>
      </c>
      <c r="I35" s="263"/>
      <c r="J35" s="257">
        <f t="shared" si="0"/>
        <v>0</v>
      </c>
    </row>
    <row r="36" spans="4:10" ht="13.5" customHeight="1" thickBot="1" x14ac:dyDescent="0.2">
      <c r="D36" s="329"/>
      <c r="E36" s="333"/>
      <c r="F36" s="277"/>
      <c r="G36" s="137" t="s">
        <v>34</v>
      </c>
      <c r="H36" s="79">
        <v>90</v>
      </c>
      <c r="I36" s="263"/>
      <c r="J36" s="257">
        <f t="shared" si="0"/>
        <v>0</v>
      </c>
    </row>
    <row r="37" spans="4:10" ht="13.5" customHeight="1" thickBot="1" x14ac:dyDescent="0.2">
      <c r="D37" s="330"/>
      <c r="E37" s="362" t="s">
        <v>70</v>
      </c>
      <c r="F37" s="363"/>
      <c r="G37" s="364"/>
      <c r="H37" s="85">
        <f>SUM(H33:H36)</f>
        <v>3090</v>
      </c>
      <c r="I37" s="256"/>
      <c r="J37" s="258">
        <f>SUM(J33:J36)</f>
        <v>0</v>
      </c>
    </row>
    <row r="38" spans="4:10" ht="15" thickBot="1" x14ac:dyDescent="0.2">
      <c r="D38" s="374" t="s">
        <v>59</v>
      </c>
      <c r="E38" s="374"/>
      <c r="F38" s="374"/>
      <c r="G38" s="374"/>
      <c r="H38" s="84">
        <f>SUM(H37,H32)</f>
        <v>8320</v>
      </c>
      <c r="I38" s="256"/>
      <c r="J38" s="260">
        <f>SUM(J37,J32)</f>
        <v>0</v>
      </c>
    </row>
  </sheetData>
  <mergeCells count="34">
    <mergeCell ref="K1:L1"/>
    <mergeCell ref="A6:L13"/>
    <mergeCell ref="A15:B15"/>
    <mergeCell ref="C15:D15"/>
    <mergeCell ref="E15:F15"/>
    <mergeCell ref="K16:L16"/>
    <mergeCell ref="A17:B17"/>
    <mergeCell ref="C17:D17"/>
    <mergeCell ref="E17:F17"/>
    <mergeCell ref="G17:H17"/>
    <mergeCell ref="I17:J17"/>
    <mergeCell ref="K17:L17"/>
    <mergeCell ref="A16:B16"/>
    <mergeCell ref="C16:D16"/>
    <mergeCell ref="E16:F16"/>
    <mergeCell ref="G16:H16"/>
    <mergeCell ref="I16:J16"/>
    <mergeCell ref="E25:H25"/>
    <mergeCell ref="I25:J25"/>
    <mergeCell ref="B21:E21"/>
    <mergeCell ref="F21:H21"/>
    <mergeCell ref="I21:J21"/>
    <mergeCell ref="I22:J22"/>
    <mergeCell ref="I23:J23"/>
    <mergeCell ref="I24:J24"/>
    <mergeCell ref="D38:G38"/>
    <mergeCell ref="E28:E31"/>
    <mergeCell ref="F28:F31"/>
    <mergeCell ref="E33:E36"/>
    <mergeCell ref="F33:F36"/>
    <mergeCell ref="D28:D32"/>
    <mergeCell ref="D33:D37"/>
    <mergeCell ref="E32:G32"/>
    <mergeCell ref="E37:G37"/>
  </mergeCells>
  <phoneticPr fontId="2"/>
  <printOptions horizontalCentered="1"/>
  <pageMargins left="0.70866141732283472" right="0.70866141732283472" top="0.74803149606299213" bottom="0.74803149606299213" header="0.31496062992125984" footer="0.31496062992125984"/>
  <pageSetup paperSize="9" scale="68" fitToHeight="0"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EFF591-70B9-4AE3-8E2F-D7829D073787}">
  <sheetPr>
    <pageSetUpPr fitToPage="1"/>
  </sheetPr>
  <dimension ref="A1:L29"/>
  <sheetViews>
    <sheetView view="pageBreakPreview" topLeftCell="A4" zoomScaleNormal="100" zoomScaleSheetLayoutView="100" workbookViewId="0">
      <selection activeCell="K23" sqref="K23"/>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17" t="s">
        <v>168</v>
      </c>
      <c r="D15" s="318"/>
      <c r="E15" s="306" t="s">
        <v>166</v>
      </c>
      <c r="F15" s="307"/>
      <c r="G15" s="17"/>
      <c r="K15" s="19" t="s">
        <v>4</v>
      </c>
      <c r="L15" s="19" t="s">
        <v>273</v>
      </c>
    </row>
    <row r="16" spans="1:12" ht="43.5" customHeight="1" x14ac:dyDescent="0.15">
      <c r="A16" s="312" t="s">
        <v>5</v>
      </c>
      <c r="B16" s="313"/>
      <c r="C16" s="314" t="s">
        <v>272</v>
      </c>
      <c r="D16" s="315"/>
      <c r="E16" s="312"/>
      <c r="F16" s="285"/>
      <c r="G16" s="312"/>
      <c r="H16" s="285"/>
      <c r="I16" s="284"/>
      <c r="J16" s="285"/>
      <c r="K16" s="284"/>
      <c r="L16" s="285"/>
    </row>
    <row r="17" spans="1:12" ht="19.5" customHeight="1" x14ac:dyDescent="0.15">
      <c r="A17" s="306" t="s">
        <v>6</v>
      </c>
      <c r="B17" s="307"/>
      <c r="C17" s="310">
        <f>I23</f>
        <v>5880</v>
      </c>
      <c r="D17" s="349"/>
      <c r="E17" s="310"/>
      <c r="F17" s="349"/>
      <c r="G17" s="310"/>
      <c r="H17" s="349"/>
      <c r="I17" s="310"/>
      <c r="J17" s="311"/>
      <c r="K17" s="310"/>
      <c r="L17" s="311"/>
    </row>
    <row r="18" spans="1:12" ht="13.5" customHeight="1" x14ac:dyDescent="0.15">
      <c r="C18" s="4"/>
      <c r="D18" s="4"/>
      <c r="E18" s="4"/>
      <c r="F18" s="4"/>
      <c r="G18" s="4"/>
      <c r="H18" s="4"/>
      <c r="I18" s="4"/>
      <c r="J18" s="4"/>
      <c r="K18" s="4"/>
      <c r="L18" s="4"/>
    </row>
    <row r="19" spans="1:12" x14ac:dyDescent="0.15">
      <c r="A19" s="18"/>
      <c r="C19" s="4"/>
      <c r="D19" s="4"/>
      <c r="E19" s="4"/>
      <c r="F19" s="4"/>
      <c r="G19" s="4"/>
      <c r="H19" s="4"/>
      <c r="I19" s="4"/>
      <c r="J19" s="4"/>
      <c r="K19" s="4"/>
      <c r="L19" s="4"/>
    </row>
    <row r="20" spans="1:12" x14ac:dyDescent="0.15">
      <c r="A20" t="s">
        <v>7</v>
      </c>
      <c r="F20" s="8" t="s">
        <v>8</v>
      </c>
    </row>
    <row r="21" spans="1:12" ht="13.5" customHeight="1" x14ac:dyDescent="0.15">
      <c r="A21" s="10" t="s">
        <v>9</v>
      </c>
      <c r="B21" s="291" t="s">
        <v>10</v>
      </c>
      <c r="C21" s="291"/>
      <c r="D21" s="291"/>
      <c r="E21" s="321"/>
      <c r="F21" s="321" t="s">
        <v>11</v>
      </c>
      <c r="G21" s="321"/>
      <c r="H21" s="321"/>
      <c r="I21" s="321" t="s">
        <v>12</v>
      </c>
      <c r="J21" s="321"/>
    </row>
    <row r="22" spans="1:12" ht="13.5" customHeight="1" x14ac:dyDescent="0.15">
      <c r="A22" s="10" t="s">
        <v>13</v>
      </c>
      <c r="B22" s="19" t="s">
        <v>14</v>
      </c>
      <c r="C22" s="19" t="s">
        <v>15</v>
      </c>
      <c r="D22" s="40" t="s">
        <v>16</v>
      </c>
      <c r="E22" s="33" t="s">
        <v>17</v>
      </c>
      <c r="F22" s="34" t="s">
        <v>18</v>
      </c>
      <c r="G22" s="34" t="s">
        <v>19</v>
      </c>
      <c r="H22" s="34" t="s">
        <v>20</v>
      </c>
      <c r="I22" s="322"/>
      <c r="J22" s="323"/>
    </row>
    <row r="23" spans="1:12" ht="13.5" customHeight="1" x14ac:dyDescent="0.15">
      <c r="A23" s="10" t="s">
        <v>21</v>
      </c>
      <c r="B23" s="47">
        <v>0</v>
      </c>
      <c r="C23" s="47">
        <v>0</v>
      </c>
      <c r="D23" s="47">
        <v>0</v>
      </c>
      <c r="E23" s="47">
        <v>0</v>
      </c>
      <c r="F23" s="14">
        <f>H28</f>
        <v>5880</v>
      </c>
      <c r="G23" s="47">
        <v>0</v>
      </c>
      <c r="H23" s="48">
        <v>0</v>
      </c>
      <c r="I23" s="282">
        <f>SUM(B23:H23)</f>
        <v>5880</v>
      </c>
      <c r="J23" s="324"/>
      <c r="L23" s="13"/>
    </row>
    <row r="24" spans="1:12" ht="13.5" customHeight="1" x14ac:dyDescent="0.15">
      <c r="A24" s="10" t="s">
        <v>22</v>
      </c>
      <c r="B24" s="47">
        <v>0</v>
      </c>
      <c r="C24" s="47">
        <v>0</v>
      </c>
      <c r="D24" s="47">
        <v>0</v>
      </c>
      <c r="E24" s="47">
        <v>0</v>
      </c>
      <c r="F24" s="14">
        <f>J28</f>
        <v>0</v>
      </c>
      <c r="G24" s="47">
        <v>0</v>
      </c>
      <c r="H24" s="50">
        <v>0</v>
      </c>
      <c r="I24" s="282">
        <f>SUM(B24:H24)</f>
        <v>0</v>
      </c>
      <c r="J24" s="324"/>
    </row>
    <row r="25" spans="1:12" ht="13.5" customHeight="1" x14ac:dyDescent="0.15">
      <c r="A25" s="11"/>
      <c r="B25" s="11"/>
      <c r="C25" s="12"/>
      <c r="D25" s="12"/>
      <c r="E25" s="286" t="s">
        <v>39</v>
      </c>
      <c r="F25" s="287"/>
      <c r="G25" s="287"/>
      <c r="H25" s="288"/>
      <c r="I25" s="319">
        <f>IF(ISERROR(I24/I23)," ",(I24/I23))</f>
        <v>0</v>
      </c>
      <c r="J25" s="320" t="str">
        <f>IF(ISERROR(#REF!/J26)," ",(#REF!/J26))</f>
        <v xml:space="preserve"> </v>
      </c>
    </row>
    <row r="26" spans="1:12" ht="13.5" customHeight="1" x14ac:dyDescent="0.15">
      <c r="A26" s="2"/>
      <c r="B26" s="2"/>
      <c r="G26" s="39"/>
      <c r="H26" s="39"/>
      <c r="I26" s="39"/>
      <c r="J26" s="39"/>
      <c r="K26" s="39"/>
    </row>
    <row r="27" spans="1:12" ht="13.5" customHeight="1" thickBot="1" x14ac:dyDescent="0.2">
      <c r="D27" s="21" t="s">
        <v>24</v>
      </c>
      <c r="E27" s="21" t="s">
        <v>25</v>
      </c>
      <c r="F27" s="21" t="s">
        <v>26</v>
      </c>
      <c r="G27" s="21" t="s">
        <v>27</v>
      </c>
      <c r="H27" s="21" t="s">
        <v>28</v>
      </c>
      <c r="I27" s="117" t="s">
        <v>29</v>
      </c>
      <c r="J27" s="22" t="s">
        <v>30</v>
      </c>
    </row>
    <row r="28" spans="1:12" ht="13.5" customHeight="1" thickBot="1" x14ac:dyDescent="0.2">
      <c r="D28" s="72" t="s">
        <v>61</v>
      </c>
      <c r="E28" s="138" t="s">
        <v>149</v>
      </c>
      <c r="F28" s="133">
        <v>2</v>
      </c>
      <c r="G28" s="57" t="s">
        <v>41</v>
      </c>
      <c r="H28" s="79">
        <v>5880</v>
      </c>
      <c r="I28" s="254"/>
      <c r="J28" s="120">
        <f t="shared" ref="J28" si="0">H28*I28</f>
        <v>0</v>
      </c>
    </row>
    <row r="29" spans="1:12" ht="15" thickBot="1" x14ac:dyDescent="0.2">
      <c r="D29" s="374" t="s">
        <v>59</v>
      </c>
      <c r="E29" s="374"/>
      <c r="F29" s="374"/>
      <c r="G29" s="374"/>
      <c r="H29" s="84">
        <f>SUM(H28)</f>
        <v>5880</v>
      </c>
      <c r="I29" s="107"/>
      <c r="J29" s="114">
        <f>SUM(J28)</f>
        <v>0</v>
      </c>
    </row>
  </sheetData>
  <mergeCells count="26">
    <mergeCell ref="D29:G29"/>
    <mergeCell ref="E25:H25"/>
    <mergeCell ref="I25:J25"/>
    <mergeCell ref="B21:E21"/>
    <mergeCell ref="F21:H21"/>
    <mergeCell ref="I21:J21"/>
    <mergeCell ref="I22:J22"/>
    <mergeCell ref="I23:J23"/>
    <mergeCell ref="I24:J24"/>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s>
  <phoneticPr fontId="2"/>
  <printOptions horizontalCentered="1"/>
  <pageMargins left="0.70866141732283472" right="0.70866141732283472" top="0.74803149606299213" bottom="0.74803149606299213" header="0.31496062992125984" footer="0.31496062992125984"/>
  <pageSetup paperSize="9" scale="68" fitToHeight="0"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4C0B0E-E8A7-49A2-966A-3A251EF238F8}">
  <sheetPr>
    <pageSetUpPr fitToPage="1"/>
  </sheetPr>
  <dimension ref="A1:L29"/>
  <sheetViews>
    <sheetView view="pageBreakPreview" zoomScaleNormal="100" zoomScaleSheetLayoutView="100" workbookViewId="0">
      <selection activeCell="I29" sqref="I29"/>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17" t="s">
        <v>165</v>
      </c>
      <c r="D15" s="318"/>
      <c r="E15" s="306" t="s">
        <v>166</v>
      </c>
      <c r="F15" s="307"/>
      <c r="G15" s="17"/>
      <c r="K15" s="19" t="s">
        <v>4</v>
      </c>
      <c r="L15" s="19" t="s">
        <v>167</v>
      </c>
    </row>
    <row r="16" spans="1:12" ht="40.5" customHeight="1" x14ac:dyDescent="0.15">
      <c r="A16" s="312" t="s">
        <v>5</v>
      </c>
      <c r="B16" s="313"/>
      <c r="C16" s="314" t="s">
        <v>164</v>
      </c>
      <c r="D16" s="315"/>
      <c r="E16" s="312"/>
      <c r="F16" s="285"/>
      <c r="G16" s="312"/>
      <c r="H16" s="285"/>
      <c r="I16" s="284"/>
      <c r="J16" s="285"/>
      <c r="K16" s="284"/>
      <c r="L16" s="285"/>
    </row>
    <row r="17" spans="1:12" ht="19.5" customHeight="1" x14ac:dyDescent="0.15">
      <c r="A17" s="306" t="s">
        <v>6</v>
      </c>
      <c r="B17" s="307"/>
      <c r="C17" s="310">
        <f>I23</f>
        <v>22280</v>
      </c>
      <c r="D17" s="349"/>
      <c r="E17" s="310"/>
      <c r="F17" s="349"/>
      <c r="G17" s="310"/>
      <c r="H17" s="349"/>
      <c r="I17" s="310"/>
      <c r="J17" s="311"/>
      <c r="K17" s="310"/>
      <c r="L17" s="311"/>
    </row>
    <row r="18" spans="1:12" ht="13.5" customHeight="1" x14ac:dyDescent="0.15">
      <c r="C18" s="4"/>
      <c r="D18" s="4"/>
      <c r="E18" s="4"/>
      <c r="F18" s="4"/>
      <c r="G18" s="4"/>
      <c r="H18" s="4"/>
      <c r="I18" s="4"/>
      <c r="J18" s="4"/>
      <c r="K18" s="4"/>
      <c r="L18" s="4"/>
    </row>
    <row r="19" spans="1:12" x14ac:dyDescent="0.15">
      <c r="A19" s="18"/>
      <c r="C19" s="4"/>
      <c r="D19" s="4"/>
      <c r="E19" s="4"/>
      <c r="F19" s="4"/>
      <c r="G19" s="4"/>
      <c r="H19" s="4"/>
      <c r="I19" s="4"/>
      <c r="J19" s="4"/>
      <c r="K19" s="4"/>
      <c r="L19" s="4"/>
    </row>
    <row r="20" spans="1:12" x14ac:dyDescent="0.15">
      <c r="A20" t="s">
        <v>7</v>
      </c>
      <c r="F20" s="8" t="s">
        <v>8</v>
      </c>
    </row>
    <row r="21" spans="1:12" ht="13.5" customHeight="1" x14ac:dyDescent="0.15">
      <c r="A21" s="10" t="s">
        <v>9</v>
      </c>
      <c r="B21" s="291" t="s">
        <v>10</v>
      </c>
      <c r="C21" s="291"/>
      <c r="D21" s="291"/>
      <c r="E21" s="321"/>
      <c r="F21" s="321" t="s">
        <v>11</v>
      </c>
      <c r="G21" s="321"/>
      <c r="H21" s="321"/>
      <c r="I21" s="321" t="s">
        <v>12</v>
      </c>
      <c r="J21" s="321"/>
    </row>
    <row r="22" spans="1:12" ht="13.5" customHeight="1" x14ac:dyDescent="0.15">
      <c r="A22" s="10" t="s">
        <v>13</v>
      </c>
      <c r="B22" s="19" t="s">
        <v>14</v>
      </c>
      <c r="C22" s="19" t="s">
        <v>15</v>
      </c>
      <c r="D22" s="40" t="s">
        <v>16</v>
      </c>
      <c r="E22" s="33" t="s">
        <v>17</v>
      </c>
      <c r="F22" s="34" t="s">
        <v>18</v>
      </c>
      <c r="G22" s="34" t="s">
        <v>19</v>
      </c>
      <c r="H22" s="34" t="s">
        <v>20</v>
      </c>
      <c r="I22" s="322"/>
      <c r="J22" s="323"/>
    </row>
    <row r="23" spans="1:12" ht="13.5" customHeight="1" x14ac:dyDescent="0.15">
      <c r="A23" s="10" t="s">
        <v>21</v>
      </c>
      <c r="B23" s="47">
        <v>0</v>
      </c>
      <c r="C23" s="47">
        <v>0</v>
      </c>
      <c r="D23" s="47">
        <v>0</v>
      </c>
      <c r="E23" s="47">
        <v>0</v>
      </c>
      <c r="F23" s="14">
        <f>H28</f>
        <v>22280</v>
      </c>
      <c r="G23" s="47">
        <v>0</v>
      </c>
      <c r="H23" s="48">
        <v>0</v>
      </c>
      <c r="I23" s="282">
        <f>SUM(B23:H23)</f>
        <v>22280</v>
      </c>
      <c r="J23" s="324"/>
      <c r="L23" s="13"/>
    </row>
    <row r="24" spans="1:12" ht="13.5" customHeight="1" x14ac:dyDescent="0.15">
      <c r="A24" s="10" t="s">
        <v>22</v>
      </c>
      <c r="B24" s="47">
        <v>0</v>
      </c>
      <c r="C24" s="47">
        <v>0</v>
      </c>
      <c r="D24" s="47">
        <v>0</v>
      </c>
      <c r="E24" s="47">
        <v>0</v>
      </c>
      <c r="F24" s="14">
        <f>J28</f>
        <v>0</v>
      </c>
      <c r="G24" s="47">
        <v>0</v>
      </c>
      <c r="H24" s="50">
        <v>0</v>
      </c>
      <c r="I24" s="282">
        <f>SUM(B24:H24)</f>
        <v>0</v>
      </c>
      <c r="J24" s="324"/>
    </row>
    <row r="25" spans="1:12" ht="13.5" customHeight="1" x14ac:dyDescent="0.15">
      <c r="A25" s="11"/>
      <c r="B25" s="11"/>
      <c r="C25" s="12"/>
      <c r="D25" s="12"/>
      <c r="E25" s="286" t="s">
        <v>39</v>
      </c>
      <c r="F25" s="287"/>
      <c r="G25" s="287"/>
      <c r="H25" s="288"/>
      <c r="I25" s="319">
        <f>IF(ISERROR(I24/I23)," ",(I24/I23))</f>
        <v>0</v>
      </c>
      <c r="J25" s="320" t="str">
        <f>IF(ISERROR(#REF!/J26)," ",(#REF!/J26))</f>
        <v xml:space="preserve"> </v>
      </c>
    </row>
    <row r="26" spans="1:12" ht="13.5" customHeight="1" x14ac:dyDescent="0.15">
      <c r="A26" s="2"/>
      <c r="B26" s="2"/>
      <c r="G26" s="39"/>
      <c r="H26" s="39"/>
      <c r="I26" s="39"/>
      <c r="J26" s="39"/>
      <c r="K26" s="39"/>
    </row>
    <row r="27" spans="1:12" ht="13.5" customHeight="1" thickBot="1" x14ac:dyDescent="0.2">
      <c r="D27" s="21" t="s">
        <v>24</v>
      </c>
      <c r="E27" s="21" t="s">
        <v>25</v>
      </c>
      <c r="F27" s="21" t="s">
        <v>26</v>
      </c>
      <c r="G27" s="21" t="s">
        <v>27</v>
      </c>
      <c r="H27" s="21" t="s">
        <v>28</v>
      </c>
      <c r="I27" s="117" t="s">
        <v>29</v>
      </c>
      <c r="J27" s="22" t="s">
        <v>30</v>
      </c>
    </row>
    <row r="28" spans="1:12" ht="13.5" customHeight="1" thickBot="1" x14ac:dyDescent="0.2">
      <c r="D28" s="72" t="s">
        <v>61</v>
      </c>
      <c r="E28" s="138" t="s">
        <v>149</v>
      </c>
      <c r="F28" s="133">
        <v>2</v>
      </c>
      <c r="G28" s="57" t="s">
        <v>41</v>
      </c>
      <c r="H28" s="79">
        <v>22280</v>
      </c>
      <c r="I28" s="254"/>
      <c r="J28" s="257">
        <f t="shared" ref="J28" si="0">H28*I28</f>
        <v>0</v>
      </c>
    </row>
    <row r="29" spans="1:12" ht="15" thickBot="1" x14ac:dyDescent="0.2">
      <c r="D29" s="374" t="s">
        <v>59</v>
      </c>
      <c r="E29" s="374"/>
      <c r="F29" s="374"/>
      <c r="G29" s="374"/>
      <c r="H29" s="84">
        <f>SUM(H28)</f>
        <v>22280</v>
      </c>
      <c r="I29" s="107"/>
      <c r="J29" s="253">
        <f>SUM(J28)</f>
        <v>0</v>
      </c>
    </row>
  </sheetData>
  <mergeCells count="26">
    <mergeCell ref="E25:H25"/>
    <mergeCell ref="I25:J25"/>
    <mergeCell ref="D29:G29"/>
    <mergeCell ref="B21:E21"/>
    <mergeCell ref="F21:H21"/>
    <mergeCell ref="I21:J21"/>
    <mergeCell ref="I22:J22"/>
    <mergeCell ref="I23:J23"/>
    <mergeCell ref="I24:J24"/>
    <mergeCell ref="K16:L16"/>
    <mergeCell ref="A17:B17"/>
    <mergeCell ref="C17:D17"/>
    <mergeCell ref="E17:F17"/>
    <mergeCell ref="G17:H17"/>
    <mergeCell ref="I17:J17"/>
    <mergeCell ref="K17:L17"/>
    <mergeCell ref="A16:B16"/>
    <mergeCell ref="C16:D16"/>
    <mergeCell ref="E16:F16"/>
    <mergeCell ref="G16:H16"/>
    <mergeCell ref="I16:J16"/>
    <mergeCell ref="K1:L1"/>
    <mergeCell ref="A6:L13"/>
    <mergeCell ref="A15:B15"/>
    <mergeCell ref="C15:D15"/>
    <mergeCell ref="E15:F15"/>
  </mergeCells>
  <phoneticPr fontId="2"/>
  <printOptions horizontalCentered="1"/>
  <pageMargins left="0.70866141732283472" right="0.70866141732283472" top="0.74803149606299213" bottom="0.74803149606299213" header="0.31496062992125984" footer="0.31496062992125984"/>
  <pageSetup paperSize="9" scale="68" fitToHeight="0"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269B6B-4B3C-4AF1-B41B-0F6C37930A13}">
  <sheetPr>
    <pageSetUpPr fitToPage="1"/>
  </sheetPr>
  <dimension ref="A1:L41"/>
  <sheetViews>
    <sheetView view="pageBreakPreview" zoomScaleNormal="100" zoomScaleSheetLayoutView="100" workbookViewId="0">
      <selection activeCell="M36" sqref="M36"/>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17" t="s">
        <v>161</v>
      </c>
      <c r="D15" s="318"/>
      <c r="E15" s="306" t="s">
        <v>162</v>
      </c>
      <c r="F15" s="307"/>
      <c r="G15" s="17"/>
      <c r="K15" s="19" t="s">
        <v>4</v>
      </c>
      <c r="L15" s="19" t="s">
        <v>163</v>
      </c>
    </row>
    <row r="16" spans="1:12" ht="27" customHeight="1" x14ac:dyDescent="0.15">
      <c r="A16" s="312" t="s">
        <v>5</v>
      </c>
      <c r="B16" s="313"/>
      <c r="C16" s="314" t="s">
        <v>160</v>
      </c>
      <c r="D16" s="315"/>
      <c r="E16" s="312"/>
      <c r="F16" s="285"/>
      <c r="G16" s="312"/>
      <c r="H16" s="285"/>
      <c r="I16" s="284"/>
      <c r="J16" s="285"/>
      <c r="K16" s="284"/>
      <c r="L16" s="285"/>
    </row>
    <row r="17" spans="1:12" ht="19.5" customHeight="1" x14ac:dyDescent="0.15">
      <c r="A17" s="306" t="s">
        <v>6</v>
      </c>
      <c r="B17" s="307"/>
      <c r="C17" s="310">
        <f>I23</f>
        <v>1600</v>
      </c>
      <c r="D17" s="349"/>
      <c r="E17" s="310"/>
      <c r="F17" s="349"/>
      <c r="G17" s="310"/>
      <c r="H17" s="349"/>
      <c r="I17" s="310"/>
      <c r="J17" s="311"/>
      <c r="K17" s="310"/>
      <c r="L17" s="311"/>
    </row>
    <row r="18" spans="1:12" ht="13.5" customHeight="1" x14ac:dyDescent="0.15">
      <c r="A18" s="18" t="s">
        <v>154</v>
      </c>
      <c r="C18" s="4"/>
      <c r="D18" s="4"/>
      <c r="E18" s="4"/>
      <c r="F18" s="4"/>
      <c r="G18" s="4"/>
      <c r="H18" s="4"/>
      <c r="I18" s="4"/>
      <c r="J18" s="4"/>
      <c r="K18" s="4"/>
      <c r="L18" s="4"/>
    </row>
    <row r="19" spans="1:12" x14ac:dyDescent="0.15">
      <c r="A19" s="18"/>
      <c r="C19" s="4"/>
      <c r="D19" s="4"/>
      <c r="E19" s="4"/>
      <c r="F19" s="4"/>
      <c r="G19" s="4"/>
      <c r="H19" s="4"/>
      <c r="I19" s="4"/>
      <c r="J19" s="4"/>
      <c r="K19" s="4"/>
      <c r="L19" s="4"/>
    </row>
    <row r="20" spans="1:12" x14ac:dyDescent="0.15">
      <c r="A20" t="s">
        <v>7</v>
      </c>
      <c r="F20" s="8" t="s">
        <v>8</v>
      </c>
    </row>
    <row r="21" spans="1:12" ht="13.5" customHeight="1" x14ac:dyDescent="0.15">
      <c r="A21" s="10" t="s">
        <v>9</v>
      </c>
      <c r="B21" s="291" t="s">
        <v>10</v>
      </c>
      <c r="C21" s="291"/>
      <c r="D21" s="291"/>
      <c r="E21" s="321"/>
      <c r="F21" s="321" t="s">
        <v>11</v>
      </c>
      <c r="G21" s="321"/>
      <c r="H21" s="321"/>
      <c r="I21" s="321" t="s">
        <v>12</v>
      </c>
      <c r="J21" s="321"/>
    </row>
    <row r="22" spans="1:12" ht="13.5" customHeight="1" x14ac:dyDescent="0.15">
      <c r="A22" s="10" t="s">
        <v>13</v>
      </c>
      <c r="B22" s="19" t="s">
        <v>14</v>
      </c>
      <c r="C22" s="19" t="s">
        <v>15</v>
      </c>
      <c r="D22" s="40" t="s">
        <v>16</v>
      </c>
      <c r="E22" s="33" t="s">
        <v>17</v>
      </c>
      <c r="F22" s="34" t="s">
        <v>18</v>
      </c>
      <c r="G22" s="34" t="s">
        <v>19</v>
      </c>
      <c r="H22" s="34" t="s">
        <v>20</v>
      </c>
      <c r="I22" s="322"/>
      <c r="J22" s="323"/>
    </row>
    <row r="23" spans="1:12" ht="13.5" customHeight="1" x14ac:dyDescent="0.15">
      <c r="A23" s="10" t="s">
        <v>21</v>
      </c>
      <c r="B23" s="14">
        <f>H33</f>
        <v>145</v>
      </c>
      <c r="C23" s="14">
        <f>H39</f>
        <v>10</v>
      </c>
      <c r="D23" s="47">
        <v>0</v>
      </c>
      <c r="E23" s="47">
        <v>0</v>
      </c>
      <c r="F23" s="14">
        <f>H40</f>
        <v>1445</v>
      </c>
      <c r="G23" s="47">
        <v>0</v>
      </c>
      <c r="H23" s="48">
        <v>0</v>
      </c>
      <c r="I23" s="282">
        <f>SUM(B23:H23)</f>
        <v>1600</v>
      </c>
      <c r="J23" s="324"/>
      <c r="L23" s="13"/>
    </row>
    <row r="24" spans="1:12" ht="13.5" customHeight="1" x14ac:dyDescent="0.15">
      <c r="A24" s="10" t="s">
        <v>22</v>
      </c>
      <c r="B24" s="14">
        <f>J33</f>
        <v>0</v>
      </c>
      <c r="C24" s="14">
        <f>J39</f>
        <v>0</v>
      </c>
      <c r="D24" s="47">
        <v>0</v>
      </c>
      <c r="E24" s="47">
        <v>0</v>
      </c>
      <c r="F24" s="14">
        <f>J40</f>
        <v>0</v>
      </c>
      <c r="G24" s="47">
        <v>0</v>
      </c>
      <c r="H24" s="50">
        <v>0</v>
      </c>
      <c r="I24" s="282">
        <f>SUM(B24:H24)</f>
        <v>0</v>
      </c>
      <c r="J24" s="324"/>
    </row>
    <row r="25" spans="1:12" ht="13.5" customHeight="1" x14ac:dyDescent="0.15">
      <c r="A25" s="11"/>
      <c r="B25" s="11"/>
      <c r="C25" s="12"/>
      <c r="D25" s="12"/>
      <c r="E25" s="286" t="s">
        <v>39</v>
      </c>
      <c r="F25" s="287"/>
      <c r="G25" s="287"/>
      <c r="H25" s="288"/>
      <c r="I25" s="319">
        <f>IF(ISERROR(I24/I23)," ",(I24/I23))</f>
        <v>0</v>
      </c>
      <c r="J25" s="320" t="str">
        <f>IF(ISERROR(#REF!/J26)," ",(#REF!/J26))</f>
        <v xml:space="preserve"> </v>
      </c>
    </row>
    <row r="26" spans="1:12" ht="13.5" customHeight="1" x14ac:dyDescent="0.15">
      <c r="A26" s="2"/>
      <c r="B26" s="2"/>
      <c r="G26" s="39"/>
      <c r="H26" s="39"/>
      <c r="I26" s="39"/>
      <c r="J26" s="39"/>
      <c r="K26" s="39"/>
    </row>
    <row r="27" spans="1:12" ht="13.5" customHeight="1" thickBot="1" x14ac:dyDescent="0.2">
      <c r="D27" s="21" t="s">
        <v>24</v>
      </c>
      <c r="E27" s="21" t="s">
        <v>25</v>
      </c>
      <c r="F27" s="21" t="s">
        <v>26</v>
      </c>
      <c r="G27" s="21" t="s">
        <v>27</v>
      </c>
      <c r="H27" s="21" t="s">
        <v>28</v>
      </c>
      <c r="I27" s="142" t="s">
        <v>29</v>
      </c>
      <c r="J27" s="143" t="s">
        <v>30</v>
      </c>
    </row>
    <row r="28" spans="1:12" ht="13.5" customHeight="1" thickBot="1" x14ac:dyDescent="0.2">
      <c r="D28" s="328" t="s">
        <v>48</v>
      </c>
      <c r="E28" s="61" t="s">
        <v>81</v>
      </c>
      <c r="F28" s="275">
        <v>4</v>
      </c>
      <c r="G28" s="57" t="s">
        <v>75</v>
      </c>
      <c r="H28" s="23">
        <v>10</v>
      </c>
      <c r="I28" s="255"/>
      <c r="J28" s="145">
        <f t="shared" ref="J28:J40" si="0">H28*I28</f>
        <v>0</v>
      </c>
    </row>
    <row r="29" spans="1:12" ht="13.5" customHeight="1" thickBot="1" x14ac:dyDescent="0.2">
      <c r="D29" s="329"/>
      <c r="E29" s="331" t="s">
        <v>151</v>
      </c>
      <c r="F29" s="276"/>
      <c r="G29" s="57" t="s">
        <v>52</v>
      </c>
      <c r="H29" s="23">
        <v>20</v>
      </c>
      <c r="I29" s="263"/>
      <c r="J29" s="145">
        <f t="shared" si="0"/>
        <v>0</v>
      </c>
    </row>
    <row r="30" spans="1:12" ht="13.5" customHeight="1" thickBot="1" x14ac:dyDescent="0.2">
      <c r="D30" s="329"/>
      <c r="E30" s="332"/>
      <c r="F30" s="276"/>
      <c r="G30" s="57" t="s">
        <v>53</v>
      </c>
      <c r="H30" s="23">
        <v>40</v>
      </c>
      <c r="I30" s="263"/>
      <c r="J30" s="145">
        <f t="shared" si="0"/>
        <v>0</v>
      </c>
    </row>
    <row r="31" spans="1:12" ht="13.5" customHeight="1" thickBot="1" x14ac:dyDescent="0.2">
      <c r="D31" s="329"/>
      <c r="E31" s="332"/>
      <c r="F31" s="276"/>
      <c r="G31" s="57" t="s">
        <v>55</v>
      </c>
      <c r="H31" s="23">
        <v>45</v>
      </c>
      <c r="I31" s="263"/>
      <c r="J31" s="145">
        <f t="shared" si="0"/>
        <v>0</v>
      </c>
    </row>
    <row r="32" spans="1:12" ht="13.5" customHeight="1" thickBot="1" x14ac:dyDescent="0.2">
      <c r="D32" s="329"/>
      <c r="E32" s="333"/>
      <c r="F32" s="277"/>
      <c r="G32" s="57" t="s">
        <v>34</v>
      </c>
      <c r="H32" s="23">
        <v>30</v>
      </c>
      <c r="I32" s="263"/>
      <c r="J32" s="145">
        <f t="shared" si="0"/>
        <v>0</v>
      </c>
    </row>
    <row r="33" spans="4:10" ht="13.5" customHeight="1" thickBot="1" x14ac:dyDescent="0.2">
      <c r="D33" s="330"/>
      <c r="E33" s="362" t="s">
        <v>70</v>
      </c>
      <c r="F33" s="363"/>
      <c r="G33" s="364"/>
      <c r="H33" s="100">
        <f>SUM(H28:H32)</f>
        <v>145</v>
      </c>
      <c r="I33" s="256"/>
      <c r="J33" s="146">
        <f>SUM(J28:J32)</f>
        <v>0</v>
      </c>
    </row>
    <row r="34" spans="4:10" ht="13.5" customHeight="1" thickBot="1" x14ac:dyDescent="0.2">
      <c r="D34" s="328" t="s">
        <v>38</v>
      </c>
      <c r="E34" s="61" t="s">
        <v>81</v>
      </c>
      <c r="F34" s="275">
        <v>4</v>
      </c>
      <c r="G34" s="57" t="s">
        <v>75</v>
      </c>
      <c r="H34" s="23">
        <v>2</v>
      </c>
      <c r="I34" s="263"/>
      <c r="J34" s="145">
        <f t="shared" si="0"/>
        <v>0</v>
      </c>
    </row>
    <row r="35" spans="4:10" ht="13.5" customHeight="1" thickBot="1" x14ac:dyDescent="0.2">
      <c r="D35" s="329"/>
      <c r="E35" s="331" t="s">
        <v>151</v>
      </c>
      <c r="F35" s="276"/>
      <c r="G35" s="57" t="s">
        <v>52</v>
      </c>
      <c r="H35" s="23">
        <v>2</v>
      </c>
      <c r="I35" s="263"/>
      <c r="J35" s="145">
        <f t="shared" si="0"/>
        <v>0</v>
      </c>
    </row>
    <row r="36" spans="4:10" ht="13.5" customHeight="1" thickBot="1" x14ac:dyDescent="0.2">
      <c r="D36" s="329"/>
      <c r="E36" s="332"/>
      <c r="F36" s="276"/>
      <c r="G36" s="57" t="s">
        <v>53</v>
      </c>
      <c r="H36" s="23">
        <v>2</v>
      </c>
      <c r="I36" s="263"/>
      <c r="J36" s="145">
        <f t="shared" si="0"/>
        <v>0</v>
      </c>
    </row>
    <row r="37" spans="4:10" ht="13.5" customHeight="1" thickBot="1" x14ac:dyDescent="0.2">
      <c r="D37" s="329"/>
      <c r="E37" s="332"/>
      <c r="F37" s="276"/>
      <c r="G37" s="57" t="s">
        <v>55</v>
      </c>
      <c r="H37" s="23">
        <v>2</v>
      </c>
      <c r="I37" s="263"/>
      <c r="J37" s="145">
        <f t="shared" si="0"/>
        <v>0</v>
      </c>
    </row>
    <row r="38" spans="4:10" ht="13.5" customHeight="1" thickBot="1" x14ac:dyDescent="0.2">
      <c r="D38" s="329"/>
      <c r="E38" s="333"/>
      <c r="F38" s="277"/>
      <c r="G38" s="57" t="s">
        <v>34</v>
      </c>
      <c r="H38" s="23">
        <v>2</v>
      </c>
      <c r="I38" s="263"/>
      <c r="J38" s="145">
        <f t="shared" si="0"/>
        <v>0</v>
      </c>
    </row>
    <row r="39" spans="4:10" ht="13.5" customHeight="1" thickBot="1" x14ac:dyDescent="0.2">
      <c r="D39" s="330"/>
      <c r="E39" s="362" t="s">
        <v>70</v>
      </c>
      <c r="F39" s="363"/>
      <c r="G39" s="364"/>
      <c r="H39" s="100">
        <f>SUM(H34:H38)</f>
        <v>10</v>
      </c>
      <c r="I39" s="256"/>
      <c r="J39" s="146">
        <f>SUM(J34:J38)</f>
        <v>0</v>
      </c>
    </row>
    <row r="40" spans="4:10" ht="13.5" customHeight="1" thickBot="1" x14ac:dyDescent="0.2">
      <c r="D40" s="60" t="s">
        <v>152</v>
      </c>
      <c r="E40" s="61" t="s">
        <v>128</v>
      </c>
      <c r="F40" s="62" t="s">
        <v>153</v>
      </c>
      <c r="G40" s="57" t="s">
        <v>41</v>
      </c>
      <c r="H40" s="23">
        <v>1445</v>
      </c>
      <c r="I40" s="263"/>
      <c r="J40" s="145">
        <f t="shared" si="0"/>
        <v>0</v>
      </c>
    </row>
    <row r="41" spans="4:10" ht="14.25" thickBot="1" x14ac:dyDescent="0.2">
      <c r="D41" s="374" t="s">
        <v>59</v>
      </c>
      <c r="E41" s="374"/>
      <c r="F41" s="374"/>
      <c r="G41" s="374"/>
      <c r="H41" s="84">
        <f>SUM(H33,H39,H40,)</f>
        <v>1600</v>
      </c>
      <c r="I41" s="256"/>
      <c r="J41" s="264">
        <f>SUM(J33,J39,J40,)</f>
        <v>0</v>
      </c>
    </row>
  </sheetData>
  <mergeCells count="34">
    <mergeCell ref="E39:G39"/>
    <mergeCell ref="E25:H25"/>
    <mergeCell ref="I25:J25"/>
    <mergeCell ref="I24:J24"/>
    <mergeCell ref="D41:G41"/>
    <mergeCell ref="D28:D33"/>
    <mergeCell ref="D34:D39"/>
    <mergeCell ref="F28:F32"/>
    <mergeCell ref="E29:E32"/>
    <mergeCell ref="F34:F38"/>
    <mergeCell ref="E35:E38"/>
    <mergeCell ref="E33:G33"/>
    <mergeCell ref="I22:J22"/>
    <mergeCell ref="B21:E21"/>
    <mergeCell ref="F21:H21"/>
    <mergeCell ref="I21:J21"/>
    <mergeCell ref="I23:J23"/>
    <mergeCell ref="K1:L1"/>
    <mergeCell ref="A6:L13"/>
    <mergeCell ref="A15:B15"/>
    <mergeCell ref="C15:D15"/>
    <mergeCell ref="E15:F15"/>
    <mergeCell ref="K16:L16"/>
    <mergeCell ref="A17:B17"/>
    <mergeCell ref="C17:D17"/>
    <mergeCell ref="E17:F17"/>
    <mergeCell ref="G17:H17"/>
    <mergeCell ref="I17:J17"/>
    <mergeCell ref="K17:L17"/>
    <mergeCell ref="A16:B16"/>
    <mergeCell ref="C16:D16"/>
    <mergeCell ref="E16:F16"/>
    <mergeCell ref="G16:H16"/>
    <mergeCell ref="I16:J16"/>
  </mergeCells>
  <phoneticPr fontId="2"/>
  <printOptions horizontalCentered="1"/>
  <pageMargins left="0.70866141732283472" right="0.70866141732283472" top="0.74803149606299213" bottom="0.74803149606299213" header="0.31496062992125984" footer="0.31496062992125984"/>
  <pageSetup paperSize="9" scale="68" fitToHeight="0"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E82BAD-19C4-4532-A70A-F2404900B1E4}">
  <sheetPr>
    <pageSetUpPr fitToPage="1"/>
  </sheetPr>
  <dimension ref="A1:L49"/>
  <sheetViews>
    <sheetView view="pageBreakPreview" zoomScaleNormal="100" zoomScaleSheetLayoutView="100" workbookViewId="0">
      <selection activeCell="K32" sqref="K32"/>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17" t="s">
        <v>159</v>
      </c>
      <c r="D15" s="318"/>
      <c r="E15" s="306" t="s">
        <v>157</v>
      </c>
      <c r="F15" s="307"/>
      <c r="G15" s="17"/>
      <c r="K15" s="19" t="s">
        <v>4</v>
      </c>
      <c r="L15" s="19" t="s">
        <v>158</v>
      </c>
    </row>
    <row r="16" spans="1:12" ht="98.25" customHeight="1" x14ac:dyDescent="0.15">
      <c r="A16" s="312" t="s">
        <v>5</v>
      </c>
      <c r="B16" s="313"/>
      <c r="C16" s="314" t="s">
        <v>155</v>
      </c>
      <c r="D16" s="315"/>
      <c r="E16" s="312"/>
      <c r="F16" s="285"/>
      <c r="G16" s="312"/>
      <c r="H16" s="285"/>
      <c r="I16" s="284"/>
      <c r="J16" s="285"/>
      <c r="K16" s="284"/>
      <c r="L16" s="285"/>
    </row>
    <row r="17" spans="1:12" ht="19.5" customHeight="1" x14ac:dyDescent="0.15">
      <c r="A17" s="306" t="s">
        <v>6</v>
      </c>
      <c r="B17" s="307"/>
      <c r="C17" s="310">
        <f>I23</f>
        <v>4000</v>
      </c>
      <c r="D17" s="349"/>
      <c r="E17" s="310"/>
      <c r="F17" s="349"/>
      <c r="G17" s="310"/>
      <c r="H17" s="349"/>
      <c r="I17" s="310"/>
      <c r="J17" s="311"/>
      <c r="K17" s="310"/>
      <c r="L17" s="311"/>
    </row>
    <row r="18" spans="1:12" ht="13.5" customHeight="1" x14ac:dyDescent="0.15">
      <c r="C18" s="4"/>
      <c r="D18" s="4"/>
      <c r="E18" s="4"/>
      <c r="F18" s="4"/>
      <c r="G18" s="4"/>
      <c r="H18" s="4"/>
      <c r="I18" s="4"/>
      <c r="J18" s="4"/>
      <c r="K18" s="4"/>
      <c r="L18" s="4"/>
    </row>
    <row r="19" spans="1:12" x14ac:dyDescent="0.15">
      <c r="A19" s="18"/>
      <c r="C19" s="4"/>
      <c r="D19" s="4"/>
      <c r="E19" s="4"/>
      <c r="F19" s="4"/>
      <c r="G19" s="4"/>
      <c r="H19" s="4"/>
      <c r="I19" s="4"/>
      <c r="J19" s="4"/>
      <c r="K19" s="4"/>
      <c r="L19" s="4"/>
    </row>
    <row r="20" spans="1:12" x14ac:dyDescent="0.15">
      <c r="A20" t="s">
        <v>7</v>
      </c>
      <c r="F20" s="8" t="s">
        <v>8</v>
      </c>
    </row>
    <row r="21" spans="1:12" ht="13.5" customHeight="1" x14ac:dyDescent="0.15">
      <c r="A21" s="10" t="s">
        <v>9</v>
      </c>
      <c r="B21" s="291" t="s">
        <v>10</v>
      </c>
      <c r="C21" s="291"/>
      <c r="D21" s="291"/>
      <c r="E21" s="321"/>
      <c r="F21" s="321" t="s">
        <v>11</v>
      </c>
      <c r="G21" s="321"/>
      <c r="H21" s="321"/>
      <c r="I21" s="321" t="s">
        <v>12</v>
      </c>
      <c r="J21" s="321"/>
    </row>
    <row r="22" spans="1:12" ht="13.5" customHeight="1" x14ac:dyDescent="0.15">
      <c r="A22" s="10" t="s">
        <v>13</v>
      </c>
      <c r="B22" s="19" t="s">
        <v>14</v>
      </c>
      <c r="C22" s="19" t="s">
        <v>15</v>
      </c>
      <c r="D22" s="40" t="s">
        <v>16</v>
      </c>
      <c r="E22" s="33" t="s">
        <v>17</v>
      </c>
      <c r="F22" s="34" t="s">
        <v>18</v>
      </c>
      <c r="G22" s="34" t="s">
        <v>19</v>
      </c>
      <c r="H22" s="34" t="s">
        <v>20</v>
      </c>
      <c r="I22" s="322"/>
      <c r="J22" s="323"/>
    </row>
    <row r="23" spans="1:12" ht="13.5" customHeight="1" x14ac:dyDescent="0.15">
      <c r="A23" s="10" t="s">
        <v>21</v>
      </c>
      <c r="B23" s="14">
        <f>H36</f>
        <v>1100</v>
      </c>
      <c r="C23" s="14">
        <f>H47</f>
        <v>2900</v>
      </c>
      <c r="D23" s="47">
        <v>0</v>
      </c>
      <c r="E23" s="47">
        <v>0</v>
      </c>
      <c r="F23" s="47">
        <v>0</v>
      </c>
      <c r="G23" s="47">
        <v>0</v>
      </c>
      <c r="H23" s="48">
        <v>0</v>
      </c>
      <c r="I23" s="282">
        <f>SUM(B23:H23)</f>
        <v>4000</v>
      </c>
      <c r="J23" s="324"/>
      <c r="L23" s="13"/>
    </row>
    <row r="24" spans="1:12" ht="13.5" customHeight="1" x14ac:dyDescent="0.15">
      <c r="A24" s="10" t="s">
        <v>22</v>
      </c>
      <c r="B24" s="14">
        <f>J36</f>
        <v>0</v>
      </c>
      <c r="C24" s="14">
        <f>J47</f>
        <v>0</v>
      </c>
      <c r="D24" s="47">
        <v>0</v>
      </c>
      <c r="E24" s="47">
        <v>0</v>
      </c>
      <c r="F24" s="47">
        <v>0</v>
      </c>
      <c r="G24" s="47">
        <v>0</v>
      </c>
      <c r="H24" s="50">
        <v>0</v>
      </c>
      <c r="I24" s="282">
        <f>SUM(B24:H24)</f>
        <v>0</v>
      </c>
      <c r="J24" s="324"/>
    </row>
    <row r="25" spans="1:12" ht="13.5" customHeight="1" x14ac:dyDescent="0.15">
      <c r="A25" s="11"/>
      <c r="B25" s="11"/>
      <c r="C25" s="12"/>
      <c r="D25" s="12"/>
      <c r="E25" s="286" t="s">
        <v>39</v>
      </c>
      <c r="F25" s="287"/>
      <c r="G25" s="287"/>
      <c r="H25" s="288"/>
      <c r="I25" s="319">
        <f>IF(ISERROR(I24/I23)," ",(I24/I23))</f>
        <v>0</v>
      </c>
      <c r="J25" s="320" t="str">
        <f>IF(ISERROR(#REF!/J26)," ",(#REF!/J26))</f>
        <v xml:space="preserve"> </v>
      </c>
    </row>
    <row r="26" spans="1:12" ht="13.5" customHeight="1" x14ac:dyDescent="0.15">
      <c r="A26" s="2"/>
      <c r="B26" s="2"/>
      <c r="G26" s="39"/>
      <c r="H26" s="39"/>
      <c r="I26" s="39"/>
      <c r="J26" s="39"/>
      <c r="K26" s="39"/>
    </row>
    <row r="27" spans="1:12" ht="13.5" customHeight="1" thickBot="1" x14ac:dyDescent="0.2">
      <c r="D27" s="21" t="s">
        <v>24</v>
      </c>
      <c r="E27" s="21" t="s">
        <v>25</v>
      </c>
      <c r="F27" s="21" t="s">
        <v>26</v>
      </c>
      <c r="G27" s="21" t="s">
        <v>27</v>
      </c>
      <c r="H27" s="21" t="s">
        <v>28</v>
      </c>
      <c r="I27" s="117" t="s">
        <v>29</v>
      </c>
      <c r="J27" s="22" t="s">
        <v>30</v>
      </c>
    </row>
    <row r="28" spans="1:12" ht="13.5" customHeight="1" thickBot="1" x14ac:dyDescent="0.2">
      <c r="D28" s="328" t="s">
        <v>42</v>
      </c>
      <c r="E28" s="271" t="s">
        <v>64</v>
      </c>
      <c r="F28" s="274">
        <v>2</v>
      </c>
      <c r="G28" s="57" t="s">
        <v>31</v>
      </c>
      <c r="H28" s="23">
        <v>20</v>
      </c>
      <c r="I28" s="255"/>
      <c r="J28" s="257">
        <f t="shared" ref="J28:J46" si="0">H28*I28</f>
        <v>0</v>
      </c>
    </row>
    <row r="29" spans="1:12" ht="13.5" customHeight="1" thickBot="1" x14ac:dyDescent="0.2">
      <c r="D29" s="329"/>
      <c r="E29" s="271"/>
      <c r="F29" s="274"/>
      <c r="G29" s="57" t="s">
        <v>32</v>
      </c>
      <c r="H29" s="79">
        <v>25</v>
      </c>
      <c r="I29" s="263"/>
      <c r="J29" s="257">
        <f t="shared" si="0"/>
        <v>0</v>
      </c>
    </row>
    <row r="30" spans="1:12" ht="13.5" customHeight="1" thickBot="1" x14ac:dyDescent="0.2">
      <c r="D30" s="329"/>
      <c r="E30" s="271"/>
      <c r="F30" s="274"/>
      <c r="G30" s="57" t="s">
        <v>33</v>
      </c>
      <c r="H30" s="79">
        <v>25</v>
      </c>
      <c r="I30" s="263"/>
      <c r="J30" s="257">
        <f t="shared" si="0"/>
        <v>0</v>
      </c>
    </row>
    <row r="31" spans="1:12" ht="13.5" customHeight="1" thickBot="1" x14ac:dyDescent="0.2">
      <c r="D31" s="329"/>
      <c r="E31" s="271"/>
      <c r="F31" s="274"/>
      <c r="G31" s="57" t="s">
        <v>34</v>
      </c>
      <c r="H31" s="79">
        <v>30</v>
      </c>
      <c r="I31" s="263"/>
      <c r="J31" s="257">
        <f t="shared" si="0"/>
        <v>0</v>
      </c>
    </row>
    <row r="32" spans="1:12" ht="13.5" customHeight="1" thickBot="1" x14ac:dyDescent="0.2">
      <c r="D32" s="329"/>
      <c r="E32" s="439" t="s">
        <v>76</v>
      </c>
      <c r="F32" s="276">
        <v>4</v>
      </c>
      <c r="G32" s="57" t="s">
        <v>52</v>
      </c>
      <c r="H32" s="79">
        <v>200</v>
      </c>
      <c r="I32" s="263"/>
      <c r="J32" s="257">
        <f t="shared" si="0"/>
        <v>0</v>
      </c>
    </row>
    <row r="33" spans="4:10" ht="13.5" customHeight="1" thickBot="1" x14ac:dyDescent="0.2">
      <c r="D33" s="329"/>
      <c r="E33" s="332"/>
      <c r="F33" s="276"/>
      <c r="G33" s="57" t="s">
        <v>53</v>
      </c>
      <c r="H33" s="79">
        <v>250</v>
      </c>
      <c r="I33" s="263"/>
      <c r="J33" s="257">
        <f t="shared" si="0"/>
        <v>0</v>
      </c>
    </row>
    <row r="34" spans="4:10" ht="13.5" customHeight="1" thickBot="1" x14ac:dyDescent="0.2">
      <c r="D34" s="329"/>
      <c r="E34" s="332"/>
      <c r="F34" s="276"/>
      <c r="G34" s="57" t="s">
        <v>55</v>
      </c>
      <c r="H34" s="79">
        <v>300</v>
      </c>
      <c r="I34" s="263"/>
      <c r="J34" s="257">
        <f t="shared" si="0"/>
        <v>0</v>
      </c>
    </row>
    <row r="35" spans="4:10" ht="13.5" customHeight="1" thickBot="1" x14ac:dyDescent="0.2">
      <c r="D35" s="329"/>
      <c r="E35" s="333"/>
      <c r="F35" s="277"/>
      <c r="G35" s="57" t="s">
        <v>34</v>
      </c>
      <c r="H35" s="79">
        <v>250</v>
      </c>
      <c r="I35" s="263"/>
      <c r="J35" s="257">
        <f t="shared" si="0"/>
        <v>0</v>
      </c>
    </row>
    <row r="36" spans="4:10" ht="13.5" customHeight="1" thickBot="1" x14ac:dyDescent="0.2">
      <c r="D36" s="330"/>
      <c r="E36" s="362" t="s">
        <v>70</v>
      </c>
      <c r="F36" s="363"/>
      <c r="G36" s="364"/>
      <c r="H36" s="141">
        <f>SUM(H28:H35)</f>
        <v>1100</v>
      </c>
      <c r="I36" s="256"/>
      <c r="J36" s="258">
        <f>SUM(J28:J35)</f>
        <v>0</v>
      </c>
    </row>
    <row r="37" spans="4:10" ht="13.5" customHeight="1" thickBot="1" x14ac:dyDescent="0.2">
      <c r="D37" s="328" t="s">
        <v>38</v>
      </c>
      <c r="E37" s="332" t="s">
        <v>64</v>
      </c>
      <c r="F37" s="275">
        <v>2</v>
      </c>
      <c r="G37" s="137" t="s">
        <v>75</v>
      </c>
      <c r="H37" s="79">
        <v>30</v>
      </c>
      <c r="I37" s="263"/>
      <c r="J37" s="257">
        <f t="shared" si="0"/>
        <v>0</v>
      </c>
    </row>
    <row r="38" spans="4:10" ht="13.5" customHeight="1" thickBot="1" x14ac:dyDescent="0.2">
      <c r="D38" s="329"/>
      <c r="E38" s="332"/>
      <c r="F38" s="276"/>
      <c r="G38" s="137" t="s">
        <v>31</v>
      </c>
      <c r="H38" s="79">
        <v>40</v>
      </c>
      <c r="I38" s="263"/>
      <c r="J38" s="257">
        <f t="shared" si="0"/>
        <v>0</v>
      </c>
    </row>
    <row r="39" spans="4:10" ht="13.5" customHeight="1" thickBot="1" x14ac:dyDescent="0.2">
      <c r="D39" s="329"/>
      <c r="E39" s="332"/>
      <c r="F39" s="276"/>
      <c r="G39" s="137" t="s">
        <v>32</v>
      </c>
      <c r="H39" s="79">
        <v>40</v>
      </c>
      <c r="I39" s="263"/>
      <c r="J39" s="257">
        <f t="shared" si="0"/>
        <v>0</v>
      </c>
    </row>
    <row r="40" spans="4:10" ht="13.5" customHeight="1" thickBot="1" x14ac:dyDescent="0.2">
      <c r="D40" s="329"/>
      <c r="E40" s="333"/>
      <c r="F40" s="277"/>
      <c r="G40" s="137" t="s">
        <v>33</v>
      </c>
      <c r="H40" s="79">
        <v>50</v>
      </c>
      <c r="I40" s="263"/>
      <c r="J40" s="257">
        <f t="shared" si="0"/>
        <v>0</v>
      </c>
    </row>
    <row r="41" spans="4:10" ht="13.5" customHeight="1" thickBot="1" x14ac:dyDescent="0.2">
      <c r="D41" s="329"/>
      <c r="E41" s="439" t="s">
        <v>76</v>
      </c>
      <c r="F41" s="275">
        <v>3</v>
      </c>
      <c r="G41" s="137" t="s">
        <v>31</v>
      </c>
      <c r="H41" s="79">
        <v>50</v>
      </c>
      <c r="I41" s="263"/>
      <c r="J41" s="257">
        <f t="shared" si="0"/>
        <v>0</v>
      </c>
    </row>
    <row r="42" spans="4:10" ht="13.5" customHeight="1" thickBot="1" x14ac:dyDescent="0.2">
      <c r="D42" s="329"/>
      <c r="E42" s="440"/>
      <c r="F42" s="277"/>
      <c r="G42" s="137" t="s">
        <v>32</v>
      </c>
      <c r="H42" s="79">
        <v>140</v>
      </c>
      <c r="I42" s="263"/>
      <c r="J42" s="257">
        <f t="shared" si="0"/>
        <v>0</v>
      </c>
    </row>
    <row r="43" spans="4:10" ht="13.5" customHeight="1" thickBot="1" x14ac:dyDescent="0.2">
      <c r="D43" s="329"/>
      <c r="E43" s="440"/>
      <c r="F43" s="276">
        <v>4</v>
      </c>
      <c r="G43" s="137" t="s">
        <v>31</v>
      </c>
      <c r="H43" s="79">
        <v>650</v>
      </c>
      <c r="I43" s="263"/>
      <c r="J43" s="257">
        <f t="shared" si="0"/>
        <v>0</v>
      </c>
    </row>
    <row r="44" spans="4:10" ht="13.5" customHeight="1" thickBot="1" x14ac:dyDescent="0.2">
      <c r="D44" s="329"/>
      <c r="E44" s="440"/>
      <c r="F44" s="276"/>
      <c r="G44" s="137" t="s">
        <v>32</v>
      </c>
      <c r="H44" s="79">
        <v>650</v>
      </c>
      <c r="I44" s="263"/>
      <c r="J44" s="257">
        <f t="shared" si="0"/>
        <v>0</v>
      </c>
    </row>
    <row r="45" spans="4:10" ht="13.5" customHeight="1" thickBot="1" x14ac:dyDescent="0.2">
      <c r="D45" s="329"/>
      <c r="E45" s="440"/>
      <c r="F45" s="276"/>
      <c r="G45" s="137" t="s">
        <v>33</v>
      </c>
      <c r="H45" s="79">
        <v>650</v>
      </c>
      <c r="I45" s="263"/>
      <c r="J45" s="257">
        <f t="shared" si="0"/>
        <v>0</v>
      </c>
    </row>
    <row r="46" spans="4:10" ht="13.5" customHeight="1" thickBot="1" x14ac:dyDescent="0.2">
      <c r="D46" s="329"/>
      <c r="E46" s="441"/>
      <c r="F46" s="276"/>
      <c r="G46" s="137" t="s">
        <v>34</v>
      </c>
      <c r="H46" s="79">
        <v>600</v>
      </c>
      <c r="I46" s="263"/>
      <c r="J46" s="257">
        <f t="shared" si="0"/>
        <v>0</v>
      </c>
    </row>
    <row r="47" spans="4:10" ht="13.5" customHeight="1" thickBot="1" x14ac:dyDescent="0.2">
      <c r="D47" s="330"/>
      <c r="E47" s="362" t="s">
        <v>70</v>
      </c>
      <c r="F47" s="363"/>
      <c r="G47" s="364"/>
      <c r="H47" s="141">
        <f>SUM(H37:H46)</f>
        <v>2900</v>
      </c>
      <c r="I47" s="256"/>
      <c r="J47" s="258">
        <f>SUM(J37:J46)</f>
        <v>0</v>
      </c>
    </row>
    <row r="48" spans="4:10" ht="15" thickBot="1" x14ac:dyDescent="0.2">
      <c r="D48" s="374" t="s">
        <v>59</v>
      </c>
      <c r="E48" s="374"/>
      <c r="F48" s="374"/>
      <c r="G48" s="374"/>
      <c r="H48" s="84">
        <f>SUM(H47,H36)</f>
        <v>4000</v>
      </c>
      <c r="I48" s="256"/>
      <c r="J48" s="260">
        <f>SUM(J47,J36)</f>
        <v>0</v>
      </c>
    </row>
    <row r="49" spans="9:10" x14ac:dyDescent="0.15">
      <c r="I49" s="265"/>
      <c r="J49" s="265"/>
    </row>
  </sheetData>
  <mergeCells count="39">
    <mergeCell ref="F41:F42"/>
    <mergeCell ref="F43:F46"/>
    <mergeCell ref="I22:J22"/>
    <mergeCell ref="I23:J23"/>
    <mergeCell ref="E25:H25"/>
    <mergeCell ref="I25:J25"/>
    <mergeCell ref="I24:J24"/>
    <mergeCell ref="C16:D16"/>
    <mergeCell ref="E16:F16"/>
    <mergeCell ref="G16:H16"/>
    <mergeCell ref="I16:J16"/>
    <mergeCell ref="D48:G48"/>
    <mergeCell ref="E28:E31"/>
    <mergeCell ref="F28:F31"/>
    <mergeCell ref="E32:E35"/>
    <mergeCell ref="F32:F35"/>
    <mergeCell ref="D28:D36"/>
    <mergeCell ref="D37:D47"/>
    <mergeCell ref="E36:G36"/>
    <mergeCell ref="E47:G47"/>
    <mergeCell ref="E37:E40"/>
    <mergeCell ref="F37:F40"/>
    <mergeCell ref="E41:E46"/>
    <mergeCell ref="B21:E21"/>
    <mergeCell ref="F21:H21"/>
    <mergeCell ref="I21:J21"/>
    <mergeCell ref="K1:L1"/>
    <mergeCell ref="A6:L13"/>
    <mergeCell ref="A15:B15"/>
    <mergeCell ref="C15:D15"/>
    <mergeCell ref="E15:F15"/>
    <mergeCell ref="K16:L16"/>
    <mergeCell ref="A17:B17"/>
    <mergeCell ref="C17:D17"/>
    <mergeCell ref="E17:F17"/>
    <mergeCell ref="G17:H17"/>
    <mergeCell ref="I17:J17"/>
    <mergeCell ref="K17:L17"/>
    <mergeCell ref="A16:B16"/>
  </mergeCells>
  <phoneticPr fontId="2"/>
  <printOptions horizontalCentered="1"/>
  <pageMargins left="0.70866141732283472" right="0.70866141732283472" top="0.74803149606299213" bottom="0.74803149606299213" header="0.31496062992125984" footer="0.31496062992125984"/>
  <pageSetup paperSize="9" scale="68" fitToHeight="0"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B9FA7-FD77-4999-A778-1A65C1A079EF}">
  <sheetPr>
    <pageSetUpPr fitToPage="1"/>
  </sheetPr>
  <dimension ref="A1:L29"/>
  <sheetViews>
    <sheetView view="pageBreakPreview" zoomScaleNormal="100" zoomScaleSheetLayoutView="100" workbookViewId="0">
      <selection activeCell="I29" sqref="I29"/>
    </sheetView>
  </sheetViews>
  <sheetFormatPr defaultRowHeight="13.5" x14ac:dyDescent="0.15"/>
  <cols>
    <col min="1" max="2" width="10.625" customWidth="1"/>
    <col min="3" max="4" width="11" customWidth="1"/>
    <col min="5" max="6" width="10.625" customWidth="1"/>
    <col min="7" max="7" width="11.875" customWidth="1"/>
    <col min="8" max="13" width="10.625" customWidth="1"/>
    <col min="14" max="14" width="2.375" customWidth="1"/>
  </cols>
  <sheetData>
    <row r="1" spans="1:12" x14ac:dyDescent="0.15">
      <c r="A1" s="6"/>
      <c r="B1" s="6"/>
      <c r="K1" s="291" t="s">
        <v>0</v>
      </c>
      <c r="L1" s="291"/>
    </row>
    <row r="2" spans="1:12" x14ac:dyDescent="0.15">
      <c r="A2" s="5"/>
      <c r="B2" s="5"/>
      <c r="L2" s="3"/>
    </row>
    <row r="3" spans="1:12" x14ac:dyDescent="0.15">
      <c r="A3" s="1" t="s">
        <v>1</v>
      </c>
      <c r="B3" s="1"/>
    </row>
    <row r="4" spans="1:12" x14ac:dyDescent="0.15">
      <c r="A4" s="9"/>
      <c r="B4" s="9"/>
    </row>
    <row r="5" spans="1:12" x14ac:dyDescent="0.15">
      <c r="A5" s="9"/>
      <c r="B5" s="9"/>
    </row>
    <row r="6" spans="1:12" ht="13.15" customHeight="1" x14ac:dyDescent="0.15">
      <c r="A6" s="294" t="s">
        <v>2</v>
      </c>
      <c r="B6" s="295"/>
      <c r="C6" s="296"/>
      <c r="D6" s="296"/>
      <c r="E6" s="296"/>
      <c r="F6" s="296"/>
      <c r="G6" s="296"/>
      <c r="H6" s="296"/>
      <c r="I6" s="296"/>
      <c r="J6" s="296"/>
      <c r="K6" s="296"/>
      <c r="L6" s="297"/>
    </row>
    <row r="7" spans="1:12" ht="13.5" customHeight="1" x14ac:dyDescent="0.15">
      <c r="A7" s="298"/>
      <c r="B7" s="299"/>
      <c r="C7" s="300"/>
      <c r="D7" s="300"/>
      <c r="E7" s="300"/>
      <c r="F7" s="300"/>
      <c r="G7" s="300"/>
      <c r="H7" s="300"/>
      <c r="I7" s="300"/>
      <c r="J7" s="300"/>
      <c r="K7" s="300"/>
      <c r="L7" s="301"/>
    </row>
    <row r="8" spans="1:12" ht="13.5" customHeight="1" x14ac:dyDescent="0.15">
      <c r="A8" s="298"/>
      <c r="B8" s="299"/>
      <c r="C8" s="300"/>
      <c r="D8" s="300"/>
      <c r="E8" s="300"/>
      <c r="F8" s="300"/>
      <c r="G8" s="300"/>
      <c r="H8" s="300"/>
      <c r="I8" s="300"/>
      <c r="J8" s="300"/>
      <c r="K8" s="300"/>
      <c r="L8" s="301"/>
    </row>
    <row r="9" spans="1:12" x14ac:dyDescent="0.15">
      <c r="A9" s="298"/>
      <c r="B9" s="299"/>
      <c r="C9" s="300"/>
      <c r="D9" s="300"/>
      <c r="E9" s="300"/>
      <c r="F9" s="300"/>
      <c r="G9" s="300"/>
      <c r="H9" s="300"/>
      <c r="I9" s="300"/>
      <c r="J9" s="300"/>
      <c r="K9" s="300"/>
      <c r="L9" s="301"/>
    </row>
    <row r="10" spans="1:12" x14ac:dyDescent="0.15">
      <c r="A10" s="298"/>
      <c r="B10" s="299"/>
      <c r="C10" s="300"/>
      <c r="D10" s="300"/>
      <c r="E10" s="300"/>
      <c r="F10" s="300"/>
      <c r="G10" s="300"/>
      <c r="H10" s="300"/>
      <c r="I10" s="300"/>
      <c r="J10" s="300"/>
      <c r="K10" s="300"/>
      <c r="L10" s="301"/>
    </row>
    <row r="11" spans="1:12" x14ac:dyDescent="0.15">
      <c r="A11" s="298"/>
      <c r="B11" s="299"/>
      <c r="C11" s="300"/>
      <c r="D11" s="300"/>
      <c r="E11" s="300"/>
      <c r="F11" s="300"/>
      <c r="G11" s="300"/>
      <c r="H11" s="300"/>
      <c r="I11" s="300"/>
      <c r="J11" s="300"/>
      <c r="K11" s="300"/>
      <c r="L11" s="301"/>
    </row>
    <row r="12" spans="1:12" x14ac:dyDescent="0.15">
      <c r="A12" s="298"/>
      <c r="B12" s="299"/>
      <c r="C12" s="300"/>
      <c r="D12" s="300"/>
      <c r="E12" s="300"/>
      <c r="F12" s="300"/>
      <c r="G12" s="300"/>
      <c r="H12" s="300"/>
      <c r="I12" s="300"/>
      <c r="J12" s="300"/>
      <c r="K12" s="300"/>
      <c r="L12" s="301"/>
    </row>
    <row r="13" spans="1:12" x14ac:dyDescent="0.15">
      <c r="A13" s="302"/>
      <c r="B13" s="303"/>
      <c r="C13" s="304"/>
      <c r="D13" s="304"/>
      <c r="E13" s="304"/>
      <c r="F13" s="304"/>
      <c r="G13" s="304"/>
      <c r="H13" s="304"/>
      <c r="I13" s="304"/>
      <c r="J13" s="304"/>
      <c r="K13" s="304"/>
      <c r="L13" s="305"/>
    </row>
    <row r="15" spans="1:12" x14ac:dyDescent="0.15">
      <c r="A15" s="306" t="s">
        <v>3</v>
      </c>
      <c r="B15" s="307"/>
      <c r="C15" s="317" t="s">
        <v>156</v>
      </c>
      <c r="D15" s="318"/>
      <c r="E15" s="306" t="s">
        <v>157</v>
      </c>
      <c r="F15" s="307"/>
      <c r="G15" s="17"/>
      <c r="K15" s="19" t="s">
        <v>4</v>
      </c>
      <c r="L15" s="19" t="s">
        <v>158</v>
      </c>
    </row>
    <row r="16" spans="1:12" ht="98.25" customHeight="1" x14ac:dyDescent="0.15">
      <c r="A16" s="312" t="s">
        <v>5</v>
      </c>
      <c r="B16" s="313"/>
      <c r="C16" s="314" t="s">
        <v>155</v>
      </c>
      <c r="D16" s="315"/>
      <c r="E16" s="312"/>
      <c r="F16" s="285"/>
      <c r="G16" s="312"/>
      <c r="H16" s="285"/>
      <c r="I16" s="284"/>
      <c r="J16" s="285"/>
      <c r="K16" s="284"/>
      <c r="L16" s="285"/>
    </row>
    <row r="17" spans="1:12" ht="19.5" customHeight="1" x14ac:dyDescent="0.15">
      <c r="A17" s="306" t="s">
        <v>6</v>
      </c>
      <c r="B17" s="307"/>
      <c r="C17" s="310">
        <f>I23</f>
        <v>4000</v>
      </c>
      <c r="D17" s="349"/>
      <c r="E17" s="310"/>
      <c r="F17" s="349"/>
      <c r="G17" s="310"/>
      <c r="H17" s="349"/>
      <c r="I17" s="310"/>
      <c r="J17" s="311"/>
      <c r="K17" s="310"/>
      <c r="L17" s="311"/>
    </row>
    <row r="18" spans="1:12" ht="13.5" customHeight="1" x14ac:dyDescent="0.15">
      <c r="A18" s="453" t="s">
        <v>154</v>
      </c>
      <c r="B18" s="453"/>
      <c r="C18" s="453"/>
      <c r="D18" s="453"/>
      <c r="E18" s="453"/>
      <c r="F18" s="453"/>
      <c r="G18" s="453"/>
      <c r="H18" s="453"/>
      <c r="I18" s="453"/>
      <c r="J18" s="453"/>
      <c r="K18" s="453"/>
      <c r="L18" s="453"/>
    </row>
    <row r="19" spans="1:12" x14ac:dyDescent="0.15">
      <c r="A19" s="18"/>
      <c r="C19" s="4"/>
      <c r="D19" s="4"/>
      <c r="E19" s="4"/>
      <c r="F19" s="4"/>
      <c r="G19" s="4"/>
      <c r="H19" s="4"/>
      <c r="I19" s="4"/>
      <c r="J19" s="4"/>
      <c r="K19" s="4"/>
      <c r="L19" s="4"/>
    </row>
    <row r="20" spans="1:12" x14ac:dyDescent="0.15">
      <c r="A20" t="s">
        <v>7</v>
      </c>
      <c r="F20" s="8" t="s">
        <v>8</v>
      </c>
    </row>
    <row r="21" spans="1:12" ht="13.5" customHeight="1" x14ac:dyDescent="0.15">
      <c r="A21" s="10" t="s">
        <v>9</v>
      </c>
      <c r="B21" s="291" t="s">
        <v>10</v>
      </c>
      <c r="C21" s="291"/>
      <c r="D21" s="291"/>
      <c r="E21" s="321"/>
      <c r="F21" s="321" t="s">
        <v>11</v>
      </c>
      <c r="G21" s="321"/>
      <c r="H21" s="321"/>
      <c r="I21" s="321" t="s">
        <v>12</v>
      </c>
      <c r="J21" s="321"/>
    </row>
    <row r="22" spans="1:12" ht="13.5" customHeight="1" x14ac:dyDescent="0.15">
      <c r="A22" s="10" t="s">
        <v>13</v>
      </c>
      <c r="B22" s="19" t="s">
        <v>14</v>
      </c>
      <c r="C22" s="19" t="s">
        <v>15</v>
      </c>
      <c r="D22" s="40" t="s">
        <v>16</v>
      </c>
      <c r="E22" s="33" t="s">
        <v>17</v>
      </c>
      <c r="F22" s="34" t="s">
        <v>18</v>
      </c>
      <c r="G22" s="34" t="s">
        <v>19</v>
      </c>
      <c r="H22" s="34" t="s">
        <v>20</v>
      </c>
      <c r="I22" s="322"/>
      <c r="J22" s="323"/>
    </row>
    <row r="23" spans="1:12" ht="13.5" customHeight="1" x14ac:dyDescent="0.15">
      <c r="A23" s="10" t="s">
        <v>21</v>
      </c>
      <c r="B23" s="47">
        <v>0</v>
      </c>
      <c r="C23" s="47">
        <v>0</v>
      </c>
      <c r="D23" s="47">
        <v>0</v>
      </c>
      <c r="E23" s="47">
        <v>0</v>
      </c>
      <c r="F23" s="14">
        <f>H29</f>
        <v>4000</v>
      </c>
      <c r="G23" s="47">
        <v>0</v>
      </c>
      <c r="H23" s="47">
        <v>0</v>
      </c>
      <c r="I23" s="282">
        <f>SUM(B23:H23)</f>
        <v>4000</v>
      </c>
      <c r="J23" s="324"/>
      <c r="L23" s="13"/>
    </row>
    <row r="24" spans="1:12" ht="13.5" customHeight="1" x14ac:dyDescent="0.15">
      <c r="A24" s="10" t="s">
        <v>22</v>
      </c>
      <c r="B24" s="47">
        <v>0</v>
      </c>
      <c r="C24" s="47">
        <v>0</v>
      </c>
      <c r="D24" s="47">
        <v>0</v>
      </c>
      <c r="E24" s="47">
        <v>0</v>
      </c>
      <c r="F24" s="14">
        <f>J29</f>
        <v>0</v>
      </c>
      <c r="G24" s="47">
        <v>0</v>
      </c>
      <c r="H24" s="47">
        <v>0</v>
      </c>
      <c r="I24" s="282">
        <f>SUM(B24:H24)</f>
        <v>0</v>
      </c>
      <c r="J24" s="324"/>
    </row>
    <row r="25" spans="1:12" ht="13.5" customHeight="1" x14ac:dyDescent="0.15">
      <c r="A25" s="11"/>
      <c r="B25" s="11"/>
      <c r="C25" s="12"/>
      <c r="D25" s="12"/>
      <c r="E25" s="286" t="s">
        <v>39</v>
      </c>
      <c r="F25" s="287"/>
      <c r="G25" s="287"/>
      <c r="H25" s="288"/>
      <c r="I25" s="319">
        <f>IF(ISERROR(I24/I23)," ",(I24/I23))</f>
        <v>0</v>
      </c>
      <c r="J25" s="320" t="str">
        <f>IF(ISERROR(#REF!/J26)," ",(#REF!/J26))</f>
        <v xml:space="preserve"> </v>
      </c>
    </row>
    <row r="26" spans="1:12" ht="13.5" customHeight="1" x14ac:dyDescent="0.15">
      <c r="A26" s="2"/>
      <c r="B26" s="2"/>
      <c r="G26" s="39"/>
      <c r="H26" s="39"/>
      <c r="I26" s="39"/>
      <c r="J26" s="39"/>
      <c r="K26" s="39"/>
    </row>
    <row r="27" spans="1:12" ht="13.5" customHeight="1" thickBot="1" x14ac:dyDescent="0.2">
      <c r="D27" s="21" t="s">
        <v>24</v>
      </c>
      <c r="E27" s="21" t="s">
        <v>25</v>
      </c>
      <c r="F27" s="21" t="s">
        <v>26</v>
      </c>
      <c r="G27" s="21" t="s">
        <v>27</v>
      </c>
      <c r="H27" s="21" t="s">
        <v>28</v>
      </c>
      <c r="I27" s="117" t="s">
        <v>29</v>
      </c>
      <c r="J27" s="22" t="s">
        <v>30</v>
      </c>
    </row>
    <row r="28" spans="1:12" ht="13.5" customHeight="1" thickBot="1" x14ac:dyDescent="0.2">
      <c r="D28" s="72" t="s">
        <v>61</v>
      </c>
      <c r="E28" s="131" t="s">
        <v>40</v>
      </c>
      <c r="F28" s="72" t="s">
        <v>140</v>
      </c>
      <c r="G28" s="74" t="s">
        <v>41</v>
      </c>
      <c r="H28" s="140">
        <v>4000</v>
      </c>
      <c r="I28" s="255"/>
      <c r="J28" s="257">
        <f t="shared" ref="J28" si="0">H28*I28</f>
        <v>0</v>
      </c>
    </row>
    <row r="29" spans="1:12" ht="15" thickBot="1" x14ac:dyDescent="0.2">
      <c r="D29" s="374" t="s">
        <v>59</v>
      </c>
      <c r="E29" s="374"/>
      <c r="F29" s="374"/>
      <c r="G29" s="374"/>
      <c r="H29" s="84">
        <f>SUM(H28)</f>
        <v>4000</v>
      </c>
      <c r="I29" s="256"/>
      <c r="J29" s="260">
        <f>SUM(J28)</f>
        <v>0</v>
      </c>
    </row>
  </sheetData>
  <mergeCells count="27">
    <mergeCell ref="A18:L18"/>
    <mergeCell ref="K17:L17"/>
    <mergeCell ref="D29:G29"/>
    <mergeCell ref="E25:H25"/>
    <mergeCell ref="I25:J25"/>
    <mergeCell ref="B21:E21"/>
    <mergeCell ref="F21:H21"/>
    <mergeCell ref="I21:J21"/>
    <mergeCell ref="I22:J22"/>
    <mergeCell ref="I23:J23"/>
    <mergeCell ref="I24:J24"/>
    <mergeCell ref="K1:L1"/>
    <mergeCell ref="A6:L13"/>
    <mergeCell ref="A15:B15"/>
    <mergeCell ref="C15:D15"/>
    <mergeCell ref="E15:F15"/>
    <mergeCell ref="K16:L16"/>
    <mergeCell ref="A17:B17"/>
    <mergeCell ref="C17:D17"/>
    <mergeCell ref="E17:F17"/>
    <mergeCell ref="G17:H17"/>
    <mergeCell ref="A16:B16"/>
    <mergeCell ref="C16:D16"/>
    <mergeCell ref="E16:F16"/>
    <mergeCell ref="G16:H16"/>
    <mergeCell ref="I16:J16"/>
    <mergeCell ref="I17:J17"/>
  </mergeCells>
  <phoneticPr fontId="2"/>
  <printOptions horizontalCentered="1"/>
  <pageMargins left="0.70866141732283472" right="0.70866141732283472" top="0.74803149606299213" bottom="0.74803149606299213" header="0.31496062992125984" footer="0.31496062992125984"/>
  <pageSetup paperSize="9" scale="68"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30abc598-006e-42ba-91b5-e11ba33b7311" xsi:nil="true"/>
    <lcf76f155ced4ddcb4097134ff3c332f xmlns="4252e000-a2d7-4819-9575-7ad5d049fcbd">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0482F53209D5434FB9F1F626099235EB" ma:contentTypeVersion="11" ma:contentTypeDescription="新しいドキュメントを作成します。" ma:contentTypeScope="" ma:versionID="37863f5798b167c570bc410e6b4cfea0">
  <xsd:schema xmlns:xsd="http://www.w3.org/2001/XMLSchema" xmlns:xs="http://www.w3.org/2001/XMLSchema" xmlns:p="http://schemas.microsoft.com/office/2006/metadata/properties" xmlns:ns2="4252e000-a2d7-4819-9575-7ad5d049fcbd" xmlns:ns3="30abc598-006e-42ba-91b5-e11ba33b7311" targetNamespace="http://schemas.microsoft.com/office/2006/metadata/properties" ma:root="true" ma:fieldsID="e15dfb59842d40e744596797a2a34f00" ns2:_="" ns3:_="">
    <xsd:import namespace="4252e000-a2d7-4819-9575-7ad5d049fcbd"/>
    <xsd:import namespace="30abc598-006e-42ba-91b5-e11ba33b7311"/>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252e000-a2d7-4819-9575-7ad5d049fcb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SearchProperties" ma:index="17" nillable="true" ma:displayName="MediaServiceSearchProperties" ma:hidden="true" ma:internalName="MediaServiceSearchProperties" ma:readOnly="true">
      <xsd:simpleType>
        <xsd:restriction base="dms:Note"/>
      </xsd:simpleType>
    </xsd:element>
    <xsd:element name="MediaServiceDateTaken" ma:index="18" nillable="true" ma:displayName="MediaServiceDateTaken" ma:hidden="true" ma:indexed="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0abc598-006e-42ba-91b5-e11ba33b7311"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8c0e18fb-94f6-448c-81a0-68415951fbe1}" ma:internalName="TaxCatchAll" ma:showField="CatchAllData" ma:web="30abc598-006e-42ba-91b5-e11ba33b731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4CA8E34-089F-4299-88ED-2355D4A24409}">
  <ds:schemaRefs>
    <ds:schemaRef ds:uri="http://schemas.microsoft.com/sharepoint/v3/contenttype/forms"/>
  </ds:schemaRefs>
</ds:datastoreItem>
</file>

<file path=customXml/itemProps2.xml><?xml version="1.0" encoding="utf-8"?>
<ds:datastoreItem xmlns:ds="http://schemas.openxmlformats.org/officeDocument/2006/customXml" ds:itemID="{B41B768C-6814-4120-9DD7-9886C02C40FB}">
  <ds:schemaRefs>
    <ds:schemaRef ds:uri="http://schemas.microsoft.com/office/2006/metadata/properties"/>
    <ds:schemaRef ds:uri="http://schemas.microsoft.com/office/infopath/2007/PartnerControls"/>
    <ds:schemaRef ds:uri="30abc598-006e-42ba-91b5-e11ba33b7311"/>
    <ds:schemaRef ds:uri="4252e000-a2d7-4819-9575-7ad5d049fcbd"/>
  </ds:schemaRefs>
</ds:datastoreItem>
</file>

<file path=customXml/itemProps3.xml><?xml version="1.0" encoding="utf-8"?>
<ds:datastoreItem xmlns:ds="http://schemas.openxmlformats.org/officeDocument/2006/customXml" ds:itemID="{99AE20B8-0B44-4750-A40D-53A52AF5CAB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252e000-a2d7-4819-9575-7ad5d049fcbd"/>
    <ds:schemaRef ds:uri="30abc598-006e-42ba-91b5-e11ba33b731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54</vt:i4>
      </vt:variant>
      <vt:variant>
        <vt:lpstr>名前付き一覧</vt:lpstr>
      </vt:variant>
      <vt:variant>
        <vt:i4>50</vt:i4>
      </vt:variant>
    </vt:vector>
  </HeadingPairs>
  <TitlesOfParts>
    <vt:vector size="104" baseType="lpstr">
      <vt:lpstr>０１磐城</vt:lpstr>
      <vt:lpstr>０２磐城</vt:lpstr>
      <vt:lpstr>０３磐城</vt:lpstr>
      <vt:lpstr>０４磐城</vt:lpstr>
      <vt:lpstr>０４（民）常磐林業（株）</vt:lpstr>
      <vt:lpstr>０５福島</vt:lpstr>
      <vt:lpstr>０６福島</vt:lpstr>
      <vt:lpstr>０７福島</vt:lpstr>
      <vt:lpstr>０８白河</vt:lpstr>
      <vt:lpstr>０８（民）(有)大須賀林業</vt:lpstr>
      <vt:lpstr>０９白河</vt:lpstr>
      <vt:lpstr>０９（民）(有)大須賀林業</vt:lpstr>
      <vt:lpstr>１０棚倉</vt:lpstr>
      <vt:lpstr>１１棚倉</vt:lpstr>
      <vt:lpstr>１１（民）真名畑林業有限会社</vt:lpstr>
      <vt:lpstr>１１（民）有限会社ウッド福生</vt:lpstr>
      <vt:lpstr>１１（民）有限会社スズキ木材</vt:lpstr>
      <vt:lpstr>１１（民）有限会社陣野林業</vt:lpstr>
      <vt:lpstr>１１（民）有限会社田部林業</vt:lpstr>
      <vt:lpstr>１１（民）有限会社本郷林業</vt:lpstr>
      <vt:lpstr>１２南会津</vt:lpstr>
      <vt:lpstr>１３南会津</vt:lpstr>
      <vt:lpstr>１４塩那</vt:lpstr>
      <vt:lpstr>１５塩那</vt:lpstr>
      <vt:lpstr>１６塩那</vt:lpstr>
      <vt:lpstr>１７日光</vt:lpstr>
      <vt:lpstr>１８日光</vt:lpstr>
      <vt:lpstr>１９日光</vt:lpstr>
      <vt:lpstr>２０群馬</vt:lpstr>
      <vt:lpstr>２１群馬</vt:lpstr>
      <vt:lpstr>２２群馬</vt:lpstr>
      <vt:lpstr>２３利根沼田</vt:lpstr>
      <vt:lpstr>２４利根沼田</vt:lpstr>
      <vt:lpstr>２５利根沼田</vt:lpstr>
      <vt:lpstr>２６利根沼田</vt:lpstr>
      <vt:lpstr>２７吾妻</vt:lpstr>
      <vt:lpstr>２８吾妻</vt:lpstr>
      <vt:lpstr>２９吾妻</vt:lpstr>
      <vt:lpstr>３０吾妻</vt:lpstr>
      <vt:lpstr>３１村上</vt:lpstr>
      <vt:lpstr>３２村上</vt:lpstr>
      <vt:lpstr>３２（民）有限会社阿部林業工務店</vt:lpstr>
      <vt:lpstr>３３中越</vt:lpstr>
      <vt:lpstr>３３（民）湯沢町</vt:lpstr>
      <vt:lpstr>３４中越</vt:lpstr>
      <vt:lpstr>３４（民）湯沢町</vt:lpstr>
      <vt:lpstr>３５茨城</vt:lpstr>
      <vt:lpstr>３６茨城</vt:lpstr>
      <vt:lpstr>３７茨城</vt:lpstr>
      <vt:lpstr>３８茨城</vt:lpstr>
      <vt:lpstr>３９茨城</vt:lpstr>
      <vt:lpstr>４０伊豆</vt:lpstr>
      <vt:lpstr>４１静岡</vt:lpstr>
      <vt:lpstr>４２静岡</vt:lpstr>
      <vt:lpstr>'０１磐城'!Print_Area</vt:lpstr>
      <vt:lpstr>'０２磐城'!Print_Area</vt:lpstr>
      <vt:lpstr>'０３磐城'!Print_Area</vt:lpstr>
      <vt:lpstr>'０４（民）常磐林業（株）'!Print_Area</vt:lpstr>
      <vt:lpstr>'０４磐城'!Print_Area</vt:lpstr>
      <vt:lpstr>'０５福島'!Print_Area</vt:lpstr>
      <vt:lpstr>'０６福島'!Print_Area</vt:lpstr>
      <vt:lpstr>'０７福島'!Print_Area</vt:lpstr>
      <vt:lpstr>'０８（民）(有)大須賀林業'!Print_Area</vt:lpstr>
      <vt:lpstr>'０８白河'!Print_Area</vt:lpstr>
      <vt:lpstr>'０９（民）(有)大須賀林業'!Print_Area</vt:lpstr>
      <vt:lpstr>'０９白河'!Print_Area</vt:lpstr>
      <vt:lpstr>'１０棚倉'!Print_Area</vt:lpstr>
      <vt:lpstr>'１１（民）真名畑林業有限会社'!Print_Area</vt:lpstr>
      <vt:lpstr>'１１（民）有限会社ウッド福生'!Print_Area</vt:lpstr>
      <vt:lpstr>'１１（民）有限会社スズキ木材'!Print_Area</vt:lpstr>
      <vt:lpstr>'１１（民）有限会社陣野林業'!Print_Area</vt:lpstr>
      <vt:lpstr>'１１（民）有限会社田部林業'!Print_Area</vt:lpstr>
      <vt:lpstr>'１１（民）有限会社本郷林業'!Print_Area</vt:lpstr>
      <vt:lpstr>'１１棚倉'!Print_Area</vt:lpstr>
      <vt:lpstr>'１２南会津'!Print_Area</vt:lpstr>
      <vt:lpstr>'１３南会津'!Print_Area</vt:lpstr>
      <vt:lpstr>'１４塩那'!Print_Area</vt:lpstr>
      <vt:lpstr>'１５塩那'!Print_Area</vt:lpstr>
      <vt:lpstr>'１６塩那'!Print_Area</vt:lpstr>
      <vt:lpstr>'１７日光'!Print_Area</vt:lpstr>
      <vt:lpstr>'１８日光'!Print_Area</vt:lpstr>
      <vt:lpstr>'１９日光'!Print_Area</vt:lpstr>
      <vt:lpstr>'２０群馬'!Print_Area</vt:lpstr>
      <vt:lpstr>'２１群馬'!Print_Area</vt:lpstr>
      <vt:lpstr>'２２群馬'!Print_Area</vt:lpstr>
      <vt:lpstr>'２７吾妻'!Print_Area</vt:lpstr>
      <vt:lpstr>'２８吾妻'!Print_Area</vt:lpstr>
      <vt:lpstr>'２９吾妻'!Print_Area</vt:lpstr>
      <vt:lpstr>'３０吾妻'!Print_Area</vt:lpstr>
      <vt:lpstr>'３１村上'!Print_Area</vt:lpstr>
      <vt:lpstr>'３２（民）有限会社阿部林業工務店'!Print_Area</vt:lpstr>
      <vt:lpstr>'３２村上'!Print_Area</vt:lpstr>
      <vt:lpstr>'３３（民）湯沢町'!Print_Area</vt:lpstr>
      <vt:lpstr>'３３中越'!Print_Area</vt:lpstr>
      <vt:lpstr>'３４（民）湯沢町'!Print_Area</vt:lpstr>
      <vt:lpstr>'３４中越'!Print_Area</vt:lpstr>
      <vt:lpstr>'３５茨城'!Print_Area</vt:lpstr>
      <vt:lpstr>'３６茨城'!Print_Area</vt:lpstr>
      <vt:lpstr>'３７茨城'!Print_Area</vt:lpstr>
      <vt:lpstr>'３８茨城'!Print_Area</vt:lpstr>
      <vt:lpstr>'３９茨城'!Print_Area</vt:lpstr>
      <vt:lpstr>'４０伊豆'!Print_Area</vt:lpstr>
      <vt:lpstr>'４１静岡'!Print_Area</vt:lpstr>
      <vt:lpstr>'４２静岡'!Print_Area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2026-02-25T23:40:59Z</cp:lastPrinted>
  <dcterms:created xsi:type="dcterms:W3CDTF">2017-12-01T06:36:37Z</dcterms:created>
  <dcterms:modified xsi:type="dcterms:W3CDTF">2026-03-02T22:36:38Z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0x0101000482F53209D5434FB9F1F626099235EB</vt:lpwstr>
  </property>
  <property fmtid="{D5CDD505-2E9C-101B-9397-08002B2CF9AE}" pid="3" name="MediaServiceImageTags">
    <vt:lpwstr/>
  </property>
</Properties>
</file>