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350FA8E8-F2F6-4BE3-8286-2F554ED71E5A}" xr6:coauthVersionLast="47" xr6:coauthVersionMax="47" xr10:uidLastSave="{00000000-0000-0000-0000-000000000000}"/>
  <bookViews>
    <workbookView xWindow="28680" yWindow="-120" windowWidth="29040" windowHeight="15720" tabRatio="782" activeTab="1" xr2:uid="{00000000-000D-0000-FFFF-FFFF00000000}"/>
  </bookViews>
  <sheets>
    <sheet name="参考情報" sheetId="18" r:id="rId1"/>
    <sheet name="資料Ⅰー26" sheetId="17" r:id="rId2"/>
  </sheets>
  <definedNames>
    <definedName name="_xlnm.Print_Area" localSheetId="1">資料Ⅰー26!$A$43:$U$54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46" i="17" l="1"/>
  <c r="T53" i="17"/>
  <c r="T47" i="17"/>
  <c r="AS3" i="17"/>
  <c r="AS8" i="17"/>
  <c r="AP3" i="17"/>
  <c r="AP10" i="17"/>
  <c r="AO10" i="17"/>
  <c r="V10" i="17"/>
  <c r="W10" i="17"/>
  <c r="X10" i="17"/>
  <c r="Y10" i="17"/>
  <c r="Z10" i="17"/>
  <c r="N53" i="17" l="1"/>
  <c r="M53" i="17"/>
  <c r="R52" i="17"/>
  <c r="T52" i="17" s="1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T51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T50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T49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T48" i="17"/>
  <c r="Q48" i="17"/>
  <c r="P48" i="17"/>
  <c r="O48" i="17"/>
  <c r="N48" i="17"/>
  <c r="M48" i="17"/>
  <c r="L48" i="17"/>
  <c r="K48" i="17"/>
  <c r="J48" i="17"/>
  <c r="I48" i="17"/>
  <c r="H48" i="17"/>
  <c r="G48" i="17"/>
  <c r="G53" i="17" s="1"/>
  <c r="F48" i="17"/>
  <c r="E48" i="17"/>
  <c r="E53" i="17" s="1"/>
  <c r="D48" i="17"/>
  <c r="C48" i="17"/>
  <c r="Q47" i="17"/>
  <c r="P47" i="17"/>
  <c r="O47" i="17"/>
  <c r="N47" i="17"/>
  <c r="M47" i="17"/>
  <c r="L47" i="17"/>
  <c r="K47" i="17"/>
  <c r="J47" i="17"/>
  <c r="I47" i="17"/>
  <c r="H47" i="17"/>
  <c r="H53" i="17" s="1"/>
  <c r="G47" i="17"/>
  <c r="F47" i="17"/>
  <c r="F53" i="17" s="1"/>
  <c r="E47" i="17"/>
  <c r="D47" i="17"/>
  <c r="C47" i="17"/>
  <c r="Q46" i="17"/>
  <c r="P46" i="17"/>
  <c r="O46" i="17"/>
  <c r="N46" i="17"/>
  <c r="M46" i="17"/>
  <c r="L46" i="17"/>
  <c r="K46" i="17"/>
  <c r="K53" i="17" s="1"/>
  <c r="J46" i="17"/>
  <c r="J53" i="17" s="1"/>
  <c r="I46" i="17"/>
  <c r="I53" i="17" s="1"/>
  <c r="H46" i="17"/>
  <c r="G46" i="17"/>
  <c r="F46" i="17"/>
  <c r="E46" i="17"/>
  <c r="D46" i="17"/>
  <c r="D53" i="17" s="1"/>
  <c r="C46" i="17"/>
  <c r="C53" i="17" s="1"/>
  <c r="AP21" i="17"/>
  <c r="R53" i="17" s="1"/>
  <c r="AO21" i="17"/>
  <c r="Q53" i="17" s="1"/>
  <c r="AN21" i="17"/>
  <c r="P53" i="17" s="1"/>
  <c r="AM21" i="17"/>
  <c r="O53" i="17" s="1"/>
  <c r="AL21" i="17"/>
  <c r="AK21" i="17"/>
  <c r="AJ21" i="17"/>
  <c r="L53" i="17" s="1"/>
  <c r="AI21" i="17"/>
  <c r="AI10" i="17" s="1"/>
  <c r="AH21" i="17"/>
  <c r="AH10" i="17" s="1"/>
  <c r="AG21" i="17"/>
  <c r="AG10" i="17" s="1"/>
  <c r="AF21" i="17"/>
  <c r="AE21" i="17"/>
  <c r="AD21" i="17"/>
  <c r="AC21" i="17"/>
  <c r="AB21" i="17"/>
  <c r="AB10" i="17" s="1"/>
  <c r="AA21" i="17"/>
  <c r="AA10" i="17" s="1"/>
  <c r="Z21" i="17"/>
  <c r="Y21" i="17"/>
  <c r="X21" i="17"/>
  <c r="W21" i="17"/>
  <c r="V21" i="17"/>
  <c r="AS10" i="17"/>
  <c r="AN10" i="17"/>
  <c r="AM10" i="17"/>
  <c r="AL10" i="17"/>
  <c r="AK10" i="17"/>
  <c r="AF10" i="17"/>
  <c r="AE10" i="17"/>
  <c r="AD10" i="17"/>
  <c r="AC10" i="17"/>
  <c r="AS9" i="17"/>
  <c r="AP9" i="17"/>
  <c r="AO9" i="17"/>
  <c r="AN9" i="17"/>
  <c r="AM9" i="17"/>
  <c r="AL9" i="17"/>
  <c r="AK9" i="17"/>
  <c r="AJ9" i="17"/>
  <c r="AI9" i="17"/>
  <c r="AH9" i="17"/>
  <c r="AG9" i="17"/>
  <c r="AF9" i="17"/>
  <c r="AE9" i="17"/>
  <c r="AD9" i="17"/>
  <c r="AC9" i="17"/>
  <c r="AB9" i="17"/>
  <c r="AA9" i="17"/>
  <c r="Z9" i="17"/>
  <c r="Y9" i="17"/>
  <c r="X9" i="17"/>
  <c r="W9" i="17"/>
  <c r="V9" i="17"/>
  <c r="AP8" i="17"/>
  <c r="AO8" i="17"/>
  <c r="AN8" i="17"/>
  <c r="AM8" i="17"/>
  <c r="AL8" i="17"/>
  <c r="AK8" i="17"/>
  <c r="AJ8" i="17"/>
  <c r="AI8" i="17"/>
  <c r="AH8" i="17"/>
  <c r="AG8" i="17"/>
  <c r="AF8" i="17"/>
  <c r="AE8" i="17"/>
  <c r="AD8" i="17"/>
  <c r="AC8" i="17"/>
  <c r="AB8" i="17"/>
  <c r="AA8" i="17"/>
  <c r="Z8" i="17"/>
  <c r="Y8" i="17"/>
  <c r="X8" i="17"/>
  <c r="W8" i="17"/>
  <c r="V8" i="17"/>
  <c r="AS7" i="17"/>
  <c r="AP7" i="17"/>
  <c r="AO7" i="17"/>
  <c r="AN7" i="17"/>
  <c r="AM7" i="17"/>
  <c r="AL7" i="17"/>
  <c r="AK7" i="17"/>
  <c r="AJ7" i="17"/>
  <c r="AI7" i="17"/>
  <c r="AH7" i="17"/>
  <c r="AG7" i="17"/>
  <c r="AF7" i="17"/>
  <c r="AE7" i="17"/>
  <c r="AD7" i="17"/>
  <c r="AC7" i="17"/>
  <c r="AB7" i="17"/>
  <c r="AA7" i="17"/>
  <c r="Z7" i="17"/>
  <c r="Y7" i="17"/>
  <c r="X7" i="17"/>
  <c r="W7" i="17"/>
  <c r="V7" i="17"/>
  <c r="AS6" i="17"/>
  <c r="AP6" i="17"/>
  <c r="AO6" i="17"/>
  <c r="AN6" i="17"/>
  <c r="AM6" i="17"/>
  <c r="AL6" i="17"/>
  <c r="AK6" i="17"/>
  <c r="AJ6" i="17"/>
  <c r="AI6" i="17"/>
  <c r="AH6" i="17"/>
  <c r="AG6" i="17"/>
  <c r="AF6" i="17"/>
  <c r="AE6" i="17"/>
  <c r="AD6" i="17"/>
  <c r="AC6" i="17"/>
  <c r="AB6" i="17"/>
  <c r="AA6" i="17"/>
  <c r="Z6" i="17"/>
  <c r="Y6" i="17"/>
  <c r="X6" i="17"/>
  <c r="W6" i="17"/>
  <c r="V6" i="17"/>
  <c r="AS5" i="17"/>
  <c r="AP5" i="17"/>
  <c r="AO5" i="17"/>
  <c r="AN5" i="17"/>
  <c r="AM5" i="17"/>
  <c r="AL5" i="17"/>
  <c r="AK5" i="17"/>
  <c r="AJ5" i="17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AS4" i="17"/>
  <c r="AP4" i="17"/>
  <c r="AO4" i="17"/>
  <c r="AN4" i="17"/>
  <c r="AM4" i="17"/>
  <c r="AL4" i="17"/>
  <c r="AK4" i="17"/>
  <c r="AJ4" i="17"/>
  <c r="AI4" i="17"/>
  <c r="AH4" i="17"/>
  <c r="AG4" i="17"/>
  <c r="AF4" i="17"/>
  <c r="AE4" i="17"/>
  <c r="AD4" i="17"/>
  <c r="AC4" i="17"/>
  <c r="AB4" i="17"/>
  <c r="AA4" i="17"/>
  <c r="Z4" i="17"/>
  <c r="Y4" i="17"/>
  <c r="X4" i="17"/>
  <c r="W4" i="17"/>
  <c r="V4" i="17"/>
  <c r="AO3" i="17"/>
  <c r="AN3" i="17"/>
  <c r="AM3" i="17"/>
  <c r="AL3" i="17"/>
  <c r="AK3" i="17"/>
  <c r="AJ3" i="17"/>
  <c r="AI3" i="17"/>
  <c r="AH3" i="17"/>
  <c r="AG3" i="17"/>
  <c r="AF3" i="17"/>
  <c r="AE3" i="17"/>
  <c r="AD3" i="17"/>
  <c r="AC3" i="17"/>
  <c r="AB3" i="17"/>
  <c r="AA3" i="17"/>
  <c r="Z3" i="17"/>
  <c r="Y3" i="17"/>
  <c r="X3" i="17"/>
  <c r="W3" i="17"/>
  <c r="V3" i="17"/>
  <c r="U46" i="17" l="1"/>
  <c r="U47" i="17"/>
  <c r="U48" i="17"/>
  <c r="U49" i="17"/>
  <c r="U50" i="17"/>
  <c r="U51" i="17"/>
  <c r="U52" i="17"/>
  <c r="AJ10" i="17"/>
  <c r="U53" i="17" l="1"/>
</calcChain>
</file>

<file path=xl/sharedStrings.xml><?xml version="1.0" encoding="utf-8"?>
<sst xmlns="http://schemas.openxmlformats.org/spreadsheetml/2006/main" count="124" uniqueCount="83">
  <si>
    <t>シカ</t>
    <phoneticPr fontId="3"/>
  </si>
  <si>
    <t>カモシカ</t>
    <phoneticPr fontId="3"/>
  </si>
  <si>
    <t>イノシシ</t>
    <phoneticPr fontId="3"/>
  </si>
  <si>
    <t>クマ</t>
    <phoneticPr fontId="3"/>
  </si>
  <si>
    <t>ノウサギ</t>
    <phoneticPr fontId="3"/>
  </si>
  <si>
    <t>ノネズミ</t>
    <phoneticPr fontId="3"/>
  </si>
  <si>
    <t>サル</t>
    <phoneticPr fontId="3"/>
  </si>
  <si>
    <t>単位：千ha</t>
    <rPh sb="0" eb="2">
      <t>タンイ</t>
    </rPh>
    <rPh sb="3" eb="4">
      <t>セン</t>
    </rPh>
    <phoneticPr fontId="3"/>
  </si>
  <si>
    <t>２　年度別森林被害面積</t>
    <rPh sb="2" eb="5">
      <t>ネンドベツ</t>
    </rPh>
    <rPh sb="5" eb="7">
      <t>シンリン</t>
    </rPh>
    <rPh sb="7" eb="9">
      <t>ヒガイ</t>
    </rPh>
    <rPh sb="9" eb="11">
      <t>メンセキ</t>
    </rPh>
    <phoneticPr fontId="3"/>
  </si>
  <si>
    <t>被害合計</t>
    <rPh sb="0" eb="2">
      <t>ヒガイ</t>
    </rPh>
    <rPh sb="2" eb="4">
      <t>ゴウケイ</t>
    </rPh>
    <phoneticPr fontId="3"/>
  </si>
  <si>
    <t>Ｈ１６</t>
    <phoneticPr fontId="3"/>
  </si>
  <si>
    <t>Ｈ１７</t>
    <phoneticPr fontId="3"/>
  </si>
  <si>
    <t>（単位：ha）</t>
    <rPh sb="1" eb="3">
      <t>タンイ</t>
    </rPh>
    <phoneticPr fontId="3"/>
  </si>
  <si>
    <t>Ｈ１８</t>
    <phoneticPr fontId="3"/>
  </si>
  <si>
    <t>平成20</t>
    <rPh sb="0" eb="2">
      <t>ヘイセイ</t>
    </rPh>
    <phoneticPr fontId="3"/>
  </si>
  <si>
    <t>平成21</t>
    <rPh sb="0" eb="2">
      <t>ヘイセイ</t>
    </rPh>
    <phoneticPr fontId="3"/>
  </si>
  <si>
    <t>平成22</t>
    <rPh sb="0" eb="2">
      <t>ヘイセイ</t>
    </rPh>
    <phoneticPr fontId="3"/>
  </si>
  <si>
    <t>平成23</t>
    <rPh sb="0" eb="2">
      <t>ヘイセイ</t>
    </rPh>
    <phoneticPr fontId="3"/>
  </si>
  <si>
    <t>区　分</t>
    <rPh sb="0" eb="1">
      <t>ク</t>
    </rPh>
    <rPh sb="2" eb="3">
      <t>ブン</t>
    </rPh>
    <phoneticPr fontId="3"/>
  </si>
  <si>
    <t>平成20年度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</si>
  <si>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</si>
  <si>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</si>
  <si>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単位：ha</t>
    <rPh sb="0" eb="2">
      <t>タンイ</t>
    </rPh>
    <phoneticPr fontId="3"/>
  </si>
  <si>
    <t>平成24</t>
    <rPh sb="0" eb="2">
      <t>ヘイセイ</t>
    </rPh>
    <phoneticPr fontId="3"/>
  </si>
  <si>
    <t>平成25</t>
    <rPh sb="0" eb="2">
      <t>ヘイセイ</t>
    </rPh>
    <phoneticPr fontId="3"/>
  </si>
  <si>
    <t>平成26</t>
    <rPh sb="0" eb="2">
      <t>ヘイセイ</t>
    </rPh>
    <phoneticPr fontId="3"/>
  </si>
  <si>
    <t>平成27年度</t>
    <rPh sb="0" eb="2">
      <t>ヘイセイ</t>
    </rPh>
    <rPh sb="4" eb="6">
      <t>ネンド</t>
    </rPh>
    <phoneticPr fontId="3"/>
  </si>
  <si>
    <t>平成27</t>
    <rPh sb="0" eb="2">
      <t>ヘイセイ</t>
    </rPh>
    <phoneticPr fontId="3"/>
  </si>
  <si>
    <t>平成28</t>
    <rPh sb="0" eb="2">
      <t>ヘイセイ</t>
    </rPh>
    <phoneticPr fontId="3"/>
  </si>
  <si>
    <t>平成28年度</t>
    <rPh sb="0" eb="2">
      <t>ヘイセイ</t>
    </rPh>
    <rPh sb="4" eb="6">
      <t>ネンド</t>
    </rPh>
    <phoneticPr fontId="3"/>
  </si>
  <si>
    <t>平成29</t>
    <rPh sb="0" eb="2">
      <t>ヘイセイ</t>
    </rPh>
    <phoneticPr fontId="3"/>
  </si>
  <si>
    <t>平成29年度</t>
    <rPh sb="0" eb="2">
      <t>ヘイセイ</t>
    </rPh>
    <rPh sb="4" eb="6">
      <t>ネンド</t>
    </rPh>
    <phoneticPr fontId="3"/>
  </si>
  <si>
    <t>平成30</t>
    <rPh sb="0" eb="2">
      <t>ヘイセイ</t>
    </rPh>
    <phoneticPr fontId="3"/>
  </si>
  <si>
    <t>平成30年度</t>
    <rPh sb="0" eb="2">
      <t>ヘイセイ</t>
    </rPh>
    <rPh sb="4" eb="6">
      <t>ネンド</t>
    </rPh>
    <phoneticPr fontId="3"/>
  </si>
  <si>
    <t>資料：林野庁　研究指導課、業務課調べ</t>
    <rPh sb="0" eb="2">
      <t>シリョウ</t>
    </rPh>
    <rPh sb="3" eb="6">
      <t>リンヤチョウ</t>
    </rPh>
    <rPh sb="7" eb="9">
      <t>ケンキュウ</t>
    </rPh>
    <rPh sb="9" eb="12">
      <t>シドウカ</t>
    </rPh>
    <rPh sb="13" eb="16">
      <t>ギョウムカ</t>
    </rPh>
    <rPh sb="16" eb="17">
      <t>シラ</t>
    </rPh>
    <phoneticPr fontId="3"/>
  </si>
  <si>
    <t>注１：国有林（林野庁所管）、民有林の合計</t>
    <rPh sb="0" eb="1">
      <t>チュウ</t>
    </rPh>
    <rPh sb="3" eb="6">
      <t>コクユウリン</t>
    </rPh>
    <rPh sb="7" eb="10">
      <t>リンヤチョウ</t>
    </rPh>
    <rPh sb="10" eb="12">
      <t>ショカン</t>
    </rPh>
    <rPh sb="14" eb="17">
      <t>ミンユウリン</t>
    </rPh>
    <rPh sb="18" eb="20">
      <t>ゴウケイ</t>
    </rPh>
    <phoneticPr fontId="3"/>
  </si>
  <si>
    <t>注２：森林及び苗畑の合計</t>
    <rPh sb="0" eb="1">
      <t>チュウ</t>
    </rPh>
    <rPh sb="3" eb="5">
      <t>シンリン</t>
    </rPh>
    <rPh sb="5" eb="6">
      <t>オヨ</t>
    </rPh>
    <rPh sb="7" eb="8">
      <t>ナエ</t>
    </rPh>
    <rPh sb="8" eb="9">
      <t>ハタ</t>
    </rPh>
    <rPh sb="10" eb="12">
      <t>ゴウケイ</t>
    </rPh>
    <phoneticPr fontId="3"/>
  </si>
  <si>
    <t>令和１</t>
    <rPh sb="0" eb="2">
      <t>レイワ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</si>
  <si>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</si>
  <si>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令和２</t>
    <rPh sb="0" eb="2">
      <t>レイワ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</si>
  <si>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</si>
  <si>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（千ha）</t>
    <rPh sb="1" eb="2">
      <t>セン</t>
    </rPh>
    <phoneticPr fontId="3"/>
  </si>
  <si>
    <t>円グラフ用</t>
    <phoneticPr fontId="3"/>
  </si>
  <si>
    <t>割合</t>
    <rPh sb="0" eb="2">
      <t>ワリアイ</t>
    </rPh>
    <phoneticPr fontId="3"/>
  </si>
  <si>
    <t>令和３</t>
    <rPh sb="0" eb="2">
      <t>レイワ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</si>
  <si>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</si>
  <si>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令和４</t>
    <rPh sb="0" eb="2">
      <t>レイワ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</si>
  <si>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</si>
  <si>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令和５</t>
    <rPh sb="0" eb="2">
      <t>レイワ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</si>
  <si>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</si>
  <si>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令和６年度</t>
    <rPh sb="0" eb="2">
      <t>レイワ</t>
    </rPh>
    <rPh sb="3" eb="5">
      <t>ネンド</t>
    </rPh>
    <rPh sb="4" eb="5">
      <t>ド</t>
    </rPh>
    <phoneticPr fontId="3"/>
  </si>
  <si>
    <t>令和６</t>
    <rPh sb="0" eb="2">
      <t>レイワ</t>
    </rPh>
    <phoneticPr fontId="3"/>
  </si>
  <si>
    <t>令和６年度</t>
    <rPh sb="0" eb="2">
      <t>レイワ</t>
    </rPh>
    <rPh sb="3" eb="5">
      <t>ネンド</t>
    </rPh>
    <phoneticPr fontId="3"/>
  </si>
  <si>
    <t>注１：数値は、国有林及び民有林の合計で、森林管理局及び都道府県からの報告に基づいて集計したもの。</t>
    <rPh sb="0" eb="1">
      <t>チュウ</t>
    </rPh>
    <rPh sb="3" eb="5">
      <t>スウチ</t>
    </rPh>
    <rPh sb="7" eb="10">
      <t>コクユウリン</t>
    </rPh>
    <rPh sb="10" eb="11">
      <t>オヨ</t>
    </rPh>
    <rPh sb="12" eb="15">
      <t>ミンユウリン</t>
    </rPh>
    <rPh sb="16" eb="18">
      <t>ゴウケイ</t>
    </rPh>
    <rPh sb="20" eb="22">
      <t>シンリン</t>
    </rPh>
    <rPh sb="22" eb="24">
      <t>カンリ</t>
    </rPh>
    <rPh sb="24" eb="25">
      <t>キョク</t>
    </rPh>
    <rPh sb="25" eb="26">
      <t>オヨ</t>
    </rPh>
    <rPh sb="27" eb="31">
      <t>トドウフケン</t>
    </rPh>
    <rPh sb="34" eb="36">
      <t>ホウコク</t>
    </rPh>
    <rPh sb="37" eb="38">
      <t>モト</t>
    </rPh>
    <rPh sb="41" eb="43">
      <t>シュウケイホウコクモトシュウケイ</t>
    </rPh>
    <phoneticPr fontId="3"/>
  </si>
  <si>
    <t>　２：森林及び苗畑の被害。</t>
    <rPh sb="3" eb="5">
      <t>シンリン</t>
    </rPh>
    <rPh sb="5" eb="6">
      <t>オヨ</t>
    </rPh>
    <rPh sb="7" eb="8">
      <t>ナエ</t>
    </rPh>
    <rPh sb="8" eb="9">
      <t>バタケ</t>
    </rPh>
    <rPh sb="10" eb="12">
      <t>ヒガイ</t>
    </rPh>
    <phoneticPr fontId="3"/>
  </si>
  <si>
    <t>資料：林野庁研究指導課・業務課調べ。</t>
    <phoneticPr fontId="3"/>
  </si>
  <si>
    <t>参考情報</t>
    <rPh sb="0" eb="2">
      <t>サンコウ</t>
    </rPh>
    <rPh sb="2" eb="4">
      <t>ジョウホウ</t>
    </rPh>
    <phoneticPr fontId="14"/>
  </si>
  <si>
    <t>出典</t>
    <rPh sb="0" eb="2">
      <t>シュッテン</t>
    </rPh>
    <phoneticPr fontId="14"/>
  </si>
  <si>
    <t>入手元</t>
    <rPh sb="0" eb="2">
      <t>ニュウシュ</t>
    </rPh>
    <rPh sb="2" eb="3">
      <t>モト</t>
    </rPh>
    <phoneticPr fontId="14"/>
  </si>
  <si>
    <t>研指課、業務課</t>
    <rPh sb="0" eb="3">
      <t>ケンシカ</t>
    </rPh>
    <rPh sb="4" eb="7">
      <t>ギョウムカ</t>
    </rPh>
    <phoneticPr fontId="17"/>
  </si>
  <si>
    <t>資料名</t>
    <rPh sb="0" eb="2">
      <t>シリョウ</t>
    </rPh>
    <rPh sb="2" eb="3">
      <t>メイ</t>
    </rPh>
    <phoneticPr fontId="14"/>
  </si>
  <si>
    <t>野生鳥獣による森林被害</t>
    <phoneticPr fontId="3"/>
  </si>
  <si>
    <t>資料名詳細</t>
    <rPh sb="0" eb="2">
      <t>シリョウ</t>
    </rPh>
    <rPh sb="2" eb="3">
      <t>メイ</t>
    </rPh>
    <rPh sb="3" eb="5">
      <t>ショウサイ</t>
    </rPh>
    <phoneticPr fontId="14"/>
  </si>
  <si>
    <t>トップページ</t>
    <phoneticPr fontId="14"/>
  </si>
  <si>
    <t>主要な野生鳥獣による森林被害面積</t>
    <phoneticPr fontId="3"/>
  </si>
  <si>
    <t>URL</t>
    <phoneticPr fontId="14"/>
  </si>
  <si>
    <t>https://www.rinya.maff.go.jp/j/hogo/higai/tyouju.html</t>
    <phoneticPr fontId="3"/>
  </si>
  <si>
    <t>https://www.rinya.maff.go.jp/j/hogo/higai/attach/pdf/tyouju-76.pdf</t>
    <phoneticPr fontId="3"/>
  </si>
  <si>
    <t>図表での用途</t>
    <rPh sb="0" eb="2">
      <t>ズヒョウ</t>
    </rPh>
    <rPh sb="4" eb="6">
      <t>ヨウト</t>
    </rPh>
    <phoneticPr fontId="14"/>
  </si>
  <si>
    <t>※入手元：原課入手の場合は担当課・担当者名を記入
※URL：公開資料でない場合は、ファイル保存場所を記入</t>
    <rPh sb="1" eb="3">
      <t>ニュウシュ</t>
    </rPh>
    <rPh sb="3" eb="4">
      <t>モト</t>
    </rPh>
    <rPh sb="5" eb="7">
      <t>ゲンカ</t>
    </rPh>
    <rPh sb="7" eb="9">
      <t>ニュウシュ</t>
    </rPh>
    <rPh sb="10" eb="12">
      <t>バアイ</t>
    </rPh>
    <rPh sb="13" eb="16">
      <t>タントウカ</t>
    </rPh>
    <rPh sb="17" eb="20">
      <t>タントウシャ</t>
    </rPh>
    <rPh sb="20" eb="21">
      <t>メイ</t>
    </rPh>
    <rPh sb="22" eb="24">
      <t>キニュウ</t>
    </rPh>
    <rPh sb="30" eb="32">
      <t>コウカイ</t>
    </rPh>
    <rPh sb="32" eb="34">
      <t>シリョウ</t>
    </rPh>
    <rPh sb="37" eb="39">
      <t>バアイ</t>
    </rPh>
    <rPh sb="45" eb="47">
      <t>ホゾン</t>
    </rPh>
    <rPh sb="47" eb="49">
      <t>バショ</t>
    </rPh>
    <rPh sb="50" eb="52">
      <t>キニュウ</t>
    </rPh>
    <phoneticPr fontId="14"/>
  </si>
  <si>
    <t>データ抽出・作成方法</t>
    <rPh sb="3" eb="5">
      <t>チュウシュツ</t>
    </rPh>
    <rPh sb="6" eb="8">
      <t>サクセイ</t>
    </rPh>
    <rPh sb="8" eb="10">
      <t>ホウホウ</t>
    </rPh>
    <phoneticPr fontId="14"/>
  </si>
  <si>
    <t>①</t>
    <phoneticPr fontId="14"/>
  </si>
  <si>
    <t>②</t>
    <phoneticPr fontId="14"/>
  </si>
  <si>
    <t>③</t>
    <phoneticPr fontId="14"/>
  </si>
  <si>
    <t>※上記、資料・出典の中のどの項目を使用したかについての情報、計算を行った場合は、その計算方法などについて記載</t>
    <rPh sb="1" eb="3">
      <t>ジョウキ</t>
    </rPh>
    <rPh sb="4" eb="6">
      <t>シリョウ</t>
    </rPh>
    <rPh sb="7" eb="9">
      <t>シュッテン</t>
    </rPh>
    <rPh sb="10" eb="11">
      <t>ナカ</t>
    </rPh>
    <rPh sb="14" eb="16">
      <t>コウモク</t>
    </rPh>
    <rPh sb="17" eb="19">
      <t>シヨウ</t>
    </rPh>
    <rPh sb="27" eb="29">
      <t>ジョウホウ</t>
    </rPh>
    <rPh sb="52" eb="54">
      <t>キサイ</t>
    </rPh>
    <phoneticPr fontId="14"/>
  </si>
  <si>
    <t>やりとり・留意点等</t>
    <rPh sb="5" eb="8">
      <t>リュウイテン</t>
    </rPh>
    <rPh sb="8" eb="9">
      <t>トウ</t>
    </rPh>
    <phoneticPr fontId="14"/>
  </si>
  <si>
    <t>※データの取り扱い、出典名、注釈の書き方等について原課担当者から伝えられたことや、データの公表時期、
　速報値から確報へのリバイスのタイミング等について記載</t>
    <rPh sb="5" eb="6">
      <t>ト</t>
    </rPh>
    <rPh sb="7" eb="8">
      <t>アツカ</t>
    </rPh>
    <rPh sb="10" eb="13">
      <t>シュッテンメイ</t>
    </rPh>
    <rPh sb="14" eb="16">
      <t>チュウシャク</t>
    </rPh>
    <rPh sb="17" eb="18">
      <t>カ</t>
    </rPh>
    <rPh sb="19" eb="20">
      <t>カタ</t>
    </rPh>
    <rPh sb="20" eb="21">
      <t>トウ</t>
    </rPh>
    <rPh sb="25" eb="27">
      <t>ゲンカ</t>
    </rPh>
    <rPh sb="27" eb="30">
      <t>タントウシャ</t>
    </rPh>
    <rPh sb="32" eb="33">
      <t>ツタ</t>
    </rPh>
    <rPh sb="76" eb="78">
      <t>キサイ</t>
    </rPh>
    <phoneticPr fontId="14"/>
  </si>
  <si>
    <t>その他参考情報等</t>
    <rPh sb="2" eb="3">
      <t>タ</t>
    </rPh>
    <rPh sb="3" eb="5">
      <t>サンコウ</t>
    </rPh>
    <rPh sb="5" eb="7">
      <t>ジョウホウ</t>
    </rPh>
    <rPh sb="7" eb="8">
      <t>ナド</t>
    </rPh>
    <phoneticPr fontId="14"/>
  </si>
  <si>
    <t>○主要な野生鳥獣による森林被害面積</t>
    <phoneticPr fontId="3"/>
  </si>
  <si>
    <t>平成16</t>
    <rPh sb="0" eb="2">
      <t>ヘイセイ</t>
    </rPh>
    <phoneticPr fontId="3"/>
  </si>
  <si>
    <t>平成17</t>
    <rPh sb="0" eb="2">
      <t>ヘイセイ</t>
    </rPh>
    <phoneticPr fontId="3"/>
  </si>
  <si>
    <t>平成18</t>
    <rPh sb="0" eb="2">
      <t>ヘイセイ</t>
    </rPh>
    <phoneticPr fontId="3"/>
  </si>
  <si>
    <t>平成19</t>
    <rPh sb="0" eb="2">
      <t>ヘイセイ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</si>
</sst>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_);[Red]\(#,##0\)"/>
    <numFmt numFmtId="178" formatCode="#,##0_ "/>
    <numFmt numFmtId="179" formatCode="0.0%"/>
    <numFmt numFmtId="180" formatCode="#,##0.0_);[Red]\(#,##0.0\)"/>
    <numFmt numFmtId="181" formatCode="#,##0.00_);[Red]\(#,##0.00\)"/>
    <numFmt numFmtId="182" formatCode="0.0_ "/>
  </numFmts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color theme="1"/>
      <name val="游ゴシック"/>
      <family val="3"/>
      <charset val="128"/>
    </font>
    <font>
      <b/>
      <sz val="6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游ゴシック Medium"/>
      <family val="3"/>
      <charset val="128"/>
    </font>
    <font>
      <sz val="10"/>
      <color theme="1"/>
      <name val="游ゴシック"/>
      <family val="3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31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0" quotePrefix="1" applyFont="1"/>
    <xf numFmtId="0" fontId="5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8" fillId="0" borderId="0" xfId="0" applyNumberFormat="1" applyFont="1"/>
    <xf numFmtId="178" fontId="5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76" fontId="9" fillId="0" borderId="1" xfId="0" applyNumberFormat="1" applyFont="1" applyBorder="1"/>
    <xf numFmtId="180" fontId="0" fillId="0" borderId="0" xfId="0" applyNumberFormat="1"/>
    <xf numFmtId="178" fontId="5" fillId="0" borderId="4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8" fontId="5" fillId="0" borderId="8" xfId="0" applyNumberFormat="1" applyFont="1" applyBorder="1" applyAlignment="1">
      <alignment vertical="center"/>
    </xf>
    <xf numFmtId="178" fontId="5" fillId="0" borderId="2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8" fontId="5" fillId="0" borderId="13" xfId="0" applyNumberFormat="1" applyFont="1" applyBorder="1" applyAlignment="1">
      <alignment vertical="center"/>
    </xf>
    <xf numFmtId="178" fontId="5" fillId="0" borderId="3" xfId="0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178" fontId="5" fillId="0" borderId="15" xfId="0" applyNumberFormat="1" applyFont="1" applyBorder="1" applyAlignment="1">
      <alignment vertical="center"/>
    </xf>
    <xf numFmtId="178" fontId="5" fillId="0" borderId="16" xfId="0" applyNumberFormat="1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178" fontId="5" fillId="0" borderId="18" xfId="0" applyNumberFormat="1" applyFont="1" applyBorder="1" applyAlignment="1">
      <alignment vertical="center"/>
    </xf>
    <xf numFmtId="178" fontId="5" fillId="0" borderId="5" xfId="0" applyNumberFormat="1" applyFont="1" applyBorder="1" applyAlignment="1">
      <alignment vertical="center"/>
    </xf>
    <xf numFmtId="178" fontId="5" fillId="0" borderId="19" xfId="0" applyNumberFormat="1" applyFont="1" applyBorder="1" applyAlignment="1">
      <alignment vertical="center"/>
    </xf>
    <xf numFmtId="178" fontId="5" fillId="0" borderId="20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 shrinkToFit="1"/>
    </xf>
    <xf numFmtId="179" fontId="0" fillId="0" borderId="0" xfId="1" applyNumberFormat="1" applyFont="1"/>
    <xf numFmtId="177" fontId="5" fillId="0" borderId="4" xfId="0" applyNumberFormat="1" applyFont="1" applyBorder="1" applyAlignment="1">
      <alignment vertical="center"/>
    </xf>
    <xf numFmtId="177" fontId="5" fillId="0" borderId="25" xfId="0" applyNumberFormat="1" applyFont="1" applyBorder="1" applyAlignment="1">
      <alignment vertical="center"/>
    </xf>
    <xf numFmtId="177" fontId="5" fillId="0" borderId="26" xfId="0" applyNumberFormat="1" applyFont="1" applyBorder="1" applyAlignment="1">
      <alignment vertical="center"/>
    </xf>
    <xf numFmtId="177" fontId="5" fillId="0" borderId="18" xfId="0" applyNumberFormat="1" applyFont="1" applyBorder="1" applyAlignment="1">
      <alignment vertical="center"/>
    </xf>
    <xf numFmtId="177" fontId="5" fillId="0" borderId="27" xfId="0" applyNumberFormat="1" applyFont="1" applyBorder="1" applyAlignment="1">
      <alignment vertical="center"/>
    </xf>
    <xf numFmtId="177" fontId="5" fillId="0" borderId="28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82" fontId="5" fillId="0" borderId="31" xfId="0" applyNumberFormat="1" applyFont="1" applyBorder="1" applyAlignment="1">
      <alignment horizontal="center"/>
    </xf>
    <xf numFmtId="182" fontId="5" fillId="0" borderId="30" xfId="0" applyNumberFormat="1" applyFont="1" applyBorder="1" applyAlignment="1">
      <alignment horizontal="center"/>
    </xf>
    <xf numFmtId="182" fontId="5" fillId="0" borderId="10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9" fontId="5" fillId="0" borderId="29" xfId="0" applyNumberFormat="1" applyFont="1" applyBorder="1"/>
    <xf numFmtId="9" fontId="5" fillId="0" borderId="11" xfId="0" applyNumberFormat="1" applyFont="1" applyBorder="1"/>
    <xf numFmtId="9" fontId="5" fillId="0" borderId="30" xfId="0" applyNumberFormat="1" applyFont="1" applyBorder="1"/>
    <xf numFmtId="9" fontId="5" fillId="0" borderId="31" xfId="0" applyNumberFormat="1" applyFont="1" applyBorder="1"/>
    <xf numFmtId="0" fontId="6" fillId="2" borderId="24" xfId="0" applyFont="1" applyFill="1" applyBorder="1" applyAlignment="1">
      <alignment horizontal="center" vertical="center"/>
    </xf>
    <xf numFmtId="177" fontId="5" fillId="2" borderId="21" xfId="0" applyNumberFormat="1" applyFont="1" applyFill="1" applyBorder="1" applyAlignment="1">
      <alignment vertical="center"/>
    </xf>
    <xf numFmtId="177" fontId="5" fillId="2" borderId="22" xfId="0" applyNumberFormat="1" applyFont="1" applyFill="1" applyBorder="1" applyAlignment="1">
      <alignment vertical="center"/>
    </xf>
    <xf numFmtId="177" fontId="5" fillId="2" borderId="23" xfId="0" applyNumberFormat="1" applyFont="1" applyFill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177" fontId="5" fillId="0" borderId="21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7" fontId="5" fillId="0" borderId="23" xfId="0" applyNumberFormat="1" applyFont="1" applyBorder="1" applyAlignment="1">
      <alignment vertical="center"/>
    </xf>
    <xf numFmtId="0" fontId="6" fillId="3" borderId="24" xfId="0" applyFont="1" applyFill="1" applyBorder="1" applyAlignment="1">
      <alignment horizontal="center" vertical="center"/>
    </xf>
    <xf numFmtId="177" fontId="5" fillId="3" borderId="21" xfId="0" applyNumberFormat="1" applyFont="1" applyFill="1" applyBorder="1" applyAlignment="1">
      <alignment vertical="center"/>
    </xf>
    <xf numFmtId="177" fontId="5" fillId="3" borderId="22" xfId="0" applyNumberFormat="1" applyFont="1" applyFill="1" applyBorder="1" applyAlignment="1">
      <alignment vertical="center"/>
    </xf>
    <xf numFmtId="177" fontId="5" fillId="3" borderId="23" xfId="0" applyNumberFormat="1" applyFont="1" applyFill="1" applyBorder="1" applyAlignment="1">
      <alignment vertical="center"/>
    </xf>
    <xf numFmtId="0" fontId="12" fillId="0" borderId="0" xfId="3" applyFont="1">
      <alignment vertical="center"/>
    </xf>
    <xf numFmtId="0" fontId="13" fillId="0" borderId="9" xfId="3" applyFont="1" applyBorder="1" applyAlignment="1">
      <alignment horizontal="center" vertical="center"/>
    </xf>
    <xf numFmtId="0" fontId="15" fillId="0" borderId="9" xfId="3" applyFont="1" applyBorder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6" fillId="0" borderId="33" xfId="3" applyFont="1" applyBorder="1" applyAlignment="1">
      <alignment horizontal="center" vertical="center"/>
    </xf>
    <xf numFmtId="0" fontId="12" fillId="0" borderId="34" xfId="3" applyFont="1" applyBorder="1" applyAlignment="1">
      <alignment horizontal="left" vertical="center"/>
    </xf>
    <xf numFmtId="0" fontId="12" fillId="0" borderId="35" xfId="3" applyFont="1" applyBorder="1" applyAlignment="1">
      <alignment horizontal="left" vertical="center"/>
    </xf>
    <xf numFmtId="0" fontId="18" fillId="0" borderId="36" xfId="3" applyFont="1" applyBorder="1" applyAlignment="1">
      <alignment horizontal="left" wrapText="1"/>
    </xf>
    <xf numFmtId="0" fontId="12" fillId="0" borderId="0" xfId="3" applyFont="1" applyAlignment="1">
      <alignment horizontal="left" vertical="center"/>
    </xf>
    <xf numFmtId="0" fontId="16" fillId="0" borderId="9" xfId="3" applyFont="1" applyBorder="1" applyAlignment="1">
      <alignment horizontal="center" vertical="center"/>
    </xf>
    <xf numFmtId="0" fontId="12" fillId="0" borderId="37" xfId="3" applyFont="1" applyBorder="1" applyAlignment="1">
      <alignment horizontal="left" vertical="center"/>
    </xf>
    <xf numFmtId="0" fontId="16" fillId="0" borderId="38" xfId="3" applyFont="1" applyBorder="1" applyAlignment="1">
      <alignment horizontal="left" vertical="center"/>
    </xf>
    <xf numFmtId="0" fontId="19" fillId="0" borderId="39" xfId="3" applyFont="1" applyBorder="1" applyAlignment="1">
      <alignment horizontal="left" wrapText="1"/>
    </xf>
    <xf numFmtId="0" fontId="16" fillId="0" borderId="0" xfId="3" applyFont="1" applyAlignment="1">
      <alignment horizontal="left" vertical="center"/>
    </xf>
    <xf numFmtId="0" fontId="12" fillId="0" borderId="41" xfId="3" applyFont="1" applyBorder="1" applyAlignment="1">
      <alignment horizontal="left" vertical="center"/>
    </xf>
    <xf numFmtId="0" fontId="18" fillId="0" borderId="42" xfId="3" applyFont="1" applyBorder="1" applyAlignment="1">
      <alignment horizontal="left" wrapText="1"/>
    </xf>
    <xf numFmtId="0" fontId="20" fillId="0" borderId="44" xfId="3" applyFont="1" applyBorder="1" applyAlignment="1">
      <alignment horizontal="center" vertical="center" wrapText="1"/>
    </xf>
    <xf numFmtId="0" fontId="20" fillId="0" borderId="45" xfId="3" applyFont="1" applyBorder="1" applyAlignment="1">
      <alignment horizontal="left" vertical="top" wrapText="1"/>
    </xf>
    <xf numFmtId="0" fontId="20" fillId="0" borderId="46" xfId="3" applyFont="1" applyBorder="1" applyAlignment="1">
      <alignment horizontal="left" vertical="center" wrapText="1"/>
    </xf>
    <xf numFmtId="0" fontId="20" fillId="0" borderId="47" xfId="3" applyFont="1" applyBorder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16" fillId="0" borderId="48" xfId="3" applyFont="1" applyBorder="1" applyAlignment="1">
      <alignment horizontal="center" vertical="center"/>
    </xf>
    <xf numFmtId="0" fontId="11" fillId="0" borderId="49" xfId="2" applyBorder="1" applyAlignment="1">
      <alignment horizontal="left" vertical="top" wrapText="1"/>
    </xf>
    <xf numFmtId="0" fontId="11" fillId="0" borderId="50" xfId="2" applyBorder="1" applyAlignment="1">
      <alignment horizontal="left" vertical="top" wrapText="1"/>
    </xf>
    <xf numFmtId="0" fontId="21" fillId="0" borderId="51" xfId="4" applyBorder="1" applyAlignment="1">
      <alignment horizontal="left" vertical="top" wrapText="1"/>
    </xf>
    <xf numFmtId="0" fontId="21" fillId="0" borderId="52" xfId="4" applyBorder="1" applyAlignment="1">
      <alignment horizontal="left" vertical="top" wrapText="1"/>
    </xf>
    <xf numFmtId="0" fontId="18" fillId="0" borderId="0" xfId="3" applyFont="1" applyAlignment="1">
      <alignment horizontal="left" vertical="center" wrapText="1"/>
    </xf>
    <xf numFmtId="0" fontId="16" fillId="0" borderId="31" xfId="3" applyFont="1" applyBorder="1" applyAlignment="1">
      <alignment horizontal="center" vertical="center"/>
    </xf>
    <xf numFmtId="0" fontId="20" fillId="0" borderId="53" xfId="3" applyFont="1" applyBorder="1" applyAlignment="1">
      <alignment horizontal="left" vertical="center" wrapText="1"/>
    </xf>
    <xf numFmtId="0" fontId="22" fillId="0" borderId="54" xfId="3" applyFont="1" applyBorder="1" applyAlignment="1">
      <alignment horizontal="left" vertical="center" wrapText="1"/>
    </xf>
    <xf numFmtId="0" fontId="20" fillId="0" borderId="26" xfId="3" applyFont="1" applyBorder="1" applyAlignment="1">
      <alignment horizontal="left" vertical="center" wrapText="1"/>
    </xf>
    <xf numFmtId="0" fontId="20" fillId="0" borderId="23" xfId="3" applyFont="1" applyBorder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>
      <alignment vertical="center"/>
    </xf>
    <xf numFmtId="0" fontId="23" fillId="0" borderId="0" xfId="3" applyFont="1" applyAlignment="1">
      <alignment vertical="center" wrapText="1"/>
    </xf>
    <xf numFmtId="0" fontId="16" fillId="0" borderId="0" xfId="3" applyFont="1" applyAlignment="1">
      <alignment horizontal="right" vertical="center"/>
    </xf>
    <xf numFmtId="176" fontId="9" fillId="0" borderId="0" xfId="0" applyNumberFormat="1" applyFont="1"/>
    <xf numFmtId="0" fontId="0" fillId="0" borderId="3" xfId="0" applyBorder="1" applyAlignment="1">
      <alignment horizontal="center"/>
    </xf>
    <xf numFmtId="180" fontId="0" fillId="0" borderId="1" xfId="0" applyNumberFormat="1" applyBorder="1" applyAlignment="1">
      <alignment vertical="center"/>
    </xf>
    <xf numFmtId="180" fontId="0" fillId="0" borderId="5" xfId="0" applyNumberFormat="1" applyBorder="1" applyAlignment="1">
      <alignment vertical="center"/>
    </xf>
    <xf numFmtId="180" fontId="0" fillId="0" borderId="2" xfId="0" applyNumberFormat="1" applyBorder="1" applyAlignment="1">
      <alignment vertical="center"/>
    </xf>
    <xf numFmtId="0" fontId="0" fillId="0" borderId="2" xfId="0" applyBorder="1"/>
    <xf numFmtId="180" fontId="0" fillId="0" borderId="4" xfId="0" applyNumberFormat="1" applyBorder="1"/>
    <xf numFmtId="180" fontId="0" fillId="0" borderId="1" xfId="0" applyNumberFormat="1" applyBorder="1"/>
    <xf numFmtId="181" fontId="10" fillId="0" borderId="32" xfId="0" applyNumberFormat="1" applyFont="1" applyBorder="1" applyAlignment="1">
      <alignment vertical="center"/>
    </xf>
    <xf numFmtId="180" fontId="0" fillId="0" borderId="55" xfId="0" applyNumberFormat="1" applyBorder="1"/>
    <xf numFmtId="181" fontId="10" fillId="0" borderId="1" xfId="0" applyNumberFormat="1" applyFont="1" applyBorder="1" applyAlignment="1">
      <alignment vertical="center"/>
    </xf>
    <xf numFmtId="0" fontId="24" fillId="0" borderId="0" xfId="0" applyFont="1"/>
    <xf numFmtId="0" fontId="7" fillId="0" borderId="0" xfId="0" applyFont="1" applyAlignment="1">
      <alignment horizontal="center" vertical="center" shrinkToFit="1"/>
    </xf>
    <xf numFmtId="0" fontId="15" fillId="0" borderId="37" xfId="3" applyFont="1" applyBorder="1" applyAlignment="1">
      <alignment horizontal="center" vertical="center"/>
    </xf>
    <xf numFmtId="0" fontId="15" fillId="0" borderId="39" xfId="3" applyFont="1" applyBorder="1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23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16" fillId="0" borderId="40" xfId="3" applyFont="1" applyBorder="1" applyAlignment="1">
      <alignment horizontal="center" vertical="center"/>
    </xf>
    <xf numFmtId="0" fontId="16" fillId="0" borderId="43" xfId="3" applyFont="1" applyBorder="1" applyAlignment="1">
      <alignment horizontal="center" vertical="center"/>
    </xf>
  </cellXfs>
  <cellStyles count="5">
    <cellStyle name="パーセント" xfId="1" builtinId="5"/>
    <cellStyle name="ハイパーリンク" xfId="2" builtinId="8"/>
    <cellStyle name="ハイパーリンク 2" xfId="4" xr:uid="{BEA72251-CD97-4032-881F-5216201F80B5}"/>
    <cellStyle name="標準" xfId="0" builtinId="0"/>
    <cellStyle name="標準 5" xfId="3" xr:uid="{8E30EB76-3CC6-44A6-B23E-F032721B4B96}"/>
  </cellStyles>
  <dxfs count="0"/>
  <tableStyles count="0" defaultTableStyle="TableStyleMedium9" defaultPivotStyle="PivotStyleLight16"/>
  <colors>
    <mruColors>
      <color rgb="FFDB843D"/>
      <color rgb="FFF4F174"/>
      <color rgb="FFFF99FF"/>
      <color rgb="FF93A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12597431326656"/>
          <c:y val="0.29982951268922831"/>
          <c:w val="0.44784877731664263"/>
          <c:h val="0.6386961241326794"/>
        </c:manualLayout>
      </c:layout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rgbClr val="FAB8B8"/>
              </a:solidFill>
            </c:spPr>
            <c:extLst>
              <c:ext xmlns:c16="http://schemas.microsoft.com/office/drawing/2014/chart" uri="{C3380CC4-5D6E-409C-BE32-E72D297353CC}">
                <c16:uniqueId val="{00000001-0227-4176-98B9-14DCFBCCFF40}"/>
              </c:ext>
            </c:extLst>
          </c:dPt>
          <c:dPt>
            <c:idx val="1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227-4176-98B9-14DCFBCCFF40}"/>
              </c:ext>
            </c:extLst>
          </c:dPt>
          <c:dPt>
            <c:idx val="2"/>
            <c:bubble3D val="0"/>
            <c:spPr>
              <a:solidFill>
                <a:srgbClr val="B6D67C"/>
              </a:solidFill>
            </c:spPr>
            <c:extLst>
              <c:ext xmlns:c16="http://schemas.microsoft.com/office/drawing/2014/chart" uri="{C3380CC4-5D6E-409C-BE32-E72D297353CC}">
                <c16:uniqueId val="{00000005-0227-4176-98B9-14DCFBCCFF40}"/>
              </c:ext>
            </c:extLst>
          </c:dPt>
          <c:dPt>
            <c:idx val="3"/>
            <c:bubble3D val="0"/>
            <c:spPr>
              <a:solidFill>
                <a:srgbClr val="F8F577"/>
              </a:solidFill>
            </c:spPr>
            <c:extLst>
              <c:ext xmlns:c16="http://schemas.microsoft.com/office/drawing/2014/chart" uri="{C3380CC4-5D6E-409C-BE32-E72D297353CC}">
                <c16:uniqueId val="{00000007-0227-4176-98B9-14DCFBCCFF40}"/>
              </c:ext>
            </c:extLst>
          </c:dPt>
          <c:dPt>
            <c:idx val="4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9-0227-4176-98B9-14DCFBCCFF40}"/>
              </c:ext>
            </c:extLst>
          </c:dPt>
          <c:dPt>
            <c:idx val="5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B-0227-4176-98B9-14DCFBCCFF40}"/>
              </c:ext>
            </c:extLst>
          </c:dPt>
          <c:dPt>
            <c:idx val="6"/>
            <c:bubble3D val="0"/>
            <c:spPr>
              <a:solidFill>
                <a:srgbClr val="E99FEB"/>
              </a:solidFill>
            </c:spPr>
            <c:extLst>
              <c:ext xmlns:c16="http://schemas.microsoft.com/office/drawing/2014/chart" uri="{C3380CC4-5D6E-409C-BE32-E72D297353CC}">
                <c16:uniqueId val="{0000000D-0227-4176-98B9-14DCFBCCFF40}"/>
              </c:ext>
            </c:extLst>
          </c:dPt>
          <c:dLbls>
            <c:dLbl>
              <c:idx val="0"/>
              <c:layout>
                <c:manualLayout>
                  <c:x val="-0.12746060280907243"/>
                  <c:y val="-6.4106620059466879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000"/>
                    </a:pPr>
                    <a:fld id="{9D087C04-40D0-4D64-8842-8514526E8916}" type="CATEGORYNAME">
                      <a:rPr lang="ja-JP" altLang="en-US" sz="1000" baseline="0"/>
                      <a:pPr>
                        <a:defRPr sz="1000"/>
                      </a:pPr>
                      <a:t>[分類名]</a:t>
                    </a:fld>
                    <a:r>
                      <a:rPr lang="ja-JP" altLang="en-US" sz="1000" baseline="0"/>
                      <a:t>
</a:t>
                    </a:r>
                    <a:fld id="{EEF4AB0F-9DC4-45F0-BCA9-DD50515DB7B1}" type="VALUE">
                      <a:rPr lang="en-US" altLang="ja-JP" sz="1000" baseline="0"/>
                      <a:pPr>
                        <a:defRPr sz="1000"/>
                      </a:pPr>
                      <a:t>[値]</a:t>
                    </a:fld>
                    <a:r>
                      <a:rPr lang="en-US" altLang="ja-JP" sz="1000" baseline="0"/>
                      <a:t>
(63%)</a:t>
                    </a:r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7.3015478115342383E-2"/>
                      <c:h val="0.1175867380083278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227-4176-98B9-14DCFBCCFF40}"/>
                </c:ext>
              </c:extLst>
            </c:dLbl>
            <c:dLbl>
              <c:idx val="1"/>
              <c:layout>
                <c:manualLayout>
                  <c:x val="0.10370064828311297"/>
                  <c:y val="-3.723214435240394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000"/>
                    </a:pPr>
                    <a:fld id="{B62E7D3E-6125-4C07-B2B6-06664D01F241}" type="CATEGORYNAME">
                      <a:rPr lang="ja-JP" altLang="en-US" sz="1000"/>
                      <a:pPr>
                        <a:defRPr sz="1000"/>
                      </a:pPr>
                      <a:t>[分類名]</a:t>
                    </a:fld>
                    <a:r>
                      <a:rPr lang="ja-JP" altLang="en-US" sz="1000" baseline="0"/>
                      <a:t>
</a:t>
                    </a:r>
                    <a:fld id="{36636F09-FE2C-410E-9F2A-1907E5BF48F8}" type="VALUE">
                      <a:rPr lang="en-US" altLang="ja-JP" sz="1000" baseline="0"/>
                      <a:pPr>
                        <a:defRPr sz="1000"/>
                      </a:pPr>
                      <a:t>[値]</a:t>
                    </a:fld>
                    <a:r>
                      <a:rPr lang="en-US" altLang="ja-JP" sz="1000" baseline="0"/>
                      <a:t>
(</a:t>
                    </a:r>
                    <a:fld id="{18AFAB6A-D472-43F0-93C5-0E508FAC8930}" type="PERCENTAGE">
                      <a:rPr lang="en-US" altLang="ja-JP" sz="1000" baseline="0"/>
                      <a:pPr>
                        <a:defRPr sz="1000"/>
                      </a:pPr>
                      <a:t>[パーセンテージ]</a:t>
                    </a:fld>
                    <a:r>
                      <a:rPr lang="en-US" altLang="ja-JP" sz="1000" baseline="0"/>
                      <a:t>)</a:t>
                    </a:r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743371493250877E-2"/>
                      <c:h val="0.1235753633924604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227-4176-98B9-14DCFBCCFF40}"/>
                </c:ext>
              </c:extLst>
            </c:dLbl>
            <c:dLbl>
              <c:idx val="2"/>
              <c:layout>
                <c:manualLayout>
                  <c:x val="0.1014490216542315"/>
                  <c:y val="0.10675015262538499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000"/>
                    </a:pPr>
                    <a:fld id="{DE13CAC5-6DA7-4507-8523-0CC4EE20673C}" type="CATEGORYNAME">
                      <a:rPr lang="ja-JP" altLang="en-US" sz="1000"/>
                      <a:pPr>
                        <a:defRPr sz="1000"/>
                      </a:pPr>
                      <a:t>[分類名]</a:t>
                    </a:fld>
                    <a:r>
                      <a:rPr lang="ja-JP" altLang="en-US" sz="1000" baseline="0"/>
                      <a:t>
</a:t>
                    </a:r>
                    <a:fld id="{5A23F65F-C0F9-450C-B9EB-6BEDE59559C6}" type="VALUE">
                      <a:rPr lang="en-US" altLang="ja-JP" sz="1000" baseline="0"/>
                      <a:pPr>
                        <a:defRPr sz="1000"/>
                      </a:pPr>
                      <a:t>[値]</a:t>
                    </a:fld>
                    <a:r>
                      <a:rPr lang="en-US" altLang="ja-JP" sz="1000" baseline="0"/>
                      <a:t>
(15%)</a:t>
                    </a:r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2354357984880877E-2"/>
                      <c:h val="0.1115981126241952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0227-4176-98B9-14DCFBCCFF40}"/>
                </c:ext>
              </c:extLst>
            </c:dLbl>
            <c:dLbl>
              <c:idx val="3"/>
              <c:layout>
                <c:manualLayout>
                  <c:x val="-6.888735340774696E-2"/>
                  <c:y val="2.203385314773677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000"/>
                    </a:pPr>
                    <a:fld id="{26F9DFB4-374C-443D-A253-6285A1B6D4B7}" type="CATEGORYNAME">
                      <a:rPr lang="ja-JP" altLang="en-US" sz="1000"/>
                      <a:pPr>
                        <a:defRPr sz="1000"/>
                      </a:pPr>
                      <a:t>[分類名]</a:t>
                    </a:fld>
                    <a:r>
                      <a:rPr lang="ja-JP" altLang="en-US" sz="1000" baseline="0"/>
                      <a:t>
</a:t>
                    </a:r>
                    <a:fld id="{6566B77C-0C13-4598-830A-CA9580CDF616}" type="VALUE">
                      <a:rPr lang="en-US" altLang="ja-JP" sz="1000" baseline="0"/>
                      <a:pPr>
                        <a:defRPr sz="1000"/>
                      </a:pPr>
                      <a:t>[値]</a:t>
                    </a:fld>
                    <a:r>
                      <a:rPr lang="en-US" altLang="ja-JP" sz="1000" baseline="0"/>
                      <a:t>
(</a:t>
                    </a:r>
                    <a:fld id="{A3B98462-780C-454B-BF34-0B892B5AB1B3}" type="PERCENTAGE">
                      <a:rPr lang="en-US" altLang="ja-JP" sz="1000" baseline="0"/>
                      <a:pPr>
                        <a:defRPr sz="1000"/>
                      </a:pPr>
                      <a:t>[パーセンテージ]</a:t>
                    </a:fld>
                    <a:r>
                      <a:rPr lang="en-US" altLang="ja-JP" sz="1000" baseline="0"/>
                      <a:t>)</a:t>
                    </a:r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7.3135227089594468E-2"/>
                      <c:h val="0.1195829406686894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0227-4176-98B9-14DCFBCCFF40}"/>
                </c:ext>
              </c:extLst>
            </c:dLbl>
            <c:dLbl>
              <c:idx val="4"/>
              <c:layout>
                <c:manualLayout>
                  <c:x val="-1.159294139023713E-2"/>
                  <c:y val="-3.647436666726521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000"/>
                    </a:pPr>
                    <a:fld id="{6ECE9A4E-6A72-43A6-A930-62A1058405A7}" type="CATEGORYNAME">
                      <a:rPr lang="ja-JP" altLang="en-US" sz="1000"/>
                      <a:pPr>
                        <a:defRPr sz="1000"/>
                      </a:pPr>
                      <a:t>[分類名]</a:t>
                    </a:fld>
                    <a:r>
                      <a:rPr lang="ja-JP" altLang="en-US" sz="1000" baseline="0"/>
                      <a:t>
</a:t>
                    </a:r>
                    <a:fld id="{FC93429A-5212-4AE2-9A49-A92F36767D3E}" type="VALUE">
                      <a:rPr lang="en-US" altLang="ja-JP" sz="1000" baseline="0"/>
                      <a:pPr>
                        <a:defRPr sz="1000"/>
                      </a:pPr>
                      <a:t>[値]</a:t>
                    </a:fld>
                    <a:r>
                      <a:rPr lang="en-US" altLang="ja-JP" sz="1000" baseline="0"/>
                      <a:t>
(</a:t>
                    </a:r>
                    <a:fld id="{BFB915C0-453F-4F70-86A3-8409A149761A}" type="PERCENTAGE">
                      <a:rPr lang="en-US" altLang="ja-JP" sz="1000" baseline="0"/>
                      <a:pPr>
                        <a:defRPr sz="1000"/>
                      </a:pPr>
                      <a:t>[パーセンテージ]</a:t>
                    </a:fld>
                    <a:r>
                      <a:rPr lang="en-US" altLang="ja-JP" sz="1000" baseline="0"/>
                      <a:t>)</a:t>
                    </a:r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7.4309149333721888E-2"/>
                      <c:h val="0.1125461872580259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0227-4176-98B9-14DCFBCCFF40}"/>
                </c:ext>
              </c:extLst>
            </c:dLbl>
            <c:dLbl>
              <c:idx val="5"/>
              <c:layout>
                <c:manualLayout>
                  <c:x val="4.6601623822795396E-2"/>
                  <c:y val="-2.075827031668436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000"/>
                    </a:pPr>
                    <a:fld id="{DE543D93-A748-493D-87D3-69D7C4C7A489}" type="CATEGORYNAME">
                      <a:rPr lang="ja-JP" altLang="en-US" sz="1000"/>
                      <a:pPr>
                        <a:defRPr sz="1000"/>
                      </a:pPr>
                      <a:t>[分類名]</a:t>
                    </a:fld>
                    <a:r>
                      <a:rPr lang="ja-JP" altLang="en-US" sz="1000" baseline="0"/>
                      <a:t>
</a:t>
                    </a:r>
                    <a:fld id="{670DAA3C-2611-4449-ABE1-A7AD2FDAED69}" type="VALUE">
                      <a:rPr lang="en-US" altLang="ja-JP" sz="1000" baseline="0"/>
                      <a:pPr>
                        <a:defRPr sz="1000"/>
                      </a:pPr>
                      <a:t>[値]</a:t>
                    </a:fld>
                    <a:r>
                      <a:rPr lang="en-US" altLang="ja-JP" sz="1000" baseline="0"/>
                      <a:t>
(</a:t>
                    </a:r>
                    <a:fld id="{EEE3A6EA-5054-4BD4-B3A4-815A24E2A59B}" type="PERCENTAGE">
                      <a:rPr lang="en-US" altLang="ja-JP" sz="1000" baseline="0"/>
                      <a:pPr>
                        <a:defRPr sz="1000"/>
                      </a:pPr>
                      <a:t>[パーセンテージ]</a:t>
                    </a:fld>
                    <a:r>
                      <a:rPr lang="en-US" altLang="ja-JP" sz="1000" baseline="0"/>
                      <a:t>)</a:t>
                    </a:r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7.3481482663794312E-2"/>
                      <c:h val="0.118504743185904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0227-4176-98B9-14DCFBCCFF40}"/>
                </c:ext>
              </c:extLst>
            </c:dLbl>
            <c:dLbl>
              <c:idx val="6"/>
              <c:layout>
                <c:manualLayout>
                  <c:x val="0.12612288494480769"/>
                  <c:y val="3.2267670670196681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000"/>
                    </a:pPr>
                    <a:fld id="{64F0214A-FD63-40E6-AC28-52BA0CECD945}" type="CATEGORYNAME">
                      <a:rPr lang="ja-JP" altLang="en-US" sz="1000"/>
                      <a:pPr>
                        <a:defRPr sz="1000"/>
                      </a:pPr>
                      <a:t>[分類名]</a:t>
                    </a:fld>
                    <a:r>
                      <a:rPr lang="ja-JP" altLang="en-US" sz="1000" baseline="0"/>
                      <a:t>
</a:t>
                    </a:r>
                    <a:fld id="{4AD7C191-4367-4DF0-9E8F-49760EF99BD9}" type="VALUE">
                      <a:rPr lang="en-US" altLang="ja-JP" sz="1000" baseline="0"/>
                      <a:pPr>
                        <a:defRPr sz="1000"/>
                      </a:pPr>
                      <a:t>[値]</a:t>
                    </a:fld>
                    <a:r>
                      <a:rPr lang="en-US" altLang="ja-JP" sz="1000" baseline="0"/>
                      <a:t>
(</a:t>
                    </a:r>
                    <a:fld id="{4AA6DE8F-4E1B-4800-8038-D2840D38BE6C}" type="PERCENTAGE">
                      <a:rPr lang="en-US" altLang="ja-JP" sz="1000" baseline="0"/>
                      <a:pPr>
                        <a:defRPr sz="1000"/>
                      </a:pPr>
                      <a:t>[パーセンテージ]</a:t>
                    </a:fld>
                    <a:r>
                      <a:rPr lang="en-US" altLang="ja-JP" sz="1000" baseline="0"/>
                      <a:t>)</a:t>
                    </a:r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5.7464965965447853E-2"/>
                      <c:h val="0.1155905295469502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0227-4176-98B9-14DCFBCCFF40}"/>
                </c:ext>
              </c:extLst>
            </c:dLbl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資料Ⅰー26!$B$46:$B$52</c:f>
              <c:strCache>
                <c:ptCount val="7"/>
                <c:pt idx="0">
                  <c:v>シカ</c:v>
                </c:pt>
                <c:pt idx="1">
                  <c:v>ノネズミ</c:v>
                </c:pt>
                <c:pt idx="2">
                  <c:v>クマ</c:v>
                </c:pt>
                <c:pt idx="3">
                  <c:v>ノウサギ</c:v>
                </c:pt>
                <c:pt idx="4">
                  <c:v>カモシカ</c:v>
                </c:pt>
                <c:pt idx="5">
                  <c:v>イノシシ</c:v>
                </c:pt>
                <c:pt idx="6">
                  <c:v>サル</c:v>
                </c:pt>
              </c:strCache>
            </c:strRef>
          </c:cat>
          <c:val>
            <c:numRef>
              <c:f>資料Ⅰー26!$T$46:$T$52</c:f>
              <c:numCache>
                <c:formatCode>0.0_ </c:formatCode>
                <c:ptCount val="7"/>
                <c:pt idx="0">
                  <c:v>2.68</c:v>
                </c:pt>
                <c:pt idx="1">
                  <c:v>0.67100000000000004</c:v>
                </c:pt>
                <c:pt idx="2">
                  <c:v>0.63100000000000001</c:v>
                </c:pt>
                <c:pt idx="3">
                  <c:v>0.125</c:v>
                </c:pt>
                <c:pt idx="4">
                  <c:v>9.756999999999999E-2</c:v>
                </c:pt>
                <c:pt idx="5">
                  <c:v>4.9360000000000001E-2</c:v>
                </c:pt>
                <c:pt idx="6">
                  <c:v>2.5699999999999998E-3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27-4176-98B9-14DCFBCCFF4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795020418917138"/>
          <c:y val="0.25569197369071917"/>
          <c:w val="0.49519878074751023"/>
          <c:h val="0.7258059286706808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99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6A-4C42-8DD2-B1946C6FA10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6A-4C42-8DD2-B1946C6FA1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6A-4C42-8DD2-B1946C6FA109}"/>
              </c:ext>
            </c:extLst>
          </c:dPt>
          <c:dPt>
            <c:idx val="3"/>
            <c:bubble3D val="0"/>
            <c:spPr>
              <a:solidFill>
                <a:srgbClr val="DB843D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6A-4C42-8DD2-B1946C6FA109}"/>
              </c:ext>
            </c:extLst>
          </c:dPt>
          <c:dPt>
            <c:idx val="4"/>
            <c:bubble3D val="0"/>
            <c:spPr>
              <a:solidFill>
                <a:srgbClr val="F4F17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6A-4C42-8DD2-B1946C6FA109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E66A-4C42-8DD2-B1946C6FA10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E66A-4C42-8DD2-B1946C6FA109}"/>
              </c:ext>
            </c:extLst>
          </c:dPt>
          <c:dLbls>
            <c:dLbl>
              <c:idx val="0"/>
              <c:layout>
                <c:manualLayout>
                  <c:x val="-0.11220629420555579"/>
                  <c:y val="-0.18929638820315442"/>
                </c:manualLayout>
              </c:layout>
              <c:tx>
                <c:rich>
                  <a:bodyPr/>
                  <a:lstStyle/>
                  <a:p>
                    <a:fld id="{8219BEF0-825A-4192-9341-80826B84B3AE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fld id="{21AC6B04-FEEF-4323-B7E0-974482D27E11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  <a:p>
                    <a:r>
                      <a:rPr lang="en-US" altLang="ja-JP"/>
                      <a:t>(71%)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43135520374733E-2"/>
                      <c:h val="7.503780011364111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66A-4C42-8DD2-B1946C6FA109}"/>
                </c:ext>
              </c:extLst>
            </c:dLbl>
            <c:dLbl>
              <c:idx val="1"/>
              <c:layout>
                <c:manualLayout>
                  <c:x val="9.5517223135907214E-2"/>
                  <c:y val="1.378195353555458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19B94D9-6F4A-4956-BEDA-957310CC596E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/>
                  </a:p>
                  <a:p>
                    <a:pPr>
                      <a:defRPr/>
                    </a:pPr>
                    <a:fld id="{50B18A40-3D1D-46AE-B04D-2388F9FABBA8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en-US" altLang="ja-JP"/>
                  </a:p>
                  <a:p>
                    <a:pPr>
                      <a:defRPr/>
                    </a:pPr>
                    <a:r>
                      <a:rPr lang="en-US" altLang="ja-JP"/>
                      <a:t>(13%)</a:t>
                    </a:r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43135520374733E-2"/>
                      <c:h val="7.51186971721341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66A-4C42-8DD2-B1946C6FA109}"/>
                </c:ext>
              </c:extLst>
            </c:dLbl>
            <c:dLbl>
              <c:idx val="2"/>
              <c:layout>
                <c:manualLayout>
                  <c:x val="-3.3912775857174636E-2"/>
                  <c:y val="-7.1231946633623002E-3"/>
                </c:manualLayout>
              </c:layout>
              <c:tx>
                <c:rich>
                  <a:bodyPr/>
                  <a:lstStyle/>
                  <a:p>
                    <a:fld id="{3E76FA11-6D28-4A0D-BA41-1F2B32C814D3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fld id="{8ADDE2C9-3CE9-43C6-A5F8-E5D720948E70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  <a:p>
                    <a:r>
                      <a:rPr lang="en-US" altLang="ja-JP"/>
                      <a:t>(10%)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43135520374733E-2"/>
                      <c:h val="7.503777999451205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66A-4C42-8DD2-B1946C6FA109}"/>
                </c:ext>
              </c:extLst>
            </c:dLbl>
            <c:dLbl>
              <c:idx val="3"/>
              <c:layout>
                <c:manualLayout>
                  <c:x val="-3.3993794926499128E-2"/>
                  <c:y val="-3.248006828906788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83C0433-D67E-4FBE-9691-34F7EEB2FB16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/>
                  </a:p>
                  <a:p>
                    <a:pPr>
                      <a:defRPr/>
                    </a:pPr>
                    <a:fld id="{BF96096E-0BF7-4603-80F8-812192079319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en-US" altLang="ja-JP"/>
                  </a:p>
                  <a:p>
                    <a:pPr>
                      <a:defRPr/>
                    </a:pPr>
                    <a:r>
                      <a:rPr lang="en-US" altLang="ja-JP"/>
                      <a:t>(3%)</a:t>
                    </a:r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43135520374733E-2"/>
                      <c:h val="7.51186971721341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E66A-4C42-8DD2-B1946C6FA109}"/>
                </c:ext>
              </c:extLst>
            </c:dLbl>
            <c:dLbl>
              <c:idx val="4"/>
              <c:layout>
                <c:manualLayout>
                  <c:x val="1.0701159210023565E-2"/>
                  <c:y val="-6.011109833995513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28383AB-B49C-47AA-8A32-FFB212431FCA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/>
                  </a:p>
                  <a:p>
                    <a:pPr>
                      <a:defRPr/>
                    </a:pPr>
                    <a:fld id="{31C8A4CE-E9B4-4E12-AFC1-5FB204A0893B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en-US" altLang="ja-JP"/>
                  </a:p>
                  <a:p>
                    <a:pPr>
                      <a:defRPr/>
                    </a:pPr>
                    <a:r>
                      <a:rPr lang="en-US" altLang="ja-JP"/>
                      <a:t>(2%)</a:t>
                    </a:r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43135520374733E-2"/>
                      <c:h val="7.51186971721341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E66A-4C42-8DD2-B1946C6FA109}"/>
                </c:ext>
              </c:extLst>
            </c:dLbl>
            <c:dLbl>
              <c:idx val="5"/>
              <c:layout>
                <c:manualLayout>
                  <c:x val="3.8393263389071473E-2"/>
                  <c:y val="-5.487011534508490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1EE1043-1368-4A81-A9D8-5A1A2EEFB4B5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/>
                  </a:p>
                  <a:p>
                    <a:pPr>
                      <a:defRPr/>
                    </a:pPr>
                    <a:fld id="{73CD769F-041A-43D8-AEC1-E2AC6EAA5121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en-US" altLang="ja-JP"/>
                  </a:p>
                  <a:p>
                    <a:pPr>
                      <a:defRPr/>
                    </a:pPr>
                    <a:r>
                      <a:rPr lang="en-US" altLang="ja-JP"/>
                      <a:t>(1%)</a:t>
                    </a:r>
                  </a:p>
                </c:rich>
              </c:tx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43135520374733E-2"/>
                      <c:h val="7.51186971721341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E66A-4C42-8DD2-B1946C6FA109}"/>
                </c:ext>
              </c:extLst>
            </c:dLbl>
            <c:dLbl>
              <c:idx val="6"/>
              <c:layout>
                <c:manualLayout>
                  <c:x val="9.8161081211152218E-2"/>
                  <c:y val="-6.7954695797763139E-3"/>
                </c:manualLayout>
              </c:layout>
              <c:tx>
                <c:rich>
                  <a:bodyPr/>
                  <a:lstStyle/>
                  <a:p>
                    <a:fld id="{21253E1C-B567-49A9-A926-26224FC20DD6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fld id="{D70B091B-EED2-4583-8124-51B5D527BF8F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  <a:p>
                    <a:r>
                      <a:rPr lang="en-US" altLang="ja-JP"/>
                      <a:t>(0%)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43135520374733E-2"/>
                      <c:h val="7.503777999451205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E66A-4C42-8DD2-B1946C6FA109}"/>
                </c:ext>
              </c:extLst>
            </c:dLbl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資料Ⅰー26!$B$46:$B$52</c:f>
              <c:strCache>
                <c:ptCount val="7"/>
                <c:pt idx="0">
                  <c:v>シカ</c:v>
                </c:pt>
                <c:pt idx="1">
                  <c:v>ノネズミ</c:v>
                </c:pt>
                <c:pt idx="2">
                  <c:v>クマ</c:v>
                </c:pt>
                <c:pt idx="3">
                  <c:v>ノウサギ</c:v>
                </c:pt>
                <c:pt idx="4">
                  <c:v>カモシカ</c:v>
                </c:pt>
                <c:pt idx="5">
                  <c:v>イノシシ</c:v>
                </c:pt>
                <c:pt idx="6">
                  <c:v>サル</c:v>
                </c:pt>
              </c:strCache>
            </c:strRef>
          </c:cat>
          <c:val>
            <c:numRef>
              <c:f>資料Ⅰー26!$T$46:$T$52</c:f>
              <c:numCache>
                <c:formatCode>0.0_ </c:formatCode>
                <c:ptCount val="7"/>
                <c:pt idx="0">
                  <c:v>2.68</c:v>
                </c:pt>
                <c:pt idx="1">
                  <c:v>0.67100000000000004</c:v>
                </c:pt>
                <c:pt idx="2">
                  <c:v>0.63100000000000001</c:v>
                </c:pt>
                <c:pt idx="3">
                  <c:v>0.125</c:v>
                </c:pt>
                <c:pt idx="4">
                  <c:v>9.756999999999999E-2</c:v>
                </c:pt>
                <c:pt idx="5">
                  <c:v>4.9360000000000001E-2</c:v>
                </c:pt>
                <c:pt idx="6">
                  <c:v>2.5699999999999998E-3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66A-4C42-8DD2-B1946C6FA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>
          <a:alpha val="88000"/>
        </a:sys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412750</xdr:colOff>
      <xdr:row>23</xdr:row>
      <xdr:rowOff>139700</xdr:rowOff>
    </xdr:from>
    <xdr:to>
      <xdr:col>13</xdr:col>
      <xdr:colOff>474980</xdr:colOff>
      <xdr:row>25</xdr:row>
      <xdr:rowOff>1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C4E841DC-CDFF-4C17-ACB5-7B31470774BF}"/>
            </a:ext>
          </a:extLst>
        </xdr:cNvPr>
        <xdr:cNvSpPr txBox="1">
          <a:spLocks noChangeArrowheads="1"/>
        </xdr:cNvSpPr>
      </xdr:nvSpPr>
      <xdr:spPr bwMode="auto">
        <a:xfrm>
          <a:off x="4632325" y="4597400"/>
          <a:ext cx="6223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11</xdr:row>
      <xdr:rowOff>187947</xdr:rowOff>
    </xdr:from>
    <xdr:to>
      <xdr:col>2</xdr:col>
      <xdr:colOff>0</xdr:colOff>
      <xdr:row>13</xdr:row>
      <xdr:rowOff>76162</xdr:rowOff>
    </xdr:to>
    <xdr:sp macro="" textlink="">
      <xdr:nvSpPr>
        <xdr:cNvPr id="3" name="Text Box 24">
          <a:extLst>
            <a:ext uri="{FF2B5EF4-FFF2-40B4-BE49-F238E27FC236}">
              <a16:creationId xmlns:a16="http://schemas.microsoft.com/office/drawing/2014/main" id="{75A394C5-359C-4BFD-BAD9-29BC510AE18C}"/>
            </a:ext>
          </a:extLst>
        </xdr:cNvPr>
        <xdr:cNvSpPr txBox="1">
          <a:spLocks noChangeArrowheads="1"/>
        </xdr:cNvSpPr>
      </xdr:nvSpPr>
      <xdr:spPr bwMode="auto">
        <a:xfrm>
          <a:off x="1228725" y="2521572"/>
          <a:ext cx="0" cy="27874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  <xdr:txBody>
        <a:bodyPr wrap="square" lIns="36576" tIns="22860" rIns="36576" bIns="2286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6.1</a:t>
          </a:r>
        </a:p>
      </xdr:txBody>
    </xdr:sp>
    <xdr:clientData/>
  </xdr:twoCellAnchor>
  <xdr:twoCellAnchor>
    <xdr:from>
      <xdr:col>2</xdr:col>
      <xdr:colOff>0</xdr:colOff>
      <xdr:row>11</xdr:row>
      <xdr:rowOff>171450</xdr:rowOff>
    </xdr:from>
    <xdr:to>
      <xdr:col>2</xdr:col>
      <xdr:colOff>0</xdr:colOff>
      <xdr:row>33</xdr:row>
      <xdr:rowOff>76200</xdr:rowOff>
    </xdr:to>
    <xdr:grpSp>
      <xdr:nvGrpSpPr>
        <xdr:cNvPr id="4" name="グループ化 14">
          <a:extLst>
            <a:ext uri="{FF2B5EF4-FFF2-40B4-BE49-F238E27FC236}">
              <a16:creationId xmlns:a16="http://schemas.microsoft.com/office/drawing/2014/main" id="{DD79534A-1042-47BC-BBE1-F751ED0F5B5D}"/>
            </a:ext>
          </a:extLst>
        </xdr:cNvPr>
        <xdr:cNvGrpSpPr>
          <a:grpSpLocks/>
        </xdr:cNvGrpSpPr>
      </xdr:nvGrpSpPr>
      <xdr:grpSpPr bwMode="auto">
        <a:xfrm>
          <a:off x="1228725" y="2790825"/>
          <a:ext cx="0" cy="3724275"/>
          <a:chOff x="1430755" y="446171"/>
          <a:chExt cx="71967" cy="3556375"/>
        </a:xfrm>
      </xdr:grpSpPr>
      <xdr:sp macro="" textlink="">
        <xdr:nvSpPr>
          <xdr:cNvPr id="5" name="正方形/長方形 23">
            <a:extLst>
              <a:ext uri="{FF2B5EF4-FFF2-40B4-BE49-F238E27FC236}">
                <a16:creationId xmlns:a16="http://schemas.microsoft.com/office/drawing/2014/main" id="{95E685D3-657E-2EE8-0A80-235B46A8307E}"/>
              </a:ext>
            </a:extLst>
          </xdr:cNvPr>
          <xdr:cNvSpPr>
            <a:spLocks noChangeArrowheads="1"/>
          </xdr:cNvSpPr>
        </xdr:nvSpPr>
        <xdr:spPr bwMode="auto">
          <a:xfrm>
            <a:off x="1430755" y="464720"/>
            <a:ext cx="71967" cy="3515894"/>
          </a:xfrm>
          <a:prstGeom prst="rect">
            <a:avLst/>
          </a:prstGeom>
          <a:solidFill>
            <a:srgbClr val="F2F2F2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" name="正方形/長方形 23">
            <a:extLst>
              <a:ext uri="{FF2B5EF4-FFF2-40B4-BE49-F238E27FC236}">
                <a16:creationId xmlns:a16="http://schemas.microsoft.com/office/drawing/2014/main" id="{6B01B898-D279-38F1-6D8E-53C2E57CE43D}"/>
              </a:ext>
            </a:extLst>
          </xdr:cNvPr>
          <xdr:cNvSpPr>
            <a:spLocks noChangeArrowheads="1"/>
          </xdr:cNvSpPr>
        </xdr:nvSpPr>
        <xdr:spPr bwMode="auto">
          <a:xfrm>
            <a:off x="1436709" y="446171"/>
            <a:ext cx="61911" cy="355637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</xdr:col>
      <xdr:colOff>0</xdr:colOff>
      <xdr:row>43</xdr:row>
      <xdr:rowOff>190500</xdr:rowOff>
    </xdr:from>
    <xdr:to>
      <xdr:col>2</xdr:col>
      <xdr:colOff>0</xdr:colOff>
      <xdr:row>53</xdr:row>
      <xdr:rowOff>25400</xdr:rowOff>
    </xdr:to>
    <xdr:grpSp>
      <xdr:nvGrpSpPr>
        <xdr:cNvPr id="7" name="グループ化 14">
          <a:extLst>
            <a:ext uri="{FF2B5EF4-FFF2-40B4-BE49-F238E27FC236}">
              <a16:creationId xmlns:a16="http://schemas.microsoft.com/office/drawing/2014/main" id="{3208A2A3-E1B8-47C8-BBDC-AFC24A7DF4EA}"/>
            </a:ext>
          </a:extLst>
        </xdr:cNvPr>
        <xdr:cNvGrpSpPr>
          <a:grpSpLocks/>
        </xdr:cNvGrpSpPr>
      </xdr:nvGrpSpPr>
      <xdr:grpSpPr bwMode="auto">
        <a:xfrm>
          <a:off x="1228725" y="8391525"/>
          <a:ext cx="0" cy="2806700"/>
          <a:chOff x="1430755" y="446171"/>
          <a:chExt cx="71967" cy="3556375"/>
        </a:xfrm>
      </xdr:grpSpPr>
      <xdr:sp macro="" textlink="">
        <xdr:nvSpPr>
          <xdr:cNvPr id="8" name="正方形/長方形 23">
            <a:extLst>
              <a:ext uri="{FF2B5EF4-FFF2-40B4-BE49-F238E27FC236}">
                <a16:creationId xmlns:a16="http://schemas.microsoft.com/office/drawing/2014/main" id="{2FA7C81F-D16E-99ED-3DD2-0C9012450C19}"/>
              </a:ext>
            </a:extLst>
          </xdr:cNvPr>
          <xdr:cNvSpPr>
            <a:spLocks noChangeArrowheads="1"/>
          </xdr:cNvSpPr>
        </xdr:nvSpPr>
        <xdr:spPr bwMode="auto">
          <a:xfrm>
            <a:off x="1430755" y="464720"/>
            <a:ext cx="71967" cy="3515894"/>
          </a:xfrm>
          <a:prstGeom prst="rect">
            <a:avLst/>
          </a:prstGeom>
          <a:solidFill>
            <a:srgbClr val="F2F2F2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正方形/長方形 23">
            <a:extLst>
              <a:ext uri="{FF2B5EF4-FFF2-40B4-BE49-F238E27FC236}">
                <a16:creationId xmlns:a16="http://schemas.microsoft.com/office/drawing/2014/main" id="{9F89EB18-8F03-06AC-8CEA-5D43CA726F58}"/>
              </a:ext>
            </a:extLst>
          </xdr:cNvPr>
          <xdr:cNvSpPr>
            <a:spLocks noChangeArrowheads="1"/>
          </xdr:cNvSpPr>
        </xdr:nvSpPr>
        <xdr:spPr bwMode="auto">
          <a:xfrm>
            <a:off x="1436709" y="446171"/>
            <a:ext cx="61911" cy="355637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59531</xdr:colOff>
      <xdr:row>2</xdr:row>
      <xdr:rowOff>44648</xdr:rowOff>
    </xdr:from>
    <xdr:to>
      <xdr:col>16</xdr:col>
      <xdr:colOff>401835</xdr:colOff>
      <xdr:row>34</xdr:row>
      <xdr:rowOff>34815</xdr:rowOff>
    </xdr:to>
    <xdr:graphicFrame macro="">
      <xdr:nvGraphicFramePr>
        <xdr:cNvPr id="10" name="グラフ 1">
          <a:extLst>
            <a:ext uri="{FF2B5EF4-FFF2-40B4-BE49-F238E27FC236}">
              <a16:creationId xmlns:a16="http://schemas.microsoft.com/office/drawing/2014/main" id="{96332D87-8944-4DB4-A24B-E9711E77F05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25400</xdr:colOff>
      <xdr:row>70</xdr:row>
      <xdr:rowOff>88900</xdr:rowOff>
    </xdr:from>
    <xdr:to>
      <xdr:col>6</xdr:col>
      <xdr:colOff>781050</xdr:colOff>
      <xdr:row>75</xdr:row>
      <xdr:rowOff>63500</xdr:rowOff>
    </xdr:to>
    <xdr:sp macro="" textlink="">
      <xdr:nvSpPr>
        <xdr:cNvPr id="11" name="円/楕円 1">
          <a:extLst>
            <a:ext uri="{FF2B5EF4-FFF2-40B4-BE49-F238E27FC236}">
              <a16:creationId xmlns:a16="http://schemas.microsoft.com/office/drawing/2014/main" id="{E41CAB9C-6A00-4085-8731-F17805D8A59E}"/>
            </a:ext>
          </a:extLst>
        </xdr:cNvPr>
        <xdr:cNvSpPr>
          <a:spLocks noChangeArrowheads="1"/>
        </xdr:cNvSpPr>
      </xdr:nvSpPr>
      <xdr:spPr bwMode="auto">
        <a:xfrm>
          <a:off x="1228725" y="14214475"/>
          <a:ext cx="0" cy="831850"/>
        </a:xfrm>
        <a:prstGeom prst="ellips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114300</xdr:colOff>
      <xdr:row>71</xdr:row>
      <xdr:rowOff>76200</xdr:rowOff>
    </xdr:from>
    <xdr:to>
      <xdr:col>6</xdr:col>
      <xdr:colOff>781050</xdr:colOff>
      <xdr:row>74</xdr:row>
      <xdr:rowOff>38100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CD4CB57-2D3D-44DD-94BC-1C62DD2292B8}"/>
            </a:ext>
          </a:extLst>
        </xdr:cNvPr>
        <xdr:cNvSpPr txBox="1"/>
      </xdr:nvSpPr>
      <xdr:spPr>
        <a:xfrm>
          <a:off x="1228725" y="14373225"/>
          <a:ext cx="0" cy="476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合計</a:t>
          </a:r>
          <a:endParaRPr kumimoji="1" lang="en-US" altLang="ja-JP" sz="1100"/>
        </a:p>
        <a:p>
          <a:pPr algn="ctr"/>
          <a:r>
            <a:rPr kumimoji="1" lang="en-US" altLang="ja-JP" sz="1100"/>
            <a:t>9.1</a:t>
          </a:r>
          <a:r>
            <a:rPr kumimoji="1" lang="ja-JP" altLang="en-US" sz="1100"/>
            <a:t>千</a:t>
          </a:r>
          <a:r>
            <a:rPr kumimoji="1" lang="en-US" altLang="ja-JP" sz="1100"/>
            <a:t>ha</a:t>
          </a:r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11</xdr:row>
      <xdr:rowOff>104775</xdr:rowOff>
    </xdr:from>
    <xdr:to>
      <xdr:col>2</xdr:col>
      <xdr:colOff>0</xdr:colOff>
      <xdr:row>33</xdr:row>
      <xdr:rowOff>66675</xdr:rowOff>
    </xdr:to>
    <xdr:grpSp>
      <xdr:nvGrpSpPr>
        <xdr:cNvPr id="13" name="グループ化 14">
          <a:extLst>
            <a:ext uri="{FF2B5EF4-FFF2-40B4-BE49-F238E27FC236}">
              <a16:creationId xmlns:a16="http://schemas.microsoft.com/office/drawing/2014/main" id="{F8FC1BA9-4D1F-421B-948F-4118208ECC55}"/>
            </a:ext>
          </a:extLst>
        </xdr:cNvPr>
        <xdr:cNvGrpSpPr>
          <a:grpSpLocks/>
        </xdr:cNvGrpSpPr>
      </xdr:nvGrpSpPr>
      <xdr:grpSpPr bwMode="auto">
        <a:xfrm>
          <a:off x="1228725" y="2724150"/>
          <a:ext cx="0" cy="3781425"/>
          <a:chOff x="1430755" y="446171"/>
          <a:chExt cx="71967" cy="3556375"/>
        </a:xfrm>
      </xdr:grpSpPr>
      <xdr:sp macro="" textlink="">
        <xdr:nvSpPr>
          <xdr:cNvPr id="14" name="正方形/長方形 23">
            <a:extLst>
              <a:ext uri="{FF2B5EF4-FFF2-40B4-BE49-F238E27FC236}">
                <a16:creationId xmlns:a16="http://schemas.microsoft.com/office/drawing/2014/main" id="{B4416A58-2504-AB1D-2555-EB861B34ACC6}"/>
              </a:ext>
            </a:extLst>
          </xdr:cNvPr>
          <xdr:cNvSpPr>
            <a:spLocks noChangeArrowheads="1"/>
          </xdr:cNvSpPr>
        </xdr:nvSpPr>
        <xdr:spPr bwMode="auto">
          <a:xfrm>
            <a:off x="1430755" y="464720"/>
            <a:ext cx="71967" cy="3515894"/>
          </a:xfrm>
          <a:prstGeom prst="rect">
            <a:avLst/>
          </a:prstGeom>
          <a:solidFill>
            <a:srgbClr val="F2F2F2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" name="正方形/長方形 23">
            <a:extLst>
              <a:ext uri="{FF2B5EF4-FFF2-40B4-BE49-F238E27FC236}">
                <a16:creationId xmlns:a16="http://schemas.microsoft.com/office/drawing/2014/main" id="{384C429E-84CC-CCCB-96FE-11C17F9F04A3}"/>
              </a:ext>
            </a:extLst>
          </xdr:cNvPr>
          <xdr:cNvSpPr>
            <a:spLocks noChangeArrowheads="1"/>
          </xdr:cNvSpPr>
        </xdr:nvSpPr>
        <xdr:spPr bwMode="auto">
          <a:xfrm>
            <a:off x="1436709" y="446171"/>
            <a:ext cx="61911" cy="355637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49</xdr:col>
      <xdr:colOff>0</xdr:colOff>
      <xdr:row>41</xdr:row>
      <xdr:rowOff>0</xdr:rowOff>
    </xdr:from>
    <xdr:to>
      <xdr:col>63</xdr:col>
      <xdr:colOff>330995</xdr:colOff>
      <xdr:row>68</xdr:row>
      <xdr:rowOff>2377</xdr:rowOff>
    </xdr:to>
    <xdr:graphicFrame macro="">
      <xdr:nvGraphicFramePr>
        <xdr:cNvPr id="16" name="グラフ 1">
          <a:extLst>
            <a:ext uri="{FF2B5EF4-FFF2-40B4-BE49-F238E27FC236}">
              <a16:creationId xmlns:a16="http://schemas.microsoft.com/office/drawing/2014/main" id="{FA0B3E2C-0B7D-4805-8EA9-9637B7C53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50</xdr:col>
      <xdr:colOff>457200</xdr:colOff>
      <xdr:row>77</xdr:row>
      <xdr:rowOff>152399</xdr:rowOff>
    </xdr:from>
    <xdr:to>
      <xdr:col>56</xdr:col>
      <xdr:colOff>396240</xdr:colOff>
      <xdr:row>96</xdr:row>
      <xdr:rowOff>133350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3FFEE7E5-6B8E-4B7C-8B30-37DF13AD39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4" t="8270" r="5967" b="6517"/>
        <a:stretch/>
      </xdr:blipFill>
      <xdr:spPr>
        <a:xfrm>
          <a:off x="32642175" y="15478124"/>
          <a:ext cx="4053840" cy="3238501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0.36409</cdr:x>
      <cdr:y>0.54449</cdr:y>
    </cdr:from>
    <cdr:to>
      <cdr:x>0.47879</cdr:x>
      <cdr:y>0.66875</cdr:y>
    </cdr:to>
    <cdr:sp macro="" textlink="">
      <cdr:nvSpPr>
        <cdr:cNvPr id="2" name="円/楕円 2">
          <a:extLst xmlns:a="http://schemas.openxmlformats.org/drawingml/2006/main">
            <a:ext uri="{FF2B5EF4-FFF2-40B4-BE49-F238E27FC236}">
              <a16:creationId xmlns:a16="http://schemas.microsoft.com/office/drawing/2014/main" id="{EEF0FB4A-F336-D3FE-CAD9-4948AF7BCF13}"/>
            </a:ext>
          </a:extLst>
        </cdr:cNvPr>
        <cdr:cNvSpPr>
          <a:spLocks xmlns:a="http://schemas.openxmlformats.org/drawingml/2006/main" noChangeAspect="1"/>
        </cdr:cNvSpPr>
      </cdr:nvSpPr>
      <cdr:spPr bwMode="auto">
        <a:xfrm xmlns:a="http://schemas.openxmlformats.org/drawingml/2006/main">
          <a:off x="4747460" y="3464080"/>
          <a:ext cx="1495602" cy="790574"/>
        </a:xfrm>
        <a:prstGeom xmlns:a="http://schemas.openxmlformats.org/drawingml/2006/main" prst="ellipse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0.35074</cdr:x>
      <cdr:y>0.57498</cdr:y>
    </cdr:from>
    <cdr:to>
      <cdr:x>0.49206</cdr:x>
      <cdr:y>0.64957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3493C13-0900-4E8B-14A4-E4375FE36752}"/>
            </a:ext>
          </a:extLst>
        </cdr:cNvPr>
        <cdr:cNvSpPr txBox="1"/>
      </cdr:nvSpPr>
      <cdr:spPr>
        <a:xfrm xmlns:a="http://schemas.openxmlformats.org/drawingml/2006/main">
          <a:off x="1014307" y="906570"/>
          <a:ext cx="408684" cy="1176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1200"/>
            </a:lnSpc>
          </a:pPr>
          <a:r>
            <a:rPr lang="ja-JP" altLang="en-US" sz="1400"/>
            <a:t>合計</a:t>
          </a:r>
          <a:endParaRPr lang="en-US" altLang="ja-JP" sz="1400"/>
        </a:p>
        <a:p xmlns:a="http://schemas.openxmlformats.org/drawingml/2006/main">
          <a:pPr algn="ctr"/>
          <a:r>
            <a:rPr lang="en-US" altLang="ja-JP" sz="1400"/>
            <a:t>4.3</a:t>
          </a:r>
          <a:endParaRPr lang="ja-JP" altLang="en-US" sz="1400"/>
        </a:p>
      </cdr:txBody>
    </cdr:sp>
  </cdr:relSizeAnchor>
  <cdr:relSizeAnchor xmlns:cdr="http://schemas.openxmlformats.org/drawingml/2006/chartDrawing">
    <cdr:from>
      <cdr:x>0.62452</cdr:x>
      <cdr:y>0.84905</cdr:y>
    </cdr:from>
    <cdr:to>
      <cdr:x>0.77778</cdr:x>
      <cdr:y>0.89727</cdr:y>
    </cdr:to>
    <cdr:sp macro="" textlink="">
      <cdr:nvSpPr>
        <cdr:cNvPr id="4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8B0489C-9B1D-6F23-AB54-BB4E88FD23A3}"/>
            </a:ext>
          </a:extLst>
        </cdr:cNvPr>
        <cdr:cNvSpPr txBox="1"/>
      </cdr:nvSpPr>
      <cdr:spPr>
        <a:xfrm xmlns:a="http://schemas.openxmlformats.org/drawingml/2006/main">
          <a:off x="4851797" y="5576844"/>
          <a:ext cx="1190626" cy="316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200" kern="1200"/>
            <a:t>(</a:t>
          </a:r>
          <a:r>
            <a:rPr lang="ja-JP" altLang="en-US" sz="1200" kern="1200"/>
            <a:t>単位：千</a:t>
          </a:r>
          <a:r>
            <a:rPr lang="en-US" altLang="ja-JP" sz="1200" kern="1200"/>
            <a:t>ha)</a:t>
          </a:r>
          <a:endParaRPr lang="ja-JP" altLang="en-US" sz="1200" kern="12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0.3484</cdr:x>
      <cdr:y>0.51221</cdr:y>
    </cdr:from>
    <cdr:to>
      <cdr:x>0.46274</cdr:x>
      <cdr:y>0.59014</cdr:y>
    </cdr:to>
    <cdr:sp macro="" textlink="">
      <cdr:nvSpPr>
        <cdr:cNvPr id="2" name="円/楕円 2">
          <a:extLst xmlns:a="http://schemas.openxmlformats.org/drawingml/2006/main">
            <a:ext uri="{FF2B5EF4-FFF2-40B4-BE49-F238E27FC236}">
              <a16:creationId xmlns:a16="http://schemas.microsoft.com/office/drawing/2014/main" id="{343305AB-ED2B-4C38-B97E-3EA70AB97357}"/>
            </a:ext>
          </a:extLst>
        </cdr:cNvPr>
        <cdr:cNvSpPr>
          <a:spLocks xmlns:a="http://schemas.openxmlformats.org/drawingml/2006/main" noChangeAspect="1"/>
        </cdr:cNvSpPr>
      </cdr:nvSpPr>
      <cdr:spPr bwMode="auto">
        <a:xfrm xmlns:a="http://schemas.openxmlformats.org/drawingml/2006/main">
          <a:off x="3083718" y="3178969"/>
          <a:ext cx="1012032" cy="483636"/>
        </a:xfrm>
        <a:prstGeom xmlns:a="http://schemas.openxmlformats.org/drawingml/2006/main" prst="ellipse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0.338</cdr:x>
      <cdr:y>0.51656</cdr:y>
    </cdr:from>
    <cdr:to>
      <cdr:x>0.47888</cdr:x>
      <cdr:y>0.5932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B880C13-B0EE-4002-BD5F-9BCFAF560013}"/>
            </a:ext>
          </a:extLst>
        </cdr:cNvPr>
        <cdr:cNvSpPr txBox="1"/>
      </cdr:nvSpPr>
      <cdr:spPr>
        <a:xfrm xmlns:a="http://schemas.openxmlformats.org/drawingml/2006/main">
          <a:off x="2991642" y="3205956"/>
          <a:ext cx="1246981" cy="475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1200"/>
            </a:lnSpc>
          </a:pPr>
          <a:r>
            <a:rPr lang="ja-JP" altLang="en-US" sz="1200"/>
            <a:t>合計</a:t>
          </a:r>
          <a:endParaRPr lang="en-US" altLang="ja-JP" sz="1200"/>
        </a:p>
        <a:p xmlns:a="http://schemas.openxmlformats.org/drawingml/2006/main">
          <a:pPr algn="ctr"/>
          <a:r>
            <a:rPr lang="en-US" altLang="ja-JP" sz="1200"/>
            <a:t>4.6</a:t>
          </a:r>
          <a:r>
            <a:rPr lang="ja-JP" altLang="en-US" sz="1200"/>
            <a:t>千</a:t>
          </a:r>
          <a:r>
            <a:rPr lang="en-US" altLang="ja-JP" sz="1200"/>
            <a:t>ha</a:t>
          </a:r>
          <a:endParaRPr lang="ja-JP" altLang="en-US" sz="12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1">
            <a:lumMod val="9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inya.maff.go.jp/j/hogo/higai/attach/pdf/tyouju-76.pdf" TargetMode="External"/><Relationship Id="rId1" Type="http://schemas.openxmlformats.org/officeDocument/2006/relationships/hyperlink" Target="https://www.rinya.maff.go.jp/j/hogo/higai/tyouju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60606-3F2A-4291-A156-9EAA531256A5}">
  <sheetPr>
    <pageSetUpPr fitToPage="1"/>
  </sheetPr>
  <dimension ref="B1:H32"/>
  <sheetViews>
    <sheetView topLeftCell="A5" workbookViewId="0">
      <selection activeCell="C17" sqref="C17:G17"/>
    </sheetView>
  </sheetViews>
  <sheetFormatPr defaultColWidth="8.875" defaultRowHeight="18.75" x14ac:dyDescent="0.15"/>
  <cols>
    <col min="1" max="1" width="0.5" style="74" customWidth="1"/>
    <col min="2" max="2" width="16.375" style="74" customWidth="1"/>
    <col min="3" max="5" width="14.25" style="74" customWidth="1"/>
    <col min="6" max="6" width="20.125" style="74" customWidth="1"/>
    <col min="7" max="8" width="1.5" style="74" customWidth="1"/>
    <col min="9" max="11" width="14.25" style="74" customWidth="1"/>
    <col min="12" max="16384" width="8.875" style="74"/>
  </cols>
  <sheetData>
    <row r="1" spans="2:8" ht="19.5" thickBot="1" x14ac:dyDescent="0.2"/>
    <row r="2" spans="2:8" ht="26.25" thickBot="1" x14ac:dyDescent="0.2">
      <c r="B2" s="75" t="s">
        <v>56</v>
      </c>
    </row>
    <row r="3" spans="2:8" ht="19.5" thickBot="1" x14ac:dyDescent="0.2"/>
    <row r="4" spans="2:8" ht="24.75" thickBot="1" x14ac:dyDescent="0.2">
      <c r="B4" s="76" t="s">
        <v>57</v>
      </c>
    </row>
    <row r="5" spans="2:8" ht="24.75" thickBot="1" x14ac:dyDescent="0.2">
      <c r="B5" s="77"/>
    </row>
    <row r="6" spans="2:8" s="82" customFormat="1" ht="19.5" thickBot="1" x14ac:dyDescent="0.25">
      <c r="B6" s="78" t="s">
        <v>58</v>
      </c>
      <c r="C6" s="79" t="s">
        <v>59</v>
      </c>
      <c r="D6" s="80"/>
      <c r="E6" s="80"/>
      <c r="F6" s="81"/>
    </row>
    <row r="7" spans="2:8" s="87" customFormat="1" ht="19.5" thickBot="1" x14ac:dyDescent="0.25">
      <c r="B7" s="83" t="s">
        <v>60</v>
      </c>
      <c r="C7" s="84" t="s">
        <v>61</v>
      </c>
      <c r="D7" s="85"/>
      <c r="E7" s="85"/>
      <c r="F7" s="86"/>
    </row>
    <row r="8" spans="2:8" s="82" customFormat="1" ht="7.15" customHeight="1" x14ac:dyDescent="0.2">
      <c r="B8" s="129" t="s">
        <v>62</v>
      </c>
      <c r="C8" s="88"/>
      <c r="F8" s="89"/>
    </row>
    <row r="9" spans="2:8" s="95" customFormat="1" ht="31.5" x14ac:dyDescent="0.15">
      <c r="B9" s="130"/>
      <c r="C9" s="90" t="s">
        <v>63</v>
      </c>
      <c r="D9" s="91" t="s">
        <v>64</v>
      </c>
      <c r="E9" s="92"/>
      <c r="F9" s="93"/>
      <c r="G9" s="94"/>
      <c r="H9" s="94"/>
    </row>
    <row r="10" spans="2:8" s="95" customFormat="1" ht="67.5" x14ac:dyDescent="0.15">
      <c r="B10" s="96" t="s">
        <v>65</v>
      </c>
      <c r="C10" s="97" t="s">
        <v>66</v>
      </c>
      <c r="D10" s="98" t="s">
        <v>67</v>
      </c>
      <c r="E10" s="99"/>
      <c r="F10" s="100"/>
      <c r="G10" s="101"/>
      <c r="H10" s="101"/>
    </row>
    <row r="11" spans="2:8" s="107" customFormat="1" thickBot="1" x14ac:dyDescent="0.2">
      <c r="B11" s="102" t="s">
        <v>68</v>
      </c>
      <c r="C11" s="103"/>
      <c r="D11" s="104"/>
      <c r="E11" s="105"/>
      <c r="F11" s="106"/>
      <c r="G11" s="94"/>
      <c r="H11" s="94"/>
    </row>
    <row r="12" spans="2:8" x14ac:dyDescent="0.15">
      <c r="B12" s="108"/>
    </row>
    <row r="13" spans="2:8" ht="33" customHeight="1" x14ac:dyDescent="0.15">
      <c r="B13" s="127" t="s">
        <v>69</v>
      </c>
      <c r="C13" s="127"/>
      <c r="D13" s="127"/>
      <c r="E13" s="127"/>
      <c r="F13" s="127"/>
      <c r="G13" s="109"/>
    </row>
    <row r="14" spans="2:8" ht="19.5" thickBot="1" x14ac:dyDescent="0.2"/>
    <row r="15" spans="2:8" ht="24.75" thickBot="1" x14ac:dyDescent="0.2">
      <c r="B15" s="124" t="s">
        <v>70</v>
      </c>
      <c r="C15" s="125"/>
    </row>
    <row r="16" spans="2:8" x14ac:dyDescent="0.15">
      <c r="B16" s="110" t="s">
        <v>71</v>
      </c>
      <c r="C16" s="126"/>
      <c r="D16" s="126"/>
      <c r="E16" s="126"/>
      <c r="F16" s="126"/>
      <c r="G16" s="126"/>
    </row>
    <row r="17" spans="2:7" x14ac:dyDescent="0.15">
      <c r="B17" s="110" t="s">
        <v>72</v>
      </c>
      <c r="C17" s="126"/>
      <c r="D17" s="126"/>
      <c r="E17" s="126"/>
      <c r="F17" s="126"/>
      <c r="G17" s="126"/>
    </row>
    <row r="18" spans="2:7" x14ac:dyDescent="0.15">
      <c r="B18" s="110" t="s">
        <v>73</v>
      </c>
      <c r="C18" s="126"/>
      <c r="D18" s="126"/>
      <c r="E18" s="126"/>
      <c r="F18" s="126"/>
      <c r="G18" s="126"/>
    </row>
    <row r="20" spans="2:7" ht="34.5" customHeight="1" x14ac:dyDescent="0.15">
      <c r="B20" s="127" t="s">
        <v>74</v>
      </c>
      <c r="C20" s="127"/>
      <c r="D20" s="127"/>
      <c r="E20" s="127"/>
      <c r="F20" s="127"/>
      <c r="G20" s="127"/>
    </row>
    <row r="21" spans="2:7" ht="19.5" thickBot="1" x14ac:dyDescent="0.2"/>
    <row r="22" spans="2:7" ht="24.75" thickBot="1" x14ac:dyDescent="0.2">
      <c r="B22" s="124" t="s">
        <v>75</v>
      </c>
      <c r="C22" s="125"/>
    </row>
    <row r="23" spans="2:7" x14ac:dyDescent="0.15">
      <c r="B23" s="110" t="s">
        <v>71</v>
      </c>
      <c r="C23" s="128"/>
      <c r="D23" s="128"/>
      <c r="E23" s="128"/>
      <c r="F23" s="128"/>
      <c r="G23" s="128"/>
    </row>
    <row r="24" spans="2:7" x14ac:dyDescent="0.15">
      <c r="B24" s="110" t="s">
        <v>72</v>
      </c>
      <c r="C24" s="126"/>
      <c r="D24" s="126"/>
      <c r="E24" s="126"/>
      <c r="F24" s="126"/>
      <c r="G24" s="126"/>
    </row>
    <row r="25" spans="2:7" x14ac:dyDescent="0.15">
      <c r="B25" s="110" t="s">
        <v>73</v>
      </c>
      <c r="C25" s="126"/>
      <c r="D25" s="126"/>
      <c r="E25" s="126"/>
      <c r="F25" s="126"/>
      <c r="G25" s="126"/>
    </row>
    <row r="27" spans="2:7" ht="34.5" customHeight="1" x14ac:dyDescent="0.15">
      <c r="B27" s="127" t="s">
        <v>76</v>
      </c>
      <c r="C27" s="127"/>
      <c r="D27" s="127"/>
      <c r="E27" s="127"/>
      <c r="F27" s="127"/>
      <c r="G27" s="127"/>
    </row>
    <row r="28" spans="2:7" ht="19.5" thickBot="1" x14ac:dyDescent="0.2"/>
    <row r="29" spans="2:7" ht="24.75" thickBot="1" x14ac:dyDescent="0.2">
      <c r="B29" s="124" t="s">
        <v>77</v>
      </c>
      <c r="C29" s="125"/>
    </row>
    <row r="30" spans="2:7" x14ac:dyDescent="0.15">
      <c r="B30" s="110" t="s">
        <v>71</v>
      </c>
      <c r="C30" s="126"/>
      <c r="D30" s="126"/>
      <c r="E30" s="126"/>
      <c r="F30" s="126"/>
      <c r="G30" s="126"/>
    </row>
    <row r="31" spans="2:7" x14ac:dyDescent="0.15">
      <c r="B31" s="110" t="s">
        <v>72</v>
      </c>
      <c r="C31" s="126"/>
      <c r="D31" s="126"/>
      <c r="E31" s="126"/>
      <c r="F31" s="126"/>
      <c r="G31" s="126"/>
    </row>
    <row r="32" spans="2:7" x14ac:dyDescent="0.15">
      <c r="B32" s="110" t="s">
        <v>73</v>
      </c>
      <c r="C32" s="126"/>
      <c r="D32" s="126"/>
      <c r="E32" s="126"/>
      <c r="F32" s="126"/>
      <c r="G32" s="126"/>
    </row>
  </sheetData>
  <mergeCells count="16">
    <mergeCell ref="C18:G18"/>
    <mergeCell ref="B8:B9"/>
    <mergeCell ref="B13:F13"/>
    <mergeCell ref="B15:C15"/>
    <mergeCell ref="C16:G16"/>
    <mergeCell ref="C17:G17"/>
    <mergeCell ref="B29:C29"/>
    <mergeCell ref="C30:G30"/>
    <mergeCell ref="C31:G31"/>
    <mergeCell ref="C32:G32"/>
    <mergeCell ref="B20:G20"/>
    <mergeCell ref="B22:C22"/>
    <mergeCell ref="C23:G23"/>
    <mergeCell ref="C24:G24"/>
    <mergeCell ref="C25:G25"/>
    <mergeCell ref="B27:G27"/>
  </mergeCells>
  <phoneticPr fontId="3"/>
  <hyperlinks>
    <hyperlink ref="C10" r:id="rId1" xr:uid="{A9264AC0-1227-4E96-B96F-285C4EFD20AD}"/>
    <hyperlink ref="D10" r:id="rId2" xr:uid="{69D496B8-7494-4C27-97FD-FCD9F5677C19}"/>
  </hyperlinks>
  <pageMargins left="0.51181102362204722" right="0.51181102362204722" top="1.1417322834645669" bottom="0.74803149606299213" header="0.31496062992125984" footer="0.31496062992125984"/>
  <pageSetup paperSize="8" orientation="landscape" r:id="rId3"/>
  <headerFooter>
    <oddHeader>&amp;L&amp;KFF0000★文字サイズ　９ポイント　　　　
★文字フォント　MSPゴシック
&amp;C&amp;KFF0000★グラフの横幅のサイズは原則として
・横幅一杯のグラフ：16.7cm
・横幅半分のグラフ：7.77cm
※縦幅の指定はなし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5F93D-8A6F-4BC2-BA4F-3073462840D9}">
  <sheetPr>
    <pageSetUpPr fitToPage="1"/>
  </sheetPr>
  <dimension ref="A1:AS105"/>
  <sheetViews>
    <sheetView showGridLines="0" tabSelected="1" topLeftCell="A33" zoomScaleNormal="100" workbookViewId="0">
      <selection activeCell="Z53" sqref="Z53"/>
    </sheetView>
  </sheetViews>
  <sheetFormatPr defaultRowHeight="13.5" outlineLevelCol="1" x14ac:dyDescent="0.15"/>
  <cols>
    <col min="1" max="1" width="3" customWidth="1"/>
    <col min="2" max="2" width="13.125" customWidth="1"/>
    <col min="3" max="7" width="13.125" hidden="1" customWidth="1" outlineLevel="1"/>
    <col min="8" max="8" width="13.125" hidden="1" customWidth="1" collapsed="1"/>
    <col min="9" max="10" width="13.125" hidden="1" customWidth="1"/>
    <col min="11" max="12" width="13.125" customWidth="1"/>
    <col min="13" max="13" width="13" customWidth="1"/>
    <col min="14" max="18" width="15" customWidth="1"/>
    <col min="19" max="19" width="5.5" customWidth="1"/>
    <col min="20" max="20" width="15.5" style="49" customWidth="1"/>
    <col min="21" max="21" width="10" customWidth="1"/>
    <col min="22" max="30" width="9" customWidth="1" outlineLevel="1"/>
    <col min="31" max="42" width="9" customWidth="1"/>
  </cols>
  <sheetData>
    <row r="1" spans="1:45" ht="36" customHeight="1" x14ac:dyDescent="0.2">
      <c r="A1" s="122" t="s">
        <v>78</v>
      </c>
      <c r="AQ1" t="s">
        <v>7</v>
      </c>
    </row>
    <row r="2" spans="1:45" x14ac:dyDescent="0.15">
      <c r="V2" s="18" t="s">
        <v>79</v>
      </c>
      <c r="W2" s="18" t="s">
        <v>80</v>
      </c>
      <c r="X2" s="18" t="s">
        <v>81</v>
      </c>
      <c r="Y2" s="18" t="s">
        <v>82</v>
      </c>
      <c r="Z2" s="18" t="s">
        <v>14</v>
      </c>
      <c r="AA2" s="18" t="s">
        <v>15</v>
      </c>
      <c r="AB2" s="18" t="s">
        <v>16</v>
      </c>
      <c r="AC2" s="18" t="s">
        <v>17</v>
      </c>
      <c r="AD2" s="18" t="s">
        <v>23</v>
      </c>
      <c r="AE2" s="18" t="s">
        <v>24</v>
      </c>
      <c r="AF2" s="18" t="s">
        <v>25</v>
      </c>
      <c r="AG2" s="18" t="s">
        <v>27</v>
      </c>
      <c r="AH2" s="18" t="s">
        <v>28</v>
      </c>
      <c r="AI2" s="18" t="s">
        <v>30</v>
      </c>
      <c r="AJ2" s="18" t="s">
        <v>32</v>
      </c>
      <c r="AK2" s="18" t="s">
        <v>37</v>
      </c>
      <c r="AL2" s="18" t="s">
        <v>39</v>
      </c>
      <c r="AM2" s="18" t="s">
        <v>44</v>
      </c>
      <c r="AN2" s="18" t="s">
        <v>46</v>
      </c>
      <c r="AO2" s="18" t="s">
        <v>48</v>
      </c>
      <c r="AP2" s="18" t="s">
        <v>51</v>
      </c>
      <c r="AQ2" s="17"/>
    </row>
    <row r="3" spans="1:45" x14ac:dyDescent="0.15">
      <c r="V3" s="19">
        <f t="shared" ref="V3:AK10" si="0">V14/1000</f>
        <v>3.8521399999999999</v>
      </c>
      <c r="W3" s="19">
        <f t="shared" si="0"/>
        <v>3.54637</v>
      </c>
      <c r="X3" s="19">
        <f t="shared" si="0"/>
        <v>3.03057</v>
      </c>
      <c r="Y3" s="19">
        <f t="shared" si="0"/>
        <v>3.5348699999999988</v>
      </c>
      <c r="Z3" s="19">
        <f t="shared" si="0"/>
        <v>3.7285200000000001</v>
      </c>
      <c r="AA3" s="19">
        <f t="shared" si="0"/>
        <v>4.0496999999999996</v>
      </c>
      <c r="AB3" s="19">
        <f t="shared" si="0"/>
        <v>3.9798</v>
      </c>
      <c r="AC3" s="19">
        <f t="shared" si="0"/>
        <v>5.3110400000000002</v>
      </c>
      <c r="AD3" s="19">
        <f t="shared" si="0"/>
        <v>6.5138599999999993</v>
      </c>
      <c r="AE3" s="19">
        <f t="shared" si="0"/>
        <v>6.7892600000000005</v>
      </c>
      <c r="AF3" s="19">
        <f t="shared" si="0"/>
        <v>7.1254099999999996</v>
      </c>
      <c r="AG3" s="19">
        <f t="shared" si="0"/>
        <v>5.9823399999999998</v>
      </c>
      <c r="AH3" s="19">
        <f t="shared" si="0"/>
        <v>5.5557499999999997</v>
      </c>
      <c r="AI3" s="19">
        <f t="shared" si="0"/>
        <v>4.71061</v>
      </c>
      <c r="AJ3" s="19">
        <f t="shared" si="0"/>
        <v>4.2486800000000002</v>
      </c>
      <c r="AK3" s="19">
        <f t="shared" si="0"/>
        <v>3.46896</v>
      </c>
      <c r="AL3" s="19">
        <f>AL14/1000</f>
        <v>4.1853599999999993</v>
      </c>
      <c r="AM3" s="19">
        <f>AM14/1000</f>
        <v>3.58609</v>
      </c>
      <c r="AN3" s="19">
        <f>AN14/1000</f>
        <v>3.2961199999999997</v>
      </c>
      <c r="AO3" s="19">
        <f>AO14/1000</f>
        <v>3.22695</v>
      </c>
      <c r="AP3" s="19">
        <f>AP14/1000</f>
        <v>2.6799899999999997</v>
      </c>
      <c r="AQ3" s="17" t="s">
        <v>0</v>
      </c>
      <c r="AS3" s="42">
        <f>AL14/AL$21</f>
        <v>0.72889139668657232</v>
      </c>
    </row>
    <row r="4" spans="1:45" x14ac:dyDescent="0.15">
      <c r="V4" s="19">
        <f t="shared" si="0"/>
        <v>0.78704999999999992</v>
      </c>
      <c r="W4" s="19">
        <f t="shared" si="0"/>
        <v>0.25727999999999995</v>
      </c>
      <c r="X4" s="19">
        <f t="shared" si="0"/>
        <v>0.18761000000000003</v>
      </c>
      <c r="Y4" s="19">
        <f t="shared" si="0"/>
        <v>0.27142999999999995</v>
      </c>
      <c r="Z4" s="19">
        <f t="shared" si="0"/>
        <v>1.2108399999999999</v>
      </c>
      <c r="AA4" s="19">
        <f t="shared" si="0"/>
        <v>0.45071000000000006</v>
      </c>
      <c r="AB4" s="19">
        <f t="shared" si="0"/>
        <v>0.40329999999999994</v>
      </c>
      <c r="AC4" s="19">
        <f t="shared" si="0"/>
        <v>1.97898</v>
      </c>
      <c r="AD4" s="19">
        <f t="shared" si="0"/>
        <v>1.2211590000000001</v>
      </c>
      <c r="AE4" s="19">
        <f t="shared" si="0"/>
        <v>0.80896999999999997</v>
      </c>
      <c r="AF4" s="19">
        <f t="shared" si="0"/>
        <v>0.57840000000000003</v>
      </c>
      <c r="AG4" s="19">
        <f t="shared" si="0"/>
        <v>0.67595999999999989</v>
      </c>
      <c r="AH4" s="19">
        <f t="shared" si="0"/>
        <v>0.54573000000000005</v>
      </c>
      <c r="AI4" s="19">
        <f t="shared" si="0"/>
        <v>0.58287</v>
      </c>
      <c r="AJ4" s="19">
        <f t="shared" si="0"/>
        <v>0.6986</v>
      </c>
      <c r="AK4" s="19">
        <f t="shared" si="0"/>
        <v>0.60085</v>
      </c>
      <c r="AL4" s="19">
        <f t="shared" ref="AL4:AP9" si="1">AL15/1000</f>
        <v>0.72338999999999987</v>
      </c>
      <c r="AM4" s="19">
        <f t="shared" si="1"/>
        <v>0.67283000000000004</v>
      </c>
      <c r="AN4" s="19">
        <f t="shared" si="1"/>
        <v>0.62375999999999998</v>
      </c>
      <c r="AO4" s="19">
        <f t="shared" si="1"/>
        <v>1.2358399999999998</v>
      </c>
      <c r="AP4" s="19">
        <f t="shared" si="1"/>
        <v>0.67132000000000003</v>
      </c>
      <c r="AQ4" s="17" t="s">
        <v>5</v>
      </c>
      <c r="AS4" s="42">
        <f t="shared" ref="AS4:AS7" si="2">AL15/AL$21</f>
        <v>0.12598026154240005</v>
      </c>
    </row>
    <row r="5" spans="1:45" ht="17.25" x14ac:dyDescent="0.2">
      <c r="H5" s="14"/>
      <c r="I5" s="14"/>
      <c r="J5" s="14"/>
      <c r="K5" s="14"/>
      <c r="L5" s="14"/>
      <c r="V5" s="19">
        <f t="shared" si="0"/>
        <v>0.68420000000000003</v>
      </c>
      <c r="W5" s="19">
        <f t="shared" si="0"/>
        <v>0.42444999999999994</v>
      </c>
      <c r="X5" s="19">
        <f t="shared" si="0"/>
        <v>0.46100000000000002</v>
      </c>
      <c r="Y5" s="19">
        <f t="shared" si="0"/>
        <v>1.0985199999999999</v>
      </c>
      <c r="Z5" s="19">
        <f t="shared" si="0"/>
        <v>0.87204000000000015</v>
      </c>
      <c r="AA5" s="19">
        <f t="shared" si="0"/>
        <v>0.83511999999999986</v>
      </c>
      <c r="AB5" s="19">
        <f t="shared" si="0"/>
        <v>1.1668400000000001</v>
      </c>
      <c r="AC5" s="19">
        <f t="shared" si="0"/>
        <v>1.0828800000000001</v>
      </c>
      <c r="AD5" s="19">
        <f t="shared" si="0"/>
        <v>0.60004000000000013</v>
      </c>
      <c r="AE5" s="19">
        <f t="shared" si="0"/>
        <v>0.75186999999999993</v>
      </c>
      <c r="AF5" s="19">
        <f t="shared" si="0"/>
        <v>0.66317999999999999</v>
      </c>
      <c r="AG5" s="19">
        <f t="shared" si="0"/>
        <v>0.67727999999999999</v>
      </c>
      <c r="AH5" s="19">
        <f t="shared" si="0"/>
        <v>0.57210000000000016</v>
      </c>
      <c r="AI5" s="19">
        <f t="shared" si="0"/>
        <v>0.60897999999999985</v>
      </c>
      <c r="AJ5" s="19">
        <f t="shared" si="0"/>
        <v>0.56925000000000003</v>
      </c>
      <c r="AK5" s="19">
        <f t="shared" si="0"/>
        <v>0.43195</v>
      </c>
      <c r="AL5" s="19">
        <f t="shared" si="1"/>
        <v>0.33427999999999997</v>
      </c>
      <c r="AM5" s="19">
        <f t="shared" si="1"/>
        <v>0.44833999999999996</v>
      </c>
      <c r="AN5" s="19">
        <f t="shared" si="1"/>
        <v>0.45191000000000003</v>
      </c>
      <c r="AO5" s="19">
        <f t="shared" si="1"/>
        <v>0.45662999999999998</v>
      </c>
      <c r="AP5" s="19">
        <f t="shared" si="1"/>
        <v>0.63087000000000004</v>
      </c>
      <c r="AQ5" s="17" t="s">
        <v>3</v>
      </c>
      <c r="AS5" s="42">
        <f t="shared" si="2"/>
        <v>5.8215736778768706E-2</v>
      </c>
    </row>
    <row r="6" spans="1:45" ht="24.95" customHeight="1" x14ac:dyDescent="0.15">
      <c r="H6" s="13"/>
      <c r="I6" s="13"/>
      <c r="J6" s="13"/>
      <c r="K6" s="13"/>
      <c r="L6" s="13"/>
      <c r="M6" s="5"/>
      <c r="N6" s="5"/>
      <c r="O6" s="5"/>
      <c r="P6" s="5"/>
      <c r="Q6" s="5"/>
      <c r="R6" s="5"/>
      <c r="V6" s="19">
        <f t="shared" si="0"/>
        <v>0.95268999999999993</v>
      </c>
      <c r="W6" s="19">
        <f t="shared" si="0"/>
        <v>0.78369000000000011</v>
      </c>
      <c r="X6" s="19">
        <f t="shared" si="0"/>
        <v>0.83203499999999986</v>
      </c>
      <c r="Y6" s="19">
        <f t="shared" si="0"/>
        <v>0.57474000000000014</v>
      </c>
      <c r="Z6" s="19">
        <f t="shared" si="0"/>
        <v>0.51484000000000008</v>
      </c>
      <c r="AA6" s="19">
        <f t="shared" si="0"/>
        <v>0.38547000000000003</v>
      </c>
      <c r="AB6" s="19">
        <f t="shared" si="0"/>
        <v>0.32430000000000003</v>
      </c>
      <c r="AC6" s="19">
        <f t="shared" si="0"/>
        <v>0.32964000000000004</v>
      </c>
      <c r="AD6" s="19">
        <f t="shared" si="0"/>
        <v>0.45757999999999999</v>
      </c>
      <c r="AE6" s="19">
        <f t="shared" si="0"/>
        <v>0.43164999999999998</v>
      </c>
      <c r="AF6" s="19">
        <f t="shared" si="0"/>
        <v>0.43029000000000001</v>
      </c>
      <c r="AG6" s="19">
        <f t="shared" si="0"/>
        <v>0.29874000000000001</v>
      </c>
      <c r="AH6" s="19">
        <f t="shared" si="0"/>
        <v>0.26755000000000001</v>
      </c>
      <c r="AI6" s="19">
        <f t="shared" si="0"/>
        <v>0.25224999999999997</v>
      </c>
      <c r="AJ6" s="19">
        <f t="shared" si="0"/>
        <v>0.20915</v>
      </c>
      <c r="AK6" s="19">
        <f t="shared" si="0"/>
        <v>0.16709000000000002</v>
      </c>
      <c r="AL6" s="19">
        <f t="shared" si="1"/>
        <v>0.15228000000000003</v>
      </c>
      <c r="AM6" s="19">
        <f t="shared" si="1"/>
        <v>0.11975</v>
      </c>
      <c r="AN6" s="19">
        <f t="shared" si="1"/>
        <v>8.5180000000000006E-2</v>
      </c>
      <c r="AO6" s="19">
        <f t="shared" si="1"/>
        <v>8.5290000000000005E-2</v>
      </c>
      <c r="AP6" s="19">
        <f t="shared" si="1"/>
        <v>9.756999999999999E-2</v>
      </c>
      <c r="AQ6" s="17" t="s">
        <v>1</v>
      </c>
      <c r="AS6" s="42">
        <f t="shared" si="2"/>
        <v>2.6519960502186496E-2</v>
      </c>
    </row>
    <row r="7" spans="1:45" ht="22.5" customHeight="1" x14ac:dyDescent="0.15">
      <c r="B7" s="123"/>
      <c r="C7" s="123"/>
      <c r="D7" s="123"/>
      <c r="E7" s="123"/>
      <c r="F7" s="123"/>
      <c r="G7" s="123"/>
      <c r="H7" s="123"/>
      <c r="I7" s="123"/>
      <c r="J7" s="123"/>
      <c r="K7" s="41"/>
      <c r="L7" s="41"/>
      <c r="M7" s="5"/>
      <c r="N7" s="5"/>
      <c r="O7" s="5"/>
      <c r="P7" s="5"/>
      <c r="Q7" s="5"/>
      <c r="R7" s="5"/>
      <c r="V7" s="19">
        <f t="shared" ref="V7:AK7" si="3">V19/1000</f>
        <v>0.35676999999999998</v>
      </c>
      <c r="W7" s="19">
        <f t="shared" si="3"/>
        <v>0.33312999999999998</v>
      </c>
      <c r="X7" s="19">
        <f t="shared" si="3"/>
        <v>0.26519999999999999</v>
      </c>
      <c r="Y7" s="19">
        <f t="shared" si="3"/>
        <v>0.22690999999999997</v>
      </c>
      <c r="Z7" s="19">
        <f t="shared" si="3"/>
        <v>0.22977999999999998</v>
      </c>
      <c r="AA7" s="19">
        <f t="shared" si="3"/>
        <v>0.18842</v>
      </c>
      <c r="AB7" s="19">
        <f t="shared" si="3"/>
        <v>0.12434000000000002</v>
      </c>
      <c r="AC7" s="19">
        <f t="shared" si="3"/>
        <v>0.10658000000000001</v>
      </c>
      <c r="AD7" s="19">
        <f t="shared" si="3"/>
        <v>8.6330000000000018E-2</v>
      </c>
      <c r="AE7" s="19">
        <f t="shared" si="3"/>
        <v>0.10994000000000001</v>
      </c>
      <c r="AF7" s="19">
        <f t="shared" si="3"/>
        <v>7.1050000000000002E-2</v>
      </c>
      <c r="AG7" s="19">
        <f t="shared" si="3"/>
        <v>0.12528999999999998</v>
      </c>
      <c r="AH7" s="19">
        <f>AH19/1000</f>
        <v>7.0440000000000003E-2</v>
      </c>
      <c r="AI7" s="19">
        <f>AI19/1000</f>
        <v>0.12036999999999996</v>
      </c>
      <c r="AJ7" s="19">
        <f t="shared" si="3"/>
        <v>8.0860000000000001E-2</v>
      </c>
      <c r="AK7" s="19">
        <f t="shared" si="3"/>
        <v>0.13847000000000001</v>
      </c>
      <c r="AL7" s="19">
        <f>AL19/1000</f>
        <v>0.20069999999999999</v>
      </c>
      <c r="AM7" s="19">
        <f>AM19/1000</f>
        <v>9.7360000000000002E-2</v>
      </c>
      <c r="AN7" s="19">
        <f t="shared" si="1"/>
        <v>5.2490000000000002E-2</v>
      </c>
      <c r="AO7" s="19">
        <f t="shared" si="1"/>
        <v>4.41E-2</v>
      </c>
      <c r="AP7" s="19">
        <f t="shared" si="1"/>
        <v>4.9360000000000001E-2</v>
      </c>
      <c r="AQ7" s="17" t="s">
        <v>2</v>
      </c>
      <c r="AS7" s="42">
        <f t="shared" si="2"/>
        <v>2.5279993869827887E-2</v>
      </c>
    </row>
    <row r="8" spans="1:45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V8" s="19">
        <f t="shared" ref="V8:AK8" si="4">V18/1000</f>
        <v>0.65849999999999997</v>
      </c>
      <c r="W8" s="19">
        <f t="shared" si="4"/>
        <v>0.42754999999999993</v>
      </c>
      <c r="X8" s="19">
        <f t="shared" si="4"/>
        <v>0.30866000000000005</v>
      </c>
      <c r="Y8" s="19">
        <f t="shared" si="4"/>
        <v>0.18020999999999998</v>
      </c>
      <c r="Z8" s="19">
        <f t="shared" si="4"/>
        <v>0.18096999999999999</v>
      </c>
      <c r="AA8" s="19">
        <f t="shared" si="4"/>
        <v>0.18040999999999996</v>
      </c>
      <c r="AB8" s="19">
        <f t="shared" si="4"/>
        <v>0.19638</v>
      </c>
      <c r="AC8" s="19">
        <f t="shared" si="4"/>
        <v>0.15023000000000003</v>
      </c>
      <c r="AD8" s="19">
        <f t="shared" si="4"/>
        <v>0.16039999999999999</v>
      </c>
      <c r="AE8" s="19">
        <f t="shared" si="4"/>
        <v>0.14463000000000001</v>
      </c>
      <c r="AF8" s="19">
        <f t="shared" si="4"/>
        <v>0.11278000000000001</v>
      </c>
      <c r="AG8" s="19">
        <f t="shared" si="4"/>
        <v>0.10463</v>
      </c>
      <c r="AH8" s="19">
        <f t="shared" si="4"/>
        <v>8.8860000000000008E-2</v>
      </c>
      <c r="AI8" s="19">
        <f t="shared" si="4"/>
        <v>8.047E-2</v>
      </c>
      <c r="AJ8" s="19">
        <f t="shared" si="4"/>
        <v>6.7479999999999998E-2</v>
      </c>
      <c r="AK8" s="19">
        <f t="shared" si="4"/>
        <v>6.2219999999999998E-2</v>
      </c>
      <c r="AL8" s="19">
        <f>AL18/1000</f>
        <v>0.14515999999999998</v>
      </c>
      <c r="AM8" s="19">
        <f>AM18/1000</f>
        <v>6.0759999999999995E-2</v>
      </c>
      <c r="AN8" s="19">
        <f t="shared" si="1"/>
        <v>0.12853999999999999</v>
      </c>
      <c r="AO8" s="19">
        <f t="shared" si="1"/>
        <v>0.11008</v>
      </c>
      <c r="AP8" s="19">
        <f t="shared" si="1"/>
        <v>0.12470000000000001</v>
      </c>
      <c r="AQ8" s="17" t="s">
        <v>4</v>
      </c>
      <c r="AS8" s="42">
        <f>AL19/AL$21</f>
        <v>3.4952430212692592E-2</v>
      </c>
    </row>
    <row r="9" spans="1:45" ht="17.25" x14ac:dyDescent="0.2"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V9" s="19">
        <f t="shared" si="0"/>
        <v>9.6739999999999993E-2</v>
      </c>
      <c r="W9" s="19">
        <f t="shared" si="0"/>
        <v>3.8729999999999994E-2</v>
      </c>
      <c r="X9" s="19">
        <f t="shared" si="0"/>
        <v>5.1819999999999991E-2</v>
      </c>
      <c r="Y9" s="19">
        <f t="shared" si="0"/>
        <v>6.3E-2</v>
      </c>
      <c r="Z9" s="19">
        <f t="shared" si="0"/>
        <v>3.7269999999999991E-2</v>
      </c>
      <c r="AA9" s="19">
        <f t="shared" si="0"/>
        <v>3.6400000000000009E-2</v>
      </c>
      <c r="AB9" s="19">
        <f t="shared" si="0"/>
        <v>3.5230000000000004E-2</v>
      </c>
      <c r="AC9" s="19">
        <f t="shared" si="0"/>
        <v>2.9209999999999996E-2</v>
      </c>
      <c r="AD9" s="19">
        <f t="shared" si="0"/>
        <v>2.409E-2</v>
      </c>
      <c r="AE9" s="19">
        <f t="shared" si="0"/>
        <v>1.2389999999999998E-2</v>
      </c>
      <c r="AF9" s="19">
        <f t="shared" si="0"/>
        <v>8.0999999999999996E-3</v>
      </c>
      <c r="AG9" s="19">
        <f t="shared" si="0"/>
        <v>5.6899999999999989E-3</v>
      </c>
      <c r="AH9" s="19">
        <f t="shared" si="0"/>
        <v>5.4999999999999997E-3</v>
      </c>
      <c r="AI9" s="19">
        <f t="shared" si="0"/>
        <v>8.26E-3</v>
      </c>
      <c r="AJ9" s="19">
        <f>AJ20/1000</f>
        <v>6.3500000000000006E-3</v>
      </c>
      <c r="AK9" s="19">
        <f t="shared" ref="AK9:AM9" si="5">AK20/1000</f>
        <v>9.3000000000000005E-4</v>
      </c>
      <c r="AL9" s="19">
        <f t="shared" si="5"/>
        <v>9.1999999999999992E-4</v>
      </c>
      <c r="AM9" s="19">
        <f t="shared" si="5"/>
        <v>1.0300000000000001E-3</v>
      </c>
      <c r="AN9" s="19">
        <f t="shared" si="1"/>
        <v>1.8799999999999999E-3</v>
      </c>
      <c r="AO9" s="19">
        <f t="shared" si="1"/>
        <v>8.7000000000000001E-4</v>
      </c>
      <c r="AP9" s="19">
        <f t="shared" si="1"/>
        <v>2.5699999999999998E-3</v>
      </c>
      <c r="AQ9" s="17" t="s">
        <v>6</v>
      </c>
      <c r="AS9" s="42">
        <f>AL20/AL$21</f>
        <v>1.6022040755195408E-4</v>
      </c>
    </row>
    <row r="10" spans="1:45" ht="17.25" x14ac:dyDescent="0.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V10" s="111">
        <f t="shared" si="0"/>
        <v>7.3880899999999983</v>
      </c>
      <c r="W10" s="111">
        <f t="shared" si="0"/>
        <v>5.8111999999999986</v>
      </c>
      <c r="X10" s="111">
        <f t="shared" si="0"/>
        <v>5.1368949999999991</v>
      </c>
      <c r="Y10" s="111">
        <f t="shared" si="0"/>
        <v>5.9496799999999981</v>
      </c>
      <c r="Z10" s="111">
        <f t="shared" si="0"/>
        <v>6.7742599999999999</v>
      </c>
      <c r="AA10" s="111">
        <f t="shared" si="0"/>
        <v>6.1262299999999996</v>
      </c>
      <c r="AB10" s="111">
        <f t="shared" si="0"/>
        <v>6.2301900000000003</v>
      </c>
      <c r="AC10" s="111">
        <f t="shared" si="0"/>
        <v>8.9885599999999997</v>
      </c>
      <c r="AD10" s="111">
        <f t="shared" si="0"/>
        <v>9.0634589999999999</v>
      </c>
      <c r="AE10" s="111">
        <f t="shared" si="0"/>
        <v>9.0487099999999998</v>
      </c>
      <c r="AF10" s="111">
        <f t="shared" si="0"/>
        <v>8.9892100000000017</v>
      </c>
      <c r="AG10" s="111">
        <f t="shared" si="0"/>
        <v>7.8699299999999992</v>
      </c>
      <c r="AH10" s="111">
        <f t="shared" si="0"/>
        <v>7.105929999999999</v>
      </c>
      <c r="AI10" s="111">
        <f t="shared" si="0"/>
        <v>6.3638099999999991</v>
      </c>
      <c r="AJ10" s="111">
        <f>AJ21/1000</f>
        <v>5.8803700000000001</v>
      </c>
      <c r="AK10" s="111">
        <f>AK21/1000</f>
        <v>4.870470000000001</v>
      </c>
      <c r="AL10" s="111">
        <f>AL21/1000</f>
        <v>5.7420899999999993</v>
      </c>
      <c r="AM10" s="111">
        <f>AM21/1000</f>
        <v>4.9861599999999999</v>
      </c>
      <c r="AN10" s="111">
        <f>AN21/1000</f>
        <v>4.6398799999999998</v>
      </c>
      <c r="AO10" s="111">
        <f t="shared" ref="AO10:AP10" si="6">AO21/1000</f>
        <v>5.1597600000000003</v>
      </c>
      <c r="AP10" s="111">
        <f t="shared" si="6"/>
        <v>4.2563799999999992</v>
      </c>
      <c r="AS10" s="42">
        <f>AL21/AL$21</f>
        <v>1</v>
      </c>
    </row>
    <row r="11" spans="1:45" ht="17.25" x14ac:dyDescent="0.2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45" ht="17.25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AQ12" t="s">
        <v>22</v>
      </c>
    </row>
    <row r="13" spans="1:45" x14ac:dyDescent="0.15">
      <c r="V13" s="112" t="s">
        <v>79</v>
      </c>
      <c r="W13" s="112" t="s">
        <v>80</v>
      </c>
      <c r="X13" s="112" t="s">
        <v>81</v>
      </c>
      <c r="Y13" s="112" t="s">
        <v>82</v>
      </c>
      <c r="Z13" s="112" t="s">
        <v>14</v>
      </c>
      <c r="AA13" s="112" t="s">
        <v>15</v>
      </c>
      <c r="AB13" s="112" t="s">
        <v>16</v>
      </c>
      <c r="AC13" s="112" t="s">
        <v>17</v>
      </c>
      <c r="AD13" s="112" t="s">
        <v>23</v>
      </c>
      <c r="AE13" s="112" t="s">
        <v>24</v>
      </c>
      <c r="AF13" s="112" t="s">
        <v>25</v>
      </c>
      <c r="AG13" s="112" t="s">
        <v>27</v>
      </c>
      <c r="AH13" s="112" t="s">
        <v>28</v>
      </c>
      <c r="AI13" s="112" t="s">
        <v>30</v>
      </c>
      <c r="AJ13" s="112" t="s">
        <v>32</v>
      </c>
      <c r="AK13" s="18" t="s">
        <v>37</v>
      </c>
      <c r="AL13" s="18" t="s">
        <v>39</v>
      </c>
      <c r="AM13" s="18" t="s">
        <v>44</v>
      </c>
      <c r="AN13" s="18" t="s">
        <v>46</v>
      </c>
      <c r="AO13" s="18" t="s">
        <v>48</v>
      </c>
      <c r="AP13" s="18" t="s">
        <v>51</v>
      </c>
      <c r="AQ13" s="17"/>
    </row>
    <row r="14" spans="1:45" x14ac:dyDescent="0.15">
      <c r="V14" s="113">
        <v>3852.14</v>
      </c>
      <c r="W14" s="113">
        <v>3546.37</v>
      </c>
      <c r="X14" s="113">
        <v>3030.57</v>
      </c>
      <c r="Y14" s="113">
        <v>3534.869999999999</v>
      </c>
      <c r="Z14" s="113">
        <v>3728.52</v>
      </c>
      <c r="AA14" s="113">
        <v>4049.7</v>
      </c>
      <c r="AB14" s="114">
        <v>3979.8</v>
      </c>
      <c r="AC14" s="113">
        <v>5311.04</v>
      </c>
      <c r="AD14" s="113">
        <v>6513.86</v>
      </c>
      <c r="AE14" s="115">
        <v>6789.26</v>
      </c>
      <c r="AF14" s="115">
        <v>7125.41</v>
      </c>
      <c r="AG14" s="115">
        <v>5982.34</v>
      </c>
      <c r="AH14" s="115">
        <v>5555.75</v>
      </c>
      <c r="AI14" s="115">
        <v>4710.6099999999997</v>
      </c>
      <c r="AJ14" s="115">
        <v>4248.68</v>
      </c>
      <c r="AK14" s="115">
        <v>3468.96</v>
      </c>
      <c r="AL14" s="115">
        <v>4185.3599999999997</v>
      </c>
      <c r="AM14" s="115">
        <v>3586.09</v>
      </c>
      <c r="AN14" s="115">
        <v>3296.12</v>
      </c>
      <c r="AO14" s="115">
        <v>3226.95</v>
      </c>
      <c r="AP14" s="115">
        <v>2679.99</v>
      </c>
      <c r="AQ14" s="116" t="s">
        <v>0</v>
      </c>
    </row>
    <row r="15" spans="1:45" x14ac:dyDescent="0.15">
      <c r="V15" s="117">
        <v>787.05</v>
      </c>
      <c r="W15" s="117">
        <v>257.27999999999997</v>
      </c>
      <c r="X15" s="117">
        <v>187.61</v>
      </c>
      <c r="Y15" s="117">
        <v>271.42999999999995</v>
      </c>
      <c r="Z15" s="117">
        <v>1210.8399999999999</v>
      </c>
      <c r="AA15" s="117">
        <v>450.71000000000004</v>
      </c>
      <c r="AB15" s="117">
        <v>403.29999999999995</v>
      </c>
      <c r="AC15" s="117">
        <v>1978.98</v>
      </c>
      <c r="AD15" s="117">
        <v>1221.1590000000001</v>
      </c>
      <c r="AE15" s="117">
        <v>808.96999999999991</v>
      </c>
      <c r="AF15" s="117">
        <v>578.4</v>
      </c>
      <c r="AG15" s="117">
        <v>675.95999999999992</v>
      </c>
      <c r="AH15" s="117">
        <v>545.73</v>
      </c>
      <c r="AI15" s="117">
        <v>582.87</v>
      </c>
      <c r="AJ15" s="117">
        <v>698.6</v>
      </c>
      <c r="AK15" s="117">
        <v>600.85</v>
      </c>
      <c r="AL15" s="117">
        <v>723.38999999999987</v>
      </c>
      <c r="AM15" s="117">
        <v>672.83</v>
      </c>
      <c r="AN15" s="117">
        <v>623.76</v>
      </c>
      <c r="AO15" s="117">
        <v>1235.8399999999999</v>
      </c>
      <c r="AP15" s="117">
        <v>671.32</v>
      </c>
      <c r="AQ15" s="17" t="s">
        <v>5</v>
      </c>
    </row>
    <row r="16" spans="1:45" x14ac:dyDescent="0.15">
      <c r="V16" s="118">
        <v>684.2</v>
      </c>
      <c r="W16" s="118">
        <v>424.44999999999993</v>
      </c>
      <c r="X16" s="118">
        <v>461</v>
      </c>
      <c r="Y16" s="118">
        <v>1098.52</v>
      </c>
      <c r="Z16" s="118">
        <v>872.04000000000019</v>
      </c>
      <c r="AA16" s="118">
        <v>835.11999999999989</v>
      </c>
      <c r="AB16" s="118">
        <v>1166.8400000000001</v>
      </c>
      <c r="AC16" s="118">
        <v>1082.8800000000001</v>
      </c>
      <c r="AD16" s="118">
        <v>600.04000000000008</v>
      </c>
      <c r="AE16" s="118">
        <v>751.86999999999989</v>
      </c>
      <c r="AF16" s="118">
        <v>663.18</v>
      </c>
      <c r="AG16" s="118">
        <v>677.28</v>
      </c>
      <c r="AH16" s="118">
        <v>572.10000000000014</v>
      </c>
      <c r="AI16" s="118">
        <v>608.9799999999999</v>
      </c>
      <c r="AJ16" s="118">
        <v>569.25</v>
      </c>
      <c r="AK16" s="118">
        <v>431.95</v>
      </c>
      <c r="AL16" s="118">
        <v>334.28</v>
      </c>
      <c r="AM16" s="118">
        <v>448.34</v>
      </c>
      <c r="AN16" s="118">
        <v>451.91</v>
      </c>
      <c r="AO16" s="118">
        <v>456.63</v>
      </c>
      <c r="AP16" s="118">
        <v>630.87</v>
      </c>
      <c r="AQ16" s="17" t="s">
        <v>3</v>
      </c>
    </row>
    <row r="17" spans="22:43" x14ac:dyDescent="0.15">
      <c r="V17" s="117">
        <v>952.68999999999994</v>
      </c>
      <c r="W17" s="117">
        <v>783.69</v>
      </c>
      <c r="X17" s="117">
        <v>832.03499999999985</v>
      </c>
      <c r="Y17" s="117">
        <v>574.74000000000012</v>
      </c>
      <c r="Z17" s="117">
        <v>514.84</v>
      </c>
      <c r="AA17" s="117">
        <v>385.47</v>
      </c>
      <c r="AB17" s="117">
        <v>324.3</v>
      </c>
      <c r="AC17" s="117">
        <v>329.64000000000004</v>
      </c>
      <c r="AD17" s="117">
        <v>457.58</v>
      </c>
      <c r="AE17" s="117">
        <v>431.65</v>
      </c>
      <c r="AF17" s="117">
        <v>430.29</v>
      </c>
      <c r="AG17" s="117">
        <v>298.74</v>
      </c>
      <c r="AH17" s="117">
        <v>267.55</v>
      </c>
      <c r="AI17" s="117">
        <v>252.25</v>
      </c>
      <c r="AJ17" s="117">
        <v>209.15</v>
      </c>
      <c r="AK17" s="117">
        <v>167.09</v>
      </c>
      <c r="AL17" s="120">
        <v>152.28000000000003</v>
      </c>
      <c r="AM17" s="117">
        <v>119.75</v>
      </c>
      <c r="AN17" s="117">
        <v>85.18</v>
      </c>
      <c r="AO17" s="117">
        <v>85.29</v>
      </c>
      <c r="AP17" s="117">
        <v>97.57</v>
      </c>
      <c r="AQ17" s="17" t="s">
        <v>1</v>
      </c>
    </row>
    <row r="18" spans="22:43" x14ac:dyDescent="0.15">
      <c r="V18" s="118">
        <v>658.5</v>
      </c>
      <c r="W18" s="118">
        <v>427.54999999999995</v>
      </c>
      <c r="X18" s="118">
        <v>308.66000000000003</v>
      </c>
      <c r="Y18" s="118">
        <v>180.20999999999998</v>
      </c>
      <c r="Z18" s="118">
        <v>180.97</v>
      </c>
      <c r="AA18" s="118">
        <v>180.40999999999997</v>
      </c>
      <c r="AB18" s="118">
        <v>196.38</v>
      </c>
      <c r="AC18" s="118">
        <v>150.23000000000002</v>
      </c>
      <c r="AD18" s="118">
        <v>160.39999999999998</v>
      </c>
      <c r="AE18" s="118">
        <v>144.63</v>
      </c>
      <c r="AF18" s="118">
        <v>112.78</v>
      </c>
      <c r="AG18" s="118">
        <v>104.63</v>
      </c>
      <c r="AH18" s="118">
        <v>88.860000000000014</v>
      </c>
      <c r="AI18" s="118">
        <v>80.47</v>
      </c>
      <c r="AJ18" s="118">
        <v>67.48</v>
      </c>
      <c r="AK18" s="118">
        <v>62.22</v>
      </c>
      <c r="AL18" s="121">
        <v>145.16</v>
      </c>
      <c r="AM18" s="119">
        <v>60.76</v>
      </c>
      <c r="AN18" s="119">
        <v>52.49</v>
      </c>
      <c r="AO18" s="119">
        <v>44.1</v>
      </c>
      <c r="AP18" s="119">
        <v>49.36</v>
      </c>
      <c r="AQ18" s="17" t="s">
        <v>2</v>
      </c>
    </row>
    <row r="19" spans="22:43" x14ac:dyDescent="0.15">
      <c r="V19" s="118">
        <v>356.77</v>
      </c>
      <c r="W19" s="118">
        <v>333.13</v>
      </c>
      <c r="X19" s="118">
        <v>265.2</v>
      </c>
      <c r="Y19" s="118">
        <v>226.90999999999997</v>
      </c>
      <c r="Z19" s="118">
        <v>229.77999999999997</v>
      </c>
      <c r="AA19" s="118">
        <v>188.42000000000002</v>
      </c>
      <c r="AB19" s="118">
        <v>124.34000000000002</v>
      </c>
      <c r="AC19" s="118">
        <v>106.58000000000001</v>
      </c>
      <c r="AD19" s="118">
        <v>86.330000000000013</v>
      </c>
      <c r="AE19" s="118">
        <v>109.94000000000001</v>
      </c>
      <c r="AF19" s="118">
        <v>71.05</v>
      </c>
      <c r="AG19" s="118">
        <v>125.28999999999998</v>
      </c>
      <c r="AH19" s="118">
        <v>70.44</v>
      </c>
      <c r="AI19" s="118">
        <v>120.36999999999996</v>
      </c>
      <c r="AJ19" s="118">
        <v>80.86</v>
      </c>
      <c r="AK19" s="118">
        <v>138.47</v>
      </c>
      <c r="AL19" s="117">
        <v>200.7</v>
      </c>
      <c r="AM19" s="118">
        <v>97.36</v>
      </c>
      <c r="AN19" s="118">
        <v>128.54</v>
      </c>
      <c r="AO19" s="118">
        <v>110.08</v>
      </c>
      <c r="AP19" s="118">
        <v>124.7</v>
      </c>
      <c r="AQ19" s="17" t="s">
        <v>4</v>
      </c>
    </row>
    <row r="20" spans="22:43" x14ac:dyDescent="0.15">
      <c r="V20" s="118">
        <v>96.74</v>
      </c>
      <c r="W20" s="118">
        <v>38.729999999999997</v>
      </c>
      <c r="X20" s="118">
        <v>51.819999999999993</v>
      </c>
      <c r="Y20" s="118">
        <v>63.000000000000007</v>
      </c>
      <c r="Z20" s="118">
        <v>37.269999999999989</v>
      </c>
      <c r="AA20" s="118">
        <v>36.400000000000006</v>
      </c>
      <c r="AB20" s="118">
        <v>35.230000000000004</v>
      </c>
      <c r="AC20" s="118">
        <v>29.209999999999997</v>
      </c>
      <c r="AD20" s="118">
        <v>24.09</v>
      </c>
      <c r="AE20" s="118">
        <v>12.389999999999999</v>
      </c>
      <c r="AF20" s="118">
        <v>8.1</v>
      </c>
      <c r="AG20" s="118">
        <v>5.6899999999999986</v>
      </c>
      <c r="AH20" s="118">
        <v>5.5</v>
      </c>
      <c r="AI20" s="118">
        <v>8.26</v>
      </c>
      <c r="AJ20" s="118">
        <v>6.3500000000000005</v>
      </c>
      <c r="AK20" s="118">
        <v>0.93</v>
      </c>
      <c r="AL20" s="118">
        <v>0.91999999999999993</v>
      </c>
      <c r="AM20" s="118">
        <v>1.03</v>
      </c>
      <c r="AN20" s="118">
        <v>1.88</v>
      </c>
      <c r="AO20" s="118">
        <v>0.87</v>
      </c>
      <c r="AP20" s="118">
        <v>2.57</v>
      </c>
      <c r="AQ20" s="17" t="s">
        <v>6</v>
      </c>
    </row>
    <row r="21" spans="22:43" x14ac:dyDescent="0.15">
      <c r="V21" s="20">
        <f t="shared" ref="V21:AP21" si="7">SUM(V14:V20)</f>
        <v>7388.0899999999983</v>
      </c>
      <c r="W21" s="20">
        <f t="shared" si="7"/>
        <v>5811.1999999999989</v>
      </c>
      <c r="X21" s="20">
        <f t="shared" si="7"/>
        <v>5136.8949999999995</v>
      </c>
      <c r="Y21" s="20">
        <f t="shared" si="7"/>
        <v>5949.6799999999985</v>
      </c>
      <c r="Z21" s="20">
        <f>SUM(Z14:Z20)</f>
        <v>6774.26</v>
      </c>
      <c r="AA21" s="20">
        <f>SUM(AA14:AA20)</f>
        <v>6126.23</v>
      </c>
      <c r="AB21" s="20">
        <f>SUM(AB14:AB20)</f>
        <v>6230.1900000000005</v>
      </c>
      <c r="AC21" s="20">
        <f>SUM(AC14:AC20)</f>
        <v>8988.56</v>
      </c>
      <c r="AD21" s="20">
        <f t="shared" si="7"/>
        <v>9063.4590000000007</v>
      </c>
      <c r="AE21" s="20">
        <f t="shared" si="7"/>
        <v>9048.7099999999991</v>
      </c>
      <c r="AF21" s="20">
        <f t="shared" si="7"/>
        <v>8989.2100000000009</v>
      </c>
      <c r="AG21" s="20">
        <f t="shared" si="7"/>
        <v>7869.9299999999994</v>
      </c>
      <c r="AH21" s="20">
        <f t="shared" si="7"/>
        <v>7105.9299999999994</v>
      </c>
      <c r="AI21" s="20">
        <f t="shared" si="7"/>
        <v>6363.8099999999995</v>
      </c>
      <c r="AJ21" s="20">
        <f t="shared" si="7"/>
        <v>5880.37</v>
      </c>
      <c r="AK21" s="20">
        <f t="shared" si="7"/>
        <v>4870.4700000000012</v>
      </c>
      <c r="AL21" s="20">
        <f t="shared" si="7"/>
        <v>5742.0899999999992</v>
      </c>
      <c r="AM21" s="20">
        <f t="shared" si="7"/>
        <v>4986.16</v>
      </c>
      <c r="AN21" s="20">
        <f t="shared" si="7"/>
        <v>4639.88</v>
      </c>
      <c r="AO21" s="20">
        <f t="shared" si="7"/>
        <v>5159.76</v>
      </c>
      <c r="AP21" s="20">
        <f t="shared" si="7"/>
        <v>4256.3799999999992</v>
      </c>
    </row>
    <row r="25" spans="22:43" x14ac:dyDescent="0.15">
      <c r="V25" s="20"/>
      <c r="W25" s="20"/>
      <c r="X25" s="20"/>
      <c r="Y25" s="20"/>
      <c r="Z25" s="20"/>
      <c r="AA25" s="20"/>
      <c r="AB25" s="20"/>
      <c r="AC25" s="20"/>
      <c r="AD25" s="20"/>
    </row>
    <row r="26" spans="22:43" x14ac:dyDescent="0.15">
      <c r="V26" s="20"/>
      <c r="W26" s="20"/>
      <c r="X26" s="20"/>
      <c r="Y26" s="20"/>
      <c r="Z26" s="20"/>
      <c r="AA26" s="20"/>
      <c r="AB26" s="20"/>
      <c r="AC26" s="20"/>
      <c r="AD26" s="20"/>
    </row>
    <row r="27" spans="22:43" x14ac:dyDescent="0.15">
      <c r="V27" s="20"/>
      <c r="W27" s="20"/>
      <c r="X27" s="20"/>
      <c r="Y27" s="20"/>
      <c r="Z27" s="20"/>
      <c r="AA27" s="20"/>
      <c r="AB27" s="20"/>
      <c r="AC27" s="20"/>
      <c r="AD27" s="20"/>
    </row>
    <row r="28" spans="22:43" x14ac:dyDescent="0.15">
      <c r="V28" s="20"/>
      <c r="W28" s="20"/>
      <c r="X28" s="20"/>
      <c r="Y28" s="20"/>
      <c r="Z28" s="20"/>
      <c r="AA28" s="20"/>
      <c r="AB28" s="20"/>
      <c r="AC28" s="20"/>
      <c r="AD28" s="20"/>
    </row>
    <row r="29" spans="22:43" x14ac:dyDescent="0.15">
      <c r="V29" s="20"/>
      <c r="W29" s="20"/>
      <c r="X29" s="20"/>
      <c r="Y29" s="20"/>
      <c r="Z29" s="20"/>
      <c r="AA29" s="20"/>
      <c r="AB29" s="20"/>
      <c r="AC29" s="20"/>
      <c r="AD29" s="20"/>
    </row>
    <row r="30" spans="22:43" x14ac:dyDescent="0.15">
      <c r="V30" s="20"/>
      <c r="W30" s="20"/>
      <c r="X30" s="20"/>
      <c r="Y30" s="20"/>
      <c r="Z30" s="20"/>
      <c r="AA30" s="20"/>
      <c r="AB30" s="20"/>
      <c r="AC30" s="20"/>
      <c r="AD30" s="20"/>
    </row>
    <row r="31" spans="22:43" x14ac:dyDescent="0.15">
      <c r="V31" s="20"/>
      <c r="W31" s="20"/>
      <c r="X31" s="20"/>
      <c r="Y31" s="20"/>
      <c r="Z31" s="20"/>
      <c r="AA31" s="20"/>
      <c r="AB31" s="20"/>
      <c r="AC31" s="20"/>
      <c r="AD31" s="20"/>
    </row>
    <row r="37" spans="2:43" x14ac:dyDescent="0.15">
      <c r="B37" s="15" t="s">
        <v>53</v>
      </c>
    </row>
    <row r="38" spans="2:43" x14ac:dyDescent="0.15">
      <c r="B38" s="15" t="s">
        <v>54</v>
      </c>
    </row>
    <row r="39" spans="2:43" x14ac:dyDescent="0.15">
      <c r="B39" s="15" t="s">
        <v>55</v>
      </c>
    </row>
    <row r="40" spans="2:43" x14ac:dyDescent="0.15">
      <c r="B40" s="15"/>
    </row>
    <row r="41" spans="2:43" x14ac:dyDescent="0.15">
      <c r="B41" s="15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2:43" x14ac:dyDescent="0.15">
      <c r="B42" s="15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2:43" s="2" customFormat="1" ht="17.25" x14ac:dyDescent="0.2">
      <c r="C43" s="7"/>
      <c r="D43" s="7"/>
      <c r="E43" s="7"/>
      <c r="F43" s="7"/>
      <c r="G43" s="7"/>
      <c r="H43" s="7"/>
      <c r="I43" s="7"/>
      <c r="J43" s="7"/>
      <c r="K43" s="7"/>
      <c r="L43" s="7"/>
      <c r="T43" s="50" t="s">
        <v>42</v>
      </c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</row>
    <row r="44" spans="2:43" s="2" customFormat="1" ht="18" thickBot="1" x14ac:dyDescent="0.25">
      <c r="B44" s="8" t="s">
        <v>8</v>
      </c>
      <c r="C44" s="7"/>
      <c r="D44" s="7"/>
      <c r="E44" s="7"/>
      <c r="F44" s="7"/>
      <c r="G44" s="7"/>
      <c r="H44" s="12"/>
      <c r="I44" s="12"/>
      <c r="J44" s="12"/>
      <c r="K44" s="12"/>
      <c r="L44" s="12"/>
      <c r="M44" s="12"/>
      <c r="N44" s="12" t="s">
        <v>12</v>
      </c>
      <c r="O44" s="12"/>
      <c r="P44" s="12"/>
      <c r="Q44" s="12"/>
      <c r="R44" s="12"/>
      <c r="T44" s="50" t="s">
        <v>41</v>
      </c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</row>
    <row r="45" spans="2:43" s="4" customFormat="1" ht="24" customHeight="1" thickBot="1" x14ac:dyDescent="0.25">
      <c r="B45" s="27" t="s">
        <v>18</v>
      </c>
      <c r="C45" s="24" t="s">
        <v>10</v>
      </c>
      <c r="D45" s="22" t="s">
        <v>11</v>
      </c>
      <c r="E45" s="22" t="s">
        <v>13</v>
      </c>
      <c r="F45" s="23" t="s">
        <v>19</v>
      </c>
      <c r="G45" s="23" t="s">
        <v>20</v>
      </c>
      <c r="H45" s="36" t="s">
        <v>21</v>
      </c>
      <c r="I45" s="23" t="s">
        <v>26</v>
      </c>
      <c r="J45" s="23" t="s">
        <v>29</v>
      </c>
      <c r="K45" s="23" t="s">
        <v>31</v>
      </c>
      <c r="L45" s="23" t="s">
        <v>33</v>
      </c>
      <c r="M45" s="36" t="s">
        <v>38</v>
      </c>
      <c r="N45" s="36" t="s">
        <v>40</v>
      </c>
      <c r="O45" s="66" t="s">
        <v>45</v>
      </c>
      <c r="P45" s="66" t="s">
        <v>47</v>
      </c>
      <c r="Q45" s="70" t="s">
        <v>49</v>
      </c>
      <c r="R45" s="62" t="s">
        <v>50</v>
      </c>
      <c r="T45" s="56" t="s">
        <v>52</v>
      </c>
      <c r="U45" s="57" t="s">
        <v>43</v>
      </c>
    </row>
    <row r="46" spans="2:43" s="4" customFormat="1" ht="24" customHeight="1" x14ac:dyDescent="0.2">
      <c r="B46" s="28" t="s">
        <v>0</v>
      </c>
      <c r="C46" s="25">
        <f t="shared" ref="C46:E48" si="8">V14</f>
        <v>3852.14</v>
      </c>
      <c r="D46" s="21">
        <f t="shared" si="8"/>
        <v>3546.37</v>
      </c>
      <c r="E46" s="21">
        <f t="shared" si="8"/>
        <v>3030.57</v>
      </c>
      <c r="F46" s="21">
        <f t="shared" ref="F46:H48" si="9">Z14</f>
        <v>3728.52</v>
      </c>
      <c r="G46" s="21">
        <f t="shared" si="9"/>
        <v>4049.7</v>
      </c>
      <c r="H46" s="37">
        <f t="shared" si="9"/>
        <v>3979.8</v>
      </c>
      <c r="I46" s="21">
        <f t="shared" ref="I46:Q48" si="10">AG14</f>
        <v>5982.34</v>
      </c>
      <c r="J46" s="21">
        <f t="shared" si="10"/>
        <v>5555.75</v>
      </c>
      <c r="K46" s="21">
        <f t="shared" si="10"/>
        <v>4710.6099999999997</v>
      </c>
      <c r="L46" s="43">
        <f t="shared" si="10"/>
        <v>4248.68</v>
      </c>
      <c r="M46" s="46">
        <f t="shared" si="10"/>
        <v>3468.96</v>
      </c>
      <c r="N46" s="46">
        <f t="shared" si="10"/>
        <v>4185.3599999999997</v>
      </c>
      <c r="O46" s="67">
        <f>AM14</f>
        <v>3586.09</v>
      </c>
      <c r="P46" s="67">
        <f>AN14</f>
        <v>3296.12</v>
      </c>
      <c r="Q46" s="71">
        <f>AO14</f>
        <v>3226.95</v>
      </c>
      <c r="R46" s="63">
        <v>2680</v>
      </c>
      <c r="T46" s="55">
        <f>R46/1000</f>
        <v>2.68</v>
      </c>
      <c r="U46" s="58">
        <f t="shared" ref="U46:U52" si="11">T46/$T$53</f>
        <v>0.629643029992623</v>
      </c>
    </row>
    <row r="47" spans="2:43" s="4" customFormat="1" ht="24" customHeight="1" x14ac:dyDescent="0.2">
      <c r="B47" s="29" t="s">
        <v>5</v>
      </c>
      <c r="C47" s="26">
        <f t="shared" si="8"/>
        <v>787.05</v>
      </c>
      <c r="D47" s="9">
        <f t="shared" si="8"/>
        <v>257.27999999999997</v>
      </c>
      <c r="E47" s="9">
        <f t="shared" si="8"/>
        <v>187.61</v>
      </c>
      <c r="F47" s="9">
        <f t="shared" si="9"/>
        <v>1210.8399999999999</v>
      </c>
      <c r="G47" s="9">
        <f t="shared" si="9"/>
        <v>450.71000000000004</v>
      </c>
      <c r="H47" s="38">
        <f t="shared" si="9"/>
        <v>403.29999999999995</v>
      </c>
      <c r="I47" s="21">
        <f t="shared" si="10"/>
        <v>675.95999999999992</v>
      </c>
      <c r="J47" s="21">
        <f t="shared" si="10"/>
        <v>545.73</v>
      </c>
      <c r="K47" s="21">
        <f t="shared" si="10"/>
        <v>582.87</v>
      </c>
      <c r="L47" s="43">
        <f t="shared" si="10"/>
        <v>698.6</v>
      </c>
      <c r="M47" s="46">
        <f t="shared" si="10"/>
        <v>600.85</v>
      </c>
      <c r="N47" s="46">
        <f t="shared" si="10"/>
        <v>723.38999999999987</v>
      </c>
      <c r="O47" s="67">
        <f t="shared" si="10"/>
        <v>672.83</v>
      </c>
      <c r="P47" s="67">
        <f t="shared" si="10"/>
        <v>623.76</v>
      </c>
      <c r="Q47" s="71">
        <f t="shared" si="10"/>
        <v>1235.8399999999999</v>
      </c>
      <c r="R47" s="63">
        <v>671</v>
      </c>
      <c r="T47" s="55">
        <f t="shared" ref="T47:T48" si="12">R47/1000</f>
        <v>0.67100000000000004</v>
      </c>
      <c r="U47" s="59">
        <f t="shared" si="11"/>
        <v>0.15764569892725747</v>
      </c>
    </row>
    <row r="48" spans="2:43" s="4" customFormat="1" ht="24" customHeight="1" x14ac:dyDescent="0.2">
      <c r="B48" s="29" t="s">
        <v>3</v>
      </c>
      <c r="C48" s="26">
        <f t="shared" si="8"/>
        <v>684.2</v>
      </c>
      <c r="D48" s="9">
        <f t="shared" si="8"/>
        <v>424.44999999999993</v>
      </c>
      <c r="E48" s="9">
        <f t="shared" si="8"/>
        <v>461</v>
      </c>
      <c r="F48" s="9">
        <f t="shared" si="9"/>
        <v>872.04000000000019</v>
      </c>
      <c r="G48" s="9">
        <f t="shared" si="9"/>
        <v>835.11999999999989</v>
      </c>
      <c r="H48" s="38">
        <f t="shared" si="9"/>
        <v>1166.8400000000001</v>
      </c>
      <c r="I48" s="21">
        <f t="shared" si="10"/>
        <v>677.28</v>
      </c>
      <c r="J48" s="21">
        <f t="shared" si="10"/>
        <v>572.10000000000014</v>
      </c>
      <c r="K48" s="21">
        <f t="shared" si="10"/>
        <v>608.9799999999999</v>
      </c>
      <c r="L48" s="43">
        <f t="shared" si="10"/>
        <v>569.25</v>
      </c>
      <c r="M48" s="46">
        <f t="shared" si="10"/>
        <v>431.95</v>
      </c>
      <c r="N48" s="46">
        <f t="shared" si="10"/>
        <v>334.28</v>
      </c>
      <c r="O48" s="67">
        <f t="shared" si="10"/>
        <v>448.34</v>
      </c>
      <c r="P48" s="67">
        <f t="shared" si="10"/>
        <v>451.91</v>
      </c>
      <c r="Q48" s="71">
        <f t="shared" si="10"/>
        <v>456.63</v>
      </c>
      <c r="R48" s="63">
        <v>631</v>
      </c>
      <c r="T48" s="55">
        <f t="shared" si="12"/>
        <v>0.63100000000000001</v>
      </c>
      <c r="U48" s="59">
        <f t="shared" si="11"/>
        <v>0.14824804176318845</v>
      </c>
    </row>
    <row r="49" spans="2:43" s="4" customFormat="1" ht="24" customHeight="1" x14ac:dyDescent="0.2">
      <c r="B49" s="29" t="s">
        <v>4</v>
      </c>
      <c r="C49" s="26">
        <f t="shared" ref="C49:E51" si="13">V16</f>
        <v>684.2</v>
      </c>
      <c r="D49" s="9">
        <f t="shared" si="13"/>
        <v>424.44999999999993</v>
      </c>
      <c r="E49" s="9">
        <f t="shared" si="13"/>
        <v>461</v>
      </c>
      <c r="F49" s="9">
        <f t="shared" ref="F49:H51" si="14">Z16</f>
        <v>872.04000000000019</v>
      </c>
      <c r="G49" s="9">
        <f t="shared" si="14"/>
        <v>835.11999999999989</v>
      </c>
      <c r="H49" s="38">
        <f t="shared" si="14"/>
        <v>1166.8400000000001</v>
      </c>
      <c r="I49" s="21">
        <f t="shared" ref="I49:R51" si="15">AG16</f>
        <v>677.28</v>
      </c>
      <c r="J49" s="21">
        <f t="shared" si="15"/>
        <v>572.10000000000014</v>
      </c>
      <c r="K49" s="21">
        <f t="shared" si="15"/>
        <v>608.9799999999999</v>
      </c>
      <c r="L49" s="43">
        <f t="shared" si="15"/>
        <v>569.25</v>
      </c>
      <c r="M49" s="46">
        <f t="shared" si="15"/>
        <v>431.95</v>
      </c>
      <c r="N49" s="46">
        <f t="shared" si="15"/>
        <v>334.28</v>
      </c>
      <c r="O49" s="67">
        <f t="shared" si="15"/>
        <v>448.34</v>
      </c>
      <c r="P49" s="67">
        <f t="shared" si="15"/>
        <v>451.91</v>
      </c>
      <c r="Q49" s="71">
        <f t="shared" si="15"/>
        <v>456.63</v>
      </c>
      <c r="R49" s="63">
        <v>125</v>
      </c>
      <c r="T49" s="55">
        <f>R49/1000</f>
        <v>0.125</v>
      </c>
      <c r="U49" s="59">
        <f t="shared" si="11"/>
        <v>2.9367678637715625E-2</v>
      </c>
    </row>
    <row r="50" spans="2:43" s="4" customFormat="1" ht="24" customHeight="1" x14ac:dyDescent="0.2">
      <c r="B50" s="29" t="s">
        <v>1</v>
      </c>
      <c r="C50" s="26">
        <f t="shared" si="13"/>
        <v>952.68999999999994</v>
      </c>
      <c r="D50" s="9">
        <f t="shared" si="13"/>
        <v>783.69</v>
      </c>
      <c r="E50" s="9">
        <f t="shared" si="13"/>
        <v>832.03499999999985</v>
      </c>
      <c r="F50" s="9">
        <f t="shared" si="14"/>
        <v>514.84</v>
      </c>
      <c r="G50" s="9">
        <f t="shared" si="14"/>
        <v>385.47</v>
      </c>
      <c r="H50" s="38">
        <f t="shared" si="14"/>
        <v>324.3</v>
      </c>
      <c r="I50" s="21">
        <f t="shared" si="15"/>
        <v>298.74</v>
      </c>
      <c r="J50" s="21">
        <f t="shared" si="15"/>
        <v>267.55</v>
      </c>
      <c r="K50" s="21">
        <f t="shared" si="15"/>
        <v>252.25</v>
      </c>
      <c r="L50" s="43">
        <f t="shared" si="15"/>
        <v>209.15</v>
      </c>
      <c r="M50" s="46">
        <f t="shared" si="15"/>
        <v>167.09</v>
      </c>
      <c r="N50" s="46">
        <f t="shared" si="15"/>
        <v>152.28000000000003</v>
      </c>
      <c r="O50" s="67">
        <f t="shared" si="15"/>
        <v>119.75</v>
      </c>
      <c r="P50" s="67">
        <f t="shared" si="15"/>
        <v>85.18</v>
      </c>
      <c r="Q50" s="71">
        <f t="shared" si="15"/>
        <v>85.29</v>
      </c>
      <c r="R50" s="63">
        <f t="shared" si="15"/>
        <v>97.57</v>
      </c>
      <c r="T50" s="55">
        <f>R50/1000</f>
        <v>9.756999999999999E-2</v>
      </c>
      <c r="U50" s="59">
        <f t="shared" si="11"/>
        <v>2.2923235237455306E-2</v>
      </c>
    </row>
    <row r="51" spans="2:43" s="4" customFormat="1" ht="24" customHeight="1" x14ac:dyDescent="0.2">
      <c r="B51" s="29" t="s">
        <v>2</v>
      </c>
      <c r="C51" s="26">
        <f t="shared" si="13"/>
        <v>658.5</v>
      </c>
      <c r="D51" s="9">
        <f t="shared" si="13"/>
        <v>427.54999999999995</v>
      </c>
      <c r="E51" s="9">
        <f t="shared" si="13"/>
        <v>308.66000000000003</v>
      </c>
      <c r="F51" s="9">
        <f t="shared" si="14"/>
        <v>180.97</v>
      </c>
      <c r="G51" s="9">
        <f t="shared" si="14"/>
        <v>180.40999999999997</v>
      </c>
      <c r="H51" s="38">
        <f t="shared" si="14"/>
        <v>196.38</v>
      </c>
      <c r="I51" s="21">
        <f t="shared" si="15"/>
        <v>104.63</v>
      </c>
      <c r="J51" s="21">
        <f t="shared" si="15"/>
        <v>88.860000000000014</v>
      </c>
      <c r="K51" s="21">
        <f t="shared" si="15"/>
        <v>80.47</v>
      </c>
      <c r="L51" s="43">
        <f t="shared" si="15"/>
        <v>67.48</v>
      </c>
      <c r="M51" s="46">
        <f t="shared" si="15"/>
        <v>62.22</v>
      </c>
      <c r="N51" s="46">
        <f t="shared" si="15"/>
        <v>145.16</v>
      </c>
      <c r="O51" s="67">
        <f t="shared" si="15"/>
        <v>60.76</v>
      </c>
      <c r="P51" s="67">
        <f t="shared" si="15"/>
        <v>52.49</v>
      </c>
      <c r="Q51" s="71">
        <f t="shared" si="15"/>
        <v>44.1</v>
      </c>
      <c r="R51" s="63">
        <f t="shared" si="15"/>
        <v>49.36</v>
      </c>
      <c r="T51" s="55">
        <f>R51/1000</f>
        <v>4.9360000000000001E-2</v>
      </c>
      <c r="U51" s="59">
        <f t="shared" si="11"/>
        <v>1.1596708940461145E-2</v>
      </c>
    </row>
    <row r="52" spans="2:43" s="4" customFormat="1" ht="24" customHeight="1" thickBot="1" x14ac:dyDescent="0.25">
      <c r="B52" s="30" t="s">
        <v>6</v>
      </c>
      <c r="C52" s="31">
        <f>V20</f>
        <v>96.74</v>
      </c>
      <c r="D52" s="32">
        <f>W20</f>
        <v>38.729999999999997</v>
      </c>
      <c r="E52" s="32">
        <f>X20</f>
        <v>51.819999999999993</v>
      </c>
      <c r="F52" s="32">
        <f>Z20</f>
        <v>37.269999999999989</v>
      </c>
      <c r="G52" s="32">
        <f>AA20</f>
        <v>36.400000000000006</v>
      </c>
      <c r="H52" s="39">
        <f>AB20</f>
        <v>35.230000000000004</v>
      </c>
      <c r="I52" s="21">
        <f t="shared" ref="I52:R53" si="16">AG20</f>
        <v>5.6899999999999986</v>
      </c>
      <c r="J52" s="21">
        <f t="shared" si="16"/>
        <v>5.5</v>
      </c>
      <c r="K52" s="21">
        <f t="shared" si="16"/>
        <v>8.26</v>
      </c>
      <c r="L52" s="44">
        <f t="shared" si="16"/>
        <v>6.3500000000000005</v>
      </c>
      <c r="M52" s="47">
        <f t="shared" si="16"/>
        <v>0.93</v>
      </c>
      <c r="N52" s="47">
        <f t="shared" si="16"/>
        <v>0.91999999999999993</v>
      </c>
      <c r="O52" s="68">
        <f t="shared" si="16"/>
        <v>1.03</v>
      </c>
      <c r="P52" s="68">
        <f t="shared" si="16"/>
        <v>1.88</v>
      </c>
      <c r="Q52" s="72">
        <f t="shared" si="16"/>
        <v>0.87</v>
      </c>
      <c r="R52" s="64">
        <f t="shared" si="16"/>
        <v>2.57</v>
      </c>
      <c r="T52" s="54">
        <f>R52/1000</f>
        <v>2.5699999999999998E-3</v>
      </c>
      <c r="U52" s="60">
        <f t="shared" si="11"/>
        <v>6.037994727914332E-4</v>
      </c>
    </row>
    <row r="53" spans="2:43" s="4" customFormat="1" ht="24" customHeight="1" thickTop="1" thickBot="1" x14ac:dyDescent="0.25">
      <c r="B53" s="33" t="s">
        <v>9</v>
      </c>
      <c r="C53" s="34">
        <f>SUM(C46:C52)</f>
        <v>7715.5199999999986</v>
      </c>
      <c r="D53" s="35">
        <f>SUM(D46:D52)+1</f>
        <v>5903.5199999999995</v>
      </c>
      <c r="E53" s="35">
        <f>SUM(E46:E52)+1</f>
        <v>5333.6949999999997</v>
      </c>
      <c r="F53" s="35">
        <f>SUM(F46:F52)+1</f>
        <v>7417.52</v>
      </c>
      <c r="G53" s="35">
        <f>SUM(G46:G52)</f>
        <v>6772.9299999999994</v>
      </c>
      <c r="H53" s="40">
        <f>SUM(H46:H52)</f>
        <v>7272.6900000000005</v>
      </c>
      <c r="I53" s="35">
        <f>SUM(I46:I52)</f>
        <v>8421.92</v>
      </c>
      <c r="J53" s="35">
        <f>SUM(J46:J52)</f>
        <v>7607.59</v>
      </c>
      <c r="K53" s="35">
        <f>SUM(K46:K52)</f>
        <v>6852.4199999999992</v>
      </c>
      <c r="L53" s="45">
        <f t="shared" si="16"/>
        <v>5880.37</v>
      </c>
      <c r="M53" s="48">
        <f t="shared" si="16"/>
        <v>4870.4700000000012</v>
      </c>
      <c r="N53" s="48">
        <f t="shared" si="16"/>
        <v>5742.0899999999992</v>
      </c>
      <c r="O53" s="69">
        <f t="shared" si="16"/>
        <v>4986.16</v>
      </c>
      <c r="P53" s="69">
        <f t="shared" si="16"/>
        <v>4639.88</v>
      </c>
      <c r="Q53" s="73">
        <f t="shared" si="16"/>
        <v>5159.76</v>
      </c>
      <c r="R53" s="65">
        <f>AP21</f>
        <v>4256.3799999999992</v>
      </c>
      <c r="T53" s="53">
        <f>R53/1000</f>
        <v>4.2563799999999992</v>
      </c>
      <c r="U53" s="61">
        <f>SUM(U46:U52)</f>
        <v>1.0000281929714925</v>
      </c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</row>
    <row r="54" spans="2:43" s="4" customFormat="1" ht="13.5" customHeight="1" x14ac:dyDescent="0.2">
      <c r="B54" s="16"/>
      <c r="C54" s="11"/>
      <c r="D54" s="11"/>
      <c r="E54" s="11"/>
      <c r="F54" s="11"/>
      <c r="G54" s="11"/>
      <c r="H54" s="11"/>
      <c r="I54" s="11"/>
      <c r="J54" s="11"/>
      <c r="K54" s="11"/>
      <c r="L54" s="11"/>
      <c r="T54" s="51"/>
      <c r="U54" s="4">
        <v>99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spans="2:43" s="6" customFormat="1" ht="14.25" customHeight="1" x14ac:dyDescent="0.15">
      <c r="B55" s="15"/>
      <c r="C55" s="10"/>
      <c r="D55" s="10"/>
      <c r="E55" s="10"/>
      <c r="F55" s="10"/>
      <c r="G55" s="10"/>
      <c r="H55" s="10"/>
      <c r="I55" s="10"/>
      <c r="J55" s="10"/>
      <c r="K55" s="10"/>
      <c r="L55" s="10"/>
      <c r="T55" s="52"/>
    </row>
    <row r="56" spans="2:43" s="6" customFormat="1" ht="14.25" customHeight="1" x14ac:dyDescent="0.15">
      <c r="B56" s="15"/>
      <c r="T56" s="52"/>
    </row>
    <row r="57" spans="2:43" s="6" customFormat="1" ht="14.25" x14ac:dyDescent="0.15">
      <c r="T57" s="52"/>
    </row>
    <row r="58" spans="2:43" s="6" customFormat="1" ht="17.25" x14ac:dyDescent="0.2">
      <c r="T58" s="52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</row>
    <row r="59" spans="2:43" s="6" customFormat="1" ht="17.25" x14ac:dyDescent="0.2">
      <c r="B59" s="4"/>
      <c r="T59" s="52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</row>
    <row r="60" spans="2:43" s="4" customFormat="1" ht="17.25" x14ac:dyDescent="0.2">
      <c r="T60" s="51"/>
    </row>
    <row r="61" spans="2:43" s="4" customFormat="1" ht="17.25" x14ac:dyDescent="0.2">
      <c r="T61" s="51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</row>
    <row r="62" spans="2:43" s="4" customFormat="1" ht="17.25" x14ac:dyDescent="0.2">
      <c r="T62" s="51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spans="2:43" s="6" customFormat="1" ht="14.25" x14ac:dyDescent="0.15">
      <c r="T63" s="52"/>
    </row>
    <row r="64" spans="2:43" s="6" customFormat="1" ht="14.25" x14ac:dyDescent="0.15">
      <c r="T64" s="52"/>
    </row>
    <row r="65" spans="20:43" s="6" customFormat="1" ht="14.25" x14ac:dyDescent="0.15">
      <c r="T65" s="52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</row>
    <row r="66" spans="20:43" s="6" customFormat="1" ht="14.25" x14ac:dyDescent="0.15">
      <c r="T66" s="52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</row>
    <row r="103" spans="9:9" x14ac:dyDescent="0.15">
      <c r="I103" s="15" t="s">
        <v>34</v>
      </c>
    </row>
    <row r="104" spans="9:9" x14ac:dyDescent="0.15">
      <c r="I104" s="15" t="s">
        <v>35</v>
      </c>
    </row>
    <row r="105" spans="9:9" x14ac:dyDescent="0.15">
      <c r="I105" s="15" t="s">
        <v>36</v>
      </c>
    </row>
  </sheetData>
  <mergeCells count="1">
    <mergeCell ref="B7:J7"/>
  </mergeCells>
  <phoneticPr fontId="3"/>
  <pageMargins left="0.98425196850393704" right="0.70866141732283472" top="0.78740157480314965" bottom="0.78740157480314965" header="0.51181102362204722" footer="0.51181102362204722"/>
  <pageSetup paperSize="9" scale="2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48B194553CE947A753A2BAFE4FCD24" ma:contentTypeVersion="19" ma:contentTypeDescription="新しいドキュメントを作成します。" ma:contentTypeScope="" ma:versionID="6a2b8501f775767656f88ef0d3200eea">
  <xsd:schema xmlns:xsd="http://www.w3.org/2001/XMLSchema" xmlns:xs="http://www.w3.org/2001/XMLSchema" xmlns:p="http://schemas.microsoft.com/office/2006/metadata/properties" xmlns:ns2="739ba7a8-e412-480e-9281-94e1c4b11449" xmlns:ns3="febad569-ddee-4a79-ac4b-4d5541ec0a28" targetNamespace="http://schemas.microsoft.com/office/2006/metadata/properties" ma:root="true" ma:fieldsID="535bb0e98cbdff94c1aadeb1d7b2f6d4" ns2:_="" ns3:_="">
    <xsd:import namespace="739ba7a8-e412-480e-9281-94e1c4b11449"/>
    <xsd:import namespace="febad569-ddee-4a79-ac4b-4d5541ec0a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ba7a8-e412-480e-9281-94e1c4b114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ad569-ddee-4a79-ac4b-4d5541ec0a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fb253b-6eeb-4777-8e2c-eeec1eefc21d}" ma:internalName="TaxCatchAll" ma:showField="CatchAllData" ma:web="febad569-ddee-4a79-ac4b-4d5541ec0a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bad569-ddee-4a79-ac4b-4d5541ec0a28" xsi:nil="true"/>
    <lcf76f155ced4ddcb4097134ff3c332f xmlns="739ba7a8-e412-480e-9281-94e1c4b1144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C7FCD2-83FD-43BF-999E-BA058EF2B1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5B3F8D-C31B-419E-B5CC-CC98F8C90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ba7a8-e412-480e-9281-94e1c4b11449"/>
    <ds:schemaRef ds:uri="febad569-ddee-4a79-ac4b-4d5541ec0a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F46FC5-573D-44BA-AB5D-F6B42F81ECFE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7f6f0801-61dd-42e2-bae4-bb7b47938e46"/>
    <ds:schemaRef ds:uri="http://schemas.microsoft.com/office/infopath/2007/PartnerControls"/>
    <ds:schemaRef ds:uri="3afe5d4f-c00f-42e9-bedd-9d4f97d92c15"/>
    <ds:schemaRef ds:uri="http://schemas.microsoft.com/office/2006/metadata/properties"/>
    <ds:schemaRef ds:uri="febad569-ddee-4a79-ac4b-4d5541ec0a28"/>
    <ds:schemaRef ds:uri="739ba7a8-e412-480e-9281-94e1c4b114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参考情報</vt:lpstr>
      <vt:lpstr>資料Ⅰー26</vt:lpstr>
      <vt:lpstr>資料Ⅰー26!Print_Area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2022-12-01T08:44:50Z</dcterms:created>
  <dcterms:modified xsi:type="dcterms:W3CDTF">2026-06-18T07:03:49Z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0x010100F548B194553CE947A753A2BAFE4FCD24</vt:lpwstr>
  </property>
  <property fmtid="{D5CDD505-2E9C-101B-9397-08002B2CF9AE}" pid="3" name="MediaServiceImageTags">
    <vt:lpwstr/>
  </property>
</Properties>
</file>