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F7615BB9-54A0-48EA-99FD-8BA12AF114B2}" xr6:coauthVersionLast="47" xr6:coauthVersionMax="47" xr10:uidLastSave="{00000000-0000-0000-0000-000000000000}"/>
  <bookViews>
    <workbookView xWindow="-120" yWindow="-120" windowWidth="29040" windowHeight="15720" xr2:uid="{B2F9B583-985F-4292-85AB-4DEDBAF856ED}"/>
  </bookViews>
  <sheets>
    <sheet name="資料特ー13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2" l="1"/>
  <c r="Q4" i="12"/>
  <c r="Q12" i="12"/>
  <c r="Q6" i="12" s="1"/>
  <c r="Q10" i="12"/>
  <c r="E4" i="12" l="1"/>
  <c r="F4" i="12"/>
  <c r="G4" i="12"/>
  <c r="H4" i="12"/>
  <c r="I4" i="12"/>
  <c r="J4" i="12"/>
  <c r="K4" i="12"/>
  <c r="L4" i="12"/>
  <c r="M4" i="12"/>
  <c r="E5" i="12"/>
  <c r="F5" i="12"/>
  <c r="G5" i="12"/>
  <c r="H5" i="12"/>
  <c r="I5" i="12"/>
  <c r="J5" i="12"/>
  <c r="K5" i="12"/>
  <c r="L5" i="12"/>
  <c r="M5" i="12"/>
  <c r="O5" i="12"/>
  <c r="P5" i="12"/>
  <c r="D5" i="12"/>
  <c r="D6" i="12"/>
  <c r="D4" i="12"/>
  <c r="M12" i="12"/>
  <c r="M6" i="12" s="1"/>
  <c r="L12" i="12"/>
  <c r="L6" i="12" s="1"/>
  <c r="K12" i="12"/>
  <c r="K6" i="12" s="1"/>
  <c r="J12" i="12"/>
  <c r="J6" i="12" s="1"/>
  <c r="I12" i="12"/>
  <c r="I6" i="12" s="1"/>
  <c r="H12" i="12"/>
  <c r="H6" i="12" s="1"/>
  <c r="G12" i="12"/>
  <c r="G6" i="12" s="1"/>
  <c r="F12" i="12"/>
  <c r="F6" i="12" s="1"/>
  <c r="E12" i="12"/>
  <c r="E6" i="12" s="1"/>
  <c r="D12" i="12"/>
  <c r="N11" i="12"/>
  <c r="N5" i="12" s="1"/>
  <c r="P10" i="12"/>
  <c r="P12" i="12" s="1"/>
  <c r="P6" i="12" s="1"/>
  <c r="O10" i="12"/>
  <c r="O12" i="12" s="1"/>
  <c r="O6" i="12" s="1"/>
  <c r="N10" i="12"/>
  <c r="N12" i="12" l="1"/>
  <c r="N6" i="12" s="1"/>
  <c r="P4" i="12"/>
  <c r="O4" i="12"/>
  <c r="N4" i="12"/>
</calcChain>
</file>

<file path=xl/sharedStrings.xml><?xml version="1.0" encoding="utf-8"?>
<sst xmlns="http://schemas.openxmlformats.org/spreadsheetml/2006/main" count="41" uniqueCount="24">
  <si>
    <t>27
(15)</t>
    <phoneticPr fontId="5"/>
  </si>
  <si>
    <t>26
(14)</t>
    <phoneticPr fontId="5"/>
  </si>
  <si>
    <t>25
(13)</t>
    <phoneticPr fontId="5"/>
  </si>
  <si>
    <t>28
(16)</t>
    <phoneticPr fontId="1"/>
  </si>
  <si>
    <t>29
(17)</t>
    <phoneticPr fontId="1"/>
  </si>
  <si>
    <t>30
(18)</t>
    <phoneticPr fontId="1"/>
  </si>
  <si>
    <t>R1
(19)</t>
    <phoneticPr fontId="1"/>
  </si>
  <si>
    <t>3
(21)</t>
    <phoneticPr fontId="7"/>
  </si>
  <si>
    <t>4
(22)</t>
    <phoneticPr fontId="7"/>
  </si>
  <si>
    <t>5
(23)</t>
    <phoneticPr fontId="7"/>
  </si>
  <si>
    <t>6
(24)</t>
    <phoneticPr fontId="1"/>
  </si>
  <si>
    <t>中高層木造建築物の新築着工床面積</t>
    <rPh sb="0" eb="1">
      <t>チュウ</t>
    </rPh>
    <rPh sb="1" eb="3">
      <t>コウソウ</t>
    </rPh>
    <rPh sb="3" eb="5">
      <t>モクゾウ</t>
    </rPh>
    <rPh sb="5" eb="7">
      <t>ケンチク</t>
    </rPh>
    <rPh sb="7" eb="8">
      <t>ブツ</t>
    </rPh>
    <rPh sb="9" eb="16">
      <t>シンチクチャッコウユカメンセキ</t>
    </rPh>
    <phoneticPr fontId="1"/>
  </si>
  <si>
    <t>住宅</t>
    <rPh sb="0" eb="2">
      <t>ジュウタク</t>
    </rPh>
    <phoneticPr fontId="1"/>
  </si>
  <si>
    <t>2
(20)</t>
    <phoneticPr fontId="7"/>
  </si>
  <si>
    <t>木造合計</t>
    <rPh sb="0" eb="2">
      <t>モクゾウ</t>
    </rPh>
    <rPh sb="2" eb="4">
      <t>ゴウケイ</t>
    </rPh>
    <phoneticPr fontId="1"/>
  </si>
  <si>
    <t>非住宅建築物</t>
    <rPh sb="0" eb="3">
      <t>ヒジュウタク</t>
    </rPh>
    <rPh sb="3" eb="6">
      <t>ケンチクブツ</t>
    </rPh>
    <phoneticPr fontId="1"/>
  </si>
  <si>
    <t>資料：国土交通省「建築着工統計調査」に基づいて林野庁企画課作成。</t>
  </si>
  <si>
    <r>
      <t>（千m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</t>
    </r>
    <rPh sb="1" eb="2">
      <t>セン</t>
    </rPh>
    <phoneticPr fontId="1"/>
  </si>
  <si>
    <r>
      <t>（m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</t>
    </r>
    <phoneticPr fontId="1"/>
  </si>
  <si>
    <t>　 注：４階建て以上について、床面積ベースで集計。</t>
    <phoneticPr fontId="1"/>
  </si>
  <si>
    <t>〇中高層木造建築物の新築着工床面積の推移</t>
    <rPh sb="1" eb="4">
      <t>チュウコウソウ</t>
    </rPh>
    <rPh sb="4" eb="6">
      <t>モクゾウ</t>
    </rPh>
    <rPh sb="6" eb="8">
      <t>ケンチク</t>
    </rPh>
    <rPh sb="8" eb="9">
      <t>ブツ</t>
    </rPh>
    <rPh sb="10" eb="12">
      <t>シンチク</t>
    </rPh>
    <rPh sb="12" eb="14">
      <t>チャッコウ</t>
    </rPh>
    <rPh sb="14" eb="17">
      <t>ユカメンセキ</t>
    </rPh>
    <rPh sb="18" eb="20">
      <t>スイイ</t>
    </rPh>
    <phoneticPr fontId="5"/>
  </si>
  <si>
    <t>H24
(2012)</t>
    <phoneticPr fontId="5"/>
  </si>
  <si>
    <t>7
(25)</t>
    <phoneticPr fontId="1"/>
  </si>
  <si>
    <t>7
(24)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</si>
</sst>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_);[Red]\(#,##0.0\)"/>
  </numFmts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2" fillId="0" borderId="0"/>
    <xf numFmtId="0" fontId="4" fillId="0" borderId="0"/>
    <xf numFmtId="0" fontId="2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1" applyFont="1"/>
    <xf numFmtId="0" fontId="8" fillId="0" borderId="0" xfId="1" applyFont="1"/>
    <xf numFmtId="0" fontId="9" fillId="0" borderId="0" xfId="1" applyFont="1"/>
    <xf numFmtId="0" fontId="2" fillId="0" borderId="0" xfId="1" applyAlignment="1">
      <alignment horizontal="right"/>
    </xf>
    <xf numFmtId="0" fontId="9" fillId="0" borderId="1" xfId="1" applyFont="1" applyBorder="1"/>
    <xf numFmtId="0" fontId="11" fillId="0" borderId="1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 shrinkToFit="1"/>
    </xf>
    <xf numFmtId="0" fontId="2" fillId="0" borderId="1" xfId="1" applyBorder="1" applyAlignment="1">
      <alignment vertical="center"/>
    </xf>
    <xf numFmtId="177" fontId="2" fillId="0" borderId="1" xfId="1" applyNumberFormat="1" applyBorder="1" applyAlignment="1">
      <alignment vertical="center"/>
    </xf>
    <xf numFmtId="176" fontId="2" fillId="0" borderId="1" xfId="1" applyNumberFormat="1" applyBorder="1" applyAlignment="1">
      <alignment vertical="center"/>
    </xf>
    <xf numFmtId="0" fontId="2" fillId="0" borderId="1" xfId="1" applyBorder="1"/>
    <xf numFmtId="0" fontId="2" fillId="0" borderId="0" xfId="1" applyAlignment="1">
      <alignment horizontal="center" vertical="center" wrapText="1"/>
    </xf>
    <xf numFmtId="0" fontId="2" fillId="0" borderId="0" xfId="1"/>
    <xf numFmtId="176" fontId="2" fillId="0" borderId="0" xfId="1" applyNumberFormat="1"/>
    <xf numFmtId="176" fontId="2" fillId="0" borderId="1" xfId="1" applyNumberFormat="1" applyBorder="1"/>
    <xf numFmtId="0" fontId="12" fillId="0" borderId="0" xfId="0" applyFont="1" applyAlignment="1">
      <alignment horizontal="left" vertical="center" readingOrder="1"/>
    </xf>
    <xf numFmtId="0" fontId="12" fillId="0" borderId="0" xfId="0" applyFont="1" applyAlignment="1">
      <alignment vertical="center" readingOrder="1"/>
    </xf>
    <xf numFmtId="0" fontId="13" fillId="0" borderId="0" xfId="3" applyFont="1"/>
    <xf numFmtId="0" fontId="2" fillId="0" borderId="3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</cellXfs>
  <cellStyles count="6">
    <cellStyle name="桁区切り 2" xfId="5" xr:uid="{C0FC5DD2-807C-4F39-984A-0FA496516ABB}"/>
    <cellStyle name="標準" xfId="0" builtinId="0"/>
    <cellStyle name="標準 2" xfId="2" xr:uid="{97EF8D2D-5BB3-4F13-8B4A-A4A1A0FF201F}"/>
    <cellStyle name="標準 2 2" xfId="3" xr:uid="{33054D1B-21CA-4B5D-BA06-E246089F3627}"/>
    <cellStyle name="標準 3" xfId="4" xr:uid="{17CE5CF3-F339-48D3-94C3-6A80E823B967}"/>
    <cellStyle name="標準_H.12.12木材価格" xfId="1" xr:uid="{9FB443A2-06DF-435F-8757-97458D33D183}"/>
  </cellStyles>
  <dxfs count="0"/>
  <tableStyles count="0" defaultTableStyle="TableStyleMedium2" defaultPivotStyle="PivotStyleLight16"/>
  <colors>
    <mruColors>
      <color rgb="FFFF9999"/>
      <color rgb="FFFF0000"/>
      <color rgb="FF8064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328740157480321E-2"/>
          <c:y val="0.12012012012012012"/>
          <c:w val="0.86856014873140852"/>
          <c:h val="0.752062065771190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資料特ー13!$C$5</c:f>
              <c:strCache>
                <c:ptCount val="1"/>
                <c:pt idx="0">
                  <c:v>住宅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資料特ー13!$D$3:$Q$3</c:f>
              <c:strCache>
                <c:ptCount val="14"/>
                <c:pt idx="0">
                  <c:v>H24
(2012)</c:v>
                </c:pt>
                <c:pt idx="1">
                  <c:v>25
(13)</c:v>
                </c:pt>
                <c:pt idx="2">
                  <c:v>26
(14)</c:v>
                </c:pt>
                <c:pt idx="3">
                  <c:v>27
(15)</c:v>
                </c:pt>
                <c:pt idx="4">
                  <c:v>28
(16)</c:v>
                </c:pt>
                <c:pt idx="5">
                  <c:v>29
(17)</c:v>
                </c:pt>
                <c:pt idx="6">
                  <c:v>30
(18)</c:v>
                </c:pt>
                <c:pt idx="7">
                  <c:v>R1
(19)</c:v>
                </c:pt>
                <c:pt idx="8">
                  <c:v>2
(20)</c:v>
                </c:pt>
                <c:pt idx="9">
                  <c:v>3
(21)</c:v>
                </c:pt>
                <c:pt idx="10">
                  <c:v>4
(22)</c:v>
                </c:pt>
                <c:pt idx="11">
                  <c:v>5
(23)</c:v>
                </c:pt>
                <c:pt idx="12">
                  <c:v>6
(24)</c:v>
                </c:pt>
                <c:pt idx="13">
                  <c:v>7
(25)</c:v>
                </c:pt>
              </c:strCache>
            </c:strRef>
          </c:cat>
          <c:val>
            <c:numRef>
              <c:f>資料特ー13!$D$5:$Q$5</c:f>
              <c:numCache>
                <c:formatCode>#,##0_);[Red]\(#,##0\)</c:formatCode>
                <c:ptCount val="14"/>
                <c:pt idx="0" formatCode="#,##0.0_);[Red]\(#,##0.0\)">
                  <c:v>0.48199999999999998</c:v>
                </c:pt>
                <c:pt idx="1">
                  <c:v>2.8690000000000002</c:v>
                </c:pt>
                <c:pt idx="2">
                  <c:v>0</c:v>
                </c:pt>
                <c:pt idx="3">
                  <c:v>2.7240000000000002</c:v>
                </c:pt>
                <c:pt idx="4">
                  <c:v>8.1829999999999998</c:v>
                </c:pt>
                <c:pt idx="5">
                  <c:v>4.9850000000000003</c:v>
                </c:pt>
                <c:pt idx="6">
                  <c:v>9.8819999999999997</c:v>
                </c:pt>
                <c:pt idx="7">
                  <c:v>5.4550000000000001</c:v>
                </c:pt>
                <c:pt idx="8">
                  <c:v>9.1920000000000002</c:v>
                </c:pt>
                <c:pt idx="9">
                  <c:v>3.6179999999999999</c:v>
                </c:pt>
                <c:pt idx="10">
                  <c:v>16.89</c:v>
                </c:pt>
                <c:pt idx="11">
                  <c:v>11.326000000000001</c:v>
                </c:pt>
                <c:pt idx="12">
                  <c:v>20.302</c:v>
                </c:pt>
                <c:pt idx="13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F7-4421-BF35-E4E9B1244718}"/>
            </c:ext>
          </c:extLst>
        </c:ser>
        <c:ser>
          <c:idx val="1"/>
          <c:order val="1"/>
          <c:tx>
            <c:strRef>
              <c:f>資料特ー13!$C$6</c:f>
              <c:strCache>
                <c:ptCount val="1"/>
                <c:pt idx="0">
                  <c:v>非住宅建築物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資料特ー13!$D$3:$Q$3</c:f>
              <c:strCache>
                <c:ptCount val="14"/>
                <c:pt idx="0">
                  <c:v>H24
(2012)</c:v>
                </c:pt>
                <c:pt idx="1">
                  <c:v>25
(13)</c:v>
                </c:pt>
                <c:pt idx="2">
                  <c:v>26
(14)</c:v>
                </c:pt>
                <c:pt idx="3">
                  <c:v>27
(15)</c:v>
                </c:pt>
                <c:pt idx="4">
                  <c:v>28
(16)</c:v>
                </c:pt>
                <c:pt idx="5">
                  <c:v>29
(17)</c:v>
                </c:pt>
                <c:pt idx="6">
                  <c:v>30
(18)</c:v>
                </c:pt>
                <c:pt idx="7">
                  <c:v>R1
(19)</c:v>
                </c:pt>
                <c:pt idx="8">
                  <c:v>2
(20)</c:v>
                </c:pt>
                <c:pt idx="9">
                  <c:v>3
(21)</c:v>
                </c:pt>
                <c:pt idx="10">
                  <c:v>4
(22)</c:v>
                </c:pt>
                <c:pt idx="11">
                  <c:v>5
(23)</c:v>
                </c:pt>
                <c:pt idx="12">
                  <c:v>6
(24)</c:v>
                </c:pt>
                <c:pt idx="13">
                  <c:v>7
(25)</c:v>
                </c:pt>
              </c:strCache>
            </c:strRef>
          </c:cat>
          <c:val>
            <c:numRef>
              <c:f>資料特ー13!$D$6:$Q$6</c:f>
              <c:numCache>
                <c:formatCode>#,##0_);[Red]\(#,##0\)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0.78400000000000003</c:v>
                </c:pt>
                <c:pt idx="4">
                  <c:v>3.9350000000000001</c:v>
                </c:pt>
                <c:pt idx="5">
                  <c:v>5.6970000000000001</c:v>
                </c:pt>
                <c:pt idx="6">
                  <c:v>6.641</c:v>
                </c:pt>
                <c:pt idx="7">
                  <c:v>0.82699999999999996</c:v>
                </c:pt>
                <c:pt idx="8">
                  <c:v>1.6080000000000001</c:v>
                </c:pt>
                <c:pt idx="9">
                  <c:v>17.189</c:v>
                </c:pt>
                <c:pt idx="10">
                  <c:v>8.5519999999999996</c:v>
                </c:pt>
                <c:pt idx="11">
                  <c:v>34.722999999999999</c:v>
                </c:pt>
                <c:pt idx="12">
                  <c:v>10.396000000000001</c:v>
                </c:pt>
                <c:pt idx="13">
                  <c:v>9.0389999999999997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F7-4421-BF35-E4E9B1244718}"/>
            </c:ext>
          </c:extLst>
        </c:ser>
        <c:ser>
          <c:idx val="2"/>
          <c:order val="2"/>
          <c:tx>
            <c:strRef>
              <c:f>資料特ー13!$C$4</c:f>
              <c:strCache>
                <c:ptCount val="1"/>
                <c:pt idx="0">
                  <c:v>木造合計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資料特ー13!$D$3:$Q$3</c:f>
              <c:strCache>
                <c:ptCount val="14"/>
                <c:pt idx="0">
                  <c:v>H24
(2012)</c:v>
                </c:pt>
                <c:pt idx="1">
                  <c:v>25
(13)</c:v>
                </c:pt>
                <c:pt idx="2">
                  <c:v>26
(14)</c:v>
                </c:pt>
                <c:pt idx="3">
                  <c:v>27
(15)</c:v>
                </c:pt>
                <c:pt idx="4">
                  <c:v>28
(16)</c:v>
                </c:pt>
                <c:pt idx="5">
                  <c:v>29
(17)</c:v>
                </c:pt>
                <c:pt idx="6">
                  <c:v>30
(18)</c:v>
                </c:pt>
                <c:pt idx="7">
                  <c:v>R1
(19)</c:v>
                </c:pt>
                <c:pt idx="8">
                  <c:v>2
(20)</c:v>
                </c:pt>
                <c:pt idx="9">
                  <c:v>3
(21)</c:v>
                </c:pt>
                <c:pt idx="10">
                  <c:v>4
(22)</c:v>
                </c:pt>
                <c:pt idx="11">
                  <c:v>5
(23)</c:v>
                </c:pt>
                <c:pt idx="12">
                  <c:v>6
(24)</c:v>
                </c:pt>
                <c:pt idx="13">
                  <c:v>7
(25)</c:v>
                </c:pt>
              </c:strCache>
            </c:strRef>
          </c:cat>
          <c:val>
            <c:numRef>
              <c:f>資料特ー13!$D$4:$Q$4</c:f>
              <c:numCache>
                <c:formatCode>#,##0_);[Red]\(#,##0\)</c:formatCode>
                <c:ptCount val="14"/>
                <c:pt idx="0" formatCode="#,##0.0_);[Red]\(#,##0.0\)">
                  <c:v>0.48199999999999998</c:v>
                </c:pt>
                <c:pt idx="1">
                  <c:v>2.8690000000000002</c:v>
                </c:pt>
                <c:pt idx="2">
                  <c:v>0</c:v>
                </c:pt>
                <c:pt idx="3">
                  <c:v>3.508</c:v>
                </c:pt>
                <c:pt idx="4">
                  <c:v>12.118</c:v>
                </c:pt>
                <c:pt idx="5">
                  <c:v>10.682</c:v>
                </c:pt>
                <c:pt idx="6">
                  <c:v>16.523</c:v>
                </c:pt>
                <c:pt idx="7">
                  <c:v>6.282</c:v>
                </c:pt>
                <c:pt idx="8">
                  <c:v>10.8</c:v>
                </c:pt>
                <c:pt idx="9">
                  <c:v>20.806999999999999</c:v>
                </c:pt>
                <c:pt idx="10">
                  <c:v>25.442</c:v>
                </c:pt>
                <c:pt idx="11">
                  <c:v>46.048999999999999</c:v>
                </c:pt>
                <c:pt idx="12">
                  <c:v>30.698</c:v>
                </c:pt>
                <c:pt idx="13">
                  <c:v>30.939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F7-4421-BF35-E4E9B1244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48743696"/>
        <c:axId val="1048744176"/>
      </c:barChart>
      <c:catAx>
        <c:axId val="104874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048744176"/>
        <c:crosses val="autoZero"/>
        <c:auto val="1"/>
        <c:lblAlgn val="ctr"/>
        <c:lblOffset val="100"/>
        <c:noMultiLvlLbl val="0"/>
      </c:catAx>
      <c:valAx>
        <c:axId val="1048744176"/>
        <c:scaling>
          <c:orientation val="minMax"/>
          <c:max val="50"/>
        </c:scaling>
        <c:delete val="0"/>
        <c:axPos val="l"/>
        <c:numFmt formatCode="#,##0_);[Red]\(#,##0\)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048743696"/>
        <c:crosses val="autoZero"/>
        <c:crossBetween val="between"/>
        <c:majorUnit val="1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4972222222222223"/>
          <c:y val="0.14453987730061352"/>
          <c:w val="0.18916666666666668"/>
          <c:h val="0.12196319018404908"/>
        </c:manualLayout>
      </c:layout>
      <c:overlay val="0"/>
      <c:spPr>
        <a:noFill/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13</xdr:row>
      <xdr:rowOff>9525</xdr:rowOff>
    </xdr:from>
    <xdr:to>
      <xdr:col>9</xdr:col>
      <xdr:colOff>628650</xdr:colOff>
      <xdr:row>34</xdr:row>
      <xdr:rowOff>47625</xdr:rowOff>
    </xdr:to>
    <xdr:graphicFrame macro="">
      <xdr:nvGraphicFramePr>
        <xdr:cNvPr id="25" name="グラフ 2">
          <a:extLst>
            <a:ext uri="{FF2B5EF4-FFF2-40B4-BE49-F238E27FC236}">
              <a16:creationId xmlns:a16="http://schemas.microsoft.com/office/drawing/2014/main" id="{34A2101A-2152-44AE-BC07-A4D7CDEFC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0.00833</cdr:x>
      <cdr:y>0.01082</cdr:y>
    </cdr:from>
    <cdr:to>
      <cdr:x>0.13055</cdr:x>
      <cdr:y>0.08039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019BCD3-B7A6-AD40-B283-47CDECA49021}"/>
            </a:ext>
          </a:extLst>
        </cdr:cNvPr>
        <cdr:cNvSpPr txBox="1"/>
      </cdr:nvSpPr>
      <cdr:spPr>
        <a:xfrm xmlns:a="http://schemas.openxmlformats.org/drawingml/2006/main">
          <a:off x="38100" y="26639"/>
          <a:ext cx="558790" cy="171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千</a:t>
          </a:r>
          <a:r>
            <a:rPr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900" baseline="30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</a:t>
          </a:r>
          <a:r>
            <a:rPr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9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0.91667</cdr:x>
      <cdr:y>0.88485</cdr:y>
    </cdr:from>
    <cdr:to>
      <cdr:x>1</cdr:x>
      <cdr:y>0.96944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49AF381-3E12-C0D3-DE15-70BFAF7FB49D}"/>
            </a:ext>
          </a:extLst>
        </cdr:cNvPr>
        <cdr:cNvSpPr txBox="1"/>
      </cdr:nvSpPr>
      <cdr:spPr>
        <a:xfrm xmlns:a="http://schemas.openxmlformats.org/drawingml/2006/main">
          <a:off x="4662504" y="2865591"/>
          <a:ext cx="423846" cy="2739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9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16FD-DCC0-45DC-A9DF-AE872AD63949}">
  <sheetPr>
    <pageSetUpPr fitToPage="1"/>
  </sheetPr>
  <dimension ref="A1:Q15"/>
  <sheetViews>
    <sheetView tabSelected="1" zoomScaleNormal="100" zoomScaleSheetLayoutView="70" workbookViewId="0"/>
  </sheetViews>
  <sheetFormatPr defaultColWidth="9" defaultRowHeight="12"/>
  <cols>
    <col min="1" max="1" width="9" style="1"/>
    <col min="2" max="2" width="33.875" style="1" bestFit="1" customWidth="1"/>
    <col min="3" max="3" width="13" style="1" bestFit="1" customWidth="1"/>
    <col min="4" max="4" width="11.125" style="1" bestFit="1" customWidth="1"/>
    <col min="5" max="5" width="12.125" style="1" bestFit="1" customWidth="1"/>
    <col min="6" max="17" width="11.125" style="1" bestFit="1" customWidth="1"/>
    <col min="18" max="16384" width="9" style="1"/>
  </cols>
  <sheetData>
    <row r="1" spans="1:17" ht="17.25">
      <c r="A1" s="18" t="s">
        <v>20</v>
      </c>
    </row>
    <row r="2" spans="1:17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 t="s">
        <v>17</v>
      </c>
    </row>
    <row r="3" spans="1:17" ht="27">
      <c r="A3" s="2"/>
      <c r="B3" s="5"/>
      <c r="C3" s="5"/>
      <c r="D3" s="6" t="s">
        <v>21</v>
      </c>
      <c r="E3" s="6" t="s">
        <v>2</v>
      </c>
      <c r="F3" s="6" t="s">
        <v>1</v>
      </c>
      <c r="G3" s="6" t="s">
        <v>0</v>
      </c>
      <c r="H3" s="6" t="s">
        <v>3</v>
      </c>
      <c r="I3" s="6" t="s">
        <v>4</v>
      </c>
      <c r="J3" s="6" t="s">
        <v>5</v>
      </c>
      <c r="K3" s="6" t="s">
        <v>6</v>
      </c>
      <c r="L3" s="6" t="s">
        <v>13</v>
      </c>
      <c r="M3" s="6" t="s">
        <v>7</v>
      </c>
      <c r="N3" s="6" t="s">
        <v>8</v>
      </c>
      <c r="O3" s="6" t="s">
        <v>9</v>
      </c>
      <c r="P3" s="7" t="s">
        <v>10</v>
      </c>
      <c r="Q3" s="7" t="s">
        <v>22</v>
      </c>
    </row>
    <row r="4" spans="1:17" ht="16.5">
      <c r="A4" s="2"/>
      <c r="B4" s="19" t="s">
        <v>11</v>
      </c>
      <c r="C4" s="8" t="s">
        <v>14</v>
      </c>
      <c r="D4" s="9">
        <f>D10/1000</f>
        <v>0.48199999999999998</v>
      </c>
      <c r="E4" s="10">
        <f t="shared" ref="E4:P4" si="0">E10/1000</f>
        <v>2.8690000000000002</v>
      </c>
      <c r="F4" s="10">
        <f t="shared" si="0"/>
        <v>0</v>
      </c>
      <c r="G4" s="10">
        <f t="shared" si="0"/>
        <v>3.508</v>
      </c>
      <c r="H4" s="10">
        <f t="shared" si="0"/>
        <v>12.118</v>
      </c>
      <c r="I4" s="10">
        <f t="shared" si="0"/>
        <v>10.682</v>
      </c>
      <c r="J4" s="10">
        <f t="shared" si="0"/>
        <v>16.523</v>
      </c>
      <c r="K4" s="10">
        <f t="shared" si="0"/>
        <v>6.282</v>
      </c>
      <c r="L4" s="10">
        <f t="shared" si="0"/>
        <v>10.8</v>
      </c>
      <c r="M4" s="10">
        <f t="shared" si="0"/>
        <v>20.806999999999999</v>
      </c>
      <c r="N4" s="10">
        <f t="shared" si="0"/>
        <v>25.442</v>
      </c>
      <c r="O4" s="10">
        <f t="shared" si="0"/>
        <v>46.048999999999999</v>
      </c>
      <c r="P4" s="10">
        <f t="shared" si="0"/>
        <v>30.698</v>
      </c>
      <c r="Q4" s="10">
        <f t="shared" ref="Q4" si="1">Q10/1000</f>
        <v>30.939</v>
      </c>
    </row>
    <row r="5" spans="1:17" ht="18.75" customHeight="1">
      <c r="A5" s="2"/>
      <c r="B5" s="20"/>
      <c r="C5" s="11" t="s">
        <v>12</v>
      </c>
      <c r="D5" s="9">
        <f t="shared" ref="D5:P6" si="2">D11/1000</f>
        <v>0.48199999999999998</v>
      </c>
      <c r="E5" s="10">
        <f t="shared" si="2"/>
        <v>2.8690000000000002</v>
      </c>
      <c r="F5" s="10">
        <f t="shared" si="2"/>
        <v>0</v>
      </c>
      <c r="G5" s="10">
        <f t="shared" si="2"/>
        <v>2.7240000000000002</v>
      </c>
      <c r="H5" s="10">
        <f t="shared" si="2"/>
        <v>8.1829999999999998</v>
      </c>
      <c r="I5" s="10">
        <f t="shared" si="2"/>
        <v>4.9850000000000003</v>
      </c>
      <c r="J5" s="10">
        <f t="shared" si="2"/>
        <v>9.8819999999999997</v>
      </c>
      <c r="K5" s="10">
        <f t="shared" si="2"/>
        <v>5.4550000000000001</v>
      </c>
      <c r="L5" s="10">
        <f t="shared" si="2"/>
        <v>9.1920000000000002</v>
      </c>
      <c r="M5" s="10">
        <f t="shared" si="2"/>
        <v>3.6179999999999999</v>
      </c>
      <c r="N5" s="10">
        <f t="shared" si="2"/>
        <v>16.89</v>
      </c>
      <c r="O5" s="10">
        <f t="shared" si="2"/>
        <v>11.326000000000001</v>
      </c>
      <c r="P5" s="10">
        <f t="shared" si="2"/>
        <v>20.302</v>
      </c>
      <c r="Q5" s="10">
        <f t="shared" ref="Q5" si="3">Q11/1000</f>
        <v>21.9</v>
      </c>
    </row>
    <row r="6" spans="1:17" ht="16.5">
      <c r="A6" s="2"/>
      <c r="B6" s="21"/>
      <c r="C6" s="11" t="s">
        <v>15</v>
      </c>
      <c r="D6" s="10">
        <f t="shared" si="2"/>
        <v>0</v>
      </c>
      <c r="E6" s="10">
        <f t="shared" si="2"/>
        <v>0</v>
      </c>
      <c r="F6" s="10">
        <f t="shared" si="2"/>
        <v>0</v>
      </c>
      <c r="G6" s="10">
        <f t="shared" si="2"/>
        <v>0.78400000000000003</v>
      </c>
      <c r="H6" s="10">
        <f t="shared" si="2"/>
        <v>3.9350000000000001</v>
      </c>
      <c r="I6" s="10">
        <f t="shared" si="2"/>
        <v>5.6970000000000001</v>
      </c>
      <c r="J6" s="10">
        <f t="shared" si="2"/>
        <v>6.641</v>
      </c>
      <c r="K6" s="10">
        <f t="shared" si="2"/>
        <v>0.82699999999999996</v>
      </c>
      <c r="L6" s="10">
        <f t="shared" si="2"/>
        <v>1.6080000000000001</v>
      </c>
      <c r="M6" s="10">
        <f t="shared" si="2"/>
        <v>17.189</v>
      </c>
      <c r="N6" s="10">
        <f t="shared" si="2"/>
        <v>8.5519999999999996</v>
      </c>
      <c r="O6" s="10">
        <f t="shared" si="2"/>
        <v>34.722999999999999</v>
      </c>
      <c r="P6" s="10">
        <f t="shared" si="2"/>
        <v>10.396000000000001</v>
      </c>
      <c r="Q6" s="10">
        <f t="shared" ref="Q6" si="4">Q12/1000</f>
        <v>9.0389999999999997</v>
      </c>
    </row>
    <row r="7" spans="1:17" ht="16.5">
      <c r="A7" s="2"/>
      <c r="B7" s="12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4"/>
      <c r="Q8" s="4" t="s">
        <v>18</v>
      </c>
    </row>
    <row r="9" spans="1:17" ht="27">
      <c r="B9" s="5"/>
      <c r="C9" s="5"/>
      <c r="D9" s="6" t="s">
        <v>21</v>
      </c>
      <c r="E9" s="6" t="s">
        <v>2</v>
      </c>
      <c r="F9" s="6" t="s">
        <v>1</v>
      </c>
      <c r="G9" s="6" t="s">
        <v>0</v>
      </c>
      <c r="H9" s="6" t="s">
        <v>3</v>
      </c>
      <c r="I9" s="6" t="s">
        <v>4</v>
      </c>
      <c r="J9" s="6" t="s">
        <v>5</v>
      </c>
      <c r="K9" s="6" t="s">
        <v>6</v>
      </c>
      <c r="L9" s="6" t="s">
        <v>13</v>
      </c>
      <c r="M9" s="6" t="s">
        <v>7</v>
      </c>
      <c r="N9" s="6" t="s">
        <v>8</v>
      </c>
      <c r="O9" s="6" t="s">
        <v>9</v>
      </c>
      <c r="P9" s="7" t="s">
        <v>10</v>
      </c>
      <c r="Q9" s="7" t="s">
        <v>23</v>
      </c>
    </row>
    <row r="10" spans="1:17" ht="18.75" customHeight="1">
      <c r="B10" s="19" t="s">
        <v>11</v>
      </c>
      <c r="C10" s="8" t="s">
        <v>14</v>
      </c>
      <c r="D10" s="10">
        <v>482</v>
      </c>
      <c r="E10" s="10">
        <v>2869</v>
      </c>
      <c r="F10" s="10">
        <v>0</v>
      </c>
      <c r="G10" s="10">
        <v>3508</v>
      </c>
      <c r="H10" s="10">
        <v>12118</v>
      </c>
      <c r="I10" s="10">
        <v>10682</v>
      </c>
      <c r="J10" s="10">
        <v>16523</v>
      </c>
      <c r="K10" s="10">
        <v>6282</v>
      </c>
      <c r="L10" s="10">
        <v>10800</v>
      </c>
      <c r="M10" s="10">
        <v>20807</v>
      </c>
      <c r="N10" s="10">
        <f>25442</f>
        <v>25442</v>
      </c>
      <c r="O10" s="10">
        <f>18597+27452</f>
        <v>46049</v>
      </c>
      <c r="P10" s="10">
        <f>20302+10396</f>
        <v>30698</v>
      </c>
      <c r="Q10" s="10">
        <f>21900+9039</f>
        <v>30939</v>
      </c>
    </row>
    <row r="11" spans="1:17" ht="13.5">
      <c r="B11" s="20"/>
      <c r="C11" s="11" t="s">
        <v>12</v>
      </c>
      <c r="D11" s="15">
        <v>482</v>
      </c>
      <c r="E11" s="15">
        <v>2869</v>
      </c>
      <c r="F11" s="15">
        <v>0</v>
      </c>
      <c r="G11" s="15">
        <v>2724</v>
      </c>
      <c r="H11" s="15">
        <v>8183</v>
      </c>
      <c r="I11" s="15">
        <v>4985</v>
      </c>
      <c r="J11" s="15">
        <v>9882</v>
      </c>
      <c r="K11" s="15">
        <v>5455</v>
      </c>
      <c r="L11" s="15">
        <v>9192</v>
      </c>
      <c r="M11" s="15">
        <v>3618</v>
      </c>
      <c r="N11" s="15">
        <f>16890</f>
        <v>16890</v>
      </c>
      <c r="O11" s="15">
        <v>11326</v>
      </c>
      <c r="P11" s="15">
        <v>20302</v>
      </c>
      <c r="Q11" s="15">
        <v>21900</v>
      </c>
    </row>
    <row r="12" spans="1:17" ht="13.5">
      <c r="B12" s="21"/>
      <c r="C12" s="11" t="s">
        <v>15</v>
      </c>
      <c r="D12" s="15">
        <f t="shared" ref="D12" si="5">D10-D11</f>
        <v>0</v>
      </c>
      <c r="E12" s="15">
        <f t="shared" ref="E12" si="6">E10-E11</f>
        <v>0</v>
      </c>
      <c r="F12" s="15">
        <f t="shared" ref="F12" si="7">F10-F11</f>
        <v>0</v>
      </c>
      <c r="G12" s="15">
        <f t="shared" ref="G12" si="8">G10-G11</f>
        <v>784</v>
      </c>
      <c r="H12" s="15">
        <f t="shared" ref="H12" si="9">H10-H11</f>
        <v>3935</v>
      </c>
      <c r="I12" s="15">
        <f t="shared" ref="I12" si="10">I10-I11</f>
        <v>5697</v>
      </c>
      <c r="J12" s="15">
        <f t="shared" ref="J12" si="11">J10-J11</f>
        <v>6641</v>
      </c>
      <c r="K12" s="15">
        <f t="shared" ref="K12" si="12">K10-K11</f>
        <v>827</v>
      </c>
      <c r="L12" s="15">
        <f t="shared" ref="L12" si="13">L10-L11</f>
        <v>1608</v>
      </c>
      <c r="M12" s="15">
        <f t="shared" ref="M12" si="14">M10-M11</f>
        <v>17189</v>
      </c>
      <c r="N12" s="15">
        <f t="shared" ref="N12" si="15">N10-N11</f>
        <v>8552</v>
      </c>
      <c r="O12" s="15">
        <f t="shared" ref="O12" si="16">O10-O11</f>
        <v>34723</v>
      </c>
      <c r="P12" s="15">
        <f>P10-P11</f>
        <v>10396</v>
      </c>
      <c r="Q12" s="15">
        <f>Q10-Q11</f>
        <v>9039</v>
      </c>
    </row>
    <row r="13" spans="1:17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B14" s="16" t="s">
        <v>19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B15" s="17" t="s">
        <v>16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</sheetData>
  <mergeCells count="2">
    <mergeCell ref="B4:B6"/>
    <mergeCell ref="B10:B12"/>
  </mergeCells>
  <phoneticPr fontId="1"/>
  <pageMargins left="0.59055118110236227" right="0.59055118110236227" top="0.78740157480314965" bottom="0.59055118110236227" header="0.39370078740157483" footer="0.39370078740157483"/>
  <pageSetup paperSize="9" scale="65" orientation="landscape" r:id="rId1"/>
  <headerFooter scaleWithDoc="0" alignWithMargins="0"/>
  <colBreaks count="1" manualBreakCount="1">
    <brk id="2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資料特ー13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2026-06-30T10:49:26Z</dcterms:created>
  <dcterms:modified xsi:type="dcterms:W3CDTF">2026-06-30T10:49:33Z</dcterms:modified>
  <cp:category/>
  <cp:contentStatus/>
</cp:coreProperties>
</file>