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9141927-640E-4DF6-A271-E00D5551C846}" xr6:coauthVersionLast="47" xr6:coauthVersionMax="47" xr10:uidLastSave="{00000000-0000-0000-0000-000000000000}"/>
  <bookViews>
    <workbookView xWindow="-120" yWindow="-120" windowWidth="29040" windowHeight="15720" xr2:uid="{2F4AD22E-3B98-438B-97E0-E8ED1A5BBC5A}"/>
  </bookViews>
  <sheets>
    <sheet name="資料Ⅲ-2" sheetId="15" r:id="rId1"/>
    <sheet name="白書掲載用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5" l="1"/>
  <c r="B21" i="15"/>
  <c r="B7" i="15"/>
  <c r="D31" i="15"/>
  <c r="H18" i="15"/>
  <c r="D44" i="15" l="1"/>
  <c r="E44" i="15"/>
  <c r="H37" i="15"/>
  <c r="C37" i="15" s="1"/>
  <c r="B22" i="15"/>
  <c r="G18" i="15"/>
  <c r="G20" i="15" s="1"/>
  <c r="J17" i="15"/>
  <c r="C55" i="15"/>
  <c r="B55" i="15"/>
  <c r="A55" i="15"/>
  <c r="H54" i="15"/>
  <c r="C54" i="15" s="1"/>
  <c r="G54" i="15"/>
  <c r="B54" i="15" s="1"/>
  <c r="A54" i="15"/>
  <c r="C53" i="15"/>
  <c r="B53" i="15"/>
  <c r="A53" i="15"/>
  <c r="C52" i="15"/>
  <c r="B52" i="15"/>
  <c r="A52" i="15"/>
  <c r="C51" i="15"/>
  <c r="B51" i="15"/>
  <c r="A51" i="15"/>
  <c r="C50" i="15"/>
  <c r="B50" i="15"/>
  <c r="A50" i="15"/>
  <c r="C49" i="15"/>
  <c r="B49" i="15"/>
  <c r="A49" i="15"/>
  <c r="C48" i="15"/>
  <c r="B48" i="15"/>
  <c r="A48" i="15"/>
  <c r="C47" i="15"/>
  <c r="B47" i="15"/>
  <c r="D47" i="15" s="1"/>
  <c r="A47" i="15"/>
  <c r="C46" i="15"/>
  <c r="B46" i="15"/>
  <c r="A46" i="15"/>
  <c r="C45" i="15"/>
  <c r="B45" i="15"/>
  <c r="A45" i="15"/>
  <c r="C44" i="15"/>
  <c r="B44" i="15"/>
  <c r="A44" i="15"/>
  <c r="C38" i="15"/>
  <c r="B38" i="15"/>
  <c r="A38" i="15"/>
  <c r="G37" i="15"/>
  <c r="B37" i="15" s="1"/>
  <c r="A37" i="15"/>
  <c r="C36" i="15"/>
  <c r="B36" i="15"/>
  <c r="A36" i="15"/>
  <c r="C35" i="15"/>
  <c r="B35" i="15"/>
  <c r="A35" i="15"/>
  <c r="C34" i="15"/>
  <c r="B34" i="15"/>
  <c r="A34" i="15"/>
  <c r="C33" i="15"/>
  <c r="B33" i="15"/>
  <c r="A33" i="15"/>
  <c r="C32" i="15"/>
  <c r="B32" i="15"/>
  <c r="A32" i="15"/>
  <c r="C31" i="15"/>
  <c r="B31" i="15"/>
  <c r="A31" i="15"/>
  <c r="C30" i="15"/>
  <c r="B30" i="15"/>
  <c r="A30" i="15"/>
  <c r="C29" i="15"/>
  <c r="B29" i="15"/>
  <c r="A29" i="15"/>
  <c r="C28" i="15"/>
  <c r="B28" i="15"/>
  <c r="A28" i="15"/>
  <c r="C27" i="15"/>
  <c r="B27" i="15"/>
  <c r="A27" i="15"/>
  <c r="C19" i="15"/>
  <c r="B19" i="15"/>
  <c r="A19" i="15"/>
  <c r="A18" i="15"/>
  <c r="C17" i="15"/>
  <c r="B17" i="15"/>
  <c r="A17" i="15"/>
  <c r="C16" i="15"/>
  <c r="B16" i="15"/>
  <c r="A16" i="15"/>
  <c r="C15" i="15"/>
  <c r="B15" i="15"/>
  <c r="A15" i="15"/>
  <c r="C14" i="15"/>
  <c r="B14" i="15"/>
  <c r="A14" i="15"/>
  <c r="C13" i="15"/>
  <c r="B13" i="15"/>
  <c r="A13" i="15"/>
  <c r="C12" i="15"/>
  <c r="B12" i="15"/>
  <c r="A12" i="15"/>
  <c r="C11" i="15"/>
  <c r="B11" i="15"/>
  <c r="A11" i="15"/>
  <c r="C10" i="15"/>
  <c r="B10" i="15"/>
  <c r="A10" i="15"/>
  <c r="C9" i="15"/>
  <c r="B9" i="15"/>
  <c r="A9" i="15"/>
  <c r="C8" i="15"/>
  <c r="B8" i="15"/>
  <c r="A8" i="15"/>
  <c r="C7" i="15"/>
  <c r="A7" i="15"/>
  <c r="G56" i="15" l="1"/>
  <c r="H56" i="15"/>
  <c r="D27" i="15"/>
  <c r="B18" i="15"/>
  <c r="H20" i="15"/>
  <c r="C18" i="15"/>
  <c r="C22" i="15"/>
  <c r="D17" i="15"/>
  <c r="D7" i="15"/>
  <c r="G39" i="15"/>
  <c r="H39" i="15"/>
</calcChain>
</file>

<file path=xl/sharedStrings.xml><?xml version="1.0" encoding="utf-8"?>
<sst xmlns="http://schemas.openxmlformats.org/spreadsheetml/2006/main" count="92" uniqueCount="67">
  <si>
    <t>Austria</t>
  </si>
  <si>
    <t>Belgium</t>
  </si>
  <si>
    <t>Canada</t>
  </si>
  <si>
    <t>China, mainland</t>
  </si>
  <si>
    <t>Czechia</t>
  </si>
  <si>
    <t>Finland</t>
  </si>
  <si>
    <t>Germany</t>
  </si>
  <si>
    <t>India</t>
  </si>
  <si>
    <t>Italy</t>
  </si>
  <si>
    <t>Japan</t>
  </si>
  <si>
    <t>Malaysia</t>
  </si>
  <si>
    <t>Mexico</t>
  </si>
  <si>
    <t>Poland</t>
  </si>
  <si>
    <t>Portugal</t>
  </si>
  <si>
    <t>Republic of Korea</t>
  </si>
  <si>
    <t>Sweden</t>
  </si>
  <si>
    <t>United Kingdom of Great Britain and Northern Ireland</t>
  </si>
  <si>
    <t>United States of America</t>
  </si>
  <si>
    <t>Uzbekistan</t>
  </si>
  <si>
    <t>Viet Nam</t>
  </si>
  <si>
    <t>産業用丸太</t>
    <rPh sb="0" eb="3">
      <t>サンギョウヨウ</t>
    </rPh>
    <rPh sb="3" eb="5">
      <t>マルタ</t>
    </rPh>
    <phoneticPr fontId="3"/>
  </si>
  <si>
    <t>中国</t>
    <rPh sb="0" eb="2">
      <t>チュウゴク</t>
    </rPh>
    <phoneticPr fontId="9"/>
  </si>
  <si>
    <t>合板等</t>
    <phoneticPr fontId="3"/>
  </si>
  <si>
    <t>ドイツ</t>
  </si>
  <si>
    <t>イタリア</t>
    <phoneticPr fontId="3"/>
  </si>
  <si>
    <t>日本</t>
    <rPh sb="0" eb="2">
      <t>ニホン</t>
    </rPh>
    <phoneticPr fontId="3"/>
  </si>
  <si>
    <t>その他</t>
  </si>
  <si>
    <t>世界</t>
    <rPh sb="0" eb="2">
      <t>セカイ</t>
    </rPh>
    <phoneticPr fontId="11"/>
  </si>
  <si>
    <t>中国の占める割合</t>
    <rPh sb="0" eb="2">
      <t>チュウゴク</t>
    </rPh>
    <rPh sb="3" eb="4">
      <t>シ</t>
    </rPh>
    <rPh sb="6" eb="8">
      <t>ワリアイ</t>
    </rPh>
    <phoneticPr fontId="3"/>
  </si>
  <si>
    <t>日本の占める割合</t>
    <rPh sb="0" eb="2">
      <t>ニホン</t>
    </rPh>
    <rPh sb="3" eb="4">
      <t>シ</t>
    </rPh>
    <rPh sb="6" eb="8">
      <t>ワリアイ</t>
    </rPh>
    <phoneticPr fontId="3"/>
  </si>
  <si>
    <t>米国</t>
    <rPh sb="0" eb="2">
      <t>ベイコク</t>
    </rPh>
    <phoneticPr fontId="9"/>
  </si>
  <si>
    <t>日本</t>
    <rPh sb="0" eb="2">
      <t>ニホン</t>
    </rPh>
    <phoneticPr fontId="9"/>
  </si>
  <si>
    <t>世界</t>
    <rPh sb="0" eb="2">
      <t>セカイ</t>
    </rPh>
    <phoneticPr fontId="3"/>
  </si>
  <si>
    <t>米国</t>
  </si>
  <si>
    <t>Netherlands (Kingdom of the)</t>
  </si>
  <si>
    <t>ポルトガル</t>
    <phoneticPr fontId="1"/>
  </si>
  <si>
    <t>ベルギー</t>
    <phoneticPr fontId="9"/>
  </si>
  <si>
    <t>スウェーデン</t>
    <phoneticPr fontId="1"/>
  </si>
  <si>
    <t>ドイツ</t>
    <phoneticPr fontId="3"/>
  </si>
  <si>
    <t>インド</t>
    <phoneticPr fontId="1"/>
  </si>
  <si>
    <t>オーストリア</t>
    <phoneticPr fontId="1"/>
  </si>
  <si>
    <t>カナダ</t>
    <phoneticPr fontId="1"/>
  </si>
  <si>
    <t>フィンランド</t>
    <phoneticPr fontId="3"/>
  </si>
  <si>
    <t>英国</t>
    <rPh sb="0" eb="2">
      <t>エイコク</t>
    </rPh>
    <phoneticPr fontId="9"/>
  </si>
  <si>
    <t>オランダ</t>
    <phoneticPr fontId="3"/>
  </si>
  <si>
    <t>韓国</t>
    <rPh sb="0" eb="2">
      <t>カンコク</t>
    </rPh>
    <phoneticPr fontId="3"/>
  </si>
  <si>
    <t>英国</t>
    <rPh sb="0" eb="2">
      <t>エイコク</t>
    </rPh>
    <phoneticPr fontId="3"/>
  </si>
  <si>
    <t>日本</t>
    <rPh sb="0" eb="2">
      <t>ニホン</t>
    </rPh>
    <phoneticPr fontId="1"/>
  </si>
  <si>
    <t>マレーシア</t>
    <phoneticPr fontId="1"/>
  </si>
  <si>
    <t>カナダ</t>
    <phoneticPr fontId="3"/>
  </si>
  <si>
    <t>ポーランド</t>
    <phoneticPr fontId="1"/>
  </si>
  <si>
    <t>2024上位10+日本</t>
    <rPh sb="4" eb="6">
      <t>ジョウイ</t>
    </rPh>
    <rPh sb="9" eb="11">
      <t>ニホン</t>
    </rPh>
    <phoneticPr fontId="3"/>
  </si>
  <si>
    <t>2024上位10のみ</t>
    <rPh sb="4" eb="6">
      <t>ジョウイ</t>
    </rPh>
    <phoneticPr fontId="3"/>
  </si>
  <si>
    <t>ドイツ</t>
    <phoneticPr fontId="1"/>
  </si>
  <si>
    <t>チェコ</t>
    <phoneticPr fontId="3"/>
  </si>
  <si>
    <t>←上位10＋日本の合計</t>
    <rPh sb="1" eb="3">
      <t>ジョウイ</t>
    </rPh>
    <rPh sb="6" eb="8">
      <t>ニホン</t>
    </rPh>
    <rPh sb="9" eb="11">
      <t>ゴウケイ</t>
    </rPh>
    <phoneticPr fontId="1"/>
  </si>
  <si>
    <t>メキシコ</t>
    <phoneticPr fontId="9"/>
  </si>
  <si>
    <t>ウズベキスタン</t>
    <phoneticPr fontId="3"/>
  </si>
  <si>
    <t>ベトナム</t>
    <phoneticPr fontId="1"/>
  </si>
  <si>
    <t>イタリア</t>
    <phoneticPr fontId="1"/>
  </si>
  <si>
    <t>オランダ</t>
    <phoneticPr fontId="1"/>
  </si>
  <si>
    <t>製材品</t>
    <rPh sb="0" eb="2">
      <t>セイザイ</t>
    </rPh>
    <rPh sb="2" eb="3">
      <t>ヒン</t>
    </rPh>
    <phoneticPr fontId="3"/>
  </si>
  <si>
    <t>〇世界の木材（産業用丸太・製材品・合板等）輸入量（主要国別）</t>
    <rPh sb="1" eb="3">
      <t>セカイ</t>
    </rPh>
    <rPh sb="15" eb="16">
      <t>ヒン</t>
    </rPh>
    <phoneticPr fontId="3"/>
  </si>
  <si>
    <t>注　：合板等には、合板、パーティクルボード、OSB及び繊維板を含む。</t>
    <rPh sb="0" eb="1">
      <t>チュウ</t>
    </rPh>
    <rPh sb="3" eb="5">
      <t>ゴウハン</t>
    </rPh>
    <rPh sb="5" eb="6">
      <t>トウ</t>
    </rPh>
    <rPh sb="9" eb="11">
      <t>ゴウハン</t>
    </rPh>
    <rPh sb="25" eb="26">
      <t>オヨ</t>
    </rPh>
    <rPh sb="27" eb="29">
      <t>センイ</t>
    </rPh>
    <rPh sb="29" eb="30">
      <t>イタ</t>
    </rPh>
    <rPh sb="31" eb="32">
      <t>フク</t>
    </rPh>
    <phoneticPr fontId="9"/>
  </si>
  <si>
    <t>資料：FAO「FAOSTAT」（2026年１月９日現在有効なもの）</t>
    <rPh sb="0" eb="2">
      <t>シリョウ</t>
    </rPh>
    <rPh sb="20" eb="21">
      <t>ネン</t>
    </rPh>
    <rPh sb="22" eb="23">
      <t>ガツ</t>
    </rPh>
    <rPh sb="24" eb="25">
      <t>ニチ</t>
    </rPh>
    <rPh sb="25" eb="27">
      <t>ゲンザイ</t>
    </rPh>
    <rPh sb="27" eb="29">
      <t>ユウコウ</t>
    </rPh>
    <phoneticPr fontId="9"/>
  </si>
  <si>
    <r>
      <t>（単位：万m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3">
      <t>タンイ</t>
    </rPh>
    <rPh sb="4" eb="5">
      <t>マン</t>
    </rPh>
    <phoneticPr fontId="3"/>
  </si>
  <si>
    <r>
      <t>（単位：m</t>
    </r>
    <r>
      <rPr>
        <vertAlign val="superscript"/>
        <sz val="11"/>
        <color theme="1"/>
        <rFont val="游ゴシック"/>
        <family val="3"/>
        <charset val="128"/>
        <scheme val="minor"/>
      </rPr>
      <t>3</t>
    </r>
    <r>
      <rPr>
        <sz val="11"/>
        <color theme="1"/>
        <rFont val="游ゴシック"/>
        <family val="3"/>
        <charset val="128"/>
        <scheme val="minor"/>
      </rPr>
      <t>）</t>
    </r>
    <rPh sb="1" eb="3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</si>
</sst>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%"/>
    <numFmt numFmtId="178" formatCode="0.00_);[Red]\(0.00\)"/>
    <numFmt numFmtId="179" formatCode="0.0"/>
    <numFmt numFmtId="180" formatCode="########0.0"/>
    <numFmt numFmtId="181" formatCode="#,##0_ ;[Red]\-#,##0\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vertAlign val="superscript"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>
      <alignment vertical="top"/>
      <protection locked="0"/>
    </xf>
  </cellStyleXfs>
  <cellXfs count="40">
    <xf numFmtId="0" fontId="0" fillId="0" borderId="0" xfId="0">
      <alignment vertical="center"/>
    </xf>
    <xf numFmtId="0" fontId="6" fillId="0" borderId="0" xfId="2">
      <alignment vertical="center"/>
    </xf>
    <xf numFmtId="176" fontId="7" fillId="0" borderId="0" xfId="2" applyNumberFormat="1" applyFont="1">
      <alignment vertical="center"/>
    </xf>
    <xf numFmtId="38" fontId="7" fillId="0" borderId="0" xfId="3" applyFont="1" applyFill="1" applyBorder="1">
      <alignment vertical="center"/>
    </xf>
    <xf numFmtId="0" fontId="7" fillId="0" borderId="0" xfId="2" applyFont="1">
      <alignment vertical="center"/>
    </xf>
    <xf numFmtId="38" fontId="7" fillId="0" borderId="2" xfId="3" applyFont="1" applyFill="1" applyBorder="1">
      <alignment vertical="center"/>
    </xf>
    <xf numFmtId="38" fontId="6" fillId="0" borderId="2" xfId="3" applyFont="1" applyFill="1" applyBorder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6" fillId="0" borderId="0" xfId="2" applyAlignment="1">
      <alignment vertical="top"/>
    </xf>
    <xf numFmtId="0" fontId="6" fillId="0" borderId="0" xfId="2" applyAlignment="1">
      <alignment horizontal="right" vertical="center"/>
    </xf>
    <xf numFmtId="0" fontId="4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Alignment="1">
      <alignment horizontal="center" vertical="center"/>
    </xf>
    <xf numFmtId="177" fontId="6" fillId="0" borderId="0" xfId="4" applyNumberFormat="1" applyFont="1" applyFill="1" applyBorder="1">
      <alignment vertical="center"/>
    </xf>
    <xf numFmtId="9" fontId="6" fillId="0" borderId="0" xfId="4" applyFont="1" applyFill="1" applyBorder="1">
      <alignment vertical="center"/>
    </xf>
    <xf numFmtId="181" fontId="6" fillId="0" borderId="2" xfId="3" applyNumberFormat="1" applyFont="1" applyFill="1" applyBorder="1">
      <alignment vertical="center"/>
    </xf>
    <xf numFmtId="0" fontId="4" fillId="0" borderId="2" xfId="2" applyFont="1" applyBorder="1" applyAlignment="1">
      <alignment vertical="center" shrinkToFit="1"/>
    </xf>
    <xf numFmtId="0" fontId="10" fillId="0" borderId="2" xfId="2" applyFont="1" applyBorder="1">
      <alignment vertical="center"/>
    </xf>
    <xf numFmtId="0" fontId="6" fillId="0" borderId="2" xfId="2" applyBorder="1">
      <alignment vertical="center"/>
    </xf>
    <xf numFmtId="177" fontId="2" fillId="0" borderId="0" xfId="4" applyNumberFormat="1" applyFont="1" applyFill="1">
      <alignment vertical="center"/>
    </xf>
    <xf numFmtId="0" fontId="2" fillId="0" borderId="0" xfId="0" applyFont="1" applyAlignment="1" applyProtection="1">
      <alignment vertical="top"/>
      <protection locked="0"/>
    </xf>
    <xf numFmtId="9" fontId="6" fillId="0" borderId="0" xfId="2" applyNumberFormat="1">
      <alignment vertical="center"/>
    </xf>
    <xf numFmtId="38" fontId="6" fillId="0" borderId="0" xfId="2" applyNumberFormat="1">
      <alignment vertical="center"/>
    </xf>
    <xf numFmtId="0" fontId="6" fillId="0" borderId="3" xfId="2" applyBorder="1">
      <alignment vertical="center"/>
    </xf>
    <xf numFmtId="176" fontId="6" fillId="0" borderId="3" xfId="2" applyNumberFormat="1" applyBorder="1">
      <alignment vertical="center"/>
    </xf>
    <xf numFmtId="177" fontId="6" fillId="0" borderId="0" xfId="2" applyNumberFormat="1">
      <alignment vertical="center"/>
    </xf>
    <xf numFmtId="177" fontId="2" fillId="0" borderId="0" xfId="5" applyNumberFormat="1" applyFont="1" applyFill="1">
      <alignment vertical="center"/>
    </xf>
    <xf numFmtId="181" fontId="2" fillId="0" borderId="2" xfId="0" applyNumberFormat="1" applyFont="1" applyBorder="1">
      <alignment vertical="center"/>
    </xf>
    <xf numFmtId="176" fontId="6" fillId="0" borderId="2" xfId="2" applyNumberFormat="1" applyBorder="1">
      <alignment vertical="center"/>
    </xf>
    <xf numFmtId="178" fontId="2" fillId="0" borderId="0" xfId="4" applyNumberFormat="1" applyFont="1" applyFill="1">
      <alignment vertical="center"/>
    </xf>
    <xf numFmtId="181" fontId="2" fillId="0" borderId="0" xfId="0" applyNumberFormat="1" applyFont="1">
      <alignment vertical="center"/>
    </xf>
    <xf numFmtId="0" fontId="6" fillId="0" borderId="1" xfId="2" applyBorder="1">
      <alignment vertical="center"/>
    </xf>
    <xf numFmtId="38" fontId="6" fillId="0" borderId="0" xfId="3" applyFont="1" applyFill="1" applyBorder="1">
      <alignment vertical="center"/>
    </xf>
    <xf numFmtId="179" fontId="2" fillId="0" borderId="0" xfId="4" applyNumberFormat="1" applyFont="1" applyFill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7" fillId="0" borderId="2" xfId="2" applyFont="1" applyBorder="1">
      <alignment vertical="center"/>
    </xf>
    <xf numFmtId="180" fontId="2" fillId="0" borderId="4" xfId="0" applyNumberFormat="1" applyFont="1" applyBorder="1" applyAlignment="1" applyProtection="1">
      <alignment vertical="top"/>
      <protection locked="0"/>
    </xf>
    <xf numFmtId="0" fontId="6" fillId="0" borderId="0" xfId="2" applyAlignment="1">
      <alignment horizontal="left" vertical="center" wrapText="1"/>
    </xf>
  </cellXfs>
  <cellStyles count="7">
    <cellStyle name="パーセント" xfId="5" builtinId="5"/>
    <cellStyle name="パーセント 2" xfId="4" xr:uid="{D25891DB-233B-4510-BCC5-E09E9A5B2197}"/>
    <cellStyle name="桁区切り 2" xfId="3" xr:uid="{7D0352A2-EEB9-4A19-B601-80DB626EAEC3}"/>
    <cellStyle name="標準" xfId="0" builtinId="0"/>
    <cellStyle name="標準 2" xfId="2" xr:uid="{B394953D-D4EE-4A1E-896D-E833935AEA6C}"/>
    <cellStyle name="標準 3" xfId="6" xr:uid="{399DE57A-0EC7-48B1-A89D-73807120322F}"/>
    <cellStyle name="標準 5" xfId="1" xr:uid="{2EEEAE83-56B6-49A1-93FD-65E973A9A416}"/>
  </cellStyles>
  <dxfs count="4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DBDBDB"/>
      <color rgb="FFFF66CC"/>
      <color rgb="FFC5E0B4"/>
      <color rgb="FFBF9000"/>
      <color rgb="FF77933C"/>
      <color rgb="FF5B9BD5"/>
      <color rgb="FF00FF00"/>
      <color rgb="FFB3A2C7"/>
      <color rgb="FFA5A5A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9418793316689345"/>
          <c:y val="3.9488877342433518E-2"/>
          <c:w val="0.46000222942164193"/>
          <c:h val="0.908474588165325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'資料Ⅲ-2'!$A$7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'資料Ⅲ-2'!$B$7:$C$7</c:f>
              <c:numCache>
                <c:formatCode>#,##0_);[Red]\(#,##0\)</c:formatCode>
                <c:ptCount val="2"/>
                <c:pt idx="0">
                  <c:v>5119.9589999999998</c:v>
                </c:pt>
                <c:pt idx="1">
                  <c:v>3609.8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4-4D57-AB6D-FA012EA22F14}"/>
            </c:ext>
          </c:extLst>
        </c:ser>
        <c:ser>
          <c:idx val="3"/>
          <c:order val="1"/>
          <c:tx>
            <c:strRef>
              <c:f>'資料Ⅲ-2'!$A$8</c:f>
              <c:strCache>
                <c:ptCount val="1"/>
                <c:pt idx="0">
                  <c:v>スウェーデン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'資料Ⅲ-2'!$B$8:$C$8</c:f>
              <c:numCache>
                <c:formatCode>#,##0_);[Red]\(#,##0\)</c:formatCode>
                <c:ptCount val="2"/>
                <c:pt idx="0">
                  <c:v>812.74599999999998</c:v>
                </c:pt>
                <c:pt idx="1">
                  <c:v>923.72320000000002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84-4D57-AB6D-FA012EA22F14}"/>
            </c:ext>
          </c:extLst>
        </c:ser>
        <c:ser>
          <c:idx val="4"/>
          <c:order val="2"/>
          <c:tx>
            <c:strRef>
              <c:f>'資料Ⅲ-2'!$A$9</c:f>
              <c:strCache>
                <c:ptCount val="1"/>
                <c:pt idx="0">
                  <c:v>オーストリア</c:v>
                </c:pt>
              </c:strCache>
            </c:strRef>
          </c:tx>
          <c:spPr>
            <a:solidFill>
              <a:srgbClr val="77933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'資料Ⅲ-2'!$B$9:$C$9</c:f>
              <c:numCache>
                <c:formatCode>#,##0_);[Red]\(#,##0\)</c:formatCode>
                <c:ptCount val="2"/>
                <c:pt idx="0">
                  <c:v>723.94100000000003</c:v>
                </c:pt>
                <c:pt idx="1">
                  <c:v>844.76160000000004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84-4D57-AB6D-FA012EA22F14}"/>
            </c:ext>
          </c:extLst>
        </c:ser>
        <c:ser>
          <c:idx val="5"/>
          <c:order val="3"/>
          <c:tx>
            <c:strRef>
              <c:f>'資料Ⅲ-2'!$A$10</c:f>
              <c:strCache>
                <c:ptCount val="1"/>
                <c:pt idx="0">
                  <c:v>インド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CB-4550-AED0-68F0F27672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'資料Ⅲ-2'!$B$10:$C$10</c:f>
              <c:numCache>
                <c:formatCode>#,##0_);[Red]\(#,##0\)</c:formatCode>
                <c:ptCount val="2"/>
                <c:pt idx="0">
                  <c:v>698.69569999999999</c:v>
                </c:pt>
                <c:pt idx="1">
                  <c:v>493.84379999999999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B84-4D57-AB6D-FA012EA22F14}"/>
            </c:ext>
          </c:extLst>
        </c:ser>
        <c:ser>
          <c:idx val="6"/>
          <c:order val="4"/>
          <c:tx>
            <c:strRef>
              <c:f>'資料Ⅲ-2'!$A$11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'資料Ⅲ-2'!$B$11:$C$11</c:f>
              <c:numCache>
                <c:formatCode>#,##0_);[Red]\(#,##0\)</c:formatCode>
                <c:ptCount val="2"/>
                <c:pt idx="0">
                  <c:v>841.6626</c:v>
                </c:pt>
                <c:pt idx="1">
                  <c:v>401.60860000000002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84-4D57-AB6D-FA012EA22F14}"/>
            </c:ext>
          </c:extLst>
        </c:ser>
        <c:ser>
          <c:idx val="7"/>
          <c:order val="5"/>
          <c:tx>
            <c:strRef>
              <c:f>'資料Ⅲ-2'!$A$12</c:f>
              <c:strCache>
                <c:ptCount val="1"/>
                <c:pt idx="0">
                  <c:v>ベルギー</c:v>
                </c:pt>
              </c:strCache>
            </c:strRef>
          </c:tx>
          <c:spPr>
            <a:solidFill>
              <a:srgbClr val="99FF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'資料Ⅲ-2'!$B$12:$C$12</c:f>
              <c:numCache>
                <c:formatCode>#,##0_);[Red]\(#,##0\)</c:formatCode>
                <c:ptCount val="2"/>
                <c:pt idx="0">
                  <c:v>447.18900000000002</c:v>
                </c:pt>
                <c:pt idx="1">
                  <c:v>349.0453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84-4D57-AB6D-FA012EA22F14}"/>
            </c:ext>
          </c:extLst>
        </c:ser>
        <c:ser>
          <c:idx val="8"/>
          <c:order val="6"/>
          <c:tx>
            <c:strRef>
              <c:f>'資料Ⅲ-2'!$A$13</c:f>
              <c:strCache>
                <c:ptCount val="1"/>
                <c:pt idx="0">
                  <c:v>ポルトガル</c:v>
                </c:pt>
              </c:strCache>
            </c:strRef>
          </c:tx>
          <c:spPr>
            <a:solidFill>
              <a:srgbClr val="3366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'資料Ⅲ-2'!$B$13:$C$13</c:f>
              <c:numCache>
                <c:formatCode>#,##0_);[Red]\(#,##0\)</c:formatCode>
                <c:ptCount val="2"/>
                <c:pt idx="0">
                  <c:v>259.97519999999997</c:v>
                </c:pt>
                <c:pt idx="1">
                  <c:v>295.0256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4-4D57-AB6D-FA012EA22F14}"/>
            </c:ext>
          </c:extLst>
        </c:ser>
        <c:ser>
          <c:idx val="25"/>
          <c:order val="7"/>
          <c:tx>
            <c:strRef>
              <c:f>'資料Ⅲ-2'!$A$14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'資料Ⅲ-2'!$B$14:$C$14</c:f>
              <c:numCache>
                <c:formatCode>#,##0_);[Red]\(#,##0\)</c:formatCode>
                <c:ptCount val="2"/>
                <c:pt idx="0">
                  <c:v>426.22770000000003</c:v>
                </c:pt>
                <c:pt idx="1">
                  <c:v>289.36169999999998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B84-4D57-AB6D-FA012EA22F14}"/>
            </c:ext>
          </c:extLst>
        </c:ser>
        <c:ser>
          <c:idx val="9"/>
          <c:order val="8"/>
          <c:tx>
            <c:strRef>
              <c:f>'資料Ⅲ-2'!$A$15</c:f>
              <c:strCache>
                <c:ptCount val="1"/>
                <c:pt idx="0">
                  <c:v>フィンランド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'資料Ⅲ-2'!$B$15:$C$15</c:f>
              <c:numCache>
                <c:formatCode>#,##0_);[Red]\(#,##0\)</c:formatCode>
                <c:ptCount val="2"/>
                <c:pt idx="0">
                  <c:v>625.70299999999997</c:v>
                </c:pt>
                <c:pt idx="1">
                  <c:v>284.78739999999999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84-4D57-AB6D-FA012EA22F14}"/>
            </c:ext>
          </c:extLst>
        </c:ser>
        <c:ser>
          <c:idx val="10"/>
          <c:order val="9"/>
          <c:tx>
            <c:strRef>
              <c:f>'資料Ⅲ-2'!$A$16</c:f>
              <c:strCache>
                <c:ptCount val="1"/>
                <c:pt idx="0">
                  <c:v>チェコ</c:v>
                </c:pt>
              </c:strCache>
            </c:strRef>
          </c:tx>
          <c:spPr>
            <a:solidFill>
              <a:srgbClr val="B3A2C7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2.30344537388364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B-4550-AED0-68F0F2767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'資料Ⅲ-2'!$B$16:$C$16</c:f>
              <c:numCache>
                <c:formatCode>#,##0_);[Red]\(#,##0\)</c:formatCode>
                <c:ptCount val="2"/>
                <c:pt idx="0">
                  <c:v>243.9</c:v>
                </c:pt>
                <c:pt idx="1">
                  <c:v>210.14240000000001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84-4D57-AB6D-FA012EA22F14}"/>
            </c:ext>
          </c:extLst>
        </c:ser>
        <c:ser>
          <c:idx val="11"/>
          <c:order val="10"/>
          <c:tx>
            <c:strRef>
              <c:f>'資料Ⅲ-2'!$A$17</c:f>
              <c:strCache>
                <c:ptCount val="1"/>
                <c:pt idx="0">
                  <c:v>日本</c:v>
                </c:pt>
              </c:strCache>
            </c:strRef>
          </c:tx>
          <c:spPr>
            <a:solidFill>
              <a:srgbClr val="FFCCCC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799368619608154E-17"/>
                  <c:y val="-1.1015463860894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E4-4335-BAD7-AA3A15F50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'資料Ⅲ-2'!$B$17:$C$17</c:f>
              <c:numCache>
                <c:formatCode>#,##0_);[Red]\(#,##0\)</c:formatCode>
                <c:ptCount val="2"/>
                <c:pt idx="0">
                  <c:v>415.1</c:v>
                </c:pt>
                <c:pt idx="1">
                  <c:v>185.00729999999999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B84-4D57-AB6D-FA012EA22F14}"/>
            </c:ext>
          </c:extLst>
        </c:ser>
        <c:ser>
          <c:idx val="12"/>
          <c:order val="11"/>
          <c:tx>
            <c:strRef>
              <c:f>'資料Ⅲ-2'!$A$18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A5A5A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'資料Ⅲ-2'!$B$18:$C$18</c:f>
              <c:numCache>
                <c:formatCode>#,##0_);[Red]\(#,##0\)</c:formatCode>
                <c:ptCount val="2"/>
                <c:pt idx="0">
                  <c:v>2872.6208000000001</c:v>
                </c:pt>
                <c:pt idx="1">
                  <c:v>1932.3248000000001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4-4335-BAD7-AA3A15F502E0}"/>
            </c:ext>
          </c:extLst>
        </c:ser>
        <c:ser>
          <c:idx val="0"/>
          <c:order val="12"/>
          <c:tx>
            <c:strRef>
              <c:f>'資料Ⅲ-2'!$A$19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4120862144591388E-3"/>
                  <c:y val="3.1974046295016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E4-4335-BAD7-AA3A15F502E0}"/>
                </c:ext>
              </c:extLst>
            </c:dLbl>
            <c:dLbl>
              <c:idx val="1"/>
              <c:layout>
                <c:manualLayout>
                  <c:x val="5.2664808962303421E-3"/>
                  <c:y val="0.2700138835321417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E4-4335-BAD7-AA3A15F50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'資料Ⅲ-2'!$B$6:$C$6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'資料Ⅲ-2'!$B$19:$C$19</c:f>
              <c:numCache>
                <c:formatCode>#,##0_);[Red]\(#,##0\)</c:formatCode>
                <c:ptCount val="2"/>
                <c:pt idx="0">
                  <c:v>13487.72</c:v>
                </c:pt>
                <c:pt idx="1">
                  <c:v>9819.4316999999992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E4-4335-BAD7-AA3A15F502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437805064"/>
        <c:axId val="437801128"/>
      </c:barChart>
      <c:catAx>
        <c:axId val="437805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7801128"/>
        <c:crosses val="autoZero"/>
        <c:auto val="1"/>
        <c:lblAlgn val="ctr"/>
        <c:lblOffset val="100"/>
        <c:noMultiLvlLbl val="0"/>
      </c:catAx>
      <c:valAx>
        <c:axId val="437801128"/>
        <c:scaling>
          <c:orientation val="minMax"/>
          <c:max val="14000"/>
          <c:min val="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4378050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2964029415664158"/>
          <c:y val="9.1840345741005344E-2"/>
          <c:w val="0.35552454838918807"/>
          <c:h val="0.8016320233701304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02646067196369"/>
          <c:y val="4.3478654970760235E-2"/>
          <c:w val="0.45380551652127515"/>
          <c:h val="0.9082359649122806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'資料Ⅲ-2'!$A$27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'資料Ⅲ-2'!$B$27:$C$27</c:f>
              <c:numCache>
                <c:formatCode>#,##0_);[Red]\(#,##0\)</c:formatCode>
                <c:ptCount val="2"/>
                <c:pt idx="0">
                  <c:v>2382.1390000000001</c:v>
                </c:pt>
                <c:pt idx="1">
                  <c:v>2799.4196999999999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7AA-9F12-85C0D92A56DD}"/>
            </c:ext>
          </c:extLst>
        </c:ser>
        <c:ser>
          <c:idx val="2"/>
          <c:order val="1"/>
          <c:tx>
            <c:strRef>
              <c:f>'資料Ⅲ-2'!$A$28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'資料Ⅲ-2'!$B$28:$C$28</c:f>
              <c:numCache>
                <c:formatCode>#,##0_);[Red]\(#,##0\)</c:formatCode>
                <c:ptCount val="2"/>
                <c:pt idx="0">
                  <c:v>2224.1579000000002</c:v>
                </c:pt>
                <c:pt idx="1">
                  <c:v>2447.2231000000002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7AA-9F12-85C0D92A56DD}"/>
            </c:ext>
          </c:extLst>
        </c:ser>
        <c:ser>
          <c:idx val="3"/>
          <c:order val="2"/>
          <c:tx>
            <c:strRef>
              <c:f>'資料Ⅲ-2'!$A$29</c:f>
              <c:strCache>
                <c:ptCount val="1"/>
                <c:pt idx="0">
                  <c:v>英国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'資料Ⅲ-2'!$B$29:$C$29</c:f>
              <c:numCache>
                <c:formatCode>#,##0_);[Red]\(#,##0\)</c:formatCode>
                <c:ptCount val="2"/>
                <c:pt idx="0">
                  <c:v>642.42160000000001</c:v>
                </c:pt>
                <c:pt idx="1">
                  <c:v>631.29999999999995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DB-47AA-9F12-85C0D92A56DD}"/>
            </c:ext>
          </c:extLst>
        </c:ser>
        <c:ser>
          <c:idx val="4"/>
          <c:order val="3"/>
          <c:tx>
            <c:strRef>
              <c:f>'資料Ⅲ-2'!$A$30</c:f>
              <c:strCache>
                <c:ptCount val="1"/>
                <c:pt idx="0">
                  <c:v>イタリア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1192484023220407E-2"/>
                  <c:y val="1.098919818987174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l">
                    <a:defRPr sz="700" b="0" i="0" u="none" strike="noStrike" kern="1200" baseline="0">
                      <a:solidFill>
                        <a:schemeClr val="tx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20204230028955"/>
                      <c:h val="3.8306277557810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9FC-416D-AC7A-6C749DBB0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'資料Ⅲ-2'!$B$30:$C$30</c:f>
              <c:numCache>
                <c:formatCode>#,##0_);[Red]\(#,##0\)</c:formatCode>
                <c:ptCount val="2"/>
                <c:pt idx="0">
                  <c:v>465.84300000000002</c:v>
                </c:pt>
                <c:pt idx="1">
                  <c:v>523.38070000000005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DB-47AA-9F12-85C0D92A56DD}"/>
            </c:ext>
          </c:extLst>
        </c:ser>
        <c:ser>
          <c:idx val="5"/>
          <c:order val="4"/>
          <c:tx>
            <c:strRef>
              <c:f>'資料Ⅲ-2'!$A$31</c:f>
              <c:strCache>
                <c:ptCount val="1"/>
                <c:pt idx="0">
                  <c:v>日本</c:v>
                </c:pt>
              </c:strCache>
            </c:strRef>
          </c:tx>
          <c:spPr>
            <a:solidFill>
              <a:srgbClr val="FFCCC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'資料Ⅲ-2'!$B$31:$C$31</c:f>
              <c:numCache>
                <c:formatCode>#,##0_);[Red]\(#,##0\)</c:formatCode>
                <c:ptCount val="2"/>
                <c:pt idx="0">
                  <c:v>624.79999999999995</c:v>
                </c:pt>
                <c:pt idx="1">
                  <c:v>398.34350000000001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DB-47AA-9F12-85C0D92A56DD}"/>
            </c:ext>
          </c:extLst>
        </c:ser>
        <c:ser>
          <c:idx val="8"/>
          <c:order val="5"/>
          <c:tx>
            <c:strRef>
              <c:f>'資料Ⅲ-2'!$A$32</c:f>
              <c:strCache>
                <c:ptCount val="1"/>
                <c:pt idx="0">
                  <c:v>オランダ</c:v>
                </c:pt>
              </c:strCache>
            </c:strRef>
          </c:tx>
          <c:spPr>
            <a:solidFill>
              <a:srgbClr val="FF3399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'資料Ⅲ-2'!$B$32:$C$32</c:f>
              <c:numCache>
                <c:formatCode>#,##0_);[Red]\(#,##0\)</c:formatCode>
                <c:ptCount val="2"/>
                <c:pt idx="0">
                  <c:v>251.2</c:v>
                </c:pt>
                <c:pt idx="1">
                  <c:v>327.5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DB-47AA-9F12-85C0D92A56DD}"/>
            </c:ext>
          </c:extLst>
        </c:ser>
        <c:ser>
          <c:idx val="7"/>
          <c:order val="6"/>
          <c:tx>
            <c:strRef>
              <c:f>'資料Ⅲ-2'!$A$33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3147474269081864E-17"/>
                  <c:y val="3.671825533354342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9-491B-A8ED-45F04132F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'資料Ⅲ-2'!$B$33:$C$33</c:f>
              <c:numCache>
                <c:formatCode>#,##0_);[Red]\(#,##0\)</c:formatCode>
                <c:ptCount val="2"/>
                <c:pt idx="0">
                  <c:v>462.2389</c:v>
                </c:pt>
                <c:pt idx="1">
                  <c:v>313.4461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DB-47AA-9F12-85C0D92A56DD}"/>
            </c:ext>
          </c:extLst>
        </c:ser>
        <c:ser>
          <c:idx val="6"/>
          <c:order val="7"/>
          <c:tx>
            <c:strRef>
              <c:f>'資料Ⅲ-2'!$A$34</c:f>
              <c:strCache>
                <c:ptCount val="1"/>
                <c:pt idx="0">
                  <c:v>メキシコ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3147474269081864E-17"/>
                  <c:y val="3.67182553335427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B-47AA-9F12-85C0D92A5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'資料Ⅲ-2'!$B$34:$C$34</c:f>
              <c:numCache>
                <c:formatCode>#,##0_);[Red]\(#,##0\)</c:formatCode>
                <c:ptCount val="2"/>
                <c:pt idx="0">
                  <c:v>142.20820000000001</c:v>
                </c:pt>
                <c:pt idx="1">
                  <c:v>268.32760000000002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DB-47AA-9F12-85C0D92A56DD}"/>
            </c:ext>
          </c:extLst>
        </c:ser>
        <c:ser>
          <c:idx val="9"/>
          <c:order val="8"/>
          <c:tx>
            <c:strRef>
              <c:f>'資料Ⅲ-2'!$A$35</c:f>
              <c:strCache>
                <c:ptCount val="1"/>
                <c:pt idx="0">
                  <c:v>ウズベキスタン</c:v>
                </c:pt>
              </c:strCache>
            </c:strRef>
          </c:tx>
          <c:spPr>
            <a:solidFill>
              <a:srgbClr val="5B9BD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4276116287903164E-3"/>
                  <c:y val="-1.23627763626954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B-47AA-9F12-85C0D92A56DD}"/>
                </c:ext>
              </c:extLst>
            </c:dLbl>
            <c:dLbl>
              <c:idx val="1"/>
              <c:layout>
                <c:manualLayout>
                  <c:x val="-6.4941221329454567E-17"/>
                  <c:y val="-2.197718525901929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B-47AA-9F12-85C0D92A5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'資料Ⅲ-2'!$B$35:$C$35</c:f>
              <c:numCache>
                <c:formatCode>#,##0_);[Red]\(#,##0\)</c:formatCode>
                <c:ptCount val="2"/>
                <c:pt idx="0">
                  <c:v>242.35239999999999</c:v>
                </c:pt>
                <c:pt idx="1">
                  <c:v>255.17310000000001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FDB-47AA-9F12-85C0D92A56DD}"/>
            </c:ext>
          </c:extLst>
        </c:ser>
        <c:ser>
          <c:idx val="10"/>
          <c:order val="9"/>
          <c:tx>
            <c:strRef>
              <c:f>'資料Ⅲ-2'!$A$36</c:f>
              <c:strCache>
                <c:ptCount val="1"/>
                <c:pt idx="0">
                  <c:v>ベトナム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936201752360677E-3"/>
                  <c:y val="-8.9630390352291225E-3"/>
                </c:manualLayout>
              </c:layout>
              <c:tx>
                <c:rich>
                  <a:bodyPr/>
                  <a:lstStyle/>
                  <a:p>
                    <a:fld id="{56697301-4DCC-4E58-AC42-E687CEABED5C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9FC-416D-AC7A-6C749DBB0832}"/>
                </c:ext>
              </c:extLst>
            </c:dLbl>
            <c:dLbl>
              <c:idx val="1"/>
              <c:layout>
                <c:manualLayout>
                  <c:x val="-7.6445555036073693E-3"/>
                  <c:y val="-7.645203352636920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B-47AA-9F12-85C0D92A5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'資料Ⅲ-2'!$B$36:$C$36</c:f>
              <c:numCache>
                <c:formatCode>#,##0_);[Red]\(#,##0\)</c:formatCode>
                <c:ptCount val="2"/>
                <c:pt idx="0">
                  <c:v>179.625</c:v>
                </c:pt>
                <c:pt idx="1">
                  <c:v>250.6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FDB-47AA-9F12-85C0D92A56DD}"/>
            </c:ext>
          </c:extLst>
        </c:ser>
        <c:ser>
          <c:idx val="11"/>
          <c:order val="10"/>
          <c:tx>
            <c:strRef>
              <c:f>'資料Ⅲ-2'!$A$37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A5A5A5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A5A5A5">
                  <a:lumMod val="40000"/>
                  <a:lumOff val="6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FDB-47AA-9F12-85C0D92A56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'資料Ⅲ-2'!$B$37:$C$37</c:f>
              <c:numCache>
                <c:formatCode>#,##0_);[Red]\(#,##0\)</c:formatCode>
                <c:ptCount val="2"/>
                <c:pt idx="0">
                  <c:v>5254.3795</c:v>
                </c:pt>
                <c:pt idx="1">
                  <c:v>4357.6046999999999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FDB-47AA-9F12-85C0D92A56DD}"/>
            </c:ext>
          </c:extLst>
        </c:ser>
        <c:ser>
          <c:idx val="12"/>
          <c:order val="11"/>
          <c:tx>
            <c:strRef>
              <c:f>'資料Ⅲ-2'!$A$38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9054202654752184E-3"/>
                  <c:y val="7.59405800327862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9-491B-A8ED-45F04132F988}"/>
                </c:ext>
              </c:extLst>
            </c:dLbl>
            <c:dLbl>
              <c:idx val="1"/>
              <c:layout>
                <c:manualLayout>
                  <c:x val="-3.905420265475185E-3"/>
                  <c:y val="9.00016479846881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9-491B-A8ED-45F04132F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'資料Ⅲ-2'!$B$26:$C$26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'資料Ⅲ-2'!$B$38:$C$38</c:f>
              <c:numCache>
                <c:formatCode>#,##0_);[Red]\(#,##0\)</c:formatCode>
                <c:ptCount val="2"/>
                <c:pt idx="0">
                  <c:v>12871.3655</c:v>
                </c:pt>
                <c:pt idx="1">
                  <c:v>12572.318499999999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89-491B-A8ED-45F04132F98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521055360"/>
        <c:axId val="521055688"/>
      </c:barChart>
      <c:catAx>
        <c:axId val="52105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21055688"/>
        <c:crosses val="autoZero"/>
        <c:auto val="1"/>
        <c:lblAlgn val="ctr"/>
        <c:lblOffset val="100"/>
        <c:noMultiLvlLbl val="0"/>
      </c:catAx>
      <c:valAx>
        <c:axId val="521055688"/>
        <c:scaling>
          <c:orientation val="minMax"/>
          <c:max val="1400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210553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193421931692038"/>
          <c:y val="3.6475983796296296E-2"/>
          <c:w val="0.46078190031396404"/>
          <c:h val="0.914458333333333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'資料Ⅲ-2'!$A$44</c:f>
              <c:strCache>
                <c:ptCount val="1"/>
                <c:pt idx="0">
                  <c:v>米国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'資料Ⅲ-2'!$B$44:$C$44</c:f>
              <c:numCache>
                <c:formatCode>#,##0_);[Red]\(#,##0\)</c:formatCode>
                <c:ptCount val="2"/>
                <c:pt idx="0">
                  <c:v>966.21600000000001</c:v>
                </c:pt>
                <c:pt idx="1">
                  <c:v>1467.1646000000001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62-4FC9-A8CB-CCFD239A181F}"/>
            </c:ext>
          </c:extLst>
        </c:ser>
        <c:ser>
          <c:idx val="2"/>
          <c:order val="1"/>
          <c:tx>
            <c:strRef>
              <c:f>'資料Ⅲ-2'!$A$45</c:f>
              <c:strCache>
                <c:ptCount val="1"/>
                <c:pt idx="0">
                  <c:v>ドイツ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'資料Ⅲ-2'!$B$45:$C$45</c:f>
              <c:numCache>
                <c:formatCode>#,##0_);[Red]\(#,##0\)</c:formatCode>
                <c:ptCount val="2"/>
                <c:pt idx="0">
                  <c:v>516.49180000000001</c:v>
                </c:pt>
                <c:pt idx="1">
                  <c:v>487.90940000000001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62-4FC9-A8CB-CCFD239A181F}"/>
            </c:ext>
          </c:extLst>
        </c:ser>
        <c:ser>
          <c:idx val="3"/>
          <c:order val="2"/>
          <c:tx>
            <c:strRef>
              <c:f>'資料Ⅲ-2'!$A$46</c:f>
              <c:strCache>
                <c:ptCount val="1"/>
                <c:pt idx="0">
                  <c:v>英国</c:v>
                </c:pt>
              </c:strCache>
            </c:strRef>
          </c:tx>
          <c:spPr>
            <a:solidFill>
              <a:srgbClr val="00CC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9333932148339912E-3"/>
                  <c:y val="1.344181322371658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'資料Ⅲ-2'!$B$46:$C$46</c:f>
              <c:numCache>
                <c:formatCode>#,##0_);[Red]\(#,##0\)</c:formatCode>
                <c:ptCount val="2"/>
                <c:pt idx="0">
                  <c:v>323.61500000000001</c:v>
                </c:pt>
                <c:pt idx="1">
                  <c:v>304.39999999999998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62-4FC9-A8CB-CCFD239A181F}"/>
            </c:ext>
          </c:extLst>
        </c:ser>
        <c:ser>
          <c:idx val="4"/>
          <c:order val="3"/>
          <c:tx>
            <c:strRef>
              <c:f>'資料Ⅲ-2'!$A$47</c:f>
              <c:strCache>
                <c:ptCount val="1"/>
                <c:pt idx="0">
                  <c:v>日本</c:v>
                </c:pt>
              </c:strCache>
            </c:strRef>
          </c:tx>
          <c:spPr>
            <a:solidFill>
              <a:srgbClr val="FFCCC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7818678198484929E-3"/>
                  <c:y val="9.719740275542985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'資料Ⅲ-2'!$B$47:$C$47</c:f>
              <c:numCache>
                <c:formatCode>#,##0_);[Red]\(#,##0\)</c:formatCode>
                <c:ptCount val="2"/>
                <c:pt idx="0">
                  <c:v>444</c:v>
                </c:pt>
                <c:pt idx="1">
                  <c:v>303.84840000000003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62-4FC9-A8CB-CCFD239A181F}"/>
            </c:ext>
          </c:extLst>
        </c:ser>
        <c:ser>
          <c:idx val="5"/>
          <c:order val="4"/>
          <c:tx>
            <c:strRef>
              <c:f>'資料Ⅲ-2'!$A$48</c:f>
              <c:strCache>
                <c:ptCount val="1"/>
                <c:pt idx="0">
                  <c:v>韓国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391680893025901E-3"/>
                  <c:y val="-2.61806142675476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'資料Ⅲ-2'!$B$48:$C$48</c:f>
              <c:numCache>
                <c:formatCode>#,##0_);[Red]\(#,##0\)</c:formatCode>
                <c:ptCount val="2"/>
                <c:pt idx="0">
                  <c:v>242.97980000000001</c:v>
                </c:pt>
                <c:pt idx="1">
                  <c:v>301.87810000000002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A62-4FC9-A8CB-CCFD239A181F}"/>
            </c:ext>
          </c:extLst>
        </c:ser>
        <c:ser>
          <c:idx val="7"/>
          <c:order val="5"/>
          <c:tx>
            <c:strRef>
              <c:f>'資料Ⅲ-2'!$A$49</c:f>
              <c:strCache>
                <c:ptCount val="1"/>
                <c:pt idx="0">
                  <c:v>イタリア</c:v>
                </c:pt>
              </c:strCache>
            </c:strRef>
          </c:tx>
          <c:spPr>
            <a:solidFill>
              <a:srgbClr val="FFFF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2337122304604157E-17"/>
                  <c:y val="-2.529301157120652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'資料Ⅲ-2'!$B$49:$C$49</c:f>
              <c:numCache>
                <c:formatCode>#,##0_);[Red]\(#,##0\)</c:formatCode>
                <c:ptCount val="2"/>
                <c:pt idx="0">
                  <c:v>261.18630000000002</c:v>
                </c:pt>
                <c:pt idx="1">
                  <c:v>294.97730000000001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62-4FC9-A8CB-CCFD239A181F}"/>
            </c:ext>
          </c:extLst>
        </c:ser>
        <c:ser>
          <c:idx val="6"/>
          <c:order val="6"/>
          <c:tx>
            <c:strRef>
              <c:f>'資料Ⅲ-2'!$A$50</c:f>
              <c:strCache>
                <c:ptCount val="1"/>
                <c:pt idx="0">
                  <c:v>カナダ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836971476027828E-3"/>
                  <c:y val="-2.653791140832513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62-4FC9-A8CB-CCFD239A181F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397350181472936"/>
                      <c:h val="3.8045741498955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E67E-4AF5-8E9A-D2B2A28AD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'資料Ⅲ-2'!$B$50:$C$50</c:f>
              <c:numCache>
                <c:formatCode>#,##0_);[Red]\(#,##0\)</c:formatCode>
                <c:ptCount val="2"/>
                <c:pt idx="0">
                  <c:v>338.25510000000003</c:v>
                </c:pt>
                <c:pt idx="1">
                  <c:v>264.33510000000001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A62-4FC9-A8CB-CCFD239A181F}"/>
            </c:ext>
          </c:extLst>
        </c:ser>
        <c:ser>
          <c:idx val="8"/>
          <c:order val="7"/>
          <c:tx>
            <c:strRef>
              <c:f>'資料Ⅲ-2'!$A$51</c:f>
              <c:strCache>
                <c:ptCount val="1"/>
                <c:pt idx="0">
                  <c:v>マレーシア</c:v>
                </c:pt>
              </c:strCache>
            </c:strRef>
          </c:tx>
          <c:spPr>
            <a:solidFill>
              <a:srgbClr val="FF66C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9587836541718443E-3"/>
                  <c:y val="3.0511900385342975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50820837623797"/>
                      <c:h val="5.33050341658865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'資料Ⅲ-2'!$B$51:$C$51</c:f>
              <c:numCache>
                <c:formatCode>#,##0_);[Red]\(#,##0\)</c:formatCode>
                <c:ptCount val="2"/>
                <c:pt idx="0">
                  <c:v>100.95350000000001</c:v>
                </c:pt>
                <c:pt idx="1">
                  <c:v>258.74639999999999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A62-4FC9-A8CB-CCFD239A181F}"/>
            </c:ext>
          </c:extLst>
        </c:ser>
        <c:ser>
          <c:idx val="9"/>
          <c:order val="8"/>
          <c:tx>
            <c:strRef>
              <c:f>'資料Ⅲ-2'!$A$52</c:f>
              <c:strCache>
                <c:ptCount val="1"/>
                <c:pt idx="0">
                  <c:v>ポーランド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1945161420105128E-3"/>
                  <c:y val="-9.965277777777778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96806642520534"/>
                      <c:h val="3.82943698846054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A62-4FC9-A8CB-CCFD239A181F}"/>
                </c:ext>
              </c:extLst>
            </c:dLbl>
            <c:dLbl>
              <c:idx val="1"/>
              <c:layout>
                <c:manualLayout>
                  <c:x val="2.0342858033743942E-3"/>
                  <c:y val="-1.623620184044694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62-4FC9-A8CB-CCFD239A1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'資料Ⅲ-2'!$B$52:$C$52</c:f>
              <c:numCache>
                <c:formatCode>#,##0_);[Red]\(#,##0\)</c:formatCode>
                <c:ptCount val="2"/>
                <c:pt idx="0">
                  <c:v>216.9034</c:v>
                </c:pt>
                <c:pt idx="1">
                  <c:v>244.29599999999999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A62-4FC9-A8CB-CCFD239A181F}"/>
            </c:ext>
          </c:extLst>
        </c:ser>
        <c:ser>
          <c:idx val="10"/>
          <c:order val="9"/>
          <c:tx>
            <c:strRef>
              <c:f>'資料Ⅲ-2'!$A$53</c:f>
              <c:strCache>
                <c:ptCount val="1"/>
                <c:pt idx="0">
                  <c:v>オランダ</c:v>
                </c:pt>
              </c:strCache>
            </c:strRef>
          </c:tx>
          <c:spPr>
            <a:solidFill>
              <a:srgbClr val="FF3399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824270729505327E-3"/>
                  <c:y val="-1.1534432870370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E-4AF5-8E9A-D2B2A28AD809}"/>
                </c:ext>
              </c:extLst>
            </c:dLbl>
            <c:dLbl>
              <c:idx val="1"/>
              <c:layout>
                <c:manualLayout>
                  <c:x val="0"/>
                  <c:y val="-7.961380825233690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E-4AF5-8E9A-D2B2A28AD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'資料Ⅲ-2'!$B$53:$C$53</c:f>
              <c:numCache>
                <c:formatCode>#,##0_);[Red]\(#,##0\)</c:formatCode>
                <c:ptCount val="2"/>
                <c:pt idx="0">
                  <c:v>136.06</c:v>
                </c:pt>
                <c:pt idx="1">
                  <c:v>218.60839999999999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A62-4FC9-A8CB-CCFD239A181F}"/>
            </c:ext>
          </c:extLst>
        </c:ser>
        <c:ser>
          <c:idx val="12"/>
          <c:order val="10"/>
          <c:tx>
            <c:strRef>
              <c:f>'資料Ⅲ-2'!$A$54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DBDB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'資料Ⅲ-2'!$B$54:$C$54</c:f>
              <c:numCache>
                <c:formatCode>#,##0_);[Red]\(#,##0\)</c:formatCode>
                <c:ptCount val="2"/>
                <c:pt idx="0">
                  <c:v>4021.8087</c:v>
                </c:pt>
                <c:pt idx="1">
                  <c:v>4803.5101999999997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A62-4FC9-A8CB-CCFD239A181F}"/>
            </c:ext>
          </c:extLst>
        </c:ser>
        <c:ser>
          <c:idx val="11"/>
          <c:order val="11"/>
          <c:tx>
            <c:strRef>
              <c:f>'資料Ⅲ-2'!$A$55</c:f>
              <c:strCache>
                <c:ptCount val="1"/>
                <c:pt idx="0">
                  <c:v>世界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869894369888418E-3"/>
                  <c:y val="0.2217141203703703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B1-43D0-A083-1E01D31275C6}"/>
                </c:ext>
              </c:extLst>
            </c:dLbl>
            <c:dLbl>
              <c:idx val="1"/>
              <c:layout>
                <c:manualLayout>
                  <c:x val="5.1095258629726822E-3"/>
                  <c:y val="9.558796296296294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1-43D0-A083-1E01D3127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'資料Ⅲ-2'!$B$43:$C$43</c:f>
              <c:numCache>
                <c:formatCode>General</c:formatCode>
                <c:ptCount val="2"/>
                <c:pt idx="0">
                  <c:v>2014</c:v>
                </c:pt>
                <c:pt idx="1">
                  <c:v>2024</c:v>
                </c:pt>
              </c:numCache>
            </c:numRef>
          </c:cat>
          <c:val>
            <c:numRef>
              <c:f>'資料Ⅲ-2'!$B$55:$C$55</c:f>
              <c:numCache>
                <c:formatCode>#,##0_);[Red]\(#,##0\)</c:formatCode>
                <c:ptCount val="2"/>
                <c:pt idx="0">
                  <c:v>7568.4696000000004</c:v>
                </c:pt>
                <c:pt idx="1">
                  <c:v>8949.6738999999998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1-43D0-A083-1E01D31275C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serLines>
          <c:spPr>
            <a:ln w="6350" cap="flat" cmpd="sng" algn="ctr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</c:serLines>
        <c:axId val="556341072"/>
        <c:axId val="556338776"/>
      </c:barChart>
      <c:catAx>
        <c:axId val="55634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6338776"/>
        <c:crosses val="autoZero"/>
        <c:auto val="1"/>
        <c:lblAlgn val="ctr"/>
        <c:lblOffset val="100"/>
        <c:noMultiLvlLbl val="0"/>
      </c:catAx>
      <c:valAx>
        <c:axId val="556338776"/>
        <c:scaling>
          <c:orientation val="minMax"/>
          <c:max val="10000"/>
        </c:scaling>
        <c:delete val="0"/>
        <c:axPos val="l"/>
        <c:majorGridlines>
          <c:spPr>
            <a:ln w="6350" cap="flat" cmpd="sng" algn="ctr">
              <a:noFill/>
              <a:prstDash val="dash"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#,##0_);[Red]\(#,##0\)" sourceLinked="0"/>
        <c:majorTickMark val="in"/>
        <c:minorTickMark val="none"/>
        <c:tickLblPos val="nextTo"/>
        <c:spPr>
          <a:noFill/>
          <a:ln w="63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556341072"/>
        <c:crosses val="autoZero"/>
        <c:crossBetween val="between"/>
        <c:majorUnit val="200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4103781683791916"/>
          <c:y val="9.1677951388888901E-2"/>
          <c:w val="0.3157830913623117"/>
          <c:h val="0.80561950231481483"/>
        </c:manualLayout>
      </c:layout>
      <c:overlay val="0"/>
      <c:spPr>
        <a:solidFill>
          <a:sysClr val="window" lastClr="FFFFFF"/>
        </a:solidFill>
        <a:ln w="6350"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484231</xdr:colOff>
      <xdr:row>1</xdr:row>
      <xdr:rowOff>43629</xdr:rowOff>
    </xdr:from>
    <xdr:to>
      <xdr:col>9</xdr:col>
      <xdr:colOff>360031</xdr:colOff>
      <xdr:row>17</xdr:row>
      <xdr:rowOff>31687</xdr:rowOff>
    </xdr:to>
    <xdr:grpSp>
      <xdr:nvGrpSpPr>
        <xdr:cNvPr id="36" name="グループ化 4">
          <a:extLst>
            <a:ext uri="{FF2B5EF4-FFF2-40B4-BE49-F238E27FC236}">
              <a16:creationId xmlns:a16="http://schemas.microsoft.com/office/drawing/2014/main" id="{466D0F22-BAC3-037C-8280-EA6C3377D620}"/>
            </a:ext>
          </a:extLst>
        </xdr:cNvPr>
        <xdr:cNvGrpSpPr>
          <a:grpSpLocks noChangeAspect="1"/>
        </xdr:cNvGrpSpPr>
      </xdr:nvGrpSpPr>
      <xdr:grpSpPr>
        <a:xfrm>
          <a:off x="484231" y="281754"/>
          <a:ext cx="6028643" cy="3798058"/>
          <a:chOff x="693737" y="1200149"/>
          <a:chExt cx="6012612" cy="3777010"/>
        </a:xfrm>
      </xdr:grpSpPr>
      <xdr:grpSp>
        <xdr:nvGrpSpPr>
          <xdr:cNvPr id="37" name="グループ化 1">
            <a:extLst>
              <a:ext uri="{FF2B5EF4-FFF2-40B4-BE49-F238E27FC236}">
                <a16:creationId xmlns:a16="http://schemas.microsoft.com/office/drawing/2014/main" id="{950CD8A8-DD97-BBC2-91E9-CF11D5B9D85B}"/>
              </a:ext>
            </a:extLst>
          </xdr:cNvPr>
          <xdr:cNvGrpSpPr/>
        </xdr:nvGrpSpPr>
        <xdr:grpSpPr>
          <a:xfrm>
            <a:off x="693737" y="1200149"/>
            <a:ext cx="5838668" cy="3777010"/>
            <a:chOff x="692546" y="1200149"/>
            <a:chExt cx="5829302" cy="3777010"/>
          </a:xfrm>
        </xdr:grpSpPr>
        <xdr:grpSp>
          <xdr:nvGrpSpPr>
            <xdr:cNvPr id="38" name="グループ化 11">
              <a:extLst>
                <a:ext uri="{FF2B5EF4-FFF2-40B4-BE49-F238E27FC236}">
                  <a16:creationId xmlns:a16="http://schemas.microsoft.com/office/drawing/2014/main" id="{FC4C5816-8537-450C-BE2C-AE37CCDF6830}"/>
                </a:ext>
              </a:extLst>
            </xdr:cNvPr>
            <xdr:cNvGrpSpPr/>
          </xdr:nvGrpSpPr>
          <xdr:grpSpPr>
            <a:xfrm>
              <a:off x="739070" y="1468070"/>
              <a:ext cx="1721726" cy="3509089"/>
              <a:chOff x="3369657" y="48325"/>
              <a:chExt cx="3396847" cy="5399647"/>
            </a:xfrm>
          </xdr:grpSpPr>
          <xdr:graphicFrame macro="">
            <xdr:nvGraphicFramePr>
              <xdr:cNvPr id="39" name="グラフ 12">
                <a:extLst>
                  <a:ext uri="{FF2B5EF4-FFF2-40B4-BE49-F238E27FC236}">
                    <a16:creationId xmlns:a16="http://schemas.microsoft.com/office/drawing/2014/main" id="{B20F258E-173F-F427-799C-F337626C0245}"/>
                  </a:ext>
                </a:extLst>
              </xdr:cNvPr>
              <xdr:cNvGraphicFramePr/>
            </xdr:nvGraphicFramePr>
            <xdr:xfrm>
              <a:off x="3413704" y="140493"/>
              <a:ext cx="3352800" cy="526256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40" name="テキスト ボックス 1">
                <a:extLst>
                  <a:ext uri="{FF2B5EF4-FFF2-40B4-BE49-F238E27FC236}">
                    <a16:creationId xmlns:a16="http://schemas.microsoft.com/office/drawing/2014/main" id="{ADBD3361-5E51-A679-163A-B48725046D2C}"/>
                  </a:ext>
                </a:extLst>
              </xdr:cNvPr>
              <xdr:cNvSpPr txBox="1"/>
            </xdr:nvSpPr>
            <xdr:spPr>
              <a:xfrm>
                <a:off x="3369657" y="48325"/>
                <a:ext cx="949614" cy="348771"/>
              </a:xfrm>
              <a:prstGeom prst="rect">
                <a:avLst/>
              </a:prstGeom>
            </xdr:spPr>
            <xdr:txBody>
              <a:bodyPr wrap="square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（万</a:t>
                </a:r>
                <a:r>
                  <a:rPr kumimoji="0" lang="en-US" altLang="ja-JP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m</a:t>
                </a:r>
                <a:r>
                  <a:rPr kumimoji="0" lang="en-US" altLang="ja-JP" sz="700" b="0" i="0" u="none" strike="noStrike" kern="0" cap="none" spc="0" normalizeH="0" baseline="3000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3</a:t>
                </a: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）</a:t>
                </a:r>
              </a:p>
            </xdr:txBody>
          </xdr:sp>
          <xdr:sp macro="" textlink="">
            <xdr:nvSpPr>
              <xdr:cNvPr id="41" name="テキスト ボックス 1">
                <a:extLst>
                  <a:ext uri="{FF2B5EF4-FFF2-40B4-BE49-F238E27FC236}">
                    <a16:creationId xmlns:a16="http://schemas.microsoft.com/office/drawing/2014/main" id="{DEABE438-2799-80B9-15F1-BB53BF5B02AD}"/>
                  </a:ext>
                </a:extLst>
              </xdr:cNvPr>
              <xdr:cNvSpPr txBox="1"/>
            </xdr:nvSpPr>
            <xdr:spPr>
              <a:xfrm>
                <a:off x="5344743" y="4981967"/>
                <a:ext cx="767632" cy="466005"/>
              </a:xfrm>
              <a:prstGeom prst="rect">
                <a:avLst/>
              </a:prstGeom>
            </xdr:spPr>
            <xdr:txBody>
              <a:bodyPr wrap="square" rtlCol="0" anchor="b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（年）</a:t>
                </a:r>
              </a:p>
            </xdr:txBody>
          </xdr:sp>
        </xdr:grpSp>
        <xdr:grpSp>
          <xdr:nvGrpSpPr>
            <xdr:cNvPr id="42" name="グループ化 16">
              <a:extLst>
                <a:ext uri="{FF2B5EF4-FFF2-40B4-BE49-F238E27FC236}">
                  <a16:creationId xmlns:a16="http://schemas.microsoft.com/office/drawing/2014/main" id="{8D3B9B88-CA94-4415-ACC8-46F4EA19FEA6}"/>
                </a:ext>
              </a:extLst>
            </xdr:cNvPr>
            <xdr:cNvGrpSpPr/>
          </xdr:nvGrpSpPr>
          <xdr:grpSpPr>
            <a:xfrm>
              <a:off x="2835348" y="1462340"/>
              <a:ext cx="1757219" cy="3513373"/>
              <a:chOff x="3593106" y="5360810"/>
              <a:chExt cx="3346645" cy="4936561"/>
            </a:xfrm>
          </xdr:grpSpPr>
          <xdr:graphicFrame macro="">
            <xdr:nvGraphicFramePr>
              <xdr:cNvPr id="43" name="グラフ 17">
                <a:extLst>
                  <a:ext uri="{FF2B5EF4-FFF2-40B4-BE49-F238E27FC236}">
                    <a16:creationId xmlns:a16="http://schemas.microsoft.com/office/drawing/2014/main" id="{7D1079BB-0DB8-4582-F756-B35ABE7443A8}"/>
                  </a:ext>
                </a:extLst>
              </xdr:cNvPr>
              <xdr:cNvGraphicFramePr/>
            </xdr:nvGraphicFramePr>
            <xdr:xfrm>
              <a:off x="3620289" y="5436776"/>
              <a:ext cx="3319462" cy="480536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sp macro="" textlink="">
            <xdr:nvSpPr>
              <xdr:cNvPr id="44" name="テキスト ボックス 1">
                <a:extLst>
                  <a:ext uri="{FF2B5EF4-FFF2-40B4-BE49-F238E27FC236}">
                    <a16:creationId xmlns:a16="http://schemas.microsoft.com/office/drawing/2014/main" id="{A3C03B8D-6C4C-AD1F-A84E-68B68B3C8002}"/>
                  </a:ext>
                </a:extLst>
              </xdr:cNvPr>
              <xdr:cNvSpPr txBox="1"/>
            </xdr:nvSpPr>
            <xdr:spPr>
              <a:xfrm>
                <a:off x="3593106" y="5360810"/>
                <a:ext cx="954423" cy="301128"/>
              </a:xfrm>
              <a:prstGeom prst="rect">
                <a:avLst/>
              </a:prstGeom>
            </xdr:spPr>
            <xdr:txBody>
              <a:bodyPr wrap="square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（万</a:t>
                </a:r>
                <a:r>
                  <a:rPr kumimoji="0" lang="en-US" altLang="ja-JP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m</a:t>
                </a:r>
                <a:r>
                  <a:rPr kumimoji="0" lang="en-US" altLang="ja-JP" sz="700" b="0" i="0" u="none" strike="noStrike" kern="0" cap="none" spc="0" normalizeH="0" baseline="3000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3</a:t>
                </a: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）</a:t>
                </a:r>
              </a:p>
            </xdr:txBody>
          </xdr:sp>
          <xdr:sp macro="" textlink="">
            <xdr:nvSpPr>
              <xdr:cNvPr id="45" name="テキスト ボックス 1">
                <a:extLst>
                  <a:ext uri="{FF2B5EF4-FFF2-40B4-BE49-F238E27FC236}">
                    <a16:creationId xmlns:a16="http://schemas.microsoft.com/office/drawing/2014/main" id="{18667A6E-BE11-E66B-17F6-50DD642775A5}"/>
                  </a:ext>
                </a:extLst>
              </xdr:cNvPr>
              <xdr:cNvSpPr txBox="1"/>
            </xdr:nvSpPr>
            <xdr:spPr>
              <a:xfrm>
                <a:off x="5492551" y="9959735"/>
                <a:ext cx="796036" cy="337636"/>
              </a:xfrm>
              <a:prstGeom prst="rect">
                <a:avLst/>
              </a:prstGeom>
            </xdr:spPr>
            <xdr:txBody>
              <a:bodyPr wrap="square" rtlCol="0" anchor="b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chemeClr val="tx1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（年）</a:t>
                </a:r>
              </a:p>
            </xdr:txBody>
          </xdr:sp>
        </xdr:grpSp>
        <xdr:grpSp>
          <xdr:nvGrpSpPr>
            <xdr:cNvPr id="46" name="グループ化 22">
              <a:extLst>
                <a:ext uri="{FF2B5EF4-FFF2-40B4-BE49-F238E27FC236}">
                  <a16:creationId xmlns:a16="http://schemas.microsoft.com/office/drawing/2014/main" id="{4D85E6B8-9283-D63A-7D25-EFC14766F84C}"/>
                </a:ext>
              </a:extLst>
            </xdr:cNvPr>
            <xdr:cNvGrpSpPr/>
          </xdr:nvGrpSpPr>
          <xdr:grpSpPr>
            <a:xfrm>
              <a:off x="4915530" y="1452893"/>
              <a:ext cx="1437115" cy="3512904"/>
              <a:chOff x="3659774" y="10301571"/>
              <a:chExt cx="2747307" cy="5015416"/>
            </a:xfrm>
          </xdr:grpSpPr>
          <xdr:sp macro="" textlink="">
            <xdr:nvSpPr>
              <xdr:cNvPr id="47" name="テキスト ボックス 1">
                <a:extLst>
                  <a:ext uri="{FF2B5EF4-FFF2-40B4-BE49-F238E27FC236}">
                    <a16:creationId xmlns:a16="http://schemas.microsoft.com/office/drawing/2014/main" id="{1F263DC7-C650-F1E9-C7A7-E669D4E87331}"/>
                  </a:ext>
                </a:extLst>
              </xdr:cNvPr>
              <xdr:cNvSpPr txBox="1"/>
            </xdr:nvSpPr>
            <xdr:spPr>
              <a:xfrm>
                <a:off x="3659774" y="10301571"/>
                <a:ext cx="889567" cy="342878"/>
              </a:xfrm>
              <a:prstGeom prst="rect">
                <a:avLst/>
              </a:prstGeom>
            </xdr:spPr>
            <xdr:txBody>
              <a:bodyPr wrap="square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（万</a:t>
                </a:r>
                <a:r>
                  <a:rPr kumimoji="0" lang="en-US" altLang="ja-JP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m</a:t>
                </a:r>
                <a:r>
                  <a:rPr kumimoji="0" lang="en-US" altLang="ja-JP" sz="700" b="0" i="0" u="none" strike="noStrike" kern="0" cap="none" spc="0" normalizeH="0" baseline="3000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3</a:t>
                </a: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）</a:t>
                </a:r>
              </a:p>
            </xdr:txBody>
          </xdr:sp>
          <xdr:sp macro="" textlink="">
            <xdr:nvSpPr>
              <xdr:cNvPr id="48" name="テキスト ボックス 1">
                <a:extLst>
                  <a:ext uri="{FF2B5EF4-FFF2-40B4-BE49-F238E27FC236}">
                    <a16:creationId xmlns:a16="http://schemas.microsoft.com/office/drawing/2014/main" id="{801FB471-7A45-5B4B-448F-58255D67009B}"/>
                  </a:ext>
                </a:extLst>
              </xdr:cNvPr>
              <xdr:cNvSpPr txBox="1"/>
            </xdr:nvSpPr>
            <xdr:spPr>
              <a:xfrm>
                <a:off x="5595708" y="14850982"/>
                <a:ext cx="811373" cy="466005"/>
              </a:xfrm>
              <a:prstGeom prst="rect">
                <a:avLst/>
              </a:prstGeom>
            </xdr:spPr>
            <xdr:txBody>
              <a:bodyPr wrap="square" rtlCol="0" anchor="b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ja-JP" altLang="en-US" sz="7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rPr>
                  <a:t>（年）</a:t>
                </a:r>
              </a:p>
            </xdr:txBody>
          </xdr:sp>
        </xdr:grpSp>
        <xdr:sp macro="" textlink="">
          <xdr:nvSpPr>
            <xdr:cNvPr id="49" name="テキスト ボックス 28">
              <a:extLst>
                <a:ext uri="{FF2B5EF4-FFF2-40B4-BE49-F238E27FC236}">
                  <a16:creationId xmlns:a16="http://schemas.microsoft.com/office/drawing/2014/main" id="{8657A52C-5C76-46D1-AD42-9AF0DFE345A2}"/>
                </a:ext>
              </a:extLst>
            </xdr:cNvPr>
            <xdr:cNvSpPr txBox="1"/>
          </xdr:nvSpPr>
          <xdr:spPr>
            <a:xfrm>
              <a:off x="692546" y="1200149"/>
              <a:ext cx="1718470" cy="194631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［産業用丸太］</a:t>
              </a:r>
            </a:p>
          </xdr:txBody>
        </xdr:sp>
        <xdr:sp macro="" textlink="">
          <xdr:nvSpPr>
            <xdr:cNvPr id="50" name="テキスト ボックス 29">
              <a:extLst>
                <a:ext uri="{FF2B5EF4-FFF2-40B4-BE49-F238E27FC236}">
                  <a16:creationId xmlns:a16="http://schemas.microsoft.com/office/drawing/2014/main" id="{FBEABF1B-E177-4971-994A-3E954DD70833}"/>
                </a:ext>
              </a:extLst>
            </xdr:cNvPr>
            <xdr:cNvSpPr txBox="1"/>
          </xdr:nvSpPr>
          <xdr:spPr>
            <a:xfrm>
              <a:off x="2740025" y="1200149"/>
              <a:ext cx="1718469" cy="194631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［製材品］</a:t>
              </a:r>
            </a:p>
          </xdr:txBody>
        </xdr:sp>
        <xdr:sp macro="" textlink="">
          <xdr:nvSpPr>
            <xdr:cNvPr id="51" name="テキスト ボックス 30">
              <a:extLst>
                <a:ext uri="{FF2B5EF4-FFF2-40B4-BE49-F238E27FC236}">
                  <a16:creationId xmlns:a16="http://schemas.microsoft.com/office/drawing/2014/main" id="{BC371DCF-E278-4A1C-9B49-0A88CE3E0E5A}"/>
                </a:ext>
              </a:extLst>
            </xdr:cNvPr>
            <xdr:cNvSpPr txBox="1"/>
          </xdr:nvSpPr>
          <xdr:spPr>
            <a:xfrm>
              <a:off x="4803379" y="1200149"/>
              <a:ext cx="1718469" cy="194631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ctr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900" b="1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rPr>
                <a:t>［合板等］</a:t>
              </a:r>
            </a:p>
          </xdr:txBody>
        </xdr:sp>
      </xdr:grpSp>
      <xdr:graphicFrame macro="">
        <xdr:nvGraphicFramePr>
          <xdr:cNvPr id="52" name="グラフ 3">
            <a:extLst>
              <a:ext uri="{FF2B5EF4-FFF2-40B4-BE49-F238E27FC236}">
                <a16:creationId xmlns:a16="http://schemas.microsoft.com/office/drawing/2014/main" id="{967EF4E4-4423-429E-866C-759288A7646C}"/>
              </a:ext>
            </a:extLst>
          </xdr:cNvPr>
          <xdr:cNvGraphicFramePr>
            <a:graphicFrameLocks/>
          </xdr:cNvGraphicFramePr>
        </xdr:nvGraphicFramePr>
        <xdr:xfrm>
          <a:off x="4951932" y="1527919"/>
          <a:ext cx="1754417" cy="341725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5D699-EA71-4E80-A227-5A85B0E15D34}">
  <dimension ref="A1:Q66"/>
  <sheetViews>
    <sheetView tabSelected="1" zoomScaleNormal="100" workbookViewId="0"/>
  </sheetViews>
  <sheetFormatPr defaultRowHeight="18.75" x14ac:dyDescent="0.4"/>
  <cols>
    <col min="1" max="1" width="15.375" style="1" customWidth="1"/>
    <col min="2" max="2" width="11.625" style="1" bestFit="1" customWidth="1"/>
    <col min="3" max="3" width="11.75" style="1" customWidth="1"/>
    <col min="4" max="4" width="9.25" style="1" customWidth="1"/>
    <col min="5" max="5" width="9" style="1"/>
    <col min="6" max="8" width="14.625" style="1" customWidth="1"/>
    <col min="9" max="9" width="9" style="1"/>
    <col min="10" max="10" width="10.5" style="1" bestFit="1" customWidth="1"/>
    <col min="11" max="11" width="9" style="1"/>
    <col min="12" max="12" width="11.25" style="1" customWidth="1"/>
    <col min="13" max="15" width="9" style="1"/>
    <col min="16" max="16" width="12.25" style="1" customWidth="1"/>
    <col min="17" max="16384" width="9" style="1"/>
  </cols>
  <sheetData>
    <row r="1" spans="1:17" s="7" customFormat="1" ht="24" x14ac:dyDescent="0.4">
      <c r="A1" s="7" t="s">
        <v>62</v>
      </c>
      <c r="E1" s="8"/>
    </row>
    <row r="2" spans="1:17" s="7" customFormat="1" ht="24" x14ac:dyDescent="0.4">
      <c r="A2" s="11"/>
      <c r="K2" s="8"/>
    </row>
    <row r="4" spans="1:17" x14ac:dyDescent="0.4">
      <c r="K4" s="10"/>
      <c r="L4" s="11"/>
      <c r="N4" s="12"/>
    </row>
    <row r="5" spans="1:17" ht="20.25" x14ac:dyDescent="0.4">
      <c r="A5" s="1" t="s">
        <v>20</v>
      </c>
      <c r="C5" s="10" t="s">
        <v>65</v>
      </c>
      <c r="F5" s="1" t="s">
        <v>20</v>
      </c>
      <c r="H5" s="10" t="s">
        <v>66</v>
      </c>
      <c r="K5" s="10"/>
    </row>
    <row r="6" spans="1:17" x14ac:dyDescent="0.4">
      <c r="A6" s="17" t="s">
        <v>51</v>
      </c>
      <c r="B6" s="18">
        <v>2014</v>
      </c>
      <c r="C6" s="18">
        <v>2024</v>
      </c>
      <c r="F6" s="17" t="s">
        <v>51</v>
      </c>
      <c r="G6" s="18">
        <v>2014</v>
      </c>
      <c r="H6" s="18">
        <v>2024</v>
      </c>
      <c r="M6" s="13"/>
      <c r="N6" s="12"/>
    </row>
    <row r="7" spans="1:17" x14ac:dyDescent="0.4">
      <c r="A7" s="19" t="str">
        <f t="shared" ref="A7:A19" si="0">F7</f>
        <v>中国</v>
      </c>
      <c r="B7" s="5">
        <f>G7/10000</f>
        <v>5119.9589999999998</v>
      </c>
      <c r="C7" s="6">
        <f t="shared" ref="B7:C19" si="1">H7/10000</f>
        <v>3609.8</v>
      </c>
      <c r="D7" s="20">
        <f>C7/B7-1</f>
        <v>-0.29495529163417122</v>
      </c>
      <c r="F7" s="19" t="s">
        <v>21</v>
      </c>
      <c r="G7" s="6">
        <v>51199590</v>
      </c>
      <c r="H7" s="6">
        <v>36098000</v>
      </c>
      <c r="I7" s="21" t="s">
        <v>3</v>
      </c>
      <c r="M7" s="13"/>
      <c r="N7" s="12"/>
    </row>
    <row r="8" spans="1:17" x14ac:dyDescent="0.4">
      <c r="A8" s="37" t="str">
        <f t="shared" si="0"/>
        <v>スウェーデン</v>
      </c>
      <c r="B8" s="5">
        <f t="shared" si="1"/>
        <v>812.74599999999998</v>
      </c>
      <c r="C8" s="5">
        <f t="shared" si="1"/>
        <v>923.72320000000002</v>
      </c>
      <c r="F8" s="19" t="s">
        <v>37</v>
      </c>
      <c r="G8" s="6">
        <v>8127460</v>
      </c>
      <c r="H8" s="6">
        <v>9237232</v>
      </c>
      <c r="I8" s="21" t="s">
        <v>15</v>
      </c>
      <c r="J8" s="22"/>
      <c r="M8" s="13"/>
      <c r="N8" s="12"/>
    </row>
    <row r="9" spans="1:17" x14ac:dyDescent="0.4">
      <c r="A9" s="37" t="str">
        <f t="shared" si="0"/>
        <v>オーストリア</v>
      </c>
      <c r="B9" s="5">
        <f t="shared" si="1"/>
        <v>723.94100000000003</v>
      </c>
      <c r="C9" s="5">
        <f t="shared" si="1"/>
        <v>844.76160000000004</v>
      </c>
      <c r="F9" s="19" t="s">
        <v>40</v>
      </c>
      <c r="G9" s="6">
        <v>7239410</v>
      </c>
      <c r="H9" s="6">
        <v>8447616</v>
      </c>
      <c r="I9" s="21" t="s">
        <v>0</v>
      </c>
      <c r="J9" s="22"/>
      <c r="K9" s="10"/>
      <c r="L9" s="11"/>
      <c r="M9" s="13"/>
      <c r="N9" s="12"/>
    </row>
    <row r="10" spans="1:17" x14ac:dyDescent="0.4">
      <c r="A10" s="37" t="str">
        <f t="shared" si="0"/>
        <v>インド</v>
      </c>
      <c r="B10" s="5">
        <f t="shared" si="1"/>
        <v>698.69569999999999</v>
      </c>
      <c r="C10" s="5">
        <f t="shared" si="1"/>
        <v>493.84379999999999</v>
      </c>
      <c r="F10" s="19" t="s">
        <v>39</v>
      </c>
      <c r="G10" s="6">
        <v>6986957</v>
      </c>
      <c r="H10" s="6">
        <v>4938438</v>
      </c>
      <c r="I10" s="21" t="s">
        <v>7</v>
      </c>
      <c r="J10" s="22"/>
      <c r="K10" s="10"/>
      <c r="L10" s="11"/>
    </row>
    <row r="11" spans="1:17" x14ac:dyDescent="0.4">
      <c r="A11" s="37" t="str">
        <f t="shared" si="0"/>
        <v>ドイツ</v>
      </c>
      <c r="B11" s="5">
        <f t="shared" si="1"/>
        <v>841.6626</v>
      </c>
      <c r="C11" s="5">
        <f t="shared" si="1"/>
        <v>401.60860000000002</v>
      </c>
      <c r="F11" s="19" t="s">
        <v>53</v>
      </c>
      <c r="G11" s="6">
        <v>8416626</v>
      </c>
      <c r="H11" s="6">
        <v>4016086</v>
      </c>
      <c r="I11" s="21" t="s">
        <v>6</v>
      </c>
      <c r="J11" s="22"/>
      <c r="K11" s="10"/>
    </row>
    <row r="12" spans="1:17" x14ac:dyDescent="0.4">
      <c r="A12" s="37" t="str">
        <f t="shared" si="0"/>
        <v>ベルギー</v>
      </c>
      <c r="B12" s="5">
        <f t="shared" si="1"/>
        <v>447.18900000000002</v>
      </c>
      <c r="C12" s="5">
        <f t="shared" si="1"/>
        <v>349.0453</v>
      </c>
      <c r="F12" s="19" t="s">
        <v>36</v>
      </c>
      <c r="G12" s="6">
        <v>4471890</v>
      </c>
      <c r="H12" s="6">
        <v>3490453</v>
      </c>
      <c r="I12" s="21" t="s">
        <v>1</v>
      </c>
      <c r="J12" s="22"/>
      <c r="K12" s="10"/>
    </row>
    <row r="13" spans="1:17" x14ac:dyDescent="0.4">
      <c r="A13" s="37" t="str">
        <f t="shared" si="0"/>
        <v>ポルトガル</v>
      </c>
      <c r="B13" s="5">
        <f t="shared" si="1"/>
        <v>259.97519999999997</v>
      </c>
      <c r="C13" s="5">
        <f t="shared" si="1"/>
        <v>295.0256</v>
      </c>
      <c r="F13" s="19" t="s">
        <v>35</v>
      </c>
      <c r="G13" s="6">
        <v>2599752</v>
      </c>
      <c r="H13" s="6">
        <v>2950256</v>
      </c>
      <c r="I13" s="21" t="s">
        <v>13</v>
      </c>
      <c r="J13" s="22"/>
      <c r="K13" s="10"/>
      <c r="L13" s="11"/>
    </row>
    <row r="14" spans="1:17" x14ac:dyDescent="0.4">
      <c r="A14" s="37" t="str">
        <f t="shared" si="0"/>
        <v>カナダ</v>
      </c>
      <c r="B14" s="5">
        <f t="shared" si="1"/>
        <v>426.22770000000003</v>
      </c>
      <c r="C14" s="5">
        <f t="shared" si="1"/>
        <v>289.36169999999998</v>
      </c>
      <c r="F14" s="19" t="s">
        <v>41</v>
      </c>
      <c r="G14" s="6">
        <v>4262277</v>
      </c>
      <c r="H14" s="6">
        <v>2893617</v>
      </c>
      <c r="I14" s="21" t="s">
        <v>2</v>
      </c>
      <c r="J14" s="22"/>
    </row>
    <row r="15" spans="1:17" x14ac:dyDescent="0.4">
      <c r="A15" s="37" t="str">
        <f t="shared" si="0"/>
        <v>フィンランド</v>
      </c>
      <c r="B15" s="5">
        <f t="shared" si="1"/>
        <v>625.70299999999997</v>
      </c>
      <c r="C15" s="5">
        <f t="shared" si="1"/>
        <v>284.78739999999999</v>
      </c>
      <c r="F15" s="19" t="s">
        <v>42</v>
      </c>
      <c r="G15" s="6">
        <v>6257030</v>
      </c>
      <c r="H15" s="6">
        <v>2847874</v>
      </c>
      <c r="I15" s="21" t="s">
        <v>5</v>
      </c>
      <c r="J15" s="22"/>
      <c r="K15" s="10"/>
      <c r="L15" s="39"/>
      <c r="M15" s="39"/>
      <c r="N15" s="39"/>
      <c r="O15" s="39"/>
      <c r="P15" s="39"/>
      <c r="Q15" s="39"/>
    </row>
    <row r="16" spans="1:17" x14ac:dyDescent="0.4">
      <c r="A16" s="37" t="str">
        <f t="shared" si="0"/>
        <v>チェコ</v>
      </c>
      <c r="B16" s="5">
        <f t="shared" si="1"/>
        <v>243.9</v>
      </c>
      <c r="C16" s="5">
        <f t="shared" si="1"/>
        <v>210.14240000000001</v>
      </c>
      <c r="F16" s="19" t="s">
        <v>54</v>
      </c>
      <c r="G16" s="6">
        <v>2439000</v>
      </c>
      <c r="H16" s="6">
        <v>2101424</v>
      </c>
      <c r="I16" s="21" t="s">
        <v>4</v>
      </c>
      <c r="J16" s="22"/>
      <c r="L16" s="39"/>
      <c r="M16" s="39"/>
      <c r="N16" s="39"/>
      <c r="O16" s="39"/>
      <c r="P16" s="39"/>
      <c r="Q16" s="39"/>
    </row>
    <row r="17" spans="1:11" x14ac:dyDescent="0.4">
      <c r="A17" s="37" t="str">
        <f t="shared" si="0"/>
        <v>日本</v>
      </c>
      <c r="B17" s="5">
        <f t="shared" si="1"/>
        <v>415.1</v>
      </c>
      <c r="C17" s="5">
        <f t="shared" si="1"/>
        <v>185.00729999999999</v>
      </c>
      <c r="D17" s="20">
        <f>C17/B17-1</f>
        <v>-0.55430667309082149</v>
      </c>
      <c r="F17" s="19" t="s">
        <v>25</v>
      </c>
      <c r="G17" s="6">
        <v>4151000</v>
      </c>
      <c r="H17" s="6">
        <v>1850073</v>
      </c>
      <c r="I17" s="21" t="s">
        <v>9</v>
      </c>
      <c r="J17" s="23">
        <f>SUM(H7:H17)</f>
        <v>78871069</v>
      </c>
      <c r="K17" s="1" t="s">
        <v>55</v>
      </c>
    </row>
    <row r="18" spans="1:11" x14ac:dyDescent="0.4">
      <c r="A18" s="37" t="str">
        <f t="shared" si="0"/>
        <v>その他</v>
      </c>
      <c r="B18" s="5">
        <f t="shared" si="1"/>
        <v>2872.6208000000001</v>
      </c>
      <c r="C18" s="5">
        <f t="shared" si="1"/>
        <v>1932.3248000000001</v>
      </c>
      <c r="F18" s="19" t="s">
        <v>26</v>
      </c>
      <c r="G18" s="6">
        <f>G19-SUM(G7:G17)</f>
        <v>28726208</v>
      </c>
      <c r="H18" s="5">
        <f>H19-J17</f>
        <v>19323248</v>
      </c>
    </row>
    <row r="19" spans="1:11" x14ac:dyDescent="0.4">
      <c r="A19" s="37" t="str">
        <f t="shared" si="0"/>
        <v>世界</v>
      </c>
      <c r="B19" s="5">
        <f t="shared" si="1"/>
        <v>13487.72</v>
      </c>
      <c r="C19" s="5">
        <f t="shared" si="1"/>
        <v>9819.4316999999992</v>
      </c>
      <c r="F19" s="19" t="s">
        <v>27</v>
      </c>
      <c r="G19" s="6">
        <v>134877200</v>
      </c>
      <c r="H19" s="38">
        <v>98194317</v>
      </c>
    </row>
    <row r="20" spans="1:11" x14ac:dyDescent="0.4">
      <c r="A20" s="24"/>
      <c r="B20" s="24"/>
      <c r="C20" s="25"/>
      <c r="G20" s="1" t="b">
        <f>G19=SUM(G7:G18)</f>
        <v>1</v>
      </c>
      <c r="H20" s="1" t="b">
        <f>H19=SUM(H7:H18)</f>
        <v>1</v>
      </c>
    </row>
    <row r="21" spans="1:11" x14ac:dyDescent="0.4">
      <c r="A21" s="1" t="s">
        <v>28</v>
      </c>
      <c r="B21" s="14">
        <f>B7/B19</f>
        <v>0.37960151901136741</v>
      </c>
      <c r="C21" s="14">
        <f>C7/C19</f>
        <v>0.36761801602021432</v>
      </c>
    </row>
    <row r="22" spans="1:11" x14ac:dyDescent="0.4">
      <c r="A22" s="1" t="s">
        <v>29</v>
      </c>
      <c r="B22" s="15">
        <f>B17/B19</f>
        <v>3.0776143039742822E-2</v>
      </c>
      <c r="C22" s="15">
        <f>C17/C19</f>
        <v>1.884093760741775E-2</v>
      </c>
      <c r="D22" s="26"/>
    </row>
    <row r="23" spans="1:11" x14ac:dyDescent="0.4">
      <c r="D23" s="26"/>
    </row>
    <row r="25" spans="1:11" ht="20.25" x14ac:dyDescent="0.4">
      <c r="A25" s="1" t="s">
        <v>61</v>
      </c>
      <c r="C25" s="10" t="s">
        <v>65</v>
      </c>
      <c r="F25" s="1" t="s">
        <v>61</v>
      </c>
      <c r="H25" s="10" t="s">
        <v>66</v>
      </c>
    </row>
    <row r="26" spans="1:11" x14ac:dyDescent="0.4">
      <c r="A26" s="18" t="s">
        <v>52</v>
      </c>
      <c r="B26" s="18">
        <v>2014</v>
      </c>
      <c r="C26" s="18">
        <v>2024</v>
      </c>
      <c r="F26" s="18" t="s">
        <v>52</v>
      </c>
      <c r="G26" s="18">
        <v>2014</v>
      </c>
      <c r="H26" s="18">
        <v>2024</v>
      </c>
    </row>
    <row r="27" spans="1:11" x14ac:dyDescent="0.4">
      <c r="A27" s="19" t="str">
        <f t="shared" ref="A27:A38" si="2">F27</f>
        <v>中国</v>
      </c>
      <c r="B27" s="6">
        <f t="shared" ref="B27:C38" si="3">G27/10000</f>
        <v>2382.1390000000001</v>
      </c>
      <c r="C27" s="6">
        <f t="shared" si="3"/>
        <v>2799.4196999999999</v>
      </c>
      <c r="D27" s="27">
        <f>C27/B27-1</f>
        <v>0.17517059248011968</v>
      </c>
      <c r="F27" s="19" t="s">
        <v>21</v>
      </c>
      <c r="G27" s="28">
        <v>23821390</v>
      </c>
      <c r="H27" s="29">
        <v>27994197</v>
      </c>
      <c r="I27" s="1" t="s">
        <v>3</v>
      </c>
    </row>
    <row r="28" spans="1:11" x14ac:dyDescent="0.4">
      <c r="A28" s="19" t="str">
        <f t="shared" si="2"/>
        <v>米国</v>
      </c>
      <c r="B28" s="6">
        <f t="shared" si="3"/>
        <v>2224.1579000000002</v>
      </c>
      <c r="C28" s="6">
        <f t="shared" si="3"/>
        <v>2447.2231000000002</v>
      </c>
      <c r="D28" s="30"/>
      <c r="F28" s="19" t="s">
        <v>30</v>
      </c>
      <c r="G28" s="28">
        <v>22241579</v>
      </c>
      <c r="H28" s="29">
        <v>24472231</v>
      </c>
      <c r="I28" s="1" t="s">
        <v>17</v>
      </c>
    </row>
    <row r="29" spans="1:11" x14ac:dyDescent="0.4">
      <c r="A29" s="19" t="str">
        <f t="shared" si="2"/>
        <v>英国</v>
      </c>
      <c r="B29" s="6">
        <f t="shared" si="3"/>
        <v>642.42160000000001</v>
      </c>
      <c r="C29" s="6">
        <f t="shared" si="3"/>
        <v>631.29999999999995</v>
      </c>
      <c r="F29" s="19" t="s">
        <v>43</v>
      </c>
      <c r="G29" s="28">
        <v>6424216</v>
      </c>
      <c r="H29" s="29">
        <v>6313000</v>
      </c>
      <c r="I29" s="1" t="s">
        <v>16</v>
      </c>
    </row>
    <row r="30" spans="1:11" x14ac:dyDescent="0.4">
      <c r="A30" s="19" t="str">
        <f t="shared" si="2"/>
        <v>イタリア</v>
      </c>
      <c r="B30" s="6">
        <f t="shared" si="3"/>
        <v>465.84300000000002</v>
      </c>
      <c r="C30" s="6">
        <f t="shared" si="3"/>
        <v>523.38070000000005</v>
      </c>
      <c r="F30" s="19" t="s">
        <v>24</v>
      </c>
      <c r="G30" s="28">
        <v>4658430</v>
      </c>
      <c r="H30" s="29">
        <v>5233807</v>
      </c>
      <c r="I30" s="1" t="s">
        <v>8</v>
      </c>
    </row>
    <row r="31" spans="1:11" x14ac:dyDescent="0.4">
      <c r="A31" s="19" t="str">
        <f t="shared" si="2"/>
        <v>日本</v>
      </c>
      <c r="B31" s="6">
        <f t="shared" si="3"/>
        <v>624.79999999999995</v>
      </c>
      <c r="C31" s="6">
        <f t="shared" si="3"/>
        <v>398.34350000000001</v>
      </c>
      <c r="D31" s="20">
        <f>C31/B31-1</f>
        <v>-0.36244638284250952</v>
      </c>
      <c r="F31" s="19" t="s">
        <v>31</v>
      </c>
      <c r="G31" s="28">
        <v>6248000</v>
      </c>
      <c r="H31" s="29">
        <v>3983435</v>
      </c>
      <c r="I31" s="1" t="s">
        <v>9</v>
      </c>
    </row>
    <row r="32" spans="1:11" x14ac:dyDescent="0.4">
      <c r="A32" s="19" t="str">
        <f t="shared" si="2"/>
        <v>オランダ</v>
      </c>
      <c r="B32" s="6">
        <f t="shared" si="3"/>
        <v>251.2</v>
      </c>
      <c r="C32" s="6">
        <f t="shared" si="3"/>
        <v>327.5</v>
      </c>
      <c r="D32" s="20"/>
      <c r="F32" s="19" t="s">
        <v>44</v>
      </c>
      <c r="G32" s="31">
        <v>2512000</v>
      </c>
      <c r="H32" s="29">
        <v>3275000</v>
      </c>
      <c r="I32" s="1" t="s">
        <v>34</v>
      </c>
    </row>
    <row r="33" spans="1:9" x14ac:dyDescent="0.4">
      <c r="A33" s="19" t="str">
        <f t="shared" si="2"/>
        <v>ドイツ</v>
      </c>
      <c r="B33" s="6">
        <f t="shared" si="3"/>
        <v>462.2389</v>
      </c>
      <c r="C33" s="6">
        <f t="shared" si="3"/>
        <v>313.4461</v>
      </c>
      <c r="F33" s="19" t="s">
        <v>38</v>
      </c>
      <c r="G33" s="16">
        <v>4622389</v>
      </c>
      <c r="H33" s="29">
        <v>3134461</v>
      </c>
      <c r="I33" s="1" t="s">
        <v>6</v>
      </c>
    </row>
    <row r="34" spans="1:9" x14ac:dyDescent="0.4">
      <c r="A34" s="19" t="str">
        <f t="shared" si="2"/>
        <v>メキシコ</v>
      </c>
      <c r="B34" s="6">
        <f t="shared" si="3"/>
        <v>142.20820000000001</v>
      </c>
      <c r="C34" s="6">
        <f t="shared" si="3"/>
        <v>268.32760000000002</v>
      </c>
      <c r="F34" s="19" t="s">
        <v>56</v>
      </c>
      <c r="G34" s="28">
        <v>1422082</v>
      </c>
      <c r="H34" s="29">
        <v>2683276</v>
      </c>
      <c r="I34" s="1" t="s">
        <v>11</v>
      </c>
    </row>
    <row r="35" spans="1:9" x14ac:dyDescent="0.4">
      <c r="A35" s="19" t="str">
        <f t="shared" si="2"/>
        <v>ウズベキスタン</v>
      </c>
      <c r="B35" s="6">
        <f t="shared" si="3"/>
        <v>242.35239999999999</v>
      </c>
      <c r="C35" s="6">
        <f t="shared" si="3"/>
        <v>255.17310000000001</v>
      </c>
      <c r="F35" s="19" t="s">
        <v>57</v>
      </c>
      <c r="G35" s="28">
        <v>2423524</v>
      </c>
      <c r="H35" s="29">
        <v>2551731</v>
      </c>
      <c r="I35" s="1" t="s">
        <v>18</v>
      </c>
    </row>
    <row r="36" spans="1:9" x14ac:dyDescent="0.4">
      <c r="A36" s="19" t="str">
        <f t="shared" si="2"/>
        <v>ベトナム</v>
      </c>
      <c r="B36" s="6">
        <f>G36/10000</f>
        <v>179.625</v>
      </c>
      <c r="C36" s="6">
        <f t="shared" si="3"/>
        <v>250.6</v>
      </c>
      <c r="F36" s="32" t="s">
        <v>58</v>
      </c>
      <c r="G36" s="31">
        <v>1796250</v>
      </c>
      <c r="H36" s="29">
        <v>2506000</v>
      </c>
      <c r="I36" s="1" t="s">
        <v>19</v>
      </c>
    </row>
    <row r="37" spans="1:9" x14ac:dyDescent="0.4">
      <c r="A37" s="19" t="str">
        <f t="shared" si="2"/>
        <v>その他</v>
      </c>
      <c r="B37" s="6">
        <f t="shared" si="3"/>
        <v>5254.3795</v>
      </c>
      <c r="C37" s="6">
        <f t="shared" si="3"/>
        <v>4357.6046999999999</v>
      </c>
      <c r="F37" s="19" t="s">
        <v>26</v>
      </c>
      <c r="G37" s="6">
        <f>G38-SUM(G27:G36)</f>
        <v>52543795</v>
      </c>
      <c r="H37" s="29">
        <f>H38-SUM(H27:H36)</f>
        <v>43576047</v>
      </c>
    </row>
    <row r="38" spans="1:9" x14ac:dyDescent="0.4">
      <c r="A38" s="19" t="str">
        <f t="shared" si="2"/>
        <v>世界</v>
      </c>
      <c r="B38" s="6">
        <f t="shared" si="3"/>
        <v>12871.3655</v>
      </c>
      <c r="C38" s="6">
        <f t="shared" si="3"/>
        <v>12572.318499999999</v>
      </c>
      <c r="F38" s="19" t="s">
        <v>32</v>
      </c>
      <c r="G38" s="6">
        <v>128713655</v>
      </c>
      <c r="H38" s="29">
        <v>125723185</v>
      </c>
    </row>
    <row r="39" spans="1:9" x14ac:dyDescent="0.4">
      <c r="A39" s="24"/>
      <c r="B39" s="25"/>
      <c r="C39" s="24"/>
      <c r="G39" s="1" t="b">
        <f>G38=SUM(G27:G37)</f>
        <v>1</v>
      </c>
      <c r="H39" s="1" t="b">
        <f>H38=SUM(H27:H37)</f>
        <v>1</v>
      </c>
    </row>
    <row r="41" spans="1:9" x14ac:dyDescent="0.4">
      <c r="G41" s="33"/>
    </row>
    <row r="42" spans="1:9" ht="20.25" x14ac:dyDescent="0.4">
      <c r="A42" s="1" t="s">
        <v>22</v>
      </c>
      <c r="C42" s="10" t="s">
        <v>65</v>
      </c>
      <c r="F42" s="1" t="s">
        <v>22</v>
      </c>
      <c r="H42" s="10" t="s">
        <v>66</v>
      </c>
    </row>
    <row r="43" spans="1:9" x14ac:dyDescent="0.4">
      <c r="A43" s="18" t="s">
        <v>52</v>
      </c>
      <c r="B43" s="18">
        <v>2014</v>
      </c>
      <c r="C43" s="18">
        <v>2024</v>
      </c>
      <c r="F43" s="18" t="s">
        <v>52</v>
      </c>
      <c r="G43" s="18">
        <v>2014</v>
      </c>
      <c r="H43" s="18">
        <v>2024</v>
      </c>
    </row>
    <row r="44" spans="1:9" x14ac:dyDescent="0.4">
      <c r="A44" s="19" t="str">
        <f t="shared" ref="A44:A55" si="4">F44</f>
        <v>米国</v>
      </c>
      <c r="B44" s="6">
        <f t="shared" ref="B44:C55" si="5">G44/10000</f>
        <v>966.21600000000001</v>
      </c>
      <c r="C44" s="6">
        <f t="shared" si="5"/>
        <v>1467.1646000000001</v>
      </c>
      <c r="D44" s="34">
        <f>C44/B44</f>
        <v>1.5184644013346913</v>
      </c>
      <c r="E44" s="20">
        <f>C44/B44-1</f>
        <v>0.51846440133469129</v>
      </c>
      <c r="F44" s="19" t="s">
        <v>33</v>
      </c>
      <c r="G44" s="6">
        <v>9662160</v>
      </c>
      <c r="H44" s="29">
        <v>14671646</v>
      </c>
      <c r="I44" s="1" t="s">
        <v>17</v>
      </c>
    </row>
    <row r="45" spans="1:9" x14ac:dyDescent="0.4">
      <c r="A45" s="19" t="str">
        <f t="shared" si="4"/>
        <v>ドイツ</v>
      </c>
      <c r="B45" s="6">
        <f t="shared" si="5"/>
        <v>516.49180000000001</v>
      </c>
      <c r="C45" s="6">
        <f t="shared" si="5"/>
        <v>487.90940000000001</v>
      </c>
      <c r="D45" s="26"/>
      <c r="F45" s="19" t="s">
        <v>23</v>
      </c>
      <c r="G45" s="35">
        <v>5164918</v>
      </c>
      <c r="H45" s="29">
        <v>4879094</v>
      </c>
      <c r="I45" s="1" t="s">
        <v>6</v>
      </c>
    </row>
    <row r="46" spans="1:9" x14ac:dyDescent="0.4">
      <c r="A46" s="19" t="str">
        <f t="shared" si="4"/>
        <v>英国</v>
      </c>
      <c r="B46" s="6">
        <f t="shared" si="5"/>
        <v>323.61500000000001</v>
      </c>
      <c r="C46" s="6">
        <f t="shared" si="5"/>
        <v>304.39999999999998</v>
      </c>
      <c r="D46" s="20"/>
      <c r="F46" s="19" t="s">
        <v>46</v>
      </c>
      <c r="G46" s="6">
        <v>3236150</v>
      </c>
      <c r="H46" s="29">
        <v>3044000</v>
      </c>
      <c r="I46" s="1" t="s">
        <v>16</v>
      </c>
    </row>
    <row r="47" spans="1:9" x14ac:dyDescent="0.4">
      <c r="A47" s="19" t="str">
        <f t="shared" si="4"/>
        <v>日本</v>
      </c>
      <c r="B47" s="6">
        <f t="shared" si="5"/>
        <v>444</v>
      </c>
      <c r="C47" s="6">
        <f t="shared" si="5"/>
        <v>303.84840000000003</v>
      </c>
      <c r="D47" s="20">
        <f>C47/B47-1</f>
        <v>-0.31565675675675675</v>
      </c>
      <c r="F47" s="19" t="s">
        <v>47</v>
      </c>
      <c r="G47" s="6">
        <v>4440000</v>
      </c>
      <c r="H47" s="29">
        <v>3038484</v>
      </c>
      <c r="I47" s="1" t="s">
        <v>9</v>
      </c>
    </row>
    <row r="48" spans="1:9" x14ac:dyDescent="0.4">
      <c r="A48" s="19" t="str">
        <f t="shared" si="4"/>
        <v>韓国</v>
      </c>
      <c r="B48" s="6">
        <f t="shared" si="5"/>
        <v>242.97980000000001</v>
      </c>
      <c r="C48" s="6">
        <f t="shared" si="5"/>
        <v>301.87810000000002</v>
      </c>
      <c r="D48" s="20"/>
      <c r="F48" s="19" t="s">
        <v>45</v>
      </c>
      <c r="G48" s="35">
        <v>2429798</v>
      </c>
      <c r="H48" s="29">
        <v>3018781</v>
      </c>
      <c r="I48" s="1" t="s">
        <v>14</v>
      </c>
    </row>
    <row r="49" spans="1:16" x14ac:dyDescent="0.4">
      <c r="A49" s="19" t="str">
        <f t="shared" si="4"/>
        <v>イタリア</v>
      </c>
      <c r="B49" s="6">
        <f t="shared" si="5"/>
        <v>261.18630000000002</v>
      </c>
      <c r="C49" s="6">
        <f t="shared" si="5"/>
        <v>294.97730000000001</v>
      </c>
      <c r="D49" s="26"/>
      <c r="F49" s="19" t="s">
        <v>59</v>
      </c>
      <c r="G49" s="6">
        <v>2611863</v>
      </c>
      <c r="H49" s="29">
        <v>2949773</v>
      </c>
      <c r="I49" s="1" t="s">
        <v>8</v>
      </c>
    </row>
    <row r="50" spans="1:16" x14ac:dyDescent="0.4">
      <c r="A50" s="19" t="str">
        <f>F50</f>
        <v>カナダ</v>
      </c>
      <c r="B50" s="6">
        <f>G50/10000</f>
        <v>338.25510000000003</v>
      </c>
      <c r="C50" s="6">
        <f>H50/10000</f>
        <v>264.33510000000001</v>
      </c>
      <c r="D50" s="26"/>
      <c r="F50" s="19" t="s">
        <v>49</v>
      </c>
      <c r="G50" s="36">
        <v>3382551</v>
      </c>
      <c r="H50" s="29">
        <v>2643351</v>
      </c>
      <c r="I50" s="1" t="s">
        <v>2</v>
      </c>
    </row>
    <row r="51" spans="1:16" x14ac:dyDescent="0.4">
      <c r="A51" s="19" t="str">
        <f>F51</f>
        <v>マレーシア</v>
      </c>
      <c r="B51" s="6">
        <f>G51/10000</f>
        <v>100.95350000000001</v>
      </c>
      <c r="C51" s="6">
        <f>H51/10000</f>
        <v>258.74639999999999</v>
      </c>
      <c r="D51" s="26"/>
      <c r="F51" s="19" t="s">
        <v>48</v>
      </c>
      <c r="G51" s="35">
        <v>1009535</v>
      </c>
      <c r="H51" s="29">
        <v>2587464</v>
      </c>
      <c r="I51" s="1" t="s">
        <v>10</v>
      </c>
    </row>
    <row r="52" spans="1:16" x14ac:dyDescent="0.4">
      <c r="A52" s="19" t="str">
        <f t="shared" si="4"/>
        <v>ポーランド</v>
      </c>
      <c r="B52" s="6">
        <f t="shared" si="5"/>
        <v>216.9034</v>
      </c>
      <c r="C52" s="6">
        <f t="shared" si="5"/>
        <v>244.29599999999999</v>
      </c>
      <c r="F52" s="19" t="s">
        <v>50</v>
      </c>
      <c r="G52" s="6">
        <v>2169034</v>
      </c>
      <c r="H52" s="29">
        <v>2442960</v>
      </c>
      <c r="I52" s="1" t="s">
        <v>12</v>
      </c>
    </row>
    <row r="53" spans="1:16" x14ac:dyDescent="0.4">
      <c r="A53" s="19" t="str">
        <f t="shared" si="4"/>
        <v>オランダ</v>
      </c>
      <c r="B53" s="6">
        <f t="shared" si="5"/>
        <v>136.06</v>
      </c>
      <c r="C53" s="6">
        <f t="shared" si="5"/>
        <v>218.60839999999999</v>
      </c>
      <c r="F53" s="19" t="s">
        <v>60</v>
      </c>
      <c r="G53" s="35">
        <v>1360600</v>
      </c>
      <c r="H53" s="29">
        <v>2186084</v>
      </c>
      <c r="I53" s="1" t="s">
        <v>34</v>
      </c>
    </row>
    <row r="54" spans="1:16" x14ac:dyDescent="0.4">
      <c r="A54" s="19" t="str">
        <f t="shared" si="4"/>
        <v>その他</v>
      </c>
      <c r="B54" s="6">
        <f t="shared" si="5"/>
        <v>4021.8087</v>
      </c>
      <c r="C54" s="6">
        <f>H54/10000</f>
        <v>4803.5101999999997</v>
      </c>
      <c r="F54" s="19" t="s">
        <v>26</v>
      </c>
      <c r="G54" s="6">
        <f>G55-SUM(G44:G53)</f>
        <v>40218087</v>
      </c>
      <c r="H54" s="29">
        <f>H55-SUM(H44:H53)</f>
        <v>48035102</v>
      </c>
    </row>
    <row r="55" spans="1:16" x14ac:dyDescent="0.4">
      <c r="A55" s="19" t="str">
        <f t="shared" si="4"/>
        <v>世界</v>
      </c>
      <c r="B55" s="6">
        <f t="shared" si="5"/>
        <v>7568.4696000000004</v>
      </c>
      <c r="C55" s="6">
        <f t="shared" si="5"/>
        <v>8949.6738999999998</v>
      </c>
      <c r="F55" s="19" t="s">
        <v>27</v>
      </c>
      <c r="G55" s="6">
        <v>75684696</v>
      </c>
      <c r="H55" s="29">
        <v>89496739</v>
      </c>
    </row>
    <row r="56" spans="1:16" x14ac:dyDescent="0.4">
      <c r="A56" s="24"/>
      <c r="B56" s="25"/>
      <c r="C56" s="24"/>
      <c r="G56" s="1" t="b">
        <f>G55=SUM(G44:G54)</f>
        <v>1</v>
      </c>
      <c r="H56" s="1" t="b">
        <f>H55=SUM(H44:H54)</f>
        <v>1</v>
      </c>
    </row>
    <row r="57" spans="1:16" x14ac:dyDescent="0.4">
      <c r="B57" s="2"/>
      <c r="C57" s="4"/>
    </row>
    <row r="58" spans="1:16" ht="12.75" customHeight="1" x14ac:dyDescent="0.4">
      <c r="A58" s="4" t="s">
        <v>63</v>
      </c>
      <c r="B58" s="4"/>
      <c r="C58" s="4"/>
      <c r="D58" s="4"/>
      <c r="E58" s="4"/>
      <c r="G58" s="3"/>
      <c r="H58" s="2"/>
    </row>
    <row r="59" spans="1:16" s="4" customFormat="1" x14ac:dyDescent="0.4">
      <c r="A59" s="9" t="s">
        <v>64</v>
      </c>
      <c r="B59" s="1"/>
      <c r="C59" s="1"/>
      <c r="D59" s="1"/>
      <c r="G59" s="3"/>
      <c r="H59" s="2"/>
      <c r="I59" s="1"/>
      <c r="K59" s="1"/>
      <c r="L59" s="1"/>
      <c r="M59" s="1"/>
      <c r="N59" s="1"/>
      <c r="O59" s="1"/>
      <c r="P59" s="1"/>
    </row>
    <row r="60" spans="1:16" s="4" customFormat="1" x14ac:dyDescent="0.4">
      <c r="F60" s="1"/>
      <c r="G60" s="3"/>
      <c r="H60" s="2"/>
      <c r="I60" s="1"/>
      <c r="L60" s="1"/>
    </row>
    <row r="61" spans="1:16" s="4" customFormat="1" x14ac:dyDescent="0.4">
      <c r="F61" s="1"/>
      <c r="G61" s="3"/>
      <c r="H61" s="2"/>
      <c r="I61" s="1"/>
    </row>
    <row r="62" spans="1:16" x14ac:dyDescent="0.4">
      <c r="A62" s="9"/>
      <c r="B62" s="4"/>
      <c r="C62" s="4"/>
      <c r="D62" s="4"/>
      <c r="G62" s="3"/>
      <c r="H62" s="2"/>
      <c r="K62" s="4"/>
      <c r="L62" s="4"/>
      <c r="M62" s="4"/>
      <c r="N62" s="4"/>
      <c r="O62" s="4"/>
      <c r="P62" s="4"/>
    </row>
    <row r="63" spans="1:16" ht="15" customHeight="1" x14ac:dyDescent="0.4">
      <c r="G63" s="3"/>
      <c r="H63" s="2"/>
      <c r="L63" s="4"/>
    </row>
    <row r="64" spans="1:16" x14ac:dyDescent="0.4">
      <c r="G64" s="3"/>
      <c r="H64" s="2"/>
    </row>
    <row r="65" spans="7:8" x14ac:dyDescent="0.4">
      <c r="G65" s="3"/>
      <c r="H65" s="2"/>
    </row>
    <row r="66" spans="7:8" x14ac:dyDescent="0.4">
      <c r="G66" s="3"/>
      <c r="H66" s="2"/>
    </row>
  </sheetData>
  <mergeCells count="1">
    <mergeCell ref="L15:Q16"/>
  </mergeCells>
  <phoneticPr fontId="1"/>
  <conditionalFormatting sqref="A3:J4 I5:J6 I7:I14 I16:I19 K17:XFD18 L19:XFD19 I20:J26 K20:XFD27 J21 J27:J30 I27:I36 L28:XFD28 K29:XFD1048576 J33 J35:J36 A57:J57 A58:I58 A59:J1048576">
    <cfRule type="expression" dxfId="3" priority="3">
      <formula>_xlfn.ISFORMULA(A3)</formula>
    </cfRule>
  </conditionalFormatting>
  <conditionalFormatting sqref="A1:XFD2 L3:XFD4 K4 O5:P5 Q5:XFD12 K6:P12 J8:J16 K13:M13 R13:XFD13 K14:XFD14 K15:L15 R15:XFD16 K16">
    <cfRule type="expression" dxfId="2" priority="5">
      <formula>_xlfn.ISFORMULA(A1)</formula>
    </cfRule>
  </conditionalFormatting>
  <conditionalFormatting sqref="I37:J56">
    <cfRule type="expression" dxfId="1" priority="1">
      <formula>_xlfn.ISFORMULA(I37)</formula>
    </cfRule>
  </conditionalFormatting>
  <conditionalFormatting sqref="M4:M5">
    <cfRule type="expression" dxfId="0" priority="2">
      <formula>_xlfn.ISFORMULA(M4)</formula>
    </cfRule>
  </conditionalFormatting>
  <pageMargins left="0.7" right="0.7" top="0.75" bottom="0.75" header="0.3" footer="0.3"/>
  <pageSetup paperSize="8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94A5-BD85-4F87-81E4-46535877589B}">
  <dimension ref="A1"/>
  <sheetViews>
    <sheetView zoomScale="124" zoomScaleNormal="124" workbookViewId="0">
      <selection activeCell="G22" sqref="G22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資料Ⅲ-2</vt:lpstr>
      <vt:lpstr>白書掲載用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2026-06-30T12:00:05Z</dcterms:created>
  <dcterms:modified xsi:type="dcterms:W3CDTF">2026-06-30T12:00:08Z</dcterms:modified>
  <cp:category/>
  <cp:contentStatus/>
</cp:coreProperties>
</file>