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472604D2-55CC-4FB7-B40F-68AAB05784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資料Ⅰ-27" sheetId="28" r:id="rId1"/>
  </sheets>
  <definedNames>
    <definedName name="_xlnm.Print_Area" localSheetId="0">'資料Ⅰ-27'!$A$70:$O$103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63" i="28" l="1"/>
  <c r="AW67" i="28"/>
  <c r="AV67" i="28"/>
  <c r="AU67" i="28"/>
  <c r="AT67" i="28"/>
  <c r="AS67" i="28"/>
  <c r="AR67" i="28"/>
  <c r="AQ67" i="28"/>
  <c r="AP67" i="28"/>
  <c r="AO67" i="28"/>
  <c r="AN67" i="28"/>
  <c r="AZ62" i="28"/>
  <c r="AM62" i="28"/>
  <c r="AM67" i="28" s="1"/>
  <c r="AL62" i="28"/>
  <c r="AL67" i="28" s="1"/>
  <c r="AZ61" i="28"/>
  <c r="AZ60" i="28"/>
  <c r="AW59" i="28"/>
  <c r="AV59" i="28"/>
  <c r="AU59" i="28"/>
  <c r="AZ67" i="28" s="1"/>
  <c r="AT59" i="28"/>
  <c r="AS59" i="28"/>
  <c r="AR59" i="28"/>
  <c r="AQ59" i="28"/>
  <c r="AP59" i="28"/>
  <c r="AO59" i="28"/>
  <c r="AN59" i="28"/>
  <c r="AM59" i="28"/>
  <c r="AL59" i="28"/>
  <c r="AK59" i="28"/>
  <c r="AJ59" i="28"/>
  <c r="AI59" i="28"/>
  <c r="AH59" i="28"/>
  <c r="AG59" i="28"/>
  <c r="AF59" i="28"/>
  <c r="AE59" i="28"/>
  <c r="AD59" i="28"/>
  <c r="AC59" i="28"/>
  <c r="AB59" i="28"/>
  <c r="AA59" i="28"/>
  <c r="Z59" i="28"/>
  <c r="Y59" i="28"/>
  <c r="X59" i="28"/>
  <c r="W59" i="28"/>
  <c r="V59" i="28"/>
  <c r="U59" i="28"/>
  <c r="T59" i="28"/>
  <c r="S59" i="28"/>
  <c r="R59" i="28"/>
  <c r="Q59" i="28"/>
  <c r="P59" i="28"/>
  <c r="O59" i="28"/>
  <c r="N59" i="28"/>
  <c r="M59" i="28"/>
  <c r="L59" i="28"/>
  <c r="K59" i="28"/>
  <c r="J59" i="28"/>
  <c r="I59" i="28"/>
  <c r="H59" i="28"/>
  <c r="G59" i="28"/>
  <c r="F59" i="28"/>
  <c r="E59" i="28"/>
  <c r="D59" i="28"/>
  <c r="C59" i="28"/>
  <c r="B59" i="28"/>
  <c r="AZ58" i="28"/>
  <c r="AZ57" i="28"/>
  <c r="AZ56" i="28"/>
  <c r="AZ55" i="28"/>
  <c r="AZ54" i="28"/>
  <c r="AZ53" i="28"/>
  <c r="AZ52" i="28"/>
  <c r="AZ51" i="28"/>
  <c r="AW50" i="28"/>
  <c r="AV50" i="28"/>
  <c r="AU50" i="28"/>
  <c r="AT50" i="28"/>
  <c r="AS50" i="28"/>
  <c r="AR50" i="28"/>
  <c r="AQ50" i="28"/>
  <c r="AP50" i="28"/>
  <c r="AO50" i="28"/>
  <c r="AN50" i="28"/>
  <c r="AM50" i="28"/>
  <c r="AL50" i="28"/>
  <c r="AK50" i="28"/>
  <c r="AJ50" i="28"/>
  <c r="AI50" i="28"/>
  <c r="AH50" i="28"/>
  <c r="AG50" i="28"/>
  <c r="AF50" i="28"/>
  <c r="AE50" i="28"/>
  <c r="AD50" i="28"/>
  <c r="AC50" i="28"/>
  <c r="AB50" i="28"/>
  <c r="AA50" i="28"/>
  <c r="Z50" i="28"/>
  <c r="Y50" i="28"/>
  <c r="X50" i="28"/>
  <c r="W50" i="28"/>
  <c r="V50" i="28"/>
  <c r="U50" i="28"/>
  <c r="T50" i="28"/>
  <c r="S50" i="28"/>
  <c r="R50" i="28"/>
  <c r="Q50" i="28"/>
  <c r="P50" i="28"/>
  <c r="O50" i="28"/>
  <c r="N50" i="28"/>
  <c r="M50" i="28"/>
  <c r="L50" i="28"/>
  <c r="K50" i="28"/>
  <c r="J50" i="28"/>
  <c r="I50" i="28"/>
  <c r="H50" i="28"/>
  <c r="G50" i="28"/>
  <c r="F50" i="28"/>
  <c r="E50" i="28"/>
  <c r="D50" i="28"/>
  <c r="C50" i="28"/>
  <c r="B50" i="28"/>
  <c r="AZ49" i="28"/>
  <c r="AZ48" i="28"/>
  <c r="AZ47" i="28"/>
  <c r="AZ46" i="28"/>
  <c r="AW45" i="28"/>
  <c r="AV45" i="28"/>
  <c r="AU45" i="28"/>
  <c r="AT45" i="28"/>
  <c r="AS45" i="28"/>
  <c r="AR45" i="28"/>
  <c r="AQ45" i="28"/>
  <c r="AP45" i="28"/>
  <c r="AO45" i="28"/>
  <c r="AN45" i="28"/>
  <c r="AM45" i="28"/>
  <c r="AL45" i="28"/>
  <c r="AK45" i="28"/>
  <c r="AJ45" i="28"/>
  <c r="AI45" i="28"/>
  <c r="AH45" i="28"/>
  <c r="AG45" i="28"/>
  <c r="AF45" i="28"/>
  <c r="AE45" i="28"/>
  <c r="AD45" i="28"/>
  <c r="AC45" i="28"/>
  <c r="AB45" i="28"/>
  <c r="AA45" i="28"/>
  <c r="Z45" i="28"/>
  <c r="Y45" i="28"/>
  <c r="X45" i="28"/>
  <c r="W45" i="28"/>
  <c r="V45" i="28"/>
  <c r="U45" i="28"/>
  <c r="T45" i="28"/>
  <c r="S45" i="28"/>
  <c r="R45" i="28"/>
  <c r="Q45" i="28"/>
  <c r="P45" i="28"/>
  <c r="O45" i="28"/>
  <c r="N45" i="28"/>
  <c r="M45" i="28"/>
  <c r="L45" i="28"/>
  <c r="K45" i="28"/>
  <c r="J45" i="28"/>
  <c r="I45" i="28"/>
  <c r="H45" i="28"/>
  <c r="G45" i="28"/>
  <c r="F45" i="28"/>
  <c r="E45" i="28"/>
  <c r="D45" i="28"/>
  <c r="C45" i="28"/>
  <c r="B45" i="28"/>
  <c r="AZ44" i="28"/>
  <c r="AZ43" i="28"/>
  <c r="AZ42" i="28"/>
  <c r="AZ41" i="28"/>
  <c r="AZ40" i="28"/>
  <c r="AW39" i="28"/>
  <c r="AV39" i="28"/>
  <c r="AU39" i="28"/>
  <c r="AT39" i="28"/>
  <c r="AS39" i="28"/>
  <c r="AR39" i="28"/>
  <c r="AQ39" i="28"/>
  <c r="AP39" i="28"/>
  <c r="AO39" i="28"/>
  <c r="AN39" i="28"/>
  <c r="AM39" i="28"/>
  <c r="AL39" i="28"/>
  <c r="AK39" i="28"/>
  <c r="AJ39" i="28"/>
  <c r="AI39" i="28"/>
  <c r="AH39" i="28"/>
  <c r="AG39" i="28"/>
  <c r="AF39" i="28"/>
  <c r="AE39" i="28"/>
  <c r="AD39" i="28"/>
  <c r="AC39" i="28"/>
  <c r="AB39" i="28"/>
  <c r="AA39" i="28"/>
  <c r="Z39" i="28"/>
  <c r="Y39" i="28"/>
  <c r="X39" i="28"/>
  <c r="W39" i="28"/>
  <c r="V39" i="28"/>
  <c r="U39" i="28"/>
  <c r="T39" i="28"/>
  <c r="S39" i="28"/>
  <c r="R39" i="28"/>
  <c r="Q39" i="28"/>
  <c r="P39" i="28"/>
  <c r="O39" i="28"/>
  <c r="N39" i="28"/>
  <c r="M39" i="28"/>
  <c r="L39" i="28"/>
  <c r="K39" i="28"/>
  <c r="J39" i="28"/>
  <c r="I39" i="28"/>
  <c r="H39" i="28"/>
  <c r="G39" i="28"/>
  <c r="F39" i="28"/>
  <c r="E39" i="28"/>
  <c r="D39" i="28"/>
  <c r="C39" i="28"/>
  <c r="B39" i="28"/>
  <c r="AZ38" i="28"/>
  <c r="AZ37" i="28"/>
  <c r="AZ36" i="28"/>
  <c r="AZ35" i="28"/>
  <c r="AZ34" i="28"/>
  <c r="AZ33" i="28"/>
  <c r="AW32" i="28"/>
  <c r="AV32" i="28"/>
  <c r="AU32" i="28"/>
  <c r="AT32" i="28"/>
  <c r="AS32" i="28"/>
  <c r="AR32" i="28"/>
  <c r="AQ32" i="28"/>
  <c r="AP32" i="28"/>
  <c r="AO32" i="28"/>
  <c r="AN32" i="28"/>
  <c r="AM32" i="28"/>
  <c r="AL32" i="28"/>
  <c r="AK32" i="28"/>
  <c r="AJ32" i="28"/>
  <c r="AI32" i="28"/>
  <c r="AH32" i="28"/>
  <c r="AG32" i="28"/>
  <c r="AF32" i="28"/>
  <c r="AE32" i="28"/>
  <c r="AD32" i="28"/>
  <c r="AC32" i="28"/>
  <c r="AB32" i="28"/>
  <c r="AA32" i="28"/>
  <c r="Z32" i="28"/>
  <c r="Y32" i="28"/>
  <c r="X32" i="28"/>
  <c r="W32" i="28"/>
  <c r="V32" i="28"/>
  <c r="U32" i="28"/>
  <c r="T32" i="28"/>
  <c r="S32" i="28"/>
  <c r="R32" i="28"/>
  <c r="Q32" i="28"/>
  <c r="P32" i="28"/>
  <c r="O32" i="28"/>
  <c r="N32" i="28"/>
  <c r="M32" i="28"/>
  <c r="L32" i="28"/>
  <c r="K32" i="28"/>
  <c r="J32" i="28"/>
  <c r="I32" i="28"/>
  <c r="H32" i="28"/>
  <c r="G32" i="28"/>
  <c r="F32" i="28"/>
  <c r="E32" i="28"/>
  <c r="D32" i="28"/>
  <c r="C32" i="28"/>
  <c r="B32" i="28"/>
  <c r="AZ31" i="28"/>
  <c r="AZ30" i="28"/>
  <c r="AZ29" i="28"/>
  <c r="AZ28" i="28"/>
  <c r="AW27" i="28"/>
  <c r="AV27" i="28"/>
  <c r="AU27" i="28"/>
  <c r="AT27" i="28"/>
  <c r="AS27" i="28"/>
  <c r="AR27" i="28"/>
  <c r="AQ27" i="28"/>
  <c r="AP27" i="28"/>
  <c r="AO27" i="28"/>
  <c r="AN27" i="28"/>
  <c r="AM27" i="28"/>
  <c r="AL27" i="28"/>
  <c r="AK27" i="28"/>
  <c r="AJ27" i="28"/>
  <c r="AI27" i="28"/>
  <c r="AH27" i="28"/>
  <c r="AG27" i="28"/>
  <c r="AF27" i="28"/>
  <c r="AE27" i="28"/>
  <c r="AD27" i="28"/>
  <c r="AC27" i="28"/>
  <c r="AB27" i="28"/>
  <c r="AA27" i="28"/>
  <c r="Z27" i="28"/>
  <c r="Y27" i="28"/>
  <c r="X27" i="28"/>
  <c r="W27" i="28"/>
  <c r="V27" i="28"/>
  <c r="U27" i="28"/>
  <c r="T27" i="28"/>
  <c r="S27" i="28"/>
  <c r="R27" i="28"/>
  <c r="Q27" i="28"/>
  <c r="P27" i="28"/>
  <c r="O27" i="28"/>
  <c r="N27" i="28"/>
  <c r="M27" i="28"/>
  <c r="L27" i="28"/>
  <c r="K27" i="28"/>
  <c r="J27" i="28"/>
  <c r="I27" i="28"/>
  <c r="H27" i="28"/>
  <c r="G27" i="28"/>
  <c r="F27" i="28"/>
  <c r="E27" i="28"/>
  <c r="D27" i="28"/>
  <c r="C27" i="28"/>
  <c r="B27" i="28"/>
  <c r="AZ26" i="28"/>
  <c r="AZ25" i="28"/>
  <c r="AZ24" i="28"/>
  <c r="AZ23" i="28"/>
  <c r="AZ22" i="28"/>
  <c r="AZ21" i="28"/>
  <c r="AW20" i="28"/>
  <c r="AV20" i="28"/>
  <c r="AU20" i="28"/>
  <c r="AT20" i="28"/>
  <c r="AS20" i="28"/>
  <c r="AR20" i="28"/>
  <c r="AQ20" i="28"/>
  <c r="AP20" i="28"/>
  <c r="AO20" i="28"/>
  <c r="AN20" i="28"/>
  <c r="AM20" i="28"/>
  <c r="AL20" i="28"/>
  <c r="AK20" i="28"/>
  <c r="AJ20" i="28"/>
  <c r="AI20" i="28"/>
  <c r="AH20" i="28"/>
  <c r="AG20" i="28"/>
  <c r="AF20" i="28"/>
  <c r="AE20" i="28"/>
  <c r="AD20" i="28"/>
  <c r="AC20" i="28"/>
  <c r="AB20" i="28"/>
  <c r="AA20" i="28"/>
  <c r="Z20" i="28"/>
  <c r="Y20" i="28"/>
  <c r="X20" i="28"/>
  <c r="W20" i="28"/>
  <c r="V20" i="28"/>
  <c r="U20" i="28"/>
  <c r="T20" i="28"/>
  <c r="S20" i="28"/>
  <c r="R20" i="28"/>
  <c r="Q20" i="28"/>
  <c r="P20" i="28"/>
  <c r="O20" i="28"/>
  <c r="N20" i="28"/>
  <c r="M20" i="28"/>
  <c r="L20" i="28"/>
  <c r="K20" i="28"/>
  <c r="J20" i="28"/>
  <c r="I20" i="28"/>
  <c r="H20" i="28"/>
  <c r="G20" i="28"/>
  <c r="F20" i="28"/>
  <c r="E20" i="28"/>
  <c r="D20" i="28"/>
  <c r="C20" i="28"/>
  <c r="B20" i="28"/>
  <c r="AZ19" i="28"/>
  <c r="AZ18" i="28"/>
  <c r="AZ17" i="28"/>
  <c r="AZ15" i="28"/>
  <c r="AZ14" i="28"/>
  <c r="AZ13" i="28"/>
  <c r="AW12" i="28"/>
  <c r="AV12" i="28"/>
  <c r="AU12" i="28"/>
  <c r="AT12" i="28"/>
  <c r="AS12" i="28"/>
  <c r="AR12" i="28"/>
  <c r="AQ12" i="28"/>
  <c r="AP12" i="28"/>
  <c r="AO12" i="28"/>
  <c r="AN12" i="28"/>
  <c r="AM12" i="28"/>
  <c r="AL12" i="28"/>
  <c r="AK12" i="28"/>
  <c r="AK60" i="28" s="1"/>
  <c r="AK62" i="28" s="1"/>
  <c r="AK67" i="28" s="1"/>
  <c r="AJ12" i="28"/>
  <c r="AJ60" i="28" s="1"/>
  <c r="AJ62" i="28" s="1"/>
  <c r="AJ67" i="28" s="1"/>
  <c r="AI12" i="28"/>
  <c r="AI60" i="28" s="1"/>
  <c r="AI62" i="28" s="1"/>
  <c r="AI67" i="28" s="1"/>
  <c r="AH12" i="28"/>
  <c r="AH60" i="28" s="1"/>
  <c r="AH62" i="28" s="1"/>
  <c r="AH67" i="28" s="1"/>
  <c r="AG12" i="28"/>
  <c r="AG60" i="28" s="1"/>
  <c r="AG62" i="28" s="1"/>
  <c r="AG67" i="28" s="1"/>
  <c r="AF12" i="28"/>
  <c r="AF60" i="28" s="1"/>
  <c r="AF62" i="28" s="1"/>
  <c r="AF67" i="28" s="1"/>
  <c r="AE12" i="28"/>
  <c r="AE60" i="28" s="1"/>
  <c r="AE62" i="28" s="1"/>
  <c r="AE67" i="28" s="1"/>
  <c r="AD12" i="28"/>
  <c r="AD60" i="28" s="1"/>
  <c r="AD62" i="28" s="1"/>
  <c r="AD67" i="28" s="1"/>
  <c r="AC12" i="28"/>
  <c r="AC60" i="28" s="1"/>
  <c r="AC62" i="28" s="1"/>
  <c r="AC67" i="28" s="1"/>
  <c r="AB12" i="28"/>
  <c r="AB60" i="28" s="1"/>
  <c r="AB62" i="28" s="1"/>
  <c r="AB67" i="28" s="1"/>
  <c r="AA12" i="28"/>
  <c r="AA60" i="28" s="1"/>
  <c r="AA62" i="28" s="1"/>
  <c r="AA67" i="28" s="1"/>
  <c r="Z12" i="28"/>
  <c r="Z60" i="28" s="1"/>
  <c r="Z62" i="28" s="1"/>
  <c r="Z67" i="28" s="1"/>
  <c r="Y12" i="28"/>
  <c r="Y60" i="28" s="1"/>
  <c r="Y62" i="28" s="1"/>
  <c r="Y67" i="28" s="1"/>
  <c r="X12" i="28"/>
  <c r="X60" i="28" s="1"/>
  <c r="X62" i="28" s="1"/>
  <c r="X67" i="28" s="1"/>
  <c r="W12" i="28"/>
  <c r="W60" i="28" s="1"/>
  <c r="W62" i="28" s="1"/>
  <c r="W67" i="28" s="1"/>
  <c r="V12" i="28"/>
  <c r="V60" i="28" s="1"/>
  <c r="V62" i="28" s="1"/>
  <c r="V67" i="28" s="1"/>
  <c r="U12" i="28"/>
  <c r="U60" i="28" s="1"/>
  <c r="U62" i="28" s="1"/>
  <c r="U67" i="28" s="1"/>
  <c r="T12" i="28"/>
  <c r="T60" i="28" s="1"/>
  <c r="T62" i="28" s="1"/>
  <c r="T67" i="28" s="1"/>
  <c r="S12" i="28"/>
  <c r="S60" i="28" s="1"/>
  <c r="S62" i="28" s="1"/>
  <c r="S67" i="28" s="1"/>
  <c r="R12" i="28"/>
  <c r="R60" i="28" s="1"/>
  <c r="R62" i="28" s="1"/>
  <c r="R67" i="28" s="1"/>
  <c r="Q12" i="28"/>
  <c r="Q60" i="28" s="1"/>
  <c r="Q62" i="28" s="1"/>
  <c r="Q67" i="28" s="1"/>
  <c r="P12" i="28"/>
  <c r="P60" i="28" s="1"/>
  <c r="P62" i="28" s="1"/>
  <c r="P67" i="28" s="1"/>
  <c r="O12" i="28"/>
  <c r="O60" i="28" s="1"/>
  <c r="O62" i="28" s="1"/>
  <c r="O67" i="28" s="1"/>
  <c r="N12" i="28"/>
  <c r="N60" i="28" s="1"/>
  <c r="N62" i="28" s="1"/>
  <c r="N67" i="28" s="1"/>
  <c r="M12" i="28"/>
  <c r="M60" i="28" s="1"/>
  <c r="M62" i="28" s="1"/>
  <c r="M67" i="28" s="1"/>
  <c r="L12" i="28"/>
  <c r="L60" i="28" s="1"/>
  <c r="L62" i="28" s="1"/>
  <c r="L67" i="28" s="1"/>
  <c r="K12" i="28"/>
  <c r="K60" i="28" s="1"/>
  <c r="K62" i="28" s="1"/>
  <c r="K67" i="28" s="1"/>
  <c r="J12" i="28"/>
  <c r="J60" i="28" s="1"/>
  <c r="J62" i="28" s="1"/>
  <c r="J67" i="28" s="1"/>
  <c r="I12" i="28"/>
  <c r="I60" i="28" s="1"/>
  <c r="I62" i="28" s="1"/>
  <c r="I67" i="28" s="1"/>
  <c r="H12" i="28"/>
  <c r="H60" i="28" s="1"/>
  <c r="H62" i="28" s="1"/>
  <c r="H67" i="28" s="1"/>
  <c r="G12" i="28"/>
  <c r="G60" i="28" s="1"/>
  <c r="G62" i="28" s="1"/>
  <c r="G67" i="28" s="1"/>
  <c r="F12" i="28"/>
  <c r="F60" i="28" s="1"/>
  <c r="F62" i="28" s="1"/>
  <c r="F67" i="28" s="1"/>
  <c r="E12" i="28"/>
  <c r="E60" i="28" s="1"/>
  <c r="E62" i="28" s="1"/>
  <c r="E67" i="28" s="1"/>
  <c r="D12" i="28"/>
  <c r="D60" i="28" s="1"/>
  <c r="D62" i="28" s="1"/>
  <c r="D67" i="28" s="1"/>
  <c r="C12" i="28"/>
  <c r="C60" i="28" s="1"/>
  <c r="C62" i="28" s="1"/>
  <c r="C67" i="28" s="1"/>
  <c r="B12" i="28"/>
  <c r="B60" i="28" s="1"/>
  <c r="B62" i="28" s="1"/>
  <c r="B67" i="28" s="1"/>
  <c r="AZ11" i="28"/>
  <c r="AZ10" i="28"/>
  <c r="AZ9" i="28"/>
  <c r="AZ8" i="28"/>
  <c r="AZ7" i="28"/>
  <c r="AZ6" i="28"/>
  <c r="AY67" i="28" l="1"/>
</calcChain>
</file>

<file path=xl/sharedStrings.xml><?xml version="1.0" encoding="utf-8"?>
<sst xmlns="http://schemas.openxmlformats.org/spreadsheetml/2006/main" count="274" uniqueCount="164">
  <si>
    <t>○松くい虫被害量（材積）の推移</t>
    <rPh sb="1" eb="2">
      <t>マツ</t>
    </rPh>
    <rPh sb="4" eb="5">
      <t>ムシ</t>
    </rPh>
    <rPh sb="5" eb="7">
      <t>ヒガイ</t>
    </rPh>
    <rPh sb="7" eb="8">
      <t>リョウ</t>
    </rPh>
    <rPh sb="9" eb="11">
      <t>ザイセキ</t>
    </rPh>
    <rPh sb="13" eb="15">
      <t>スイイ</t>
    </rPh>
    <phoneticPr fontId="3"/>
  </si>
  <si>
    <r>
      <t>（単位：万m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</si>
  <si>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t>　年度</t>
  </si>
  <si>
    <t>昭和</t>
    <rPh sb="0" eb="2">
      <t>ショウワ</t>
    </rPh>
    <phoneticPr fontId="3"/>
  </si>
  <si>
    <t>平成</t>
    <rPh sb="0" eb="2">
      <t>ヘイセイ</t>
    </rPh>
    <phoneticPr fontId="3"/>
  </si>
  <si>
    <t>区分</t>
  </si>
  <si>
    <t>元</t>
    <rPh sb="0" eb="1">
      <t>モト</t>
    </rPh>
    <phoneticPr fontId="3"/>
  </si>
  <si>
    <t>北海道</t>
  </si>
  <si>
    <t>-</t>
  </si>
  <si>
    <t>－</t>
  </si>
  <si>
    <t>01北海道</t>
  </si>
  <si>
    <t>青　森</t>
  </si>
  <si>
    <t>-</t>
    <phoneticPr fontId="3"/>
  </si>
  <si>
    <t>02青森県</t>
  </si>
  <si>
    <t>岩　手</t>
  </si>
  <si>
    <t>03岩手県</t>
  </si>
  <si>
    <t>宮　城</t>
  </si>
  <si>
    <t>04宮城県</t>
  </si>
  <si>
    <t>秋　田</t>
  </si>
  <si>
    <t>05秋田県</t>
  </si>
  <si>
    <t>山　形</t>
  </si>
  <si>
    <t>06山形県</t>
  </si>
  <si>
    <t>福　島</t>
  </si>
  <si>
    <t>07福島県</t>
  </si>
  <si>
    <t>小計</t>
    <rPh sb="0" eb="2">
      <t>コバカリ</t>
    </rPh>
    <phoneticPr fontId="3"/>
  </si>
  <si>
    <t>茨　城</t>
  </si>
  <si>
    <t>08茨城県</t>
  </si>
  <si>
    <t>栃　木</t>
  </si>
  <si>
    <t>09栃木県</t>
  </si>
  <si>
    <t>群　馬</t>
  </si>
  <si>
    <t>10群馬県</t>
  </si>
  <si>
    <t>埼　玉</t>
  </si>
  <si>
    <t>11埼玉県</t>
  </si>
  <si>
    <t>千　葉</t>
  </si>
  <si>
    <t>12千葉県</t>
  </si>
  <si>
    <t>東　京</t>
  </si>
  <si>
    <t>13東京都</t>
  </si>
  <si>
    <t>神奈川</t>
  </si>
  <si>
    <t>14神奈川県</t>
  </si>
  <si>
    <t>小計</t>
    <rPh sb="0" eb="2">
      <t>ショウケイ</t>
    </rPh>
    <phoneticPr fontId="3"/>
  </si>
  <si>
    <t>新　潟</t>
  </si>
  <si>
    <t>15新潟県</t>
  </si>
  <si>
    <t>富　山</t>
  </si>
  <si>
    <t>16富山県</t>
  </si>
  <si>
    <t>石　川</t>
  </si>
  <si>
    <t>17石川県</t>
  </si>
  <si>
    <t>福　井</t>
  </si>
  <si>
    <t>18福井県</t>
  </si>
  <si>
    <t>山　梨</t>
  </si>
  <si>
    <t>19山梨県</t>
  </si>
  <si>
    <t>長　野</t>
  </si>
  <si>
    <t>20長野県</t>
  </si>
  <si>
    <t>岐　阜</t>
  </si>
  <si>
    <t>21岐阜県</t>
  </si>
  <si>
    <t>静　岡</t>
  </si>
  <si>
    <t>22静岡県</t>
  </si>
  <si>
    <t>愛　知</t>
  </si>
  <si>
    <t>23愛知県</t>
  </si>
  <si>
    <t>三　重</t>
  </si>
  <si>
    <t>24三重県</t>
  </si>
  <si>
    <t>滋　賀</t>
  </si>
  <si>
    <t>25滋賀県</t>
  </si>
  <si>
    <t>京　都</t>
  </si>
  <si>
    <t>26京都府</t>
  </si>
  <si>
    <t>大　阪</t>
  </si>
  <si>
    <t>27大阪府</t>
  </si>
  <si>
    <t>兵　庫</t>
  </si>
  <si>
    <t>28兵庫県</t>
  </si>
  <si>
    <t>奈　良</t>
  </si>
  <si>
    <t>29奈良県</t>
  </si>
  <si>
    <t>和歌山</t>
  </si>
  <si>
    <t>30和歌山県</t>
  </si>
  <si>
    <t>鳥　取</t>
  </si>
  <si>
    <t>31鳥取県</t>
  </si>
  <si>
    <t>島　根</t>
  </si>
  <si>
    <t>32島根県</t>
  </si>
  <si>
    <t>岡　山</t>
  </si>
  <si>
    <t>33岡山県</t>
  </si>
  <si>
    <t>広　島</t>
  </si>
  <si>
    <t>34広島県</t>
  </si>
  <si>
    <t>山　口</t>
  </si>
  <si>
    <t>35山口県</t>
  </si>
  <si>
    <t>徳　島</t>
  </si>
  <si>
    <t>36徳島県</t>
  </si>
  <si>
    <t>香　川</t>
  </si>
  <si>
    <t>37香川県</t>
  </si>
  <si>
    <t>愛　媛</t>
  </si>
  <si>
    <t>38愛媛県</t>
  </si>
  <si>
    <t>高　知</t>
  </si>
  <si>
    <t>39高知県</t>
  </si>
  <si>
    <t>福　岡</t>
  </si>
  <si>
    <t>40福岡県</t>
  </si>
  <si>
    <t>佐　賀</t>
  </si>
  <si>
    <t>41佐賀県</t>
  </si>
  <si>
    <t>長　崎</t>
  </si>
  <si>
    <t>42長崎県</t>
  </si>
  <si>
    <t>熊　本</t>
  </si>
  <si>
    <t>43熊本県</t>
  </si>
  <si>
    <t>大　分</t>
  </si>
  <si>
    <t>44大分県</t>
  </si>
  <si>
    <t>宮　崎</t>
  </si>
  <si>
    <t>45宮崎県</t>
  </si>
  <si>
    <t>鹿児島</t>
  </si>
  <si>
    <t>46鹿児島県</t>
  </si>
  <si>
    <t>沖　縄</t>
  </si>
  <si>
    <t>47沖縄県</t>
  </si>
  <si>
    <t>民有林</t>
  </si>
  <si>
    <t>国有林</t>
  </si>
  <si>
    <t>全国計</t>
  </si>
  <si>
    <t>資料：林野庁研究指導課・業務課調べ。</t>
    <phoneticPr fontId="3"/>
  </si>
  <si>
    <t>年度</t>
    <rPh sb="0" eb="2">
      <t>ネンド</t>
    </rPh>
    <phoneticPr fontId="3"/>
  </si>
  <si>
    <t>S52
(1977)</t>
    <phoneticPr fontId="3"/>
  </si>
  <si>
    <t>57
(82)</t>
    <phoneticPr fontId="3"/>
  </si>
  <si>
    <t>62
(87)</t>
    <phoneticPr fontId="3"/>
  </si>
  <si>
    <t>H4
(92)</t>
    <phoneticPr fontId="3"/>
  </si>
  <si>
    <t>9
(97)</t>
    <phoneticPr fontId="3"/>
  </si>
  <si>
    <t>14
(2002)</t>
    <phoneticPr fontId="3"/>
  </si>
  <si>
    <t>19
(07)</t>
    <phoneticPr fontId="3"/>
  </si>
  <si>
    <t>24
(12)</t>
    <phoneticPr fontId="3"/>
  </si>
  <si>
    <r>
      <t>29</t>
    </r>
    <r>
      <rPr>
        <sz val="11"/>
        <rFont val="ＭＳ Ｐゴシック"/>
        <family val="3"/>
        <charset val="128"/>
      </rPr>
      <t xml:space="preserve">
(1</t>
    </r>
    <r>
      <rPr>
        <sz val="11"/>
        <rFont val="ＭＳ Ｐゴシック"/>
        <family val="3"/>
        <charset val="128"/>
      </rPr>
      <t>7</t>
    </r>
    <r>
      <rPr>
        <sz val="11"/>
        <rFont val="ＭＳ Ｐゴシック"/>
        <family val="3"/>
        <charset val="128"/>
      </rPr>
      <t>)</t>
    </r>
    <phoneticPr fontId="3"/>
  </si>
  <si>
    <t>53
(78)</t>
  </si>
  <si>
    <t>54
(79)</t>
  </si>
  <si>
    <t>55
(80)</t>
  </si>
  <si>
    <t>56
(81)</t>
  </si>
  <si>
    <t>58
(83)</t>
  </si>
  <si>
    <t>59
(84)</t>
  </si>
  <si>
    <t>60
(85)</t>
  </si>
  <si>
    <t>61
(86)</t>
  </si>
  <si>
    <t>63
(88)</t>
  </si>
  <si>
    <t>H元
(89)</t>
    <rPh sb="1" eb="2">
      <t>ガン</t>
    </rPh>
    <phoneticPr fontId="3"/>
  </si>
  <si>
    <t>2
(90)</t>
  </si>
  <si>
    <t>3
(91)</t>
  </si>
  <si>
    <t>5
(93)</t>
  </si>
  <si>
    <t>6
(94)</t>
  </si>
  <si>
    <t>7
(95)</t>
  </si>
  <si>
    <t>8
(96)</t>
  </si>
  <si>
    <t>10
(98)</t>
  </si>
  <si>
    <t>11
(99)</t>
  </si>
  <si>
    <t>12
(2000)</t>
  </si>
  <si>
    <t>13
(2001)</t>
  </si>
  <si>
    <t>15
(03)</t>
  </si>
  <si>
    <t>16
(04)</t>
  </si>
  <si>
    <t>17
(05)</t>
  </si>
  <si>
    <t>18
(06)</t>
  </si>
  <si>
    <t>20
(08)</t>
  </si>
  <si>
    <t>21
(09)</t>
  </si>
  <si>
    <t>22
(10)</t>
  </si>
  <si>
    <t>23
(11)</t>
  </si>
  <si>
    <t>25
(13)</t>
  </si>
  <si>
    <t>26
(14)</t>
  </si>
  <si>
    <t>27
(15)</t>
  </si>
  <si>
    <t>28
(16)</t>
  </si>
  <si>
    <t>30
(18)</t>
  </si>
  <si>
    <t>2
(20)</t>
  </si>
  <si>
    <t>3
(21)</t>
    <phoneticPr fontId="3"/>
  </si>
  <si>
    <t>全国計</t>
    <rPh sb="0" eb="2">
      <t>ゼンコク</t>
    </rPh>
    <rPh sb="2" eb="3">
      <t>ケイ</t>
    </rPh>
    <phoneticPr fontId="3"/>
  </si>
  <si>
    <t>R2
(20)</t>
    <phoneticPr fontId="3"/>
  </si>
  <si>
    <t>H2
(90)</t>
    <phoneticPr fontId="3"/>
  </si>
  <si>
    <t>令和</t>
    <rPh sb="0" eb="2">
      <t>レイワ</t>
    </rPh>
    <phoneticPr fontId="3"/>
  </si>
  <si>
    <t>5
(23)</t>
  </si>
  <si>
    <t>4
(22)</t>
    <phoneticPr fontId="3"/>
  </si>
  <si>
    <t>6
(24)</t>
    <phoneticPr fontId="3"/>
  </si>
  <si>
    <t>元</t>
    <rPh sb="0" eb="1">
      <t>ガン</t>
    </rPh>
    <phoneticPr fontId="3"/>
  </si>
  <si>
    <t>R元
(19)</t>
    <rPh sb="1" eb="2">
      <t>ガン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</si>
</sst>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¥&quot;#,##0;[Red]&quot;¥&quot;\-#,##0"/>
    <numFmt numFmtId="176" formatCode="0.0"/>
    <numFmt numFmtId="177" formatCode="0.0_);[Red]\(0.0\)"/>
    <numFmt numFmtId="178" formatCode="#,##0_ ;[Red]\-#,##0\ "/>
    <numFmt numFmtId="179" formatCode="#,##0.0_ ;[Red]\-#,##0.0\ "/>
    <numFmt numFmtId="180" formatCode="#,##0.00_ ;[Red]\-#,##0.00\ "/>
    <numFmt numFmtId="181" formatCode="0.00_);[Red]\(0.00\)"/>
    <numFmt numFmtId="182" formatCode="0.0%"/>
  </numFmts>
  <fonts count="1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0" tint="-0.3499862666707357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6" fillId="0" borderId="0" applyFont="0" applyFill="0" applyBorder="0" applyAlignment="0" applyProtection="0"/>
    <xf numFmtId="6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2" fillId="0" borderId="0"/>
    <xf numFmtId="0" fontId="1" fillId="0" borderId="0">
      <alignment vertical="center"/>
    </xf>
  </cellStyleXfs>
  <cellXfs count="216">
    <xf numFmtId="0" fontId="0" fillId="0" borderId="0" xfId="0">
      <alignment vertical="center"/>
    </xf>
    <xf numFmtId="0" fontId="4" fillId="0" borderId="0" xfId="12" applyFont="1" applyAlignment="1">
      <alignment horizontal="left"/>
    </xf>
    <xf numFmtId="9" fontId="2" fillId="0" borderId="1" xfId="1" applyFont="1" applyFill="1" applyBorder="1" applyAlignment="1"/>
    <xf numFmtId="0" fontId="2" fillId="0" borderId="3" xfId="12" applyBorder="1" applyAlignment="1">
      <alignment horizontal="center" vertical="center"/>
    </xf>
    <xf numFmtId="0" fontId="2" fillId="0" borderId="4" xfId="12" applyBorder="1" applyAlignment="1">
      <alignment horizontal="center" vertical="center"/>
    </xf>
    <xf numFmtId="0" fontId="2" fillId="0" borderId="5" xfId="12" applyBorder="1" applyAlignment="1">
      <alignment horizontal="center" vertical="center"/>
    </xf>
    <xf numFmtId="0" fontId="2" fillId="0" borderId="6" xfId="12" applyBorder="1" applyAlignment="1">
      <alignment horizontal="center" vertical="center"/>
    </xf>
    <xf numFmtId="179" fontId="2" fillId="0" borderId="7" xfId="12" applyNumberFormat="1" applyBorder="1" applyAlignment="1">
      <alignment horizontal="center" vertical="center"/>
    </xf>
    <xf numFmtId="179" fontId="2" fillId="0" borderId="9" xfId="12" applyNumberFormat="1" applyBorder="1" applyAlignment="1">
      <alignment horizontal="center" vertical="center"/>
    </xf>
    <xf numFmtId="179" fontId="2" fillId="0" borderId="8" xfId="12" applyNumberFormat="1" applyBorder="1" applyAlignment="1">
      <alignment horizontal="center" vertical="center"/>
    </xf>
    <xf numFmtId="179" fontId="2" fillId="0" borderId="10" xfId="12" applyNumberFormat="1" applyBorder="1" applyAlignment="1">
      <alignment horizontal="center" vertical="center"/>
    </xf>
    <xf numFmtId="0" fontId="2" fillId="0" borderId="0" xfId="12" applyAlignment="1">
      <alignment horizontal="center" vertical="center"/>
    </xf>
    <xf numFmtId="0" fontId="2" fillId="0" borderId="0" xfId="12"/>
    <xf numFmtId="9" fontId="2" fillId="0" borderId="1" xfId="1" applyFont="1" applyFill="1" applyBorder="1" applyAlignment="1">
      <alignment horizontal="right"/>
    </xf>
    <xf numFmtId="0" fontId="2" fillId="0" borderId="17" xfId="12" applyBorder="1" applyAlignment="1">
      <alignment horizontal="center" vertical="center"/>
    </xf>
    <xf numFmtId="179" fontId="2" fillId="2" borderId="18" xfId="12" applyNumberFormat="1" applyFill="1" applyBorder="1" applyAlignment="1">
      <alignment horizontal="center" vertical="center"/>
    </xf>
    <xf numFmtId="179" fontId="2" fillId="2" borderId="19" xfId="12" applyNumberFormat="1" applyFill="1" applyBorder="1" applyAlignment="1">
      <alignment horizontal="center" vertical="center"/>
    </xf>
    <xf numFmtId="179" fontId="2" fillId="2" borderId="20" xfId="12" applyNumberFormat="1" applyFill="1" applyBorder="1" applyAlignment="1">
      <alignment horizontal="center" vertical="center"/>
    </xf>
    <xf numFmtId="179" fontId="2" fillId="2" borderId="21" xfId="12" applyNumberFormat="1" applyFill="1" applyBorder="1" applyAlignment="1">
      <alignment vertical="center"/>
    </xf>
    <xf numFmtId="179" fontId="2" fillId="2" borderId="20" xfId="12" applyNumberFormat="1" applyFill="1" applyBorder="1" applyAlignment="1">
      <alignment vertical="center"/>
    </xf>
    <xf numFmtId="179" fontId="2" fillId="2" borderId="21" xfId="12" applyNumberFormat="1" applyFill="1" applyBorder="1" applyAlignment="1">
      <alignment horizontal="center" vertical="center"/>
    </xf>
    <xf numFmtId="0" fontId="2" fillId="0" borderId="22" xfId="12" applyBorder="1" applyAlignment="1">
      <alignment horizontal="center" vertical="center"/>
    </xf>
    <xf numFmtId="179" fontId="2" fillId="2" borderId="22" xfId="12" applyNumberFormat="1" applyFill="1" applyBorder="1" applyAlignment="1">
      <alignment vertical="center"/>
    </xf>
    <xf numFmtId="179" fontId="2" fillId="2" borderId="23" xfId="12" applyNumberFormat="1" applyFill="1" applyBorder="1" applyAlignment="1">
      <alignment horizontal="center" vertical="center"/>
    </xf>
    <xf numFmtId="179" fontId="2" fillId="2" borderId="24" xfId="12" applyNumberFormat="1" applyFill="1" applyBorder="1" applyAlignment="1">
      <alignment vertical="center"/>
    </xf>
    <xf numFmtId="179" fontId="2" fillId="0" borderId="25" xfId="4" applyNumberFormat="1" applyFont="1" applyBorder="1" applyAlignment="1">
      <alignment vertical="center"/>
    </xf>
    <xf numFmtId="179" fontId="2" fillId="0" borderId="24" xfId="4" applyNumberFormat="1" applyFont="1" applyBorder="1" applyAlignment="1">
      <alignment vertical="center"/>
    </xf>
    <xf numFmtId="179" fontId="2" fillId="0" borderId="25" xfId="12" applyNumberFormat="1" applyBorder="1" applyAlignment="1">
      <alignment vertical="center"/>
    </xf>
    <xf numFmtId="179" fontId="2" fillId="0" borderId="24" xfId="12" applyNumberFormat="1" applyBorder="1" applyAlignment="1">
      <alignment vertical="center"/>
    </xf>
    <xf numFmtId="179" fontId="2" fillId="2" borderId="26" xfId="12" applyNumberFormat="1" applyFill="1" applyBorder="1" applyAlignment="1">
      <alignment vertical="center"/>
    </xf>
    <xf numFmtId="179" fontId="2" fillId="2" borderId="23" xfId="12" applyNumberFormat="1" applyFill="1" applyBorder="1" applyAlignment="1">
      <alignment vertical="center"/>
    </xf>
    <xf numFmtId="179" fontId="2" fillId="0" borderId="27" xfId="4" applyNumberFormat="1" applyFont="1" applyBorder="1" applyAlignment="1">
      <alignment vertical="center"/>
    </xf>
    <xf numFmtId="179" fontId="2" fillId="0" borderId="23" xfId="4" applyNumberFormat="1" applyFont="1" applyBorder="1" applyAlignment="1">
      <alignment vertical="center"/>
    </xf>
    <xf numFmtId="179" fontId="2" fillId="0" borderId="27" xfId="12" applyNumberFormat="1" applyBorder="1" applyAlignment="1">
      <alignment vertical="center"/>
    </xf>
    <xf numFmtId="179" fontId="2" fillId="0" borderId="23" xfId="12" applyNumberFormat="1" applyBorder="1" applyAlignment="1">
      <alignment vertical="center"/>
    </xf>
    <xf numFmtId="0" fontId="2" fillId="0" borderId="28" xfId="12" applyBorder="1" applyAlignment="1">
      <alignment horizontal="center" vertical="center"/>
    </xf>
    <xf numFmtId="179" fontId="2" fillId="2" borderId="28" xfId="12" applyNumberFormat="1" applyFill="1" applyBorder="1" applyAlignment="1">
      <alignment vertical="center"/>
    </xf>
    <xf numFmtId="179" fontId="2" fillId="2" borderId="29" xfId="12" applyNumberFormat="1" applyFill="1" applyBorder="1" applyAlignment="1">
      <alignment vertical="center"/>
    </xf>
    <xf numFmtId="179" fontId="2" fillId="0" borderId="30" xfId="4" applyNumberFormat="1" applyFont="1" applyBorder="1" applyAlignment="1">
      <alignment vertical="center"/>
    </xf>
    <xf numFmtId="179" fontId="2" fillId="0" borderId="29" xfId="4" applyNumberFormat="1" applyFont="1" applyBorder="1" applyAlignment="1">
      <alignment vertical="center"/>
    </xf>
    <xf numFmtId="179" fontId="2" fillId="0" borderId="30" xfId="12" applyNumberFormat="1" applyBorder="1" applyAlignment="1">
      <alignment vertical="center"/>
    </xf>
    <xf numFmtId="179" fontId="2" fillId="0" borderId="29" xfId="12" applyNumberFormat="1" applyBorder="1" applyAlignment="1">
      <alignment vertical="center"/>
    </xf>
    <xf numFmtId="0" fontId="2" fillId="0" borderId="31" xfId="12" applyBorder="1" applyAlignment="1">
      <alignment horizontal="center" vertical="center"/>
    </xf>
    <xf numFmtId="179" fontId="2" fillId="0" borderId="17" xfId="12" applyNumberFormat="1" applyBorder="1" applyAlignment="1">
      <alignment vertical="center"/>
    </xf>
    <xf numFmtId="179" fontId="2" fillId="0" borderId="20" xfId="12" applyNumberFormat="1" applyBorder="1" applyAlignment="1">
      <alignment vertical="center"/>
    </xf>
    <xf numFmtId="179" fontId="2" fillId="0" borderId="21" xfId="4" applyNumberFormat="1" applyFont="1" applyBorder="1" applyAlignment="1">
      <alignment vertical="center"/>
    </xf>
    <xf numFmtId="179" fontId="2" fillId="0" borderId="20" xfId="4" applyNumberFormat="1" applyFont="1" applyBorder="1" applyAlignment="1">
      <alignment vertical="center"/>
    </xf>
    <xf numFmtId="179" fontId="2" fillId="0" borderId="21" xfId="12" applyNumberFormat="1" applyBorder="1" applyAlignment="1">
      <alignment vertical="center"/>
    </xf>
    <xf numFmtId="0" fontId="2" fillId="0" borderId="32" xfId="12" applyBorder="1" applyAlignment="1">
      <alignment horizontal="center" vertical="center"/>
    </xf>
    <xf numFmtId="179" fontId="2" fillId="0" borderId="26" xfId="12" applyNumberFormat="1" applyBorder="1" applyAlignment="1">
      <alignment vertical="center"/>
    </xf>
    <xf numFmtId="0" fontId="2" fillId="0" borderId="33" xfId="12" applyBorder="1" applyAlignment="1">
      <alignment horizontal="center" vertical="center"/>
    </xf>
    <xf numFmtId="179" fontId="2" fillId="0" borderId="28" xfId="12" applyNumberFormat="1" applyBorder="1" applyAlignment="1">
      <alignment vertical="center"/>
    </xf>
    <xf numFmtId="179" fontId="2" fillId="0" borderId="4" xfId="12" applyNumberFormat="1" applyBorder="1" applyAlignment="1">
      <alignment vertical="center"/>
    </xf>
    <xf numFmtId="179" fontId="2" fillId="0" borderId="2" xfId="12" applyNumberFormat="1" applyBorder="1" applyAlignment="1">
      <alignment vertical="center"/>
    </xf>
    <xf numFmtId="179" fontId="2" fillId="0" borderId="22" xfId="12" applyNumberFormat="1" applyBorder="1" applyAlignment="1">
      <alignment vertical="center"/>
    </xf>
    <xf numFmtId="0" fontId="2" fillId="0" borderId="26" xfId="12" applyBorder="1" applyAlignment="1">
      <alignment horizontal="center" vertical="center"/>
    </xf>
    <xf numFmtId="179" fontId="2" fillId="0" borderId="34" xfId="12" applyNumberFormat="1" applyBorder="1" applyAlignment="1">
      <alignment vertical="center"/>
    </xf>
    <xf numFmtId="179" fontId="2" fillId="2" borderId="29" xfId="12" applyNumberFormat="1" applyFill="1" applyBorder="1" applyAlignment="1">
      <alignment horizontal="center" vertical="center"/>
    </xf>
    <xf numFmtId="179" fontId="2" fillId="0" borderId="35" xfId="4" applyNumberFormat="1" applyFont="1" applyBorder="1" applyAlignment="1">
      <alignment vertical="center"/>
    </xf>
    <xf numFmtId="179" fontId="2" fillId="0" borderId="36" xfId="4" applyNumberFormat="1" applyFont="1" applyBorder="1" applyAlignment="1">
      <alignment vertical="center"/>
    </xf>
    <xf numFmtId="0" fontId="2" fillId="0" borderId="37" xfId="12" applyBorder="1" applyAlignment="1">
      <alignment horizontal="center" vertical="center"/>
    </xf>
    <xf numFmtId="179" fontId="2" fillId="0" borderId="10" xfId="4" applyNumberFormat="1" applyFont="1" applyBorder="1" applyAlignment="1">
      <alignment vertical="center"/>
    </xf>
    <xf numFmtId="179" fontId="2" fillId="0" borderId="8" xfId="4" applyNumberFormat="1" applyFont="1" applyBorder="1" applyAlignment="1">
      <alignment vertical="center"/>
    </xf>
    <xf numFmtId="179" fontId="2" fillId="0" borderId="10" xfId="12" applyNumberFormat="1" applyBorder="1" applyAlignment="1">
      <alignment vertical="center"/>
    </xf>
    <xf numFmtId="179" fontId="2" fillId="0" borderId="8" xfId="12" applyNumberFormat="1" applyBorder="1" applyAlignment="1">
      <alignment vertical="center"/>
    </xf>
    <xf numFmtId="179" fontId="2" fillId="0" borderId="36" xfId="0" applyNumberFormat="1" applyFont="1" applyBorder="1">
      <alignment vertical="center"/>
    </xf>
    <xf numFmtId="179" fontId="2" fillId="0" borderId="35" xfId="0" applyNumberFormat="1" applyFont="1" applyBorder="1">
      <alignment vertical="center"/>
    </xf>
    <xf numFmtId="0" fontId="2" fillId="0" borderId="0" xfId="12" applyAlignment="1">
      <alignment horizontal="center"/>
    </xf>
    <xf numFmtId="0" fontId="2" fillId="0" borderId="7" xfId="12" applyBorder="1" applyAlignment="1">
      <alignment horizontal="center" vertical="center" shrinkToFit="1"/>
    </xf>
    <xf numFmtId="178" fontId="2" fillId="0" borderId="8" xfId="12" applyNumberFormat="1" applyBorder="1" applyAlignment="1">
      <alignment vertical="center" shrinkToFit="1"/>
    </xf>
    <xf numFmtId="0" fontId="2" fillId="0" borderId="0" xfId="12" applyAlignment="1">
      <alignment horizontal="center" vertical="center" shrinkToFit="1"/>
    </xf>
    <xf numFmtId="9" fontId="2" fillId="0" borderId="0" xfId="1" applyFont="1" applyBorder="1" applyAlignment="1">
      <alignment vertical="center"/>
    </xf>
    <xf numFmtId="9" fontId="2" fillId="0" borderId="0" xfId="12" applyNumberFormat="1" applyAlignment="1">
      <alignment vertical="center"/>
    </xf>
    <xf numFmtId="180" fontId="2" fillId="0" borderId="10" xfId="12" applyNumberFormat="1" applyBorder="1" applyAlignment="1">
      <alignment vertical="center"/>
    </xf>
    <xf numFmtId="180" fontId="2" fillId="0" borderId="5" xfId="12" applyNumberFormat="1" applyBorder="1" applyAlignment="1">
      <alignment vertical="center"/>
    </xf>
    <xf numFmtId="180" fontId="2" fillId="0" borderId="8" xfId="12" applyNumberFormat="1" applyBorder="1" applyAlignment="1">
      <alignment vertical="center"/>
    </xf>
    <xf numFmtId="179" fontId="2" fillId="2" borderId="20" xfId="12" applyNumberFormat="1" applyFill="1" applyBorder="1" applyAlignment="1">
      <alignment horizontal="right" vertical="center"/>
    </xf>
    <xf numFmtId="180" fontId="2" fillId="0" borderId="0" xfId="12" applyNumberFormat="1"/>
    <xf numFmtId="0" fontId="0" fillId="0" borderId="1" xfId="1" applyNumberFormat="1" applyFont="1" applyFill="1" applyBorder="1" applyAlignment="1">
      <alignment horizontal="right"/>
    </xf>
    <xf numFmtId="177" fontId="2" fillId="0" borderId="20" xfId="12" applyNumberFormat="1" applyBorder="1" applyAlignment="1">
      <alignment horizontal="right" vertical="center"/>
    </xf>
    <xf numFmtId="177" fontId="2" fillId="0" borderId="24" xfId="12" applyNumberFormat="1" applyBorder="1" applyAlignment="1">
      <alignment vertical="center"/>
    </xf>
    <xf numFmtId="177" fontId="2" fillId="0" borderId="23" xfId="12" applyNumberFormat="1" applyBorder="1" applyAlignment="1">
      <alignment vertical="center"/>
    </xf>
    <xf numFmtId="177" fontId="2" fillId="0" borderId="29" xfId="12" applyNumberFormat="1" applyBorder="1" applyAlignment="1">
      <alignment vertical="center"/>
    </xf>
    <xf numFmtId="177" fontId="2" fillId="0" borderId="8" xfId="12" applyNumberFormat="1" applyBorder="1" applyAlignment="1">
      <alignment vertical="center"/>
    </xf>
    <xf numFmtId="177" fontId="2" fillId="0" borderId="20" xfId="12" applyNumberFormat="1" applyBorder="1" applyAlignment="1">
      <alignment vertical="center"/>
    </xf>
    <xf numFmtId="177" fontId="2" fillId="0" borderId="2" xfId="12" applyNumberFormat="1" applyBorder="1" applyAlignment="1">
      <alignment vertical="center"/>
    </xf>
    <xf numFmtId="177" fontId="2" fillId="0" borderId="36" xfId="12" applyNumberFormat="1" applyBorder="1" applyAlignment="1">
      <alignment vertical="center"/>
    </xf>
    <xf numFmtId="177" fontId="2" fillId="0" borderId="8" xfId="4" applyNumberFormat="1" applyFont="1" applyFill="1" applyBorder="1" applyAlignment="1">
      <alignment vertical="center"/>
    </xf>
    <xf numFmtId="177" fontId="2" fillId="0" borderId="36" xfId="0" applyNumberFormat="1" applyFont="1" applyBorder="1">
      <alignment vertical="center"/>
    </xf>
    <xf numFmtId="179" fontId="2" fillId="0" borderId="7" xfId="12" applyNumberFormat="1" applyBorder="1" applyAlignment="1">
      <alignment vertical="center"/>
    </xf>
    <xf numFmtId="179" fontId="2" fillId="0" borderId="9" xfId="12" applyNumberFormat="1" applyBorder="1" applyAlignment="1">
      <alignment vertical="center"/>
    </xf>
    <xf numFmtId="179" fontId="2" fillId="0" borderId="16" xfId="4" applyNumberFormat="1" applyFont="1" applyFill="1" applyBorder="1" applyAlignment="1">
      <alignment vertical="center"/>
    </xf>
    <xf numFmtId="179" fontId="2" fillId="0" borderId="2" xfId="4" applyNumberFormat="1" applyFont="1" applyFill="1" applyBorder="1" applyAlignment="1">
      <alignment vertical="center"/>
    </xf>
    <xf numFmtId="179" fontId="2" fillId="0" borderId="16" xfId="12" applyNumberFormat="1" applyBorder="1" applyAlignment="1">
      <alignment vertical="center"/>
    </xf>
    <xf numFmtId="179" fontId="2" fillId="0" borderId="35" xfId="4" applyNumberFormat="1" applyFont="1" applyFill="1" applyBorder="1" applyAlignment="1">
      <alignment vertical="center"/>
    </xf>
    <xf numFmtId="179" fontId="2" fillId="0" borderId="36" xfId="4" applyNumberFormat="1" applyFont="1" applyFill="1" applyBorder="1" applyAlignment="1">
      <alignment vertical="center"/>
    </xf>
    <xf numFmtId="179" fontId="2" fillId="0" borderId="35" xfId="12" applyNumberFormat="1" applyBorder="1" applyAlignment="1">
      <alignment vertical="center"/>
    </xf>
    <xf numFmtId="179" fontId="2" fillId="0" borderId="36" xfId="12" applyNumberFormat="1" applyBorder="1" applyAlignment="1">
      <alignment vertical="center"/>
    </xf>
    <xf numFmtId="179" fontId="2" fillId="0" borderId="5" xfId="12" applyNumberFormat="1" applyBorder="1" applyAlignment="1">
      <alignment vertical="center"/>
    </xf>
    <xf numFmtId="179" fontId="2" fillId="0" borderId="3" xfId="12" applyNumberFormat="1" applyBorder="1" applyAlignment="1">
      <alignment vertical="center"/>
    </xf>
    <xf numFmtId="179" fontId="2" fillId="0" borderId="10" xfId="4" applyNumberFormat="1" applyFont="1" applyFill="1" applyBorder="1" applyAlignment="1">
      <alignment vertical="center"/>
    </xf>
    <xf numFmtId="179" fontId="2" fillId="0" borderId="8" xfId="4" applyNumberFormat="1" applyFont="1" applyFill="1" applyBorder="1" applyAlignment="1">
      <alignment vertical="center"/>
    </xf>
    <xf numFmtId="176" fontId="0" fillId="0" borderId="0" xfId="0" applyNumberFormat="1">
      <alignment vertical="center"/>
    </xf>
    <xf numFmtId="0" fontId="0" fillId="0" borderId="0" xfId="12" applyFont="1" applyAlignment="1">
      <alignment horizontal="right"/>
    </xf>
    <xf numFmtId="0" fontId="7" fillId="0" borderId="0" xfId="12" applyFont="1" applyAlignment="1">
      <alignment horizontal="left"/>
    </xf>
    <xf numFmtId="0" fontId="7" fillId="0" borderId="0" xfId="12" applyFont="1"/>
    <xf numFmtId="179" fontId="2" fillId="0" borderId="40" xfId="12" applyNumberFormat="1" applyBorder="1" applyAlignment="1">
      <alignment horizontal="center" vertical="center"/>
    </xf>
    <xf numFmtId="177" fontId="2" fillId="0" borderId="41" xfId="12" applyNumberFormat="1" applyBorder="1" applyAlignment="1">
      <alignment horizontal="right" vertical="center"/>
    </xf>
    <xf numFmtId="177" fontId="2" fillId="0" borderId="42" xfId="12" applyNumberFormat="1" applyBorder="1" applyAlignment="1">
      <alignment vertical="center"/>
    </xf>
    <xf numFmtId="177" fontId="2" fillId="0" borderId="43" xfId="12" applyNumberFormat="1" applyBorder="1" applyAlignment="1">
      <alignment vertical="center"/>
    </xf>
    <xf numFmtId="177" fontId="2" fillId="0" borderId="44" xfId="12" applyNumberFormat="1" applyBorder="1" applyAlignment="1">
      <alignment vertical="center"/>
    </xf>
    <xf numFmtId="177" fontId="2" fillId="0" borderId="40" xfId="12" applyNumberFormat="1" applyBorder="1" applyAlignment="1">
      <alignment vertical="center"/>
    </xf>
    <xf numFmtId="177" fontId="2" fillId="0" borderId="41" xfId="12" applyNumberFormat="1" applyBorder="1" applyAlignment="1">
      <alignment vertical="center"/>
    </xf>
    <xf numFmtId="177" fontId="0" fillId="0" borderId="43" xfId="12" applyNumberFormat="1" applyFont="1" applyBorder="1" applyAlignment="1">
      <alignment horizontal="center" vertical="center"/>
    </xf>
    <xf numFmtId="177" fontId="2" fillId="0" borderId="1" xfId="12" applyNumberFormat="1" applyBorder="1" applyAlignment="1">
      <alignment vertical="center"/>
    </xf>
    <xf numFmtId="177" fontId="2" fillId="0" borderId="0" xfId="12" applyNumberFormat="1" applyAlignment="1">
      <alignment vertical="center"/>
    </xf>
    <xf numFmtId="177" fontId="2" fillId="0" borderId="40" xfId="4" applyNumberFormat="1" applyFont="1" applyFill="1" applyBorder="1" applyAlignment="1">
      <alignment vertical="center"/>
    </xf>
    <xf numFmtId="177" fontId="2" fillId="0" borderId="0" xfId="0" applyNumberFormat="1" applyFont="1">
      <alignment vertical="center"/>
    </xf>
    <xf numFmtId="178" fontId="2" fillId="0" borderId="40" xfId="12" applyNumberFormat="1" applyBorder="1" applyAlignment="1">
      <alignment vertical="center" shrinkToFit="1"/>
    </xf>
    <xf numFmtId="181" fontId="2" fillId="0" borderId="8" xfId="12" applyNumberFormat="1" applyBorder="1" applyAlignment="1">
      <alignment vertical="center"/>
    </xf>
    <xf numFmtId="181" fontId="2" fillId="0" borderId="40" xfId="12" applyNumberFormat="1" applyBorder="1" applyAlignment="1">
      <alignment vertical="center"/>
    </xf>
    <xf numFmtId="0" fontId="9" fillId="0" borderId="39" xfId="12" applyFont="1" applyBorder="1" applyAlignment="1">
      <alignment horizontal="center" vertical="center" shrinkToFit="1"/>
    </xf>
    <xf numFmtId="178" fontId="9" fillId="0" borderId="39" xfId="12" applyNumberFormat="1" applyFont="1" applyBorder="1" applyAlignment="1">
      <alignment vertical="center" shrinkToFit="1"/>
    </xf>
    <xf numFmtId="0" fontId="9" fillId="0" borderId="0" xfId="12" applyFont="1"/>
    <xf numFmtId="178" fontId="9" fillId="0" borderId="0" xfId="12" applyNumberFormat="1" applyFont="1" applyAlignment="1">
      <alignment vertical="center" shrinkToFit="1"/>
    </xf>
    <xf numFmtId="0" fontId="4" fillId="0" borderId="0" xfId="12" applyFont="1"/>
    <xf numFmtId="9" fontId="2" fillId="3" borderId="0" xfId="1" applyFont="1" applyFill="1" applyBorder="1" applyAlignment="1">
      <alignment vertical="center"/>
    </xf>
    <xf numFmtId="9" fontId="2" fillId="3" borderId="0" xfId="12" applyNumberFormat="1" applyFill="1" applyAlignment="1">
      <alignment vertical="center"/>
    </xf>
    <xf numFmtId="0" fontId="2" fillId="3" borderId="0" xfId="12" applyFill="1"/>
    <xf numFmtId="14" fontId="4" fillId="3" borderId="0" xfId="12" applyNumberFormat="1" applyFont="1" applyFill="1"/>
    <xf numFmtId="0" fontId="4" fillId="3" borderId="0" xfId="12" applyFont="1" applyFill="1"/>
    <xf numFmtId="177" fontId="2" fillId="0" borderId="21" xfId="12" applyNumberFormat="1" applyBorder="1" applyAlignment="1">
      <alignment horizontal="right" vertical="center"/>
    </xf>
    <xf numFmtId="177" fontId="2" fillId="0" borderId="25" xfId="12" applyNumberFormat="1" applyBorder="1" applyAlignment="1">
      <alignment vertical="center"/>
    </xf>
    <xf numFmtId="177" fontId="2" fillId="0" borderId="27" xfId="12" applyNumberFormat="1" applyBorder="1" applyAlignment="1">
      <alignment vertical="center"/>
    </xf>
    <xf numFmtId="177" fontId="2" fillId="0" borderId="30" xfId="12" applyNumberFormat="1" applyBorder="1" applyAlignment="1">
      <alignment vertical="center"/>
    </xf>
    <xf numFmtId="177" fontId="2" fillId="0" borderId="10" xfId="12" applyNumberFormat="1" applyBorder="1" applyAlignment="1">
      <alignment vertical="center"/>
    </xf>
    <xf numFmtId="177" fontId="2" fillId="0" borderId="21" xfId="12" applyNumberFormat="1" applyBorder="1" applyAlignment="1">
      <alignment vertical="center"/>
    </xf>
    <xf numFmtId="177" fontId="0" fillId="0" borderId="27" xfId="12" applyNumberFormat="1" applyFont="1" applyBorder="1" applyAlignment="1">
      <alignment horizontal="center" vertical="center"/>
    </xf>
    <xf numFmtId="177" fontId="2" fillId="0" borderId="16" xfId="12" applyNumberFormat="1" applyBorder="1" applyAlignment="1">
      <alignment vertical="center"/>
    </xf>
    <xf numFmtId="177" fontId="2" fillId="0" borderId="35" xfId="12" applyNumberFormat="1" applyBorder="1" applyAlignment="1">
      <alignment vertical="center"/>
    </xf>
    <xf numFmtId="177" fontId="0" fillId="0" borderId="21" xfId="12" applyNumberFormat="1" applyFont="1" applyBorder="1" applyAlignment="1">
      <alignment vertical="center"/>
    </xf>
    <xf numFmtId="177" fontId="2" fillId="0" borderId="35" xfId="0" applyNumberFormat="1" applyFont="1" applyBorder="1">
      <alignment vertical="center"/>
    </xf>
    <xf numFmtId="177" fontId="2" fillId="0" borderId="10" xfId="4" applyNumberFormat="1" applyFont="1" applyFill="1" applyBorder="1" applyAlignment="1">
      <alignment vertical="center"/>
    </xf>
    <xf numFmtId="181" fontId="2" fillId="0" borderId="10" xfId="12" applyNumberFormat="1" applyBorder="1" applyAlignment="1">
      <alignment vertical="center"/>
    </xf>
    <xf numFmtId="177" fontId="0" fillId="0" borderId="0" xfId="0" applyNumberFormat="1">
      <alignment vertical="center"/>
    </xf>
    <xf numFmtId="0" fontId="2" fillId="0" borderId="46" xfId="12" applyBorder="1" applyAlignment="1">
      <alignment horizontal="center" vertical="distributed"/>
    </xf>
    <xf numFmtId="0" fontId="2" fillId="0" borderId="45" xfId="12" applyBorder="1" applyAlignment="1">
      <alignment horizontal="center" vertical="distributed"/>
    </xf>
    <xf numFmtId="0" fontId="2" fillId="0" borderId="2" xfId="12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2" xfId="12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177" fontId="2" fillId="0" borderId="50" xfId="12" applyNumberFormat="1" applyBorder="1" applyAlignment="1">
      <alignment horizontal="right" vertical="center"/>
    </xf>
    <xf numFmtId="177" fontId="2" fillId="0" borderId="51" xfId="12" applyNumberFormat="1" applyBorder="1" applyAlignment="1">
      <alignment vertical="center"/>
    </xf>
    <xf numFmtId="177" fontId="2" fillId="0" borderId="52" xfId="12" applyNumberFormat="1" applyBorder="1" applyAlignment="1">
      <alignment vertical="center"/>
    </xf>
    <xf numFmtId="177" fontId="2" fillId="0" borderId="50" xfId="12" applyNumberFormat="1" applyBorder="1" applyAlignment="1">
      <alignment vertical="center"/>
    </xf>
    <xf numFmtId="177" fontId="0" fillId="0" borderId="50" xfId="12" applyNumberFormat="1" applyFont="1" applyBorder="1" applyAlignment="1">
      <alignment vertical="center"/>
    </xf>
    <xf numFmtId="177" fontId="2" fillId="0" borderId="38" xfId="4" applyNumberFormat="1" applyFont="1" applyFill="1" applyBorder="1" applyAlignment="1">
      <alignment vertical="center"/>
    </xf>
    <xf numFmtId="177" fontId="2" fillId="0" borderId="47" xfId="0" applyNumberFormat="1" applyFont="1" applyBorder="1">
      <alignment vertical="center"/>
    </xf>
    <xf numFmtId="181" fontId="2" fillId="0" borderId="38" xfId="12" applyNumberFormat="1" applyBorder="1" applyAlignment="1">
      <alignment vertical="center"/>
    </xf>
    <xf numFmtId="177" fontId="0" fillId="0" borderId="23" xfId="12" applyNumberFormat="1" applyFont="1" applyBorder="1" applyAlignment="1">
      <alignment horizontal="right" vertical="center"/>
    </xf>
    <xf numFmtId="177" fontId="0" fillId="0" borderId="20" xfId="12" applyNumberFormat="1" applyFont="1" applyBorder="1" applyAlignment="1">
      <alignment vertical="center"/>
    </xf>
    <xf numFmtId="176" fontId="9" fillId="0" borderId="0" xfId="12" applyNumberFormat="1" applyFont="1"/>
    <xf numFmtId="179" fontId="2" fillId="0" borderId="0" xfId="12" applyNumberFormat="1" applyAlignment="1">
      <alignment horizontal="center" vertical="center"/>
    </xf>
    <xf numFmtId="177" fontId="2" fillId="0" borderId="0" xfId="12" applyNumberFormat="1" applyAlignment="1">
      <alignment horizontal="center" vertical="center"/>
    </xf>
    <xf numFmtId="182" fontId="2" fillId="0" borderId="0" xfId="1" applyNumberFormat="1" applyAlignment="1"/>
    <xf numFmtId="179" fontId="2" fillId="0" borderId="8" xfId="12" applyNumberFormat="1" applyBorder="1" applyAlignment="1">
      <alignment vertical="center" shrinkToFit="1"/>
    </xf>
    <xf numFmtId="177" fontId="2" fillId="0" borderId="42" xfId="12" applyNumberFormat="1" applyBorder="1" applyAlignment="1">
      <alignment horizontal="right" vertical="center"/>
    </xf>
    <xf numFmtId="177" fontId="2" fillId="0" borderId="53" xfId="12" applyNumberFormat="1" applyBorder="1" applyAlignment="1">
      <alignment vertical="center"/>
    </xf>
    <xf numFmtId="177" fontId="0" fillId="0" borderId="43" xfId="12" applyNumberFormat="1" applyFont="1" applyBorder="1" applyAlignment="1">
      <alignment horizontal="right" vertical="center"/>
    </xf>
    <xf numFmtId="177" fontId="0" fillId="0" borderId="42" xfId="12" applyNumberFormat="1" applyFont="1" applyBorder="1" applyAlignment="1">
      <alignment vertical="center"/>
    </xf>
    <xf numFmtId="177" fontId="2" fillId="0" borderId="1" xfId="0" applyNumberFormat="1" applyFont="1" applyBorder="1">
      <alignment vertical="center"/>
    </xf>
    <xf numFmtId="177" fontId="2" fillId="0" borderId="24" xfId="12" applyNumberFormat="1" applyBorder="1" applyAlignment="1">
      <alignment horizontal="right" vertical="center"/>
    </xf>
    <xf numFmtId="177" fontId="2" fillId="0" borderId="54" xfId="12" applyNumberFormat="1" applyBorder="1" applyAlignment="1">
      <alignment vertical="center"/>
    </xf>
    <xf numFmtId="177" fontId="2" fillId="0" borderId="23" xfId="12" applyNumberFormat="1" applyBorder="1" applyAlignment="1">
      <alignment horizontal="center" vertical="center"/>
    </xf>
    <xf numFmtId="177" fontId="0" fillId="0" borderId="24" xfId="12" applyNumberFormat="1" applyFont="1" applyBorder="1" applyAlignment="1">
      <alignment vertical="center"/>
    </xf>
    <xf numFmtId="177" fontId="2" fillId="0" borderId="2" xfId="0" applyNumberFormat="1" applyFont="1" applyBorder="1">
      <alignment vertical="center"/>
    </xf>
    <xf numFmtId="0" fontId="0" fillId="0" borderId="0" xfId="0" applyAlignment="1">
      <alignment horizontal="center" vertical="center"/>
    </xf>
    <xf numFmtId="177" fontId="0" fillId="0" borderId="0" xfId="12" applyNumberFormat="1" applyFont="1" applyAlignment="1">
      <alignment horizontal="center" vertical="center"/>
    </xf>
    <xf numFmtId="177" fontId="2" fillId="0" borderId="0" xfId="4" applyNumberFormat="1" applyFont="1" applyFill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81" fontId="2" fillId="0" borderId="0" xfId="12" applyNumberFormat="1" applyAlignment="1">
      <alignment horizontal="center" vertical="center"/>
    </xf>
    <xf numFmtId="0" fontId="8" fillId="0" borderId="0" xfId="12" applyFont="1" applyAlignment="1">
      <alignment horizontal="center"/>
    </xf>
    <xf numFmtId="0" fontId="0" fillId="0" borderId="0" xfId="12" applyFont="1" applyAlignment="1">
      <alignment horizontal="center"/>
    </xf>
    <xf numFmtId="0" fontId="0" fillId="0" borderId="55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179" fontId="2" fillId="0" borderId="38" xfId="12" applyNumberFormat="1" applyBorder="1" applyAlignment="1">
      <alignment vertical="center" shrinkToFit="1"/>
    </xf>
    <xf numFmtId="0" fontId="8" fillId="3" borderId="0" xfId="12" applyFont="1" applyFill="1"/>
    <xf numFmtId="9" fontId="10" fillId="0" borderId="0" xfId="1" applyFont="1" applyFill="1" applyBorder="1" applyAlignment="1">
      <alignment horizontal="right"/>
    </xf>
    <xf numFmtId="0" fontId="2" fillId="0" borderId="11" xfId="12" applyBorder="1" applyAlignment="1">
      <alignment horizontal="center" vertical="center"/>
    </xf>
    <xf numFmtId="0" fontId="2" fillId="0" borderId="11" xfId="12" applyBorder="1" applyAlignment="1">
      <alignment vertical="center"/>
    </xf>
    <xf numFmtId="0" fontId="2" fillId="0" borderId="12" xfId="12" applyBorder="1" applyAlignment="1">
      <alignment vertical="center"/>
    </xf>
    <xf numFmtId="0" fontId="2" fillId="0" borderId="13" xfId="12" applyBorder="1" applyAlignment="1">
      <alignment vertical="center"/>
    </xf>
    <xf numFmtId="0" fontId="2" fillId="0" borderId="12" xfId="12" applyBorder="1" applyAlignment="1">
      <alignment horizontal="left" vertical="center"/>
    </xf>
    <xf numFmtId="0" fontId="2" fillId="0" borderId="14" xfId="12" applyBorder="1" applyAlignment="1">
      <alignment vertical="center"/>
    </xf>
    <xf numFmtId="0" fontId="2" fillId="0" borderId="39" xfId="12" applyBorder="1" applyAlignment="1">
      <alignment vertical="center"/>
    </xf>
    <xf numFmtId="0" fontId="2" fillId="0" borderId="48" xfId="12" applyBorder="1" applyAlignment="1">
      <alignment vertical="center"/>
    </xf>
    <xf numFmtId="0" fontId="2" fillId="0" borderId="2" xfId="12" quotePrefix="1" applyBorder="1" applyAlignment="1">
      <alignment horizontal="center" vertical="center"/>
    </xf>
    <xf numFmtId="0" fontId="2" fillId="0" borderId="2" xfId="12" applyBorder="1" applyAlignment="1">
      <alignment horizontal="center" vertical="center"/>
    </xf>
    <xf numFmtId="0" fontId="2" fillId="0" borderId="15" xfId="12" applyBorder="1" applyAlignment="1">
      <alignment horizontal="center" vertical="center"/>
    </xf>
    <xf numFmtId="0" fontId="2" fillId="0" borderId="16" xfId="12" quotePrefix="1" applyBorder="1" applyAlignment="1">
      <alignment horizontal="center" vertical="center"/>
    </xf>
    <xf numFmtId="0" fontId="2" fillId="0" borderId="1" xfId="12" quotePrefix="1" applyBorder="1" applyAlignment="1">
      <alignment horizontal="center" vertical="center"/>
    </xf>
    <xf numFmtId="0" fontId="0" fillId="0" borderId="16" xfId="12" quotePrefix="1" applyFont="1" applyBorder="1" applyAlignment="1">
      <alignment horizontal="center" vertical="center"/>
    </xf>
    <xf numFmtId="0" fontId="0" fillId="0" borderId="2" xfId="12" quotePrefix="1" applyFont="1" applyBorder="1" applyAlignment="1">
      <alignment horizontal="center" vertical="center"/>
    </xf>
    <xf numFmtId="0" fontId="0" fillId="0" borderId="0" xfId="12" quotePrefix="1" applyFont="1" applyAlignment="1">
      <alignment horizontal="center" vertical="center"/>
    </xf>
    <xf numFmtId="0" fontId="0" fillId="0" borderId="36" xfId="12" quotePrefix="1" applyFont="1" applyBorder="1" applyAlignment="1">
      <alignment horizontal="center" vertical="center"/>
    </xf>
    <xf numFmtId="0" fontId="0" fillId="0" borderId="49" xfId="12" quotePrefix="1" applyFont="1" applyBorder="1" applyAlignment="1">
      <alignment horizontal="center" vertical="center"/>
    </xf>
    <xf numFmtId="176" fontId="0" fillId="0" borderId="57" xfId="0" applyNumberFormat="1" applyBorder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177" fontId="2" fillId="0" borderId="51" xfId="12" applyNumberFormat="1" applyBorder="1" applyAlignment="1">
      <alignment horizontal="right" vertical="center"/>
    </xf>
  </cellXfs>
  <cellStyles count="14">
    <cellStyle name="パーセント" xfId="1" builtinId="5"/>
    <cellStyle name="パーセント 2" xfId="2" xr:uid="{00000000-0005-0000-0000-000001000000}"/>
    <cellStyle name="パーセント 2 2" xfId="3" xr:uid="{00000000-0005-0000-0000-000002000000}"/>
    <cellStyle name="桁区切り" xfId="4" builtinId="6"/>
    <cellStyle name="桁区切り 2" xfId="5" xr:uid="{00000000-0005-0000-0000-000004000000}"/>
    <cellStyle name="桁区切り 2 2" xfId="6" xr:uid="{00000000-0005-0000-0000-000005000000}"/>
    <cellStyle name="通貨 2" xfId="7" xr:uid="{00000000-0005-0000-0000-000006000000}"/>
    <cellStyle name="通貨 3" xfId="8" xr:uid="{00000000-0005-0000-0000-000007000000}"/>
    <cellStyle name="標準" xfId="0" builtinId="0"/>
    <cellStyle name="標準 2" xfId="9" xr:uid="{00000000-0005-0000-0000-000009000000}"/>
    <cellStyle name="標準 2 2" xfId="10" xr:uid="{00000000-0005-0000-0000-00000A000000}"/>
    <cellStyle name="標準 3" xfId="11" xr:uid="{00000000-0005-0000-0000-00000B000000}"/>
    <cellStyle name="標準 5" xfId="13" xr:uid="{A08BD566-5A7B-42FA-87D2-4A2E7621E299}"/>
    <cellStyle name="標準_図Ⅱ－12　全国の松くい虫被害量の推移と東北地方の占める割合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343212517423112E-2"/>
          <c:y val="0.10245694834140417"/>
          <c:w val="0.86705677005837256"/>
          <c:h val="0.7839987761092706"/>
        </c:manualLayout>
      </c:layout>
      <c:barChart>
        <c:barDir val="col"/>
        <c:grouping val="stacked"/>
        <c:varyColors val="0"/>
        <c:ser>
          <c:idx val="9"/>
          <c:order val="0"/>
          <c:spPr>
            <a:solidFill>
              <a:srgbClr val="33CC33"/>
            </a:solidFill>
          </c:spPr>
          <c:invertIfNegative val="0"/>
          <c:dLbls>
            <c:dLbl>
              <c:idx val="0"/>
              <c:layout>
                <c:manualLayout>
                  <c:x val="1.3866758537530683E-2"/>
                  <c:y val="-0.12366405037437926"/>
                </c:manualLayout>
              </c:layout>
              <c:numFmt formatCode="#,##0.0_);[Red]\(#,##0.0\)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0-6430-4928-BFD5-8CBCAE793A2D}"/>
                </c:ext>
              </c:extLst>
            </c:dLbl>
            <c:dLbl>
              <c:idx val="2"/>
              <c:layout>
                <c:manualLayout>
                  <c:x val="7.4897119341563786E-4"/>
                  <c:y val="-0.33911388888888888"/>
                </c:manualLayout>
              </c:layout>
              <c:numFmt formatCode="#,##0.0_);[Red]\(#,##0.0\)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30-4928-BFD5-8CBCAE793A2D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4.8740725344883204E-2"/>
                      <c:h val="5.996519802837982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6430-4928-BFD5-8CBCAE793A2D}"/>
                </c:ext>
              </c:extLst>
            </c:dLbl>
            <c:dLbl>
              <c:idx val="47"/>
              <c:layout>
                <c:manualLayout>
                  <c:x val="-1.1772843536286335E-16"/>
                  <c:y val="-0.118302287727330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30-4928-BFD5-8CBCAE793A2D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'資料Ⅰ-27'!$B$65:$AW$65</c:f>
              <c:strCache>
                <c:ptCount val="48"/>
                <c:pt idx="0">
                  <c:v>S52
(1977)</c:v>
                </c:pt>
                <c:pt idx="3">
                  <c:v>55
(80)</c:v>
                </c:pt>
                <c:pt idx="8">
                  <c:v>60
(85)</c:v>
                </c:pt>
                <c:pt idx="13">
                  <c:v>H2
(90)</c:v>
                </c:pt>
                <c:pt idx="18">
                  <c:v>7
(95)</c:v>
                </c:pt>
                <c:pt idx="23">
                  <c:v>12
(2000)</c:v>
                </c:pt>
                <c:pt idx="28">
                  <c:v>17
(05)</c:v>
                </c:pt>
                <c:pt idx="33">
                  <c:v>22
(10)</c:v>
                </c:pt>
                <c:pt idx="38">
                  <c:v>27
(15)</c:v>
                </c:pt>
                <c:pt idx="43">
                  <c:v>R2
(20)</c:v>
                </c:pt>
                <c:pt idx="47">
                  <c:v>6
(24)</c:v>
                </c:pt>
              </c:strCache>
            </c:strRef>
          </c:cat>
          <c:val>
            <c:numRef>
              <c:f>'資料Ⅰ-27'!$B$67:$AW$67</c:f>
              <c:numCache>
                <c:formatCode>#,##0_ ;[Red]\-#,##0\ </c:formatCode>
                <c:ptCount val="48"/>
                <c:pt idx="0">
                  <c:v>80.92</c:v>
                </c:pt>
                <c:pt idx="1">
                  <c:v>207.35000000000005</c:v>
                </c:pt>
                <c:pt idx="2">
                  <c:v>243.28</c:v>
                </c:pt>
                <c:pt idx="3">
                  <c:v>209.93000000000004</c:v>
                </c:pt>
                <c:pt idx="4">
                  <c:v>207.13</c:v>
                </c:pt>
                <c:pt idx="5">
                  <c:v>146.64999999999998</c:v>
                </c:pt>
                <c:pt idx="6">
                  <c:v>124.11</c:v>
                </c:pt>
                <c:pt idx="7">
                  <c:v>133.1</c:v>
                </c:pt>
                <c:pt idx="8">
                  <c:v>125.72</c:v>
                </c:pt>
                <c:pt idx="9">
                  <c:v>121.03999999999999</c:v>
                </c:pt>
                <c:pt idx="10">
                  <c:v>114.04</c:v>
                </c:pt>
                <c:pt idx="11">
                  <c:v>104.71000000000001</c:v>
                </c:pt>
                <c:pt idx="12">
                  <c:v>91.48</c:v>
                </c:pt>
                <c:pt idx="13">
                  <c:v>94.660000000000011</c:v>
                </c:pt>
                <c:pt idx="14">
                  <c:v>115.38000000000001</c:v>
                </c:pt>
                <c:pt idx="15">
                  <c:v>112.60999999999999</c:v>
                </c:pt>
                <c:pt idx="16">
                  <c:v>99.91</c:v>
                </c:pt>
                <c:pt idx="17">
                  <c:v>111.65</c:v>
                </c:pt>
                <c:pt idx="18">
                  <c:v>101.16000000000001</c:v>
                </c:pt>
                <c:pt idx="19">
                  <c:v>92.03</c:v>
                </c:pt>
                <c:pt idx="20">
                  <c:v>81.069999999999993</c:v>
                </c:pt>
                <c:pt idx="21">
                  <c:v>75.946180000000012</c:v>
                </c:pt>
                <c:pt idx="22">
                  <c:v>71.632980000000003</c:v>
                </c:pt>
                <c:pt idx="23">
                  <c:v>83.73</c:v>
                </c:pt>
                <c:pt idx="24">
                  <c:v>91.226700000000008</c:v>
                </c:pt>
                <c:pt idx="25">
                  <c:v>91.492199999999997</c:v>
                </c:pt>
                <c:pt idx="26">
                  <c:v>79.683099999999996</c:v>
                </c:pt>
                <c:pt idx="27">
                  <c:v>73.309999999999988</c:v>
                </c:pt>
                <c:pt idx="28">
                  <c:v>68.920211399999999</c:v>
                </c:pt>
                <c:pt idx="29">
                  <c:v>64.390262000000007</c:v>
                </c:pt>
                <c:pt idx="30">
                  <c:v>61.922232000000008</c:v>
                </c:pt>
                <c:pt idx="31">
                  <c:v>62.61</c:v>
                </c:pt>
                <c:pt idx="32">
                  <c:v>59.4</c:v>
                </c:pt>
                <c:pt idx="33">
                  <c:v>58.170000000000009</c:v>
                </c:pt>
                <c:pt idx="34">
                  <c:v>64.53</c:v>
                </c:pt>
                <c:pt idx="35">
                  <c:v>64.320000000000007</c:v>
                </c:pt>
                <c:pt idx="36">
                  <c:v>62.67</c:v>
                </c:pt>
                <c:pt idx="37">
                  <c:v>56.07</c:v>
                </c:pt>
                <c:pt idx="38">
                  <c:v>48.14</c:v>
                </c:pt>
                <c:pt idx="39">
                  <c:v>44.01</c:v>
                </c:pt>
                <c:pt idx="40">
                  <c:v>39.93</c:v>
                </c:pt>
                <c:pt idx="41">
                  <c:v>35.220000000000006</c:v>
                </c:pt>
                <c:pt idx="42">
                  <c:v>30.21</c:v>
                </c:pt>
                <c:pt idx="43">
                  <c:v>29.810000000000002</c:v>
                </c:pt>
                <c:pt idx="44">
                  <c:v>25.87</c:v>
                </c:pt>
                <c:pt idx="45" formatCode="#,##0.0_ ;[Red]\-#,##0.0\ ">
                  <c:v>24.86</c:v>
                </c:pt>
                <c:pt idx="46" formatCode="#,##0.0_ ;[Red]\-#,##0.0\ ">
                  <c:v>31.49</c:v>
                </c:pt>
                <c:pt idx="47" formatCode="#,##0.0_ ;[Red]\-#,##0.0\ ">
                  <c:v>38.96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430-4928-BFD5-8CBCAE793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6"/>
        <c:overlap val="95"/>
        <c:axId val="327410287"/>
        <c:axId val="1"/>
      </c:barChart>
      <c:catAx>
        <c:axId val="32741028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#,##0_);[Red]\(#,##0\)" sourceLinked="0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327410287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>
          <a:latin typeface="ＭＳ Ｐゴシック" pitchFamily="50" charset="-128"/>
          <a:ea typeface="ＭＳ Ｐゴシック" pitchFamily="50" charset="-128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74</xdr:row>
      <xdr:rowOff>47625</xdr:rowOff>
    </xdr:from>
    <xdr:to>
      <xdr:col>1</xdr:col>
      <xdr:colOff>0</xdr:colOff>
      <xdr:row>80</xdr:row>
      <xdr:rowOff>142875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1BE03757-6531-4A14-A55F-F946D8F19D03}"/>
            </a:ext>
          </a:extLst>
        </xdr:cNvPr>
        <xdr:cNvSpPr>
          <a:spLocks noChangeArrowheads="1"/>
        </xdr:cNvSpPr>
      </xdr:nvSpPr>
      <xdr:spPr bwMode="auto">
        <a:xfrm>
          <a:off x="1104900" y="13439775"/>
          <a:ext cx="0" cy="13144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218785</xdr:colOff>
      <xdr:row>73</xdr:row>
      <xdr:rowOff>60029</xdr:rowOff>
    </xdr:from>
    <xdr:to>
      <xdr:col>6</xdr:col>
      <xdr:colOff>636889</xdr:colOff>
      <xdr:row>83</xdr:row>
      <xdr:rowOff>148573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986EE7AB-9C06-46E8-A572-235040696CB5}"/>
            </a:ext>
          </a:extLst>
        </xdr:cNvPr>
        <xdr:cNvGrpSpPr>
          <a:grpSpLocks noChangeAspect="1"/>
        </xdr:cNvGrpSpPr>
      </xdr:nvGrpSpPr>
      <xdr:grpSpPr>
        <a:xfrm>
          <a:off x="1323685" y="13280729"/>
          <a:ext cx="4018554" cy="2136419"/>
          <a:chOff x="3259364" y="14315448"/>
          <a:chExt cx="4076946" cy="2139066"/>
        </a:xfrm>
      </xdr:grpSpPr>
      <xdr:graphicFrame macro="">
        <xdr:nvGraphicFramePr>
          <xdr:cNvPr id="4" name="グラフ 11">
            <a:extLst>
              <a:ext uri="{FF2B5EF4-FFF2-40B4-BE49-F238E27FC236}">
                <a16:creationId xmlns:a16="http://schemas.microsoft.com/office/drawing/2014/main" id="{AF4F4A90-53C1-772E-185E-7E9AC6D1450A}"/>
              </a:ext>
            </a:extLst>
          </xdr:cNvPr>
          <xdr:cNvGraphicFramePr>
            <a:graphicFrameLocks/>
          </xdr:cNvGraphicFramePr>
        </xdr:nvGraphicFramePr>
        <xdr:xfrm>
          <a:off x="3322863" y="14315448"/>
          <a:ext cx="4013447" cy="213906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4646A35E-54D5-AAEA-E765-4657FF52BF42}"/>
              </a:ext>
            </a:extLst>
          </xdr:cNvPr>
          <xdr:cNvSpPr txBox="1">
            <a:spLocks noChangeArrowheads="1"/>
          </xdr:cNvSpPr>
        </xdr:nvSpPr>
        <xdr:spPr bwMode="auto">
          <a:xfrm>
            <a:off x="3259364" y="14328538"/>
            <a:ext cx="422415" cy="17824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27432" tIns="18288" rIns="0" bIns="18288" anchor="ctr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 rtl="0">
              <a:defRPr sz="1000"/>
            </a:pPr>
            <a:r>
              <a:rPr lang="ja-JP" altLang="en-US" sz="700" b="0" i="0" u="none" strike="noStrike" baseline="0">
                <a:solidFill>
                  <a:srgbClr val="000000"/>
                </a:solidFill>
                <a:latin typeface="ＭＳ Ｐゴシック" pitchFamily="50" charset="-128"/>
                <a:ea typeface="+mn-ea"/>
              </a:rPr>
              <a:t>（万</a:t>
            </a:r>
            <a:r>
              <a:rPr lang="en-US" altLang="ja-JP" sz="700" b="0" i="0" u="none" strike="noStrike" baseline="0">
                <a:solidFill>
                  <a:srgbClr val="000000"/>
                </a:solidFill>
                <a:latin typeface="ＭＳ Ｐゴシック" pitchFamily="50" charset="-128"/>
                <a:ea typeface="+mn-ea"/>
              </a:rPr>
              <a:t>m</a:t>
            </a:r>
            <a:r>
              <a:rPr lang="en-US" altLang="ja-JP" sz="700" b="0" i="0" u="none" strike="noStrike" baseline="30000">
                <a:solidFill>
                  <a:srgbClr val="000000"/>
                </a:solidFill>
                <a:latin typeface="ＭＳ Ｐゴシック" pitchFamily="50" charset="-128"/>
                <a:ea typeface="+mn-ea"/>
              </a:rPr>
              <a:t>3</a:t>
            </a:r>
            <a:r>
              <a:rPr lang="ja-JP" altLang="en-US" sz="700" b="0" i="0" u="none" strike="noStrike" baseline="0">
                <a:solidFill>
                  <a:srgbClr val="000000"/>
                </a:solidFill>
                <a:latin typeface="ＭＳ Ｐゴシック" pitchFamily="50" charset="-128"/>
                <a:ea typeface="ＭＳ Ｐゴシック" pitchFamily="50" charset="-128"/>
              </a:rPr>
              <a:t>）</a:t>
            </a: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0.36108</cdr:x>
      <cdr:y>0.01921</cdr:y>
    </cdr:from>
    <cdr:to>
      <cdr:x>0.39553</cdr:x>
      <cdr:y>0.06039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884713" y="149681"/>
          <a:ext cx="802822" cy="3129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0.90649</cdr:x>
      <cdr:y>0.82874</cdr:y>
    </cdr:from>
    <cdr:to>
      <cdr:x>1</cdr:x>
      <cdr:y>0.91427</cdr:y>
    </cdr:to>
    <cdr:sp macro="" textlink="">
      <cdr:nvSpPr>
        <cdr:cNvPr id="22" name="テキスト ボックス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00072" y="1759163"/>
          <a:ext cx="371369" cy="1815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18288" anchor="ctr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</a:rPr>
            <a:t>（年度）</a:t>
          </a:r>
        </a:p>
      </cdr:txBody>
    </cdr:sp>
  </cdr:relSizeAnchor>
  <cdr:relSizeAnchor xmlns:cdr="http://schemas.openxmlformats.org/drawingml/2006/chartDrawing">
    <cdr:from>
      <cdr:x>0.04938</cdr:x>
      <cdr:y>0.00349</cdr:y>
    </cdr:from>
    <cdr:to>
      <cdr:x>0.04938</cdr:x>
      <cdr:y>0.00349</cdr:y>
    </cdr:to>
    <cdr:sp macro="" textlink="">
      <cdr:nvSpPr>
        <cdr:cNvPr id="23" name="テキスト ボックス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96347"/>
          <a:ext cx="882336" cy="2518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18288" anchor="ctr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</a:rPr>
            <a:t>（万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</a:rPr>
            <a:t>m</a:t>
          </a:r>
          <a:r>
            <a:rPr lang="en-US" altLang="ja-JP" sz="1200" b="0" i="0" u="none" strike="noStrike" baseline="30000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</a:rPr>
            <a:t>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</a:rPr>
            <a:t>）</a:t>
          </a:r>
        </a:p>
      </cdr:txBody>
    </cdr:sp>
  </cdr:relSizeAnchor>
  <cdr:relSizeAnchor xmlns:cdr="http://schemas.openxmlformats.org/drawingml/2006/chartDrawing">
    <cdr:from>
      <cdr:x>0</cdr:x>
      <cdr:y>0.01875</cdr:y>
    </cdr:from>
    <cdr:to>
      <cdr:x>0</cdr:x>
      <cdr:y>0.02071</cdr:y>
    </cdr:to>
    <cdr:sp macro="" textlink="">
      <cdr:nvSpPr>
        <cdr:cNvPr id="9" name="テキスト ボックス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156423"/>
          <a:ext cx="889596" cy="2658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18288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</a:rPr>
            <a:t>（万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</a:rPr>
            <a:t>m</a:t>
          </a:r>
          <a:r>
            <a:rPr lang="en-US" altLang="ja-JP" sz="1400" b="0" i="0" u="none" strike="noStrike" baseline="30000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</a:rPr>
            <a:t>3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</a:rPr>
            <a:t>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wrap="square" rtlCol="0" anchor="ctr"/>
      <a:lstStyle>
        <a:defPPr algn="ctr">
          <a:lnSpc>
            <a:spcPts val="1400"/>
          </a:lnSpc>
          <a:defRPr sz="1200">
            <a:latin typeface="ＭＳ Ｐゴシック" pitchFamily="50" charset="-128"/>
            <a:ea typeface="ＭＳ Ｐゴシック" pitchFamily="50" charset="-128"/>
          </a:defRPr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151C5-6047-4020-A4BD-89DE3DD5B9F8}">
  <sheetPr>
    <pageSetUpPr fitToPage="1"/>
  </sheetPr>
  <dimension ref="A1:BA111"/>
  <sheetViews>
    <sheetView tabSelected="1" zoomScaleNormal="100" workbookViewId="0"/>
  </sheetViews>
  <sheetFormatPr defaultRowHeight="13.5" outlineLevelCol="1" x14ac:dyDescent="0.15"/>
  <cols>
    <col min="1" max="1" width="14.5" style="67" customWidth="1"/>
    <col min="2" max="2" width="11.25" style="12" customWidth="1" outlineLevel="1"/>
    <col min="3" max="40" width="9" style="12" customWidth="1" outlineLevel="1"/>
    <col min="41" max="42" width="9" style="12" customWidth="1"/>
    <col min="43" max="49" width="9" style="12"/>
    <col min="50" max="50" width="11.375" style="67" customWidth="1"/>
    <col min="51" max="16384" width="9" style="12"/>
  </cols>
  <sheetData>
    <row r="1" spans="1:52" ht="18" customHeight="1" x14ac:dyDescent="0.2">
      <c r="A1" s="1" t="s">
        <v>0</v>
      </c>
      <c r="AS1" s="193"/>
      <c r="AT1" s="193"/>
      <c r="AU1" s="193"/>
      <c r="AV1" s="193"/>
      <c r="AW1" s="193"/>
    </row>
    <row r="2" spans="1:52" ht="18" customHeight="1" thickBo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N2" s="13"/>
      <c r="AO2" s="13"/>
      <c r="AQ2" s="78"/>
      <c r="AR2" s="78"/>
      <c r="AS2" s="103"/>
      <c r="AT2" s="103"/>
      <c r="AU2" s="103"/>
      <c r="AV2" s="103"/>
      <c r="AW2" s="103" t="s">
        <v>1</v>
      </c>
    </row>
    <row r="3" spans="1:52" x14ac:dyDescent="0.15">
      <c r="A3" s="194" t="s">
        <v>2</v>
      </c>
      <c r="B3" s="195" t="s">
        <v>3</v>
      </c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 t="s">
        <v>4</v>
      </c>
      <c r="O3" s="196"/>
      <c r="P3" s="196"/>
      <c r="Q3" s="197"/>
      <c r="R3" s="196"/>
      <c r="S3" s="196"/>
      <c r="T3" s="196"/>
      <c r="U3" s="196"/>
      <c r="V3" s="198"/>
      <c r="W3" s="196"/>
      <c r="X3" s="196"/>
      <c r="Y3" s="196"/>
      <c r="Z3" s="196"/>
      <c r="AA3" s="199"/>
      <c r="AB3" s="199"/>
      <c r="AC3" s="196"/>
      <c r="AD3" s="196"/>
      <c r="AE3" s="196"/>
      <c r="AF3" s="196"/>
      <c r="AG3" s="196"/>
      <c r="AH3" s="199"/>
      <c r="AI3" s="199"/>
      <c r="AJ3" s="196"/>
      <c r="AK3" s="196"/>
      <c r="AL3" s="196"/>
      <c r="AM3" s="199"/>
      <c r="AN3" s="196"/>
      <c r="AO3" s="196"/>
      <c r="AP3" s="196"/>
      <c r="AQ3" s="200"/>
      <c r="AR3" s="199" t="s">
        <v>158</v>
      </c>
      <c r="AS3" s="196"/>
      <c r="AT3" s="200"/>
      <c r="AU3" s="196"/>
      <c r="AV3" s="196"/>
      <c r="AW3" s="201"/>
      <c r="AX3" s="182"/>
      <c r="AY3"/>
    </row>
    <row r="4" spans="1:52" ht="14.25" thickBot="1" x14ac:dyDescent="0.2">
      <c r="A4" s="3" t="s">
        <v>5</v>
      </c>
      <c r="B4" s="4">
        <v>52</v>
      </c>
      <c r="C4" s="202">
        <v>53</v>
      </c>
      <c r="D4" s="202">
        <v>54</v>
      </c>
      <c r="E4" s="202">
        <v>55</v>
      </c>
      <c r="F4" s="202">
        <v>56</v>
      </c>
      <c r="G4" s="202">
        <v>57</v>
      </c>
      <c r="H4" s="202">
        <v>58</v>
      </c>
      <c r="I4" s="202">
        <v>59</v>
      </c>
      <c r="J4" s="202">
        <v>60</v>
      </c>
      <c r="K4" s="202">
        <v>61</v>
      </c>
      <c r="L4" s="202">
        <v>62</v>
      </c>
      <c r="M4" s="202">
        <v>63</v>
      </c>
      <c r="N4" s="203" t="s">
        <v>6</v>
      </c>
      <c r="O4" s="202">
        <v>2</v>
      </c>
      <c r="P4" s="202">
        <v>3</v>
      </c>
      <c r="Q4" s="204">
        <v>4</v>
      </c>
      <c r="R4" s="202">
        <v>5</v>
      </c>
      <c r="S4" s="202">
        <v>6</v>
      </c>
      <c r="T4" s="202">
        <v>7</v>
      </c>
      <c r="U4" s="202">
        <v>8</v>
      </c>
      <c r="V4" s="202">
        <v>9</v>
      </c>
      <c r="W4" s="202">
        <v>10</v>
      </c>
      <c r="X4" s="202">
        <v>11</v>
      </c>
      <c r="Y4" s="202">
        <v>12</v>
      </c>
      <c r="Z4" s="202">
        <v>13</v>
      </c>
      <c r="AA4" s="205">
        <v>14</v>
      </c>
      <c r="AB4" s="205">
        <v>15</v>
      </c>
      <c r="AC4" s="202">
        <v>16</v>
      </c>
      <c r="AD4" s="202">
        <v>17</v>
      </c>
      <c r="AE4" s="202">
        <v>18</v>
      </c>
      <c r="AF4" s="202">
        <v>19</v>
      </c>
      <c r="AG4" s="202">
        <v>20</v>
      </c>
      <c r="AH4" s="205">
        <v>21</v>
      </c>
      <c r="AI4" s="205">
        <v>22</v>
      </c>
      <c r="AJ4" s="202">
        <v>23</v>
      </c>
      <c r="AK4" s="202">
        <v>24</v>
      </c>
      <c r="AL4" s="202">
        <v>25</v>
      </c>
      <c r="AM4" s="205">
        <v>26</v>
      </c>
      <c r="AN4" s="202">
        <v>27</v>
      </c>
      <c r="AO4" s="202">
        <v>28</v>
      </c>
      <c r="AP4" s="202">
        <v>29</v>
      </c>
      <c r="AQ4" s="206">
        <v>30</v>
      </c>
      <c r="AR4" s="207" t="s">
        <v>162</v>
      </c>
      <c r="AS4" s="208">
        <v>2</v>
      </c>
      <c r="AT4" s="209">
        <v>3</v>
      </c>
      <c r="AU4" s="210">
        <v>4</v>
      </c>
      <c r="AV4" s="210">
        <v>5</v>
      </c>
      <c r="AW4" s="211">
        <v>6</v>
      </c>
      <c r="AX4" s="182"/>
      <c r="AY4"/>
    </row>
    <row r="5" spans="1:52" ht="14.25" thickBot="1" x14ac:dyDescent="0.2">
      <c r="A5" s="6" t="s">
        <v>7</v>
      </c>
      <c r="B5" s="7" t="s">
        <v>8</v>
      </c>
      <c r="C5" s="8" t="s">
        <v>8</v>
      </c>
      <c r="D5" s="8" t="s">
        <v>8</v>
      </c>
      <c r="E5" s="8" t="s">
        <v>8</v>
      </c>
      <c r="F5" s="8" t="s">
        <v>8</v>
      </c>
      <c r="G5" s="9" t="s">
        <v>8</v>
      </c>
      <c r="H5" s="8" t="s">
        <v>8</v>
      </c>
      <c r="I5" s="8" t="s">
        <v>8</v>
      </c>
      <c r="J5" s="8" t="s">
        <v>8</v>
      </c>
      <c r="K5" s="8" t="s">
        <v>8</v>
      </c>
      <c r="L5" s="8" t="s">
        <v>8</v>
      </c>
      <c r="M5" s="8" t="s">
        <v>8</v>
      </c>
      <c r="N5" s="8" t="s">
        <v>8</v>
      </c>
      <c r="O5" s="8" t="s">
        <v>8</v>
      </c>
      <c r="P5" s="8" t="s">
        <v>8</v>
      </c>
      <c r="Q5" s="9" t="s">
        <v>8</v>
      </c>
      <c r="R5" s="8" t="s">
        <v>8</v>
      </c>
      <c r="S5" s="8" t="s">
        <v>8</v>
      </c>
      <c r="T5" s="8" t="s">
        <v>8</v>
      </c>
      <c r="U5" s="8" t="s">
        <v>8</v>
      </c>
      <c r="V5" s="9" t="s">
        <v>8</v>
      </c>
      <c r="W5" s="8" t="s">
        <v>8</v>
      </c>
      <c r="X5" s="9" t="s">
        <v>8</v>
      </c>
      <c r="Y5" s="9" t="s">
        <v>8</v>
      </c>
      <c r="Z5" s="9" t="s">
        <v>8</v>
      </c>
      <c r="AA5" s="9" t="s">
        <v>8</v>
      </c>
      <c r="AB5" s="9" t="s">
        <v>8</v>
      </c>
      <c r="AC5" s="9" t="s">
        <v>8</v>
      </c>
      <c r="AD5" s="9" t="s">
        <v>8</v>
      </c>
      <c r="AE5" s="9" t="s">
        <v>8</v>
      </c>
      <c r="AF5" s="9" t="s">
        <v>8</v>
      </c>
      <c r="AG5" s="9" t="s">
        <v>8</v>
      </c>
      <c r="AH5" s="10" t="s">
        <v>8</v>
      </c>
      <c r="AI5" s="10" t="s">
        <v>8</v>
      </c>
      <c r="AJ5" s="9" t="s">
        <v>8</v>
      </c>
      <c r="AK5" s="9" t="s">
        <v>8</v>
      </c>
      <c r="AL5" s="9" t="s">
        <v>9</v>
      </c>
      <c r="AM5" s="10" t="s">
        <v>9</v>
      </c>
      <c r="AN5" s="9" t="s">
        <v>9</v>
      </c>
      <c r="AO5" s="9" t="s">
        <v>9</v>
      </c>
      <c r="AP5" s="9" t="s">
        <v>9</v>
      </c>
      <c r="AQ5" s="106" t="s">
        <v>9</v>
      </c>
      <c r="AR5" s="10" t="s">
        <v>9</v>
      </c>
      <c r="AS5" s="9" t="s">
        <v>9</v>
      </c>
      <c r="AT5" s="106" t="s">
        <v>9</v>
      </c>
      <c r="AU5" s="9" t="s">
        <v>9</v>
      </c>
      <c r="AV5" s="9" t="s">
        <v>9</v>
      </c>
      <c r="AW5" s="9" t="s">
        <v>9</v>
      </c>
      <c r="AX5" s="168" t="s">
        <v>10</v>
      </c>
      <c r="AY5" s="214" t="s">
        <v>8</v>
      </c>
      <c r="AZ5" s="214" t="s">
        <v>8</v>
      </c>
    </row>
    <row r="6" spans="1:52" x14ac:dyDescent="0.15">
      <c r="A6" s="14" t="s">
        <v>11</v>
      </c>
      <c r="B6" s="15" t="s">
        <v>8</v>
      </c>
      <c r="C6" s="16" t="s">
        <v>8</v>
      </c>
      <c r="D6" s="16" t="s">
        <v>8</v>
      </c>
      <c r="E6" s="16" t="s">
        <v>8</v>
      </c>
      <c r="F6" s="16" t="s">
        <v>8</v>
      </c>
      <c r="G6" s="17" t="s">
        <v>8</v>
      </c>
      <c r="H6" s="16" t="s">
        <v>8</v>
      </c>
      <c r="I6" s="16" t="s">
        <v>8</v>
      </c>
      <c r="J6" s="16" t="s">
        <v>8</v>
      </c>
      <c r="K6" s="16" t="s">
        <v>8</v>
      </c>
      <c r="L6" s="16" t="s">
        <v>8</v>
      </c>
      <c r="M6" s="16" t="s">
        <v>8</v>
      </c>
      <c r="N6" s="16" t="s">
        <v>8</v>
      </c>
      <c r="O6" s="16" t="s">
        <v>8</v>
      </c>
      <c r="P6" s="16" t="s">
        <v>8</v>
      </c>
      <c r="Q6" s="17" t="s">
        <v>8</v>
      </c>
      <c r="R6" s="16" t="s">
        <v>8</v>
      </c>
      <c r="S6" s="16" t="s">
        <v>8</v>
      </c>
      <c r="T6" s="16" t="s">
        <v>8</v>
      </c>
      <c r="U6" s="16" t="s">
        <v>8</v>
      </c>
      <c r="V6" s="17" t="s">
        <v>8</v>
      </c>
      <c r="W6" s="16" t="s">
        <v>8</v>
      </c>
      <c r="X6" s="17" t="s">
        <v>8</v>
      </c>
      <c r="Y6" s="17" t="s">
        <v>8</v>
      </c>
      <c r="Z6" s="17" t="s">
        <v>8</v>
      </c>
      <c r="AA6" s="17" t="s">
        <v>8</v>
      </c>
      <c r="AB6" s="17" t="s">
        <v>8</v>
      </c>
      <c r="AC6" s="17" t="s">
        <v>8</v>
      </c>
      <c r="AD6" s="17" t="s">
        <v>8</v>
      </c>
      <c r="AE6" s="17" t="s">
        <v>8</v>
      </c>
      <c r="AF6" s="17" t="s">
        <v>8</v>
      </c>
      <c r="AG6" s="17" t="s">
        <v>12</v>
      </c>
      <c r="AH6" s="18">
        <v>0</v>
      </c>
      <c r="AI6" s="18">
        <v>0</v>
      </c>
      <c r="AJ6" s="19">
        <v>0</v>
      </c>
      <c r="AK6" s="19">
        <v>0</v>
      </c>
      <c r="AL6" s="19">
        <v>0</v>
      </c>
      <c r="AM6" s="20" t="s">
        <v>9</v>
      </c>
      <c r="AN6" s="76">
        <v>0</v>
      </c>
      <c r="AO6" s="76">
        <v>0.01</v>
      </c>
      <c r="AP6" s="79">
        <v>0</v>
      </c>
      <c r="AQ6" s="107">
        <v>0.01</v>
      </c>
      <c r="AR6" s="131">
        <v>0.01</v>
      </c>
      <c r="AS6" s="79">
        <v>0.01</v>
      </c>
      <c r="AT6" s="172">
        <v>0.02</v>
      </c>
      <c r="AU6" s="177">
        <v>0.01</v>
      </c>
      <c r="AV6" s="177">
        <v>0.03</v>
      </c>
      <c r="AW6" s="157">
        <v>0.03</v>
      </c>
      <c r="AX6" s="169" t="s">
        <v>13</v>
      </c>
      <c r="AY6" s="102">
        <v>0.29399999999999998</v>
      </c>
      <c r="AZ6">
        <f>ROUND(AY6/10,2)</f>
        <v>0.03</v>
      </c>
    </row>
    <row r="7" spans="1:52" x14ac:dyDescent="0.15">
      <c r="A7" s="21" t="s">
        <v>14</v>
      </c>
      <c r="B7" s="22">
        <v>0</v>
      </c>
      <c r="C7" s="23" t="s">
        <v>8</v>
      </c>
      <c r="D7" s="24">
        <v>0.05</v>
      </c>
      <c r="E7" s="24">
        <v>0.01</v>
      </c>
      <c r="F7" s="24">
        <v>0.01</v>
      </c>
      <c r="G7" s="25">
        <v>0.06</v>
      </c>
      <c r="H7" s="24">
        <v>0.13</v>
      </c>
      <c r="I7" s="24">
        <v>0.21000000000000002</v>
      </c>
      <c r="J7" s="24">
        <v>0.31</v>
      </c>
      <c r="K7" s="24">
        <v>1.0900000000000001</v>
      </c>
      <c r="L7" s="24">
        <v>1</v>
      </c>
      <c r="M7" s="24">
        <v>0.9</v>
      </c>
      <c r="N7" s="24">
        <v>0.71</v>
      </c>
      <c r="O7" s="24">
        <v>0.85</v>
      </c>
      <c r="P7" s="24">
        <v>0.8</v>
      </c>
      <c r="Q7" s="26">
        <v>0.95</v>
      </c>
      <c r="R7" s="24">
        <v>0.94000000000000006</v>
      </c>
      <c r="S7" s="24">
        <v>1</v>
      </c>
      <c r="T7" s="24">
        <v>1.5</v>
      </c>
      <c r="U7" s="24">
        <v>1.05</v>
      </c>
      <c r="V7" s="25">
        <v>1.27</v>
      </c>
      <c r="W7" s="24">
        <v>1.3472</v>
      </c>
      <c r="X7" s="26">
        <v>2.1396999999999999</v>
      </c>
      <c r="Y7" s="26">
        <v>3.5799999999999996</v>
      </c>
      <c r="Z7" s="26">
        <v>5.1631</v>
      </c>
      <c r="AA7" s="26">
        <v>5.3493000000000004</v>
      </c>
      <c r="AB7" s="27">
        <v>5.4070999999999998</v>
      </c>
      <c r="AC7" s="28">
        <v>4.5</v>
      </c>
      <c r="AD7" s="28">
        <v>4.0115999999999996</v>
      </c>
      <c r="AE7" s="28">
        <v>3.9807999999999999</v>
      </c>
      <c r="AF7" s="28">
        <v>3.8517000000000001</v>
      </c>
      <c r="AG7" s="28">
        <v>4.49</v>
      </c>
      <c r="AH7" s="27">
        <v>4.16</v>
      </c>
      <c r="AI7" s="27">
        <v>4.38</v>
      </c>
      <c r="AJ7" s="28">
        <v>3.89</v>
      </c>
      <c r="AK7" s="28">
        <v>4.21</v>
      </c>
      <c r="AL7" s="28">
        <v>4.3600000000000003</v>
      </c>
      <c r="AM7" s="27">
        <v>3.71</v>
      </c>
      <c r="AN7" s="28">
        <v>3.39</v>
      </c>
      <c r="AO7" s="28">
        <v>3.16</v>
      </c>
      <c r="AP7" s="80">
        <v>2.97</v>
      </c>
      <c r="AQ7" s="108">
        <v>3</v>
      </c>
      <c r="AR7" s="132">
        <v>2.8</v>
      </c>
      <c r="AS7" s="80">
        <v>2.25</v>
      </c>
      <c r="AT7" s="109">
        <v>1.84</v>
      </c>
      <c r="AU7" s="81">
        <v>1.49</v>
      </c>
      <c r="AV7" s="81">
        <v>1.38</v>
      </c>
      <c r="AW7" s="158">
        <v>1.32</v>
      </c>
      <c r="AX7" s="169" t="s">
        <v>15</v>
      </c>
      <c r="AY7" s="102">
        <v>13.177</v>
      </c>
      <c r="AZ7">
        <f t="shared" ref="AZ7:AZ11" si="0">ROUND(AY7/10,2)</f>
        <v>1.32</v>
      </c>
    </row>
    <row r="8" spans="1:52" x14ac:dyDescent="0.15">
      <c r="A8" s="21" t="s">
        <v>16</v>
      </c>
      <c r="B8" s="29">
        <v>6.9999999999999993E-2</v>
      </c>
      <c r="C8" s="30">
        <v>0.15</v>
      </c>
      <c r="D8" s="30">
        <v>0.18</v>
      </c>
      <c r="E8" s="30">
        <v>0.25</v>
      </c>
      <c r="F8" s="30">
        <v>0.37</v>
      </c>
      <c r="G8" s="31">
        <v>0.52</v>
      </c>
      <c r="H8" s="30">
        <v>0.57999999999999996</v>
      </c>
      <c r="I8" s="30">
        <v>0.78</v>
      </c>
      <c r="J8" s="30">
        <v>1.28</v>
      </c>
      <c r="K8" s="30">
        <v>1.41</v>
      </c>
      <c r="L8" s="30">
        <v>1.4300000000000002</v>
      </c>
      <c r="M8" s="30">
        <v>1.4</v>
      </c>
      <c r="N8" s="30">
        <v>1.3800000000000001</v>
      </c>
      <c r="O8" s="30">
        <v>1.86</v>
      </c>
      <c r="P8" s="30">
        <v>1.83</v>
      </c>
      <c r="Q8" s="32">
        <v>1.8399999999999999</v>
      </c>
      <c r="R8" s="30">
        <v>1.77</v>
      </c>
      <c r="S8" s="30">
        <v>2.12</v>
      </c>
      <c r="T8" s="30">
        <v>2.77</v>
      </c>
      <c r="U8" s="30">
        <v>2.9</v>
      </c>
      <c r="V8" s="31">
        <v>2.84</v>
      </c>
      <c r="W8" s="30">
        <v>2.6194999999999999</v>
      </c>
      <c r="X8" s="32">
        <v>2.6286999999999998</v>
      </c>
      <c r="Y8" s="32">
        <v>2.0499999999999998</v>
      </c>
      <c r="Z8" s="32">
        <v>2.1562000000000001</v>
      </c>
      <c r="AA8" s="32">
        <v>2.3446000000000002</v>
      </c>
      <c r="AB8" s="33">
        <v>2.3454999999999999</v>
      </c>
      <c r="AC8" s="34">
        <v>2.31</v>
      </c>
      <c r="AD8" s="34">
        <v>1.8818000000000001</v>
      </c>
      <c r="AE8" s="34">
        <v>1.9456</v>
      </c>
      <c r="AF8" s="34">
        <v>1.7444999999999999</v>
      </c>
      <c r="AG8" s="34">
        <v>1.44</v>
      </c>
      <c r="AH8" s="33">
        <v>1.5</v>
      </c>
      <c r="AI8" s="33">
        <v>1.52</v>
      </c>
      <c r="AJ8" s="34">
        <v>1.1200000000000001</v>
      </c>
      <c r="AK8" s="34">
        <v>1.54</v>
      </c>
      <c r="AL8" s="34">
        <v>1.73</v>
      </c>
      <c r="AM8" s="33">
        <v>1.52</v>
      </c>
      <c r="AN8" s="34">
        <v>1.65</v>
      </c>
      <c r="AO8" s="34">
        <v>1.37</v>
      </c>
      <c r="AP8" s="81">
        <v>1.49</v>
      </c>
      <c r="AQ8" s="109">
        <v>1.3199999999999998</v>
      </c>
      <c r="AR8" s="133">
        <v>0.96</v>
      </c>
      <c r="AS8" s="81">
        <v>1.02</v>
      </c>
      <c r="AT8" s="109">
        <v>0.93</v>
      </c>
      <c r="AU8" s="81">
        <v>0.91</v>
      </c>
      <c r="AV8" s="81">
        <v>0.85</v>
      </c>
      <c r="AW8" s="158">
        <v>0.83</v>
      </c>
      <c r="AX8" s="169" t="s">
        <v>17</v>
      </c>
      <c r="AY8" s="102">
        <v>8.2801790000000004</v>
      </c>
      <c r="AZ8">
        <f t="shared" si="0"/>
        <v>0.83</v>
      </c>
    </row>
    <row r="9" spans="1:52" x14ac:dyDescent="0.15">
      <c r="A9" s="21" t="s">
        <v>18</v>
      </c>
      <c r="B9" s="29">
        <v>0</v>
      </c>
      <c r="C9" s="23" t="s">
        <v>8</v>
      </c>
      <c r="D9" s="23" t="s">
        <v>8</v>
      </c>
      <c r="E9" s="23" t="s">
        <v>8</v>
      </c>
      <c r="F9" s="23" t="s">
        <v>8</v>
      </c>
      <c r="G9" s="31">
        <v>0.01</v>
      </c>
      <c r="H9" s="30">
        <v>0.01</v>
      </c>
      <c r="I9" s="30">
        <v>0.02</v>
      </c>
      <c r="J9" s="30">
        <v>0.03</v>
      </c>
      <c r="K9" s="30">
        <v>0.03</v>
      </c>
      <c r="L9" s="30">
        <v>0.02</v>
      </c>
      <c r="M9" s="30">
        <v>0.03</v>
      </c>
      <c r="N9" s="30">
        <v>0.12</v>
      </c>
      <c r="O9" s="30">
        <v>0.18</v>
      </c>
      <c r="P9" s="30">
        <v>0.35</v>
      </c>
      <c r="Q9" s="32">
        <v>0.85</v>
      </c>
      <c r="R9" s="30">
        <v>1.01</v>
      </c>
      <c r="S9" s="30">
        <v>1.29</v>
      </c>
      <c r="T9" s="30">
        <v>1.65</v>
      </c>
      <c r="U9" s="30">
        <v>2.63</v>
      </c>
      <c r="V9" s="31">
        <v>1.8800000000000001</v>
      </c>
      <c r="W9" s="30">
        <v>1.8059999999999998</v>
      </c>
      <c r="X9" s="32">
        <v>2.0606999999999998</v>
      </c>
      <c r="Y9" s="32">
        <v>3.69</v>
      </c>
      <c r="Z9" s="32">
        <v>2.2643</v>
      </c>
      <c r="AA9" s="32">
        <v>3.8835000000000002</v>
      </c>
      <c r="AB9" s="33">
        <v>3.1597</v>
      </c>
      <c r="AC9" s="34">
        <v>3.1</v>
      </c>
      <c r="AD9" s="34">
        <v>2.7510000000000003</v>
      </c>
      <c r="AE9" s="34">
        <v>2.63</v>
      </c>
      <c r="AF9" s="34">
        <v>2.2410000000000001</v>
      </c>
      <c r="AG9" s="34">
        <v>1.9100000000000001</v>
      </c>
      <c r="AH9" s="33">
        <v>1.44</v>
      </c>
      <c r="AI9" s="33">
        <v>1.42</v>
      </c>
      <c r="AJ9" s="34">
        <v>1.38</v>
      </c>
      <c r="AK9" s="34">
        <v>1.41</v>
      </c>
      <c r="AL9" s="34">
        <v>1.58</v>
      </c>
      <c r="AM9" s="33">
        <v>1.49</v>
      </c>
      <c r="AN9" s="34">
        <v>1.65</v>
      </c>
      <c r="AO9" s="34">
        <v>1.69</v>
      </c>
      <c r="AP9" s="81">
        <v>1.08</v>
      </c>
      <c r="AQ9" s="109">
        <v>0.91999999999999993</v>
      </c>
      <c r="AR9" s="133">
        <v>0.86999999999999988</v>
      </c>
      <c r="AS9" s="81">
        <v>0.72</v>
      </c>
      <c r="AT9" s="109">
        <v>0.78</v>
      </c>
      <c r="AU9" s="81">
        <v>1.54</v>
      </c>
      <c r="AV9" s="81">
        <v>1.79</v>
      </c>
      <c r="AW9" s="158">
        <v>2.61</v>
      </c>
      <c r="AX9" s="169" t="s">
        <v>19</v>
      </c>
      <c r="AY9" s="102">
        <v>26.074950000000005</v>
      </c>
      <c r="AZ9">
        <f t="shared" si="0"/>
        <v>2.61</v>
      </c>
    </row>
    <row r="10" spans="1:52" x14ac:dyDescent="0.15">
      <c r="A10" s="21" t="s">
        <v>20</v>
      </c>
      <c r="B10" s="29">
        <v>0</v>
      </c>
      <c r="C10" s="23" t="s">
        <v>8</v>
      </c>
      <c r="D10" s="30">
        <v>0</v>
      </c>
      <c r="E10" s="30">
        <v>0.01</v>
      </c>
      <c r="F10" s="30">
        <v>0.03</v>
      </c>
      <c r="G10" s="31">
        <v>0.15</v>
      </c>
      <c r="H10" s="30">
        <v>0.61</v>
      </c>
      <c r="I10" s="30">
        <v>0.76</v>
      </c>
      <c r="J10" s="30">
        <v>1.2</v>
      </c>
      <c r="K10" s="30">
        <v>0.85</v>
      </c>
      <c r="L10" s="30">
        <v>0.76</v>
      </c>
      <c r="M10" s="30">
        <v>0.65999999999999992</v>
      </c>
      <c r="N10" s="30">
        <v>0.65999999999999992</v>
      </c>
      <c r="O10" s="30">
        <v>0.91999999999999993</v>
      </c>
      <c r="P10" s="30">
        <v>1.01</v>
      </c>
      <c r="Q10" s="32">
        <v>1.1099999999999999</v>
      </c>
      <c r="R10" s="30">
        <v>1.1800000000000002</v>
      </c>
      <c r="S10" s="30">
        <v>1.8199999999999998</v>
      </c>
      <c r="T10" s="30">
        <v>1.8399999999999999</v>
      </c>
      <c r="U10" s="30">
        <v>1.78</v>
      </c>
      <c r="V10" s="31">
        <v>1.8</v>
      </c>
      <c r="W10" s="30">
        <v>1.3914</v>
      </c>
      <c r="X10" s="32">
        <v>1.4437</v>
      </c>
      <c r="Y10" s="32">
        <v>2.0100000000000002</v>
      </c>
      <c r="Z10" s="32">
        <v>2.2960000000000003</v>
      </c>
      <c r="AA10" s="32">
        <v>3.2954999999999997</v>
      </c>
      <c r="AB10" s="33">
        <v>3.4861000000000004</v>
      </c>
      <c r="AC10" s="34">
        <v>3.3200000000000003</v>
      </c>
      <c r="AD10" s="34">
        <v>2.7429999999999999</v>
      </c>
      <c r="AE10" s="34">
        <v>2.5674000000000001</v>
      </c>
      <c r="AF10" s="34">
        <v>2.0588000000000002</v>
      </c>
      <c r="AG10" s="34">
        <v>1.8800000000000001</v>
      </c>
      <c r="AH10" s="33">
        <v>1.7100000000000002</v>
      </c>
      <c r="AI10" s="33">
        <v>1.52</v>
      </c>
      <c r="AJ10" s="34">
        <v>1.34</v>
      </c>
      <c r="AK10" s="34">
        <v>0.82</v>
      </c>
      <c r="AL10" s="34">
        <v>1.1399999999999999</v>
      </c>
      <c r="AM10" s="33">
        <v>2.15</v>
      </c>
      <c r="AN10" s="34">
        <v>2.2799999999999998</v>
      </c>
      <c r="AO10" s="34">
        <v>2.65</v>
      </c>
      <c r="AP10" s="81">
        <v>1.99</v>
      </c>
      <c r="AQ10" s="109">
        <v>1.77</v>
      </c>
      <c r="AR10" s="133">
        <v>1.52</v>
      </c>
      <c r="AS10" s="81">
        <v>1.25</v>
      </c>
      <c r="AT10" s="109">
        <v>1.43</v>
      </c>
      <c r="AU10" s="81">
        <v>1.72</v>
      </c>
      <c r="AV10" s="81">
        <v>4.09</v>
      </c>
      <c r="AW10" s="158">
        <v>8</v>
      </c>
      <c r="AX10" s="169" t="s">
        <v>21</v>
      </c>
      <c r="AY10" s="102">
        <v>79.963379999999987</v>
      </c>
      <c r="AZ10">
        <f t="shared" si="0"/>
        <v>8</v>
      </c>
    </row>
    <row r="11" spans="1:52" ht="14.25" thickBot="1" x14ac:dyDescent="0.2">
      <c r="A11" s="35" t="s">
        <v>22</v>
      </c>
      <c r="B11" s="36">
        <v>0.11000000000000001</v>
      </c>
      <c r="C11" s="37">
        <v>0.13999999999999999</v>
      </c>
      <c r="D11" s="37">
        <v>0.27999999999999997</v>
      </c>
      <c r="E11" s="37">
        <v>0.32999999999999996</v>
      </c>
      <c r="F11" s="37">
        <v>0.45</v>
      </c>
      <c r="G11" s="38">
        <v>1.67</v>
      </c>
      <c r="H11" s="37">
        <v>1.64</v>
      </c>
      <c r="I11" s="37">
        <v>2.94</v>
      </c>
      <c r="J11" s="37">
        <v>4.74</v>
      </c>
      <c r="K11" s="37">
        <v>6.44</v>
      </c>
      <c r="L11" s="37">
        <v>6.35</v>
      </c>
      <c r="M11" s="37">
        <v>6.3</v>
      </c>
      <c r="N11" s="37">
        <v>5.8100000000000005</v>
      </c>
      <c r="O11" s="37">
        <v>6.37</v>
      </c>
      <c r="P11" s="37">
        <v>6.3</v>
      </c>
      <c r="Q11" s="39">
        <v>6.26</v>
      </c>
      <c r="R11" s="37">
        <v>5.93</v>
      </c>
      <c r="S11" s="37">
        <v>6.6599999999999993</v>
      </c>
      <c r="T11" s="37">
        <v>6.8900000000000006</v>
      </c>
      <c r="U11" s="37">
        <v>7.0400000000000009</v>
      </c>
      <c r="V11" s="38">
        <v>6.92</v>
      </c>
      <c r="W11" s="37">
        <v>6.7035</v>
      </c>
      <c r="X11" s="39">
        <v>5.6844999999999999</v>
      </c>
      <c r="Y11" s="39">
        <v>5.2299999999999995</v>
      </c>
      <c r="Z11" s="39">
        <v>5.8627000000000002</v>
      </c>
      <c r="AA11" s="39">
        <v>6.0335999999999999</v>
      </c>
      <c r="AB11" s="40">
        <v>5.7646999999999995</v>
      </c>
      <c r="AC11" s="41">
        <v>6.25</v>
      </c>
      <c r="AD11" s="41">
        <v>5.9442000000000004</v>
      </c>
      <c r="AE11" s="41">
        <v>5.7568999999999999</v>
      </c>
      <c r="AF11" s="41">
        <v>4.9535</v>
      </c>
      <c r="AG11" s="41">
        <v>4.41</v>
      </c>
      <c r="AH11" s="40">
        <v>4.0600000000000005</v>
      </c>
      <c r="AI11" s="40">
        <v>3.72</v>
      </c>
      <c r="AJ11" s="41">
        <v>3.76</v>
      </c>
      <c r="AK11" s="41">
        <v>3.47</v>
      </c>
      <c r="AL11" s="41">
        <v>3.23</v>
      </c>
      <c r="AM11" s="40">
        <v>3.13</v>
      </c>
      <c r="AN11" s="41">
        <v>2.97</v>
      </c>
      <c r="AO11" s="41">
        <v>3.03</v>
      </c>
      <c r="AP11" s="82">
        <v>3</v>
      </c>
      <c r="AQ11" s="110">
        <v>3.2399999999999998</v>
      </c>
      <c r="AR11" s="134">
        <v>3.06</v>
      </c>
      <c r="AS11" s="82">
        <v>3</v>
      </c>
      <c r="AT11" s="173">
        <v>2.95</v>
      </c>
      <c r="AU11" s="178">
        <v>2.67</v>
      </c>
      <c r="AV11" s="178">
        <v>2.58</v>
      </c>
      <c r="AW11" s="159">
        <v>2.4300000000000002</v>
      </c>
      <c r="AX11" s="169" t="s">
        <v>23</v>
      </c>
      <c r="AY11" s="102">
        <v>24.265999999999998</v>
      </c>
      <c r="AZ11">
        <f t="shared" si="0"/>
        <v>2.4300000000000002</v>
      </c>
    </row>
    <row r="12" spans="1:52" ht="14.25" thickBot="1" x14ac:dyDescent="0.2">
      <c r="A12" s="3" t="s">
        <v>24</v>
      </c>
      <c r="B12" s="89">
        <f>SUM(B6:B11)</f>
        <v>0.18</v>
      </c>
      <c r="C12" s="90">
        <f>SUM(C6:C11)</f>
        <v>0.28999999999999998</v>
      </c>
      <c r="D12" s="90">
        <f t="shared" ref="D12:AW12" si="1">SUM(D6:D11)</f>
        <v>0.51</v>
      </c>
      <c r="E12" s="90">
        <f>SUM(E6:E11)</f>
        <v>0.6</v>
      </c>
      <c r="F12" s="90">
        <f>SUM(F6:F11)</f>
        <v>0.8600000000000001</v>
      </c>
      <c r="G12" s="64">
        <f t="shared" si="1"/>
        <v>2.41</v>
      </c>
      <c r="H12" s="90">
        <f t="shared" si="1"/>
        <v>2.9699999999999998</v>
      </c>
      <c r="I12" s="90">
        <f t="shared" si="1"/>
        <v>4.71</v>
      </c>
      <c r="J12" s="90">
        <f t="shared" si="1"/>
        <v>7.5600000000000005</v>
      </c>
      <c r="K12" s="90">
        <f t="shared" si="1"/>
        <v>9.82</v>
      </c>
      <c r="L12" s="90">
        <f t="shared" si="1"/>
        <v>9.5599999999999987</v>
      </c>
      <c r="M12" s="90">
        <f t="shared" si="1"/>
        <v>9.2899999999999991</v>
      </c>
      <c r="N12" s="90">
        <f t="shared" si="1"/>
        <v>8.68</v>
      </c>
      <c r="O12" s="90">
        <f t="shared" si="1"/>
        <v>10.18</v>
      </c>
      <c r="P12" s="90">
        <f t="shared" si="1"/>
        <v>10.29</v>
      </c>
      <c r="Q12" s="64">
        <f t="shared" si="1"/>
        <v>11.01</v>
      </c>
      <c r="R12" s="90">
        <f t="shared" si="1"/>
        <v>10.83</v>
      </c>
      <c r="S12" s="90">
        <f t="shared" si="1"/>
        <v>12.89</v>
      </c>
      <c r="T12" s="90">
        <f t="shared" si="1"/>
        <v>14.65</v>
      </c>
      <c r="U12" s="90">
        <f t="shared" si="1"/>
        <v>15.4</v>
      </c>
      <c r="V12" s="64">
        <f t="shared" si="1"/>
        <v>14.709999999999999</v>
      </c>
      <c r="W12" s="90">
        <f t="shared" si="1"/>
        <v>13.867599999999999</v>
      </c>
      <c r="X12" s="64">
        <f t="shared" si="1"/>
        <v>13.9573</v>
      </c>
      <c r="Y12" s="64">
        <f t="shared" si="1"/>
        <v>16.559999999999999</v>
      </c>
      <c r="Z12" s="64">
        <f t="shared" si="1"/>
        <v>17.7423</v>
      </c>
      <c r="AA12" s="64">
        <f t="shared" si="1"/>
        <v>20.906500000000001</v>
      </c>
      <c r="AB12" s="64">
        <f t="shared" si="1"/>
        <v>20.1631</v>
      </c>
      <c r="AC12" s="64">
        <f t="shared" si="1"/>
        <v>19.48</v>
      </c>
      <c r="AD12" s="64">
        <f t="shared" si="1"/>
        <v>17.331600000000002</v>
      </c>
      <c r="AE12" s="64">
        <f t="shared" si="1"/>
        <v>16.880699999999997</v>
      </c>
      <c r="AF12" s="64">
        <f t="shared" si="1"/>
        <v>14.849499999999999</v>
      </c>
      <c r="AG12" s="64">
        <f t="shared" si="1"/>
        <v>14.13</v>
      </c>
      <c r="AH12" s="63">
        <f>SUM(AH6:AH11)</f>
        <v>12.870000000000001</v>
      </c>
      <c r="AI12" s="63">
        <f t="shared" si="1"/>
        <v>12.56</v>
      </c>
      <c r="AJ12" s="64">
        <f t="shared" si="1"/>
        <v>11.489999999999998</v>
      </c>
      <c r="AK12" s="64">
        <f t="shared" si="1"/>
        <v>11.450000000000001</v>
      </c>
      <c r="AL12" s="64">
        <f t="shared" si="1"/>
        <v>12.040000000000001</v>
      </c>
      <c r="AM12" s="63">
        <f t="shared" si="1"/>
        <v>12</v>
      </c>
      <c r="AN12" s="64">
        <f t="shared" si="1"/>
        <v>11.94</v>
      </c>
      <c r="AO12" s="64">
        <f t="shared" si="1"/>
        <v>11.91</v>
      </c>
      <c r="AP12" s="83">
        <f t="shared" si="1"/>
        <v>10.530000000000001</v>
      </c>
      <c r="AQ12" s="111">
        <f t="shared" si="1"/>
        <v>10.26</v>
      </c>
      <c r="AR12" s="135">
        <f t="shared" si="1"/>
        <v>9.2200000000000006</v>
      </c>
      <c r="AS12" s="83">
        <f t="shared" si="1"/>
        <v>8.25</v>
      </c>
      <c r="AT12" s="111">
        <f t="shared" si="1"/>
        <v>7.95</v>
      </c>
      <c r="AU12" s="83">
        <f t="shared" si="1"/>
        <v>8.34</v>
      </c>
      <c r="AV12" s="83">
        <f t="shared" si="1"/>
        <v>10.72</v>
      </c>
      <c r="AW12" s="83">
        <f t="shared" si="1"/>
        <v>15.219999999999999</v>
      </c>
      <c r="AX12" s="169"/>
      <c r="AY12" s="102"/>
      <c r="AZ12"/>
    </row>
    <row r="13" spans="1:52" x14ac:dyDescent="0.15">
      <c r="A13" s="42" t="s">
        <v>25</v>
      </c>
      <c r="B13" s="43">
        <v>2.65</v>
      </c>
      <c r="C13" s="44">
        <v>74.2</v>
      </c>
      <c r="D13" s="44">
        <v>71.25</v>
      </c>
      <c r="E13" s="44">
        <v>39.42</v>
      </c>
      <c r="F13" s="44">
        <v>32.36</v>
      </c>
      <c r="G13" s="45">
        <v>12.33</v>
      </c>
      <c r="H13" s="44">
        <v>6.9599999999999991</v>
      </c>
      <c r="I13" s="44">
        <v>5.84</v>
      </c>
      <c r="J13" s="44">
        <v>3.88</v>
      </c>
      <c r="K13" s="44">
        <v>2.8600000000000003</v>
      </c>
      <c r="L13" s="44">
        <v>2.29</v>
      </c>
      <c r="M13" s="44">
        <v>2.08</v>
      </c>
      <c r="N13" s="44">
        <v>1.22</v>
      </c>
      <c r="O13" s="44">
        <v>1.29</v>
      </c>
      <c r="P13" s="44">
        <v>0.69000000000000006</v>
      </c>
      <c r="Q13" s="46">
        <v>0.57999999999999996</v>
      </c>
      <c r="R13" s="44">
        <v>0.42000000000000004</v>
      </c>
      <c r="S13" s="44">
        <v>0.57999999999999996</v>
      </c>
      <c r="T13" s="44">
        <v>0.55999999999999994</v>
      </c>
      <c r="U13" s="44">
        <v>0.4</v>
      </c>
      <c r="V13" s="45">
        <v>0.53</v>
      </c>
      <c r="W13" s="44">
        <v>0.34520000000000001</v>
      </c>
      <c r="X13" s="46">
        <v>0.4577</v>
      </c>
      <c r="Y13" s="46">
        <v>0.79</v>
      </c>
      <c r="Z13" s="46">
        <v>0.72130000000000005</v>
      </c>
      <c r="AA13" s="46">
        <v>0.54430000000000001</v>
      </c>
      <c r="AB13" s="47">
        <v>0.58360000000000001</v>
      </c>
      <c r="AC13" s="44">
        <v>0.47000000000000003</v>
      </c>
      <c r="AD13" s="44">
        <v>0.4375</v>
      </c>
      <c r="AE13" s="44">
        <v>0.4516</v>
      </c>
      <c r="AF13" s="44">
        <v>0.4718</v>
      </c>
      <c r="AG13" s="44">
        <v>0.4</v>
      </c>
      <c r="AH13" s="47">
        <v>0.36</v>
      </c>
      <c r="AI13" s="47">
        <v>0.36</v>
      </c>
      <c r="AJ13" s="44">
        <v>0.4</v>
      </c>
      <c r="AK13" s="44">
        <v>0.55000000000000004</v>
      </c>
      <c r="AL13" s="44">
        <v>0.71</v>
      </c>
      <c r="AM13" s="47">
        <v>0.45</v>
      </c>
      <c r="AN13" s="44">
        <v>0.5</v>
      </c>
      <c r="AO13" s="44">
        <v>0.43</v>
      </c>
      <c r="AP13" s="84">
        <v>0.54</v>
      </c>
      <c r="AQ13" s="112">
        <v>0.55999999999999994</v>
      </c>
      <c r="AR13" s="136">
        <v>0.32999999999999996</v>
      </c>
      <c r="AS13" s="84">
        <v>0.28999999999999998</v>
      </c>
      <c r="AT13" s="108">
        <v>0.14000000000000001</v>
      </c>
      <c r="AU13" s="80">
        <v>0.16</v>
      </c>
      <c r="AV13" s="80">
        <v>0.12</v>
      </c>
      <c r="AW13" s="160">
        <v>0.1</v>
      </c>
      <c r="AX13" s="169" t="s">
        <v>26</v>
      </c>
      <c r="AY13" s="102">
        <v>1.0209999999999999</v>
      </c>
      <c r="AZ13">
        <f t="shared" ref="AZ13:AZ19" si="2">ROUND(AY13/10,2)</f>
        <v>0.1</v>
      </c>
    </row>
    <row r="14" spans="1:52" x14ac:dyDescent="0.15">
      <c r="A14" s="48" t="s">
        <v>27</v>
      </c>
      <c r="B14" s="49">
        <v>0.05</v>
      </c>
      <c r="C14" s="34">
        <v>2.4</v>
      </c>
      <c r="D14" s="34">
        <v>4.6899999999999995</v>
      </c>
      <c r="E14" s="34">
        <v>8.73</v>
      </c>
      <c r="F14" s="34">
        <v>6.75</v>
      </c>
      <c r="G14" s="31">
        <v>6.0299999999999994</v>
      </c>
      <c r="H14" s="34">
        <v>5.45</v>
      </c>
      <c r="I14" s="34">
        <v>6.0200000000000005</v>
      </c>
      <c r="J14" s="34">
        <v>5.8</v>
      </c>
      <c r="K14" s="34">
        <v>5.66</v>
      </c>
      <c r="L14" s="34">
        <v>5.45</v>
      </c>
      <c r="M14" s="34">
        <v>4.8100000000000005</v>
      </c>
      <c r="N14" s="34">
        <v>4.0999999999999996</v>
      </c>
      <c r="O14" s="34">
        <v>3.6</v>
      </c>
      <c r="P14" s="34">
        <v>3.2600000000000002</v>
      </c>
      <c r="Q14" s="32">
        <v>3.0100000000000002</v>
      </c>
      <c r="R14" s="34">
        <v>2.48</v>
      </c>
      <c r="S14" s="34">
        <v>2.62</v>
      </c>
      <c r="T14" s="34">
        <v>2.42</v>
      </c>
      <c r="U14" s="34">
        <v>1.86</v>
      </c>
      <c r="V14" s="31">
        <v>1.47</v>
      </c>
      <c r="W14" s="34">
        <v>1.4459</v>
      </c>
      <c r="X14" s="32">
        <v>1.5817999999999999</v>
      </c>
      <c r="Y14" s="32">
        <v>1.73</v>
      </c>
      <c r="Z14" s="32">
        <v>1.8179000000000003</v>
      </c>
      <c r="AA14" s="32">
        <v>1.7620999999999998</v>
      </c>
      <c r="AB14" s="33">
        <v>1.5820000000000001</v>
      </c>
      <c r="AC14" s="34">
        <v>1.45</v>
      </c>
      <c r="AD14" s="34">
        <v>1.3833</v>
      </c>
      <c r="AE14" s="34">
        <v>1.2847</v>
      </c>
      <c r="AF14" s="34">
        <v>1.0115000000000001</v>
      </c>
      <c r="AG14" s="34">
        <v>1.1499999999999999</v>
      </c>
      <c r="AH14" s="33">
        <v>1.1300000000000001</v>
      </c>
      <c r="AI14" s="33">
        <v>1.06</v>
      </c>
      <c r="AJ14" s="34">
        <v>1.01</v>
      </c>
      <c r="AK14" s="34">
        <v>1.05</v>
      </c>
      <c r="AL14" s="34">
        <v>1</v>
      </c>
      <c r="AM14" s="33">
        <v>0.94</v>
      </c>
      <c r="AN14" s="34">
        <v>0.89</v>
      </c>
      <c r="AO14" s="34">
        <v>0.86</v>
      </c>
      <c r="AP14" s="81">
        <v>0.72</v>
      </c>
      <c r="AQ14" s="109">
        <v>0.67999999999999994</v>
      </c>
      <c r="AR14" s="133">
        <v>0.63</v>
      </c>
      <c r="AS14" s="81">
        <v>0.6</v>
      </c>
      <c r="AT14" s="109">
        <v>0.55000000000000004</v>
      </c>
      <c r="AU14" s="81">
        <v>0.5</v>
      </c>
      <c r="AV14" s="81">
        <v>0.46</v>
      </c>
      <c r="AW14" s="158">
        <v>0.45</v>
      </c>
      <c r="AX14" s="169" t="s">
        <v>28</v>
      </c>
      <c r="AY14" s="102">
        <v>4.4560000000000004</v>
      </c>
      <c r="AZ14">
        <f t="shared" si="2"/>
        <v>0.45</v>
      </c>
    </row>
    <row r="15" spans="1:52" x14ac:dyDescent="0.15">
      <c r="A15" s="48" t="s">
        <v>29</v>
      </c>
      <c r="B15" s="49">
        <v>0</v>
      </c>
      <c r="C15" s="34">
        <v>0.02</v>
      </c>
      <c r="D15" s="34">
        <v>0.04</v>
      </c>
      <c r="E15" s="34">
        <v>6.9999999999999993E-2</v>
      </c>
      <c r="F15" s="34">
        <v>0.13</v>
      </c>
      <c r="G15" s="31">
        <v>0.2</v>
      </c>
      <c r="H15" s="34">
        <v>0.33999999999999997</v>
      </c>
      <c r="I15" s="34">
        <v>1.56</v>
      </c>
      <c r="J15" s="34">
        <v>1.61</v>
      </c>
      <c r="K15" s="34">
        <v>1.53</v>
      </c>
      <c r="L15" s="34">
        <v>1.89</v>
      </c>
      <c r="M15" s="34">
        <v>1.8800000000000001</v>
      </c>
      <c r="N15" s="34">
        <v>1.6800000000000002</v>
      </c>
      <c r="O15" s="34">
        <v>1.83</v>
      </c>
      <c r="P15" s="34">
        <v>1.64</v>
      </c>
      <c r="Q15" s="32">
        <v>1.85</v>
      </c>
      <c r="R15" s="34">
        <v>1.41</v>
      </c>
      <c r="S15" s="34">
        <v>1.53</v>
      </c>
      <c r="T15" s="34">
        <v>1.48</v>
      </c>
      <c r="U15" s="34">
        <v>1.41</v>
      </c>
      <c r="V15" s="31">
        <v>1.08</v>
      </c>
      <c r="W15" s="34">
        <v>0.87490000000000001</v>
      </c>
      <c r="X15" s="32">
        <v>0.97710000000000008</v>
      </c>
      <c r="Y15" s="32">
        <v>1.1099999999999999</v>
      </c>
      <c r="Z15" s="32">
        <v>1.1493</v>
      </c>
      <c r="AA15" s="32">
        <v>1.2509999999999999</v>
      </c>
      <c r="AB15" s="33">
        <v>1.3804000000000001</v>
      </c>
      <c r="AC15" s="34">
        <v>1.41</v>
      </c>
      <c r="AD15" s="34">
        <v>1.4996</v>
      </c>
      <c r="AE15" s="34">
        <v>1.5390999999999999</v>
      </c>
      <c r="AF15" s="34">
        <v>1.3897999999999999</v>
      </c>
      <c r="AG15" s="34">
        <v>1.22</v>
      </c>
      <c r="AH15" s="33">
        <v>1.0900000000000001</v>
      </c>
      <c r="AI15" s="33">
        <v>1.1399999999999999</v>
      </c>
      <c r="AJ15" s="34">
        <v>0.97</v>
      </c>
      <c r="AK15" s="34">
        <v>0.74</v>
      </c>
      <c r="AL15" s="34">
        <v>0.72</v>
      </c>
      <c r="AM15" s="33">
        <v>0.72</v>
      </c>
      <c r="AN15" s="34">
        <v>0.75</v>
      </c>
      <c r="AO15" s="34">
        <v>0.77</v>
      </c>
      <c r="AP15" s="81">
        <v>0.63</v>
      </c>
      <c r="AQ15" s="109">
        <v>0.54</v>
      </c>
      <c r="AR15" s="133">
        <v>0.44000000000000006</v>
      </c>
      <c r="AS15" s="81">
        <v>0.3</v>
      </c>
      <c r="AT15" s="109">
        <v>0.31</v>
      </c>
      <c r="AU15" s="81">
        <v>0.28999999999999998</v>
      </c>
      <c r="AV15" s="81">
        <v>0.26</v>
      </c>
      <c r="AW15" s="158">
        <v>0.26</v>
      </c>
      <c r="AX15" s="169" t="s">
        <v>30</v>
      </c>
      <c r="AY15" s="102">
        <v>2.5910000000000002</v>
      </c>
      <c r="AZ15">
        <f t="shared" si="2"/>
        <v>0.26</v>
      </c>
    </row>
    <row r="16" spans="1:52" x14ac:dyDescent="0.15">
      <c r="A16" s="48" t="s">
        <v>31</v>
      </c>
      <c r="B16" s="49">
        <v>0</v>
      </c>
      <c r="C16" s="34">
        <v>0.06</v>
      </c>
      <c r="D16" s="34">
        <v>0.12</v>
      </c>
      <c r="E16" s="34">
        <v>0.22999999999999998</v>
      </c>
      <c r="F16" s="34">
        <v>0.80999999999999994</v>
      </c>
      <c r="G16" s="31">
        <v>1.3199999999999998</v>
      </c>
      <c r="H16" s="34">
        <v>2.6399999999999997</v>
      </c>
      <c r="I16" s="34">
        <v>3.28</v>
      </c>
      <c r="J16" s="34">
        <v>3.37</v>
      </c>
      <c r="K16" s="34">
        <v>3.05</v>
      </c>
      <c r="L16" s="34">
        <v>2.9899999999999998</v>
      </c>
      <c r="M16" s="34">
        <v>2.57</v>
      </c>
      <c r="N16" s="34">
        <v>2.0699999999999998</v>
      </c>
      <c r="O16" s="34">
        <v>1.6300000000000001</v>
      </c>
      <c r="P16" s="34">
        <v>1.1599999999999999</v>
      </c>
      <c r="Q16" s="32">
        <v>0.8</v>
      </c>
      <c r="R16" s="34">
        <v>0.53</v>
      </c>
      <c r="S16" s="34">
        <v>0.43</v>
      </c>
      <c r="T16" s="34">
        <v>0.32999999999999996</v>
      </c>
      <c r="U16" s="34">
        <v>0.3</v>
      </c>
      <c r="V16" s="31">
        <v>0.2</v>
      </c>
      <c r="W16" s="34">
        <v>0.1613</v>
      </c>
      <c r="X16" s="32">
        <v>0.14579999999999999</v>
      </c>
      <c r="Y16" s="32">
        <v>0.19</v>
      </c>
      <c r="Z16" s="32">
        <v>0.18009999999999998</v>
      </c>
      <c r="AA16" s="32">
        <v>0.1386</v>
      </c>
      <c r="AB16" s="33">
        <v>8.9200000000000002E-2</v>
      </c>
      <c r="AC16" s="34">
        <v>0.09</v>
      </c>
      <c r="AD16" s="34">
        <v>6.6400000000000001E-2</v>
      </c>
      <c r="AE16" s="34">
        <v>5.2000000000000005E-2</v>
      </c>
      <c r="AF16" s="34">
        <v>4.4999999999999998E-2</v>
      </c>
      <c r="AG16" s="34">
        <v>0.04</v>
      </c>
      <c r="AH16" s="33">
        <v>0.03</v>
      </c>
      <c r="AI16" s="33">
        <v>0.03</v>
      </c>
      <c r="AJ16" s="34">
        <v>0.02</v>
      </c>
      <c r="AK16" s="34">
        <v>0.02</v>
      </c>
      <c r="AL16" s="34">
        <v>0.02</v>
      </c>
      <c r="AM16" s="33">
        <v>0.01</v>
      </c>
      <c r="AN16" s="34">
        <v>0.02</v>
      </c>
      <c r="AO16" s="34">
        <v>0.01</v>
      </c>
      <c r="AP16" s="81">
        <v>0</v>
      </c>
      <c r="AQ16" s="113" t="s">
        <v>12</v>
      </c>
      <c r="AR16" s="137" t="s">
        <v>12</v>
      </c>
      <c r="AS16" s="165">
        <v>0</v>
      </c>
      <c r="AT16" s="174">
        <v>0</v>
      </c>
      <c r="AU16" s="165">
        <v>0</v>
      </c>
      <c r="AV16" s="165" t="s">
        <v>8</v>
      </c>
      <c r="AW16" s="212" t="s">
        <v>8</v>
      </c>
      <c r="AX16" s="169" t="s">
        <v>32</v>
      </c>
      <c r="AY16" s="213" t="s">
        <v>8</v>
      </c>
      <c r="AZ16" s="214" t="s">
        <v>12</v>
      </c>
    </row>
    <row r="17" spans="1:52" x14ac:dyDescent="0.15">
      <c r="A17" s="48" t="s">
        <v>33</v>
      </c>
      <c r="B17" s="49">
        <v>1.28</v>
      </c>
      <c r="C17" s="34">
        <v>2.62</v>
      </c>
      <c r="D17" s="34">
        <v>1.9</v>
      </c>
      <c r="E17" s="34">
        <v>6.74</v>
      </c>
      <c r="F17" s="34">
        <v>6.75</v>
      </c>
      <c r="G17" s="31">
        <v>6.09</v>
      </c>
      <c r="H17" s="34">
        <v>3.9899999999999998</v>
      </c>
      <c r="I17" s="34">
        <v>3.47</v>
      </c>
      <c r="J17" s="34">
        <v>3.21</v>
      </c>
      <c r="K17" s="34">
        <v>2.35</v>
      </c>
      <c r="L17" s="34">
        <v>2.17</v>
      </c>
      <c r="M17" s="34">
        <v>1.81</v>
      </c>
      <c r="N17" s="34">
        <v>1.3599999999999999</v>
      </c>
      <c r="O17" s="34">
        <v>1.3199999999999998</v>
      </c>
      <c r="P17" s="34">
        <v>1.54</v>
      </c>
      <c r="Q17" s="32">
        <v>1.4300000000000002</v>
      </c>
      <c r="R17" s="34">
        <v>1.0699999999999998</v>
      </c>
      <c r="S17" s="34">
        <v>1.27</v>
      </c>
      <c r="T17" s="34">
        <v>1.19</v>
      </c>
      <c r="U17" s="34">
        <v>1.3900000000000001</v>
      </c>
      <c r="V17" s="31">
        <v>0.74</v>
      </c>
      <c r="W17" s="34">
        <v>0.60880000000000001</v>
      </c>
      <c r="X17" s="32">
        <v>0.66159999999999997</v>
      </c>
      <c r="Y17" s="32">
        <v>0.76</v>
      </c>
      <c r="Z17" s="32">
        <v>0.65880000000000005</v>
      </c>
      <c r="AA17" s="32">
        <v>0.6603</v>
      </c>
      <c r="AB17" s="33">
        <v>0.46920000000000001</v>
      </c>
      <c r="AC17" s="34">
        <v>0.41</v>
      </c>
      <c r="AD17" s="34">
        <v>0.51050000000000006</v>
      </c>
      <c r="AE17" s="34">
        <v>0.4234</v>
      </c>
      <c r="AF17" s="34">
        <v>0.5121</v>
      </c>
      <c r="AG17" s="34">
        <v>0.79</v>
      </c>
      <c r="AH17" s="33">
        <v>1.2</v>
      </c>
      <c r="AI17" s="33">
        <v>0.88</v>
      </c>
      <c r="AJ17" s="34">
        <v>0.94</v>
      </c>
      <c r="AK17" s="34">
        <v>0.5</v>
      </c>
      <c r="AL17" s="34">
        <v>0.27</v>
      </c>
      <c r="AM17" s="33">
        <v>0.16</v>
      </c>
      <c r="AN17" s="34">
        <v>0.13</v>
      </c>
      <c r="AO17" s="34">
        <v>0.12</v>
      </c>
      <c r="AP17" s="81">
        <v>0.13</v>
      </c>
      <c r="AQ17" s="109">
        <v>0.06</v>
      </c>
      <c r="AR17" s="133">
        <v>0.04</v>
      </c>
      <c r="AS17" s="81">
        <v>0.11</v>
      </c>
      <c r="AT17" s="109">
        <v>0.09</v>
      </c>
      <c r="AU17" s="81">
        <v>0.09</v>
      </c>
      <c r="AV17" s="81">
        <v>7.0000000000000007E-2</v>
      </c>
      <c r="AW17" s="158">
        <v>0.04</v>
      </c>
      <c r="AX17" s="183" t="s">
        <v>34</v>
      </c>
      <c r="AY17" s="102">
        <v>0.36</v>
      </c>
      <c r="AZ17">
        <f t="shared" si="2"/>
        <v>0.04</v>
      </c>
    </row>
    <row r="18" spans="1:52" x14ac:dyDescent="0.15">
      <c r="A18" s="48" t="s">
        <v>35</v>
      </c>
      <c r="B18" s="49">
        <v>0.03</v>
      </c>
      <c r="C18" s="34">
        <v>0.05</v>
      </c>
      <c r="D18" s="34">
        <v>6.9999999999999993E-2</v>
      </c>
      <c r="E18" s="34">
        <v>0.11000000000000001</v>
      </c>
      <c r="F18" s="34">
        <v>0.11000000000000001</v>
      </c>
      <c r="G18" s="31">
        <v>0.36</v>
      </c>
      <c r="H18" s="34">
        <v>0.88000000000000012</v>
      </c>
      <c r="I18" s="34">
        <v>0.13999999999999999</v>
      </c>
      <c r="J18" s="34">
        <v>0.3</v>
      </c>
      <c r="K18" s="34">
        <v>0.48</v>
      </c>
      <c r="L18" s="34">
        <v>0.48</v>
      </c>
      <c r="M18" s="34">
        <v>0.47000000000000003</v>
      </c>
      <c r="N18" s="34">
        <v>0.28999999999999998</v>
      </c>
      <c r="O18" s="34">
        <v>0.3</v>
      </c>
      <c r="P18" s="34">
        <v>0.5</v>
      </c>
      <c r="Q18" s="32">
        <v>0.51</v>
      </c>
      <c r="R18" s="34">
        <v>0.51</v>
      </c>
      <c r="S18" s="34">
        <v>0.62</v>
      </c>
      <c r="T18" s="34">
        <v>0.69000000000000006</v>
      </c>
      <c r="U18" s="34">
        <v>0.59000000000000008</v>
      </c>
      <c r="V18" s="31">
        <v>0.37</v>
      </c>
      <c r="W18" s="34">
        <v>0.252</v>
      </c>
      <c r="X18" s="32">
        <v>0.1694</v>
      </c>
      <c r="Y18" s="32">
        <v>0.08</v>
      </c>
      <c r="Z18" s="32">
        <v>6.6400000000000001E-2</v>
      </c>
      <c r="AA18" s="32">
        <v>7.17E-2</v>
      </c>
      <c r="AB18" s="33">
        <v>3.4000000000000002E-2</v>
      </c>
      <c r="AC18" s="34">
        <v>0.02</v>
      </c>
      <c r="AD18" s="34">
        <v>8.0999999999999996E-3</v>
      </c>
      <c r="AE18" s="34">
        <v>1.1600000000000001E-2</v>
      </c>
      <c r="AF18" s="34">
        <v>2.1999999999999997E-3</v>
      </c>
      <c r="AG18" s="34">
        <v>0</v>
      </c>
      <c r="AH18" s="33">
        <v>0</v>
      </c>
      <c r="AI18" s="33">
        <v>0</v>
      </c>
      <c r="AJ18" s="34">
        <v>0</v>
      </c>
      <c r="AK18" s="34">
        <v>0</v>
      </c>
      <c r="AL18" s="34">
        <v>0</v>
      </c>
      <c r="AM18" s="33">
        <v>0</v>
      </c>
      <c r="AN18" s="34">
        <v>0.05</v>
      </c>
      <c r="AO18" s="34">
        <v>0</v>
      </c>
      <c r="AP18" s="81">
        <v>0</v>
      </c>
      <c r="AQ18" s="109">
        <v>0</v>
      </c>
      <c r="AR18" s="133">
        <v>0</v>
      </c>
      <c r="AS18" s="81">
        <v>0.06</v>
      </c>
      <c r="AT18" s="109">
        <v>0.09</v>
      </c>
      <c r="AU18" s="81">
        <v>7.0000000000000007E-2</v>
      </c>
      <c r="AV18" s="81">
        <v>7.0000000000000007E-2</v>
      </c>
      <c r="AW18" s="158">
        <v>7.0000000000000007E-2</v>
      </c>
      <c r="AX18" s="169" t="s">
        <v>36</v>
      </c>
      <c r="AY18" s="102">
        <v>0.749</v>
      </c>
      <c r="AZ18">
        <f t="shared" si="2"/>
        <v>7.0000000000000007E-2</v>
      </c>
    </row>
    <row r="19" spans="1:52" ht="14.25" thickBot="1" x14ac:dyDescent="0.2">
      <c r="A19" s="50" t="s">
        <v>37</v>
      </c>
      <c r="B19" s="51">
        <v>0.6</v>
      </c>
      <c r="C19" s="41">
        <v>0.72</v>
      </c>
      <c r="D19" s="41">
        <v>0.73</v>
      </c>
      <c r="E19" s="41">
        <v>0.57999999999999996</v>
      </c>
      <c r="F19" s="41">
        <v>0.53</v>
      </c>
      <c r="G19" s="38">
        <v>0.33999999999999997</v>
      </c>
      <c r="H19" s="41">
        <v>0.25</v>
      </c>
      <c r="I19" s="41">
        <v>0.3</v>
      </c>
      <c r="J19" s="41">
        <v>0.26</v>
      </c>
      <c r="K19" s="41">
        <v>0.27</v>
      </c>
      <c r="L19" s="41">
        <v>0.25</v>
      </c>
      <c r="M19" s="41">
        <v>0.22000000000000003</v>
      </c>
      <c r="N19" s="41">
        <v>0.21000000000000002</v>
      </c>
      <c r="O19" s="41">
        <v>0.2</v>
      </c>
      <c r="P19" s="41">
        <v>0.21000000000000002</v>
      </c>
      <c r="Q19" s="39">
        <v>0.22999999999999998</v>
      </c>
      <c r="R19" s="41">
        <v>0.2</v>
      </c>
      <c r="S19" s="41">
        <v>0.15</v>
      </c>
      <c r="T19" s="41">
        <v>0.13999999999999999</v>
      </c>
      <c r="U19" s="41">
        <v>0.16</v>
      </c>
      <c r="V19" s="38">
        <v>0.13999999999999999</v>
      </c>
      <c r="W19" s="41">
        <v>0.11120000000000001</v>
      </c>
      <c r="X19" s="39">
        <v>0.31440000000000001</v>
      </c>
      <c r="Y19" s="39">
        <v>0.22999999999999998</v>
      </c>
      <c r="Z19" s="39">
        <v>0.25280000000000002</v>
      </c>
      <c r="AA19" s="39">
        <v>0.17519999999999999</v>
      </c>
      <c r="AB19" s="40">
        <v>0.13520000000000001</v>
      </c>
      <c r="AC19" s="41">
        <v>6.9999999999999993E-2</v>
      </c>
      <c r="AD19" s="41">
        <v>6.0899999999999996E-2</v>
      </c>
      <c r="AE19" s="41">
        <v>6.8200000000000011E-2</v>
      </c>
      <c r="AF19" s="41">
        <v>5.4700000000000006E-2</v>
      </c>
      <c r="AG19" s="41">
        <v>0.05</v>
      </c>
      <c r="AH19" s="40">
        <v>0.04</v>
      </c>
      <c r="AI19" s="40">
        <v>0.04</v>
      </c>
      <c r="AJ19" s="41">
        <v>0.03</v>
      </c>
      <c r="AK19" s="41">
        <v>0.04</v>
      </c>
      <c r="AL19" s="41">
        <v>0.04</v>
      </c>
      <c r="AM19" s="40">
        <v>0.03</v>
      </c>
      <c r="AN19" s="41">
        <v>0.04</v>
      </c>
      <c r="AO19" s="41">
        <v>0.03</v>
      </c>
      <c r="AP19" s="82">
        <v>0.03</v>
      </c>
      <c r="AQ19" s="110">
        <v>0.04</v>
      </c>
      <c r="AR19" s="134">
        <v>0.04</v>
      </c>
      <c r="AS19" s="82">
        <v>0.03</v>
      </c>
      <c r="AT19" s="173">
        <v>0.05</v>
      </c>
      <c r="AU19" s="178">
        <v>0.02</v>
      </c>
      <c r="AV19" s="178">
        <v>0.02</v>
      </c>
      <c r="AW19" s="159">
        <v>0.02</v>
      </c>
      <c r="AX19" s="169" t="s">
        <v>38</v>
      </c>
      <c r="AY19" s="102">
        <v>0.155</v>
      </c>
      <c r="AZ19">
        <f t="shared" si="2"/>
        <v>0.02</v>
      </c>
    </row>
    <row r="20" spans="1:52" ht="14.25" thickBot="1" x14ac:dyDescent="0.2">
      <c r="A20" s="4" t="s">
        <v>39</v>
      </c>
      <c r="B20" s="52">
        <f t="shared" ref="B20:AR20" si="3">SUM(B13:B19)</f>
        <v>4.6099999999999994</v>
      </c>
      <c r="C20" s="53">
        <f>SUM(C13:C19)</f>
        <v>80.070000000000007</v>
      </c>
      <c r="D20" s="53">
        <f t="shared" si="3"/>
        <v>78.800000000000011</v>
      </c>
      <c r="E20" s="53">
        <f>SUM(E13:E19)</f>
        <v>55.88</v>
      </c>
      <c r="F20" s="53">
        <f>SUM(F13:F19)</f>
        <v>47.440000000000005</v>
      </c>
      <c r="G20" s="91">
        <f t="shared" si="3"/>
        <v>26.669999999999998</v>
      </c>
      <c r="H20" s="53">
        <f t="shared" si="3"/>
        <v>20.509999999999998</v>
      </c>
      <c r="I20" s="53">
        <f t="shared" si="3"/>
        <v>20.61</v>
      </c>
      <c r="J20" s="53">
        <f t="shared" si="3"/>
        <v>18.430000000000003</v>
      </c>
      <c r="K20" s="53">
        <f t="shared" si="3"/>
        <v>16.2</v>
      </c>
      <c r="L20" s="53">
        <f t="shared" si="3"/>
        <v>15.520000000000001</v>
      </c>
      <c r="M20" s="53">
        <f t="shared" si="3"/>
        <v>13.840000000000003</v>
      </c>
      <c r="N20" s="53">
        <f t="shared" si="3"/>
        <v>10.93</v>
      </c>
      <c r="O20" s="53">
        <f t="shared" si="3"/>
        <v>10.170000000000002</v>
      </c>
      <c r="P20" s="53">
        <f t="shared" si="3"/>
        <v>9</v>
      </c>
      <c r="Q20" s="92">
        <f t="shared" si="3"/>
        <v>8.41</v>
      </c>
      <c r="R20" s="53">
        <f t="shared" si="3"/>
        <v>6.62</v>
      </c>
      <c r="S20" s="53">
        <f t="shared" si="3"/>
        <v>7.2</v>
      </c>
      <c r="T20" s="53">
        <f t="shared" si="3"/>
        <v>6.8100000000000005</v>
      </c>
      <c r="U20" s="53">
        <f t="shared" si="3"/>
        <v>6.1099999999999994</v>
      </c>
      <c r="V20" s="91">
        <f t="shared" si="3"/>
        <v>4.53</v>
      </c>
      <c r="W20" s="53">
        <f t="shared" si="3"/>
        <v>3.7993000000000006</v>
      </c>
      <c r="X20" s="92">
        <f t="shared" si="3"/>
        <v>4.3078000000000003</v>
      </c>
      <c r="Y20" s="92">
        <f t="shared" si="3"/>
        <v>4.8900000000000006</v>
      </c>
      <c r="Z20" s="92">
        <f t="shared" si="3"/>
        <v>4.8465999999999996</v>
      </c>
      <c r="AA20" s="92">
        <f t="shared" si="3"/>
        <v>4.6032000000000002</v>
      </c>
      <c r="AB20" s="93">
        <f t="shared" si="3"/>
        <v>4.2736000000000001</v>
      </c>
      <c r="AC20" s="53">
        <f t="shared" si="3"/>
        <v>3.92</v>
      </c>
      <c r="AD20" s="53">
        <f t="shared" si="3"/>
        <v>3.9663000000000004</v>
      </c>
      <c r="AE20" s="53">
        <f t="shared" si="3"/>
        <v>3.8306</v>
      </c>
      <c r="AF20" s="53">
        <f t="shared" si="3"/>
        <v>3.4871000000000003</v>
      </c>
      <c r="AG20" s="53">
        <f t="shared" si="3"/>
        <v>3.6499999999999995</v>
      </c>
      <c r="AH20" s="93">
        <f t="shared" si="3"/>
        <v>3.8499999999999996</v>
      </c>
      <c r="AI20" s="93">
        <f t="shared" si="3"/>
        <v>3.5099999999999993</v>
      </c>
      <c r="AJ20" s="53">
        <f t="shared" si="3"/>
        <v>3.3699999999999997</v>
      </c>
      <c r="AK20" s="53">
        <f t="shared" si="3"/>
        <v>2.9</v>
      </c>
      <c r="AL20" s="53">
        <f t="shared" si="3"/>
        <v>2.76</v>
      </c>
      <c r="AM20" s="93">
        <f t="shared" si="3"/>
        <v>2.3099999999999996</v>
      </c>
      <c r="AN20" s="53">
        <f t="shared" si="3"/>
        <v>2.38</v>
      </c>
      <c r="AO20" s="53">
        <f t="shared" si="3"/>
        <v>2.2199999999999998</v>
      </c>
      <c r="AP20" s="85">
        <f t="shared" si="3"/>
        <v>2.0499999999999998</v>
      </c>
      <c r="AQ20" s="114">
        <f t="shared" si="3"/>
        <v>1.88</v>
      </c>
      <c r="AR20" s="138">
        <f t="shared" si="3"/>
        <v>1.48</v>
      </c>
      <c r="AS20" s="85">
        <f>SUM(AS13:AS19)</f>
        <v>1.3900000000000001</v>
      </c>
      <c r="AT20" s="111">
        <f>SUM(AT13:AT19)</f>
        <v>1.2300000000000002</v>
      </c>
      <c r="AU20" s="83">
        <f>SUM(AU13:AU19)</f>
        <v>1.1300000000000001</v>
      </c>
      <c r="AV20" s="83">
        <f>SUM(AV13:AV19)</f>
        <v>1.0000000000000002</v>
      </c>
      <c r="AW20" s="83">
        <f>SUM(AW13:AW19)</f>
        <v>0.94000000000000017</v>
      </c>
      <c r="AX20" s="169"/>
      <c r="AY20" s="102"/>
      <c r="AZ20"/>
    </row>
    <row r="21" spans="1:52" x14ac:dyDescent="0.15">
      <c r="A21" s="21" t="s">
        <v>40</v>
      </c>
      <c r="B21" s="54">
        <v>0</v>
      </c>
      <c r="C21" s="28">
        <v>0.04</v>
      </c>
      <c r="D21" s="28">
        <v>0.49000000000000005</v>
      </c>
      <c r="E21" s="28">
        <v>0.44000000000000006</v>
      </c>
      <c r="F21" s="28">
        <v>0.64</v>
      </c>
      <c r="G21" s="45">
        <v>1.53</v>
      </c>
      <c r="H21" s="28">
        <v>1.53</v>
      </c>
      <c r="I21" s="28">
        <v>1.9300000000000002</v>
      </c>
      <c r="J21" s="28">
        <v>2.35</v>
      </c>
      <c r="K21" s="28">
        <v>3.12</v>
      </c>
      <c r="L21" s="28">
        <v>3.6700000000000004</v>
      </c>
      <c r="M21" s="28">
        <v>4.05</v>
      </c>
      <c r="N21" s="28">
        <v>3.3600000000000003</v>
      </c>
      <c r="O21" s="28">
        <v>3.28</v>
      </c>
      <c r="P21" s="28">
        <v>3.2</v>
      </c>
      <c r="Q21" s="46">
        <v>3.34</v>
      </c>
      <c r="R21" s="28">
        <v>3.34</v>
      </c>
      <c r="S21" s="28">
        <v>3.09</v>
      </c>
      <c r="T21" s="28">
        <v>2.56</v>
      </c>
      <c r="U21" s="28">
        <v>2.2399999999999998</v>
      </c>
      <c r="V21" s="45">
        <v>1.83</v>
      </c>
      <c r="W21" s="28">
        <v>1.3931</v>
      </c>
      <c r="X21" s="46">
        <v>1.2257</v>
      </c>
      <c r="Y21" s="46">
        <v>1.6</v>
      </c>
      <c r="Z21" s="46">
        <v>1.8905999999999998</v>
      </c>
      <c r="AA21" s="46">
        <v>1.5916999999999999</v>
      </c>
      <c r="AB21" s="47">
        <v>1.2111000000000001</v>
      </c>
      <c r="AC21" s="44">
        <v>0.93</v>
      </c>
      <c r="AD21" s="44">
        <v>0.86626999999999987</v>
      </c>
      <c r="AE21" s="44">
        <v>0.9000999999999999</v>
      </c>
      <c r="AF21" s="44">
        <v>0.8004</v>
      </c>
      <c r="AG21" s="44">
        <v>0.71</v>
      </c>
      <c r="AH21" s="47">
        <v>0.72</v>
      </c>
      <c r="AI21" s="47">
        <v>0.6</v>
      </c>
      <c r="AJ21" s="44">
        <v>2.29</v>
      </c>
      <c r="AK21" s="44">
        <v>2.56</v>
      </c>
      <c r="AL21" s="44">
        <v>4.13</v>
      </c>
      <c r="AM21" s="47">
        <v>2.72</v>
      </c>
      <c r="AN21" s="44">
        <v>1.56</v>
      </c>
      <c r="AO21" s="44">
        <v>0.7</v>
      </c>
      <c r="AP21" s="84">
        <v>0.37</v>
      </c>
      <c r="AQ21" s="112">
        <v>0.28999999999999998</v>
      </c>
      <c r="AR21" s="136">
        <v>0.41</v>
      </c>
      <c r="AS21" s="84">
        <v>0.3</v>
      </c>
      <c r="AT21" s="108">
        <v>0.42</v>
      </c>
      <c r="AU21" s="80">
        <v>0.53</v>
      </c>
      <c r="AV21" s="80">
        <v>1.65</v>
      </c>
      <c r="AW21" s="160">
        <v>1.77</v>
      </c>
      <c r="AX21" s="169" t="s">
        <v>41</v>
      </c>
      <c r="AY21" s="102">
        <v>17.692</v>
      </c>
      <c r="AZ21">
        <f t="shared" ref="AZ21:AZ26" si="4">ROUND(AY21/10,2)</f>
        <v>1.77</v>
      </c>
    </row>
    <row r="22" spans="1:52" x14ac:dyDescent="0.15">
      <c r="A22" s="21" t="s">
        <v>42</v>
      </c>
      <c r="B22" s="54">
        <v>0.05</v>
      </c>
      <c r="C22" s="28">
        <v>0.05</v>
      </c>
      <c r="D22" s="28">
        <v>0.05</v>
      </c>
      <c r="E22" s="28">
        <v>0.05</v>
      </c>
      <c r="F22" s="28">
        <v>0.06</v>
      </c>
      <c r="G22" s="31">
        <v>0.06</v>
      </c>
      <c r="H22" s="28">
        <v>0.05</v>
      </c>
      <c r="I22" s="28">
        <v>0.04</v>
      </c>
      <c r="J22" s="28">
        <v>0.02</v>
      </c>
      <c r="K22" s="28">
        <v>0.01</v>
      </c>
      <c r="L22" s="28">
        <v>0.01</v>
      </c>
      <c r="M22" s="28">
        <v>0.01</v>
      </c>
      <c r="N22" s="28">
        <v>0.01</v>
      </c>
      <c r="O22" s="28">
        <v>0.01</v>
      </c>
      <c r="P22" s="28">
        <v>0.01</v>
      </c>
      <c r="Q22" s="32">
        <v>0.02</v>
      </c>
      <c r="R22" s="28">
        <v>0.02</v>
      </c>
      <c r="S22" s="28">
        <v>0.02</v>
      </c>
      <c r="T22" s="28">
        <v>0.03</v>
      </c>
      <c r="U22" s="28">
        <v>0.03</v>
      </c>
      <c r="V22" s="31">
        <v>0.03</v>
      </c>
      <c r="W22" s="28">
        <v>3.2600000000000004E-2</v>
      </c>
      <c r="X22" s="32">
        <v>2.6000000000000002E-2</v>
      </c>
      <c r="Y22" s="32">
        <v>0.04</v>
      </c>
      <c r="Z22" s="32">
        <v>4.1999999999999996E-2</v>
      </c>
      <c r="AA22" s="32">
        <v>4.99E-2</v>
      </c>
      <c r="AB22" s="33">
        <v>6.8000000000000005E-2</v>
      </c>
      <c r="AC22" s="34">
        <v>0.04</v>
      </c>
      <c r="AD22" s="34">
        <v>4.3700000000000003E-2</v>
      </c>
      <c r="AE22" s="34">
        <v>3.5799999999999998E-2</v>
      </c>
      <c r="AF22" s="34">
        <v>3.8300000000000001E-2</v>
      </c>
      <c r="AG22" s="34">
        <v>0.03</v>
      </c>
      <c r="AH22" s="33">
        <v>0.04</v>
      </c>
      <c r="AI22" s="33">
        <v>0.04</v>
      </c>
      <c r="AJ22" s="34">
        <v>0.04</v>
      </c>
      <c r="AK22" s="34">
        <v>0.08</v>
      </c>
      <c r="AL22" s="34">
        <v>0.14000000000000001</v>
      </c>
      <c r="AM22" s="33">
        <v>0.15</v>
      </c>
      <c r="AN22" s="34">
        <v>0.13</v>
      </c>
      <c r="AO22" s="34">
        <v>0.09</v>
      </c>
      <c r="AP22" s="81">
        <v>0.05</v>
      </c>
      <c r="AQ22" s="109">
        <v>0.03</v>
      </c>
      <c r="AR22" s="133">
        <v>0.04</v>
      </c>
      <c r="AS22" s="81">
        <v>7.0000000000000007E-2</v>
      </c>
      <c r="AT22" s="109">
        <v>0.04</v>
      </c>
      <c r="AU22" s="81">
        <v>0.03</v>
      </c>
      <c r="AV22" s="81">
        <v>0.02</v>
      </c>
      <c r="AW22" s="158">
        <v>0.02</v>
      </c>
      <c r="AX22" s="169" t="s">
        <v>43</v>
      </c>
      <c r="AY22" s="102">
        <v>0.23300000000000001</v>
      </c>
      <c r="AZ22">
        <f t="shared" si="4"/>
        <v>0.02</v>
      </c>
    </row>
    <row r="23" spans="1:52" x14ac:dyDescent="0.15">
      <c r="A23" s="21" t="s">
        <v>44</v>
      </c>
      <c r="B23" s="54">
        <v>0.61</v>
      </c>
      <c r="C23" s="28">
        <v>0.32999999999999996</v>
      </c>
      <c r="D23" s="28">
        <v>1.77</v>
      </c>
      <c r="E23" s="28">
        <v>2.13</v>
      </c>
      <c r="F23" s="28">
        <v>1.7600000000000002</v>
      </c>
      <c r="G23" s="31">
        <v>1.58</v>
      </c>
      <c r="H23" s="28">
        <v>1.3199999999999998</v>
      </c>
      <c r="I23" s="28">
        <v>1.64</v>
      </c>
      <c r="J23" s="28">
        <v>2.1399999999999997</v>
      </c>
      <c r="K23" s="28">
        <v>3.66</v>
      </c>
      <c r="L23" s="28">
        <v>3.5</v>
      </c>
      <c r="M23" s="28">
        <v>3.4299999999999997</v>
      </c>
      <c r="N23" s="28">
        <v>3.17</v>
      </c>
      <c r="O23" s="28">
        <v>3</v>
      </c>
      <c r="P23" s="28">
        <v>2.56</v>
      </c>
      <c r="Q23" s="32">
        <v>2.8899999999999997</v>
      </c>
      <c r="R23" s="28">
        <v>2.2999999999999998</v>
      </c>
      <c r="S23" s="28">
        <v>2.92</v>
      </c>
      <c r="T23" s="28">
        <v>2.4699999999999998</v>
      </c>
      <c r="U23" s="28">
        <v>1.7600000000000002</v>
      </c>
      <c r="V23" s="31">
        <v>1.52</v>
      </c>
      <c r="W23" s="28">
        <v>1.3632</v>
      </c>
      <c r="X23" s="32">
        <v>1.1080999999999999</v>
      </c>
      <c r="Y23" s="32">
        <v>1.42</v>
      </c>
      <c r="Z23" s="32">
        <v>1.5378000000000001</v>
      </c>
      <c r="AA23" s="32">
        <v>1.5585</v>
      </c>
      <c r="AB23" s="33">
        <v>1.0904</v>
      </c>
      <c r="AC23" s="34">
        <v>0.88000000000000012</v>
      </c>
      <c r="AD23" s="34">
        <v>0.80370000000000008</v>
      </c>
      <c r="AE23" s="34">
        <v>0.72315200000000002</v>
      </c>
      <c r="AF23" s="34">
        <v>0.68304399999999998</v>
      </c>
      <c r="AG23" s="34">
        <v>0.55000000000000004</v>
      </c>
      <c r="AH23" s="33">
        <v>0.28999999999999998</v>
      </c>
      <c r="AI23" s="33">
        <v>0.23</v>
      </c>
      <c r="AJ23" s="34">
        <v>0.18</v>
      </c>
      <c r="AK23" s="34">
        <v>0.28000000000000003</v>
      </c>
      <c r="AL23" s="34">
        <v>0.73</v>
      </c>
      <c r="AM23" s="33">
        <v>0.68</v>
      </c>
      <c r="AN23" s="34">
        <v>0.65</v>
      </c>
      <c r="AO23" s="34">
        <v>0.53</v>
      </c>
      <c r="AP23" s="81">
        <v>0.43</v>
      </c>
      <c r="AQ23" s="109">
        <v>0.36</v>
      </c>
      <c r="AR23" s="133">
        <v>0.4</v>
      </c>
      <c r="AS23" s="81">
        <v>0.48</v>
      </c>
      <c r="AT23" s="109">
        <v>0.35</v>
      </c>
      <c r="AU23" s="81">
        <v>0.34</v>
      </c>
      <c r="AV23" s="81">
        <v>0.36</v>
      </c>
      <c r="AW23" s="158">
        <v>0.34</v>
      </c>
      <c r="AX23" s="169" t="s">
        <v>45</v>
      </c>
      <c r="AY23" s="102">
        <v>3.3570000000000002</v>
      </c>
      <c r="AZ23">
        <f t="shared" si="4"/>
        <v>0.34</v>
      </c>
    </row>
    <row r="24" spans="1:52" x14ac:dyDescent="0.15">
      <c r="A24" s="21" t="s">
        <v>46</v>
      </c>
      <c r="B24" s="54">
        <v>0</v>
      </c>
      <c r="C24" s="28">
        <v>0.15</v>
      </c>
      <c r="D24" s="28">
        <v>0.52</v>
      </c>
      <c r="E24" s="28">
        <v>1.0900000000000001</v>
      </c>
      <c r="F24" s="28">
        <v>0.75</v>
      </c>
      <c r="G24" s="31">
        <v>0.7</v>
      </c>
      <c r="H24" s="28">
        <v>1.48</v>
      </c>
      <c r="I24" s="28">
        <v>4.79</v>
      </c>
      <c r="J24" s="28">
        <v>4.08</v>
      </c>
      <c r="K24" s="28">
        <v>3.35</v>
      </c>
      <c r="L24" s="28">
        <v>2.71</v>
      </c>
      <c r="M24" s="28">
        <v>2.3600000000000003</v>
      </c>
      <c r="N24" s="28">
        <v>1.9100000000000001</v>
      </c>
      <c r="O24" s="28">
        <v>1.5699999999999998</v>
      </c>
      <c r="P24" s="28">
        <v>1.7</v>
      </c>
      <c r="Q24" s="32">
        <v>1.83</v>
      </c>
      <c r="R24" s="28">
        <v>1.41</v>
      </c>
      <c r="S24" s="28">
        <v>1.65</v>
      </c>
      <c r="T24" s="28">
        <v>1.1300000000000001</v>
      </c>
      <c r="U24" s="28">
        <v>1.02</v>
      </c>
      <c r="V24" s="31">
        <v>0.98000000000000009</v>
      </c>
      <c r="W24" s="28">
        <v>0.93167999999999984</v>
      </c>
      <c r="X24" s="32">
        <v>0.9259799999999998</v>
      </c>
      <c r="Y24" s="32">
        <v>1.7399999999999998</v>
      </c>
      <c r="Z24" s="32">
        <v>1.6237999999999999</v>
      </c>
      <c r="AA24" s="32">
        <v>1.5653999999999999</v>
      </c>
      <c r="AB24" s="33">
        <v>1.5389000000000002</v>
      </c>
      <c r="AC24" s="34">
        <v>1.49</v>
      </c>
      <c r="AD24" s="34">
        <v>1.3726</v>
      </c>
      <c r="AE24" s="34">
        <v>1.3503000000000001</v>
      </c>
      <c r="AF24" s="34">
        <v>1.0369999999999999</v>
      </c>
      <c r="AG24" s="34">
        <v>1.19</v>
      </c>
      <c r="AH24" s="33">
        <v>0.95</v>
      </c>
      <c r="AI24" s="33">
        <v>0.85</v>
      </c>
      <c r="AJ24" s="34">
        <v>0.52</v>
      </c>
      <c r="AK24" s="34">
        <v>0.56000000000000005</v>
      </c>
      <c r="AL24" s="34">
        <v>0.76</v>
      </c>
      <c r="AM24" s="33">
        <v>0.64</v>
      </c>
      <c r="AN24" s="34">
        <v>0.44</v>
      </c>
      <c r="AO24" s="34">
        <v>0.36</v>
      </c>
      <c r="AP24" s="81">
        <v>0.23</v>
      </c>
      <c r="AQ24" s="109">
        <v>0.22000000000000003</v>
      </c>
      <c r="AR24" s="133">
        <v>0.16999999999999998</v>
      </c>
      <c r="AS24" s="81">
        <v>0.13</v>
      </c>
      <c r="AT24" s="109">
        <v>0.12</v>
      </c>
      <c r="AU24" s="81">
        <v>0.11</v>
      </c>
      <c r="AV24" s="81">
        <v>0.1</v>
      </c>
      <c r="AW24" s="158">
        <v>0.1</v>
      </c>
      <c r="AX24" s="169" t="s">
        <v>47</v>
      </c>
      <c r="AY24" s="102">
        <v>0.97199999999999998</v>
      </c>
      <c r="AZ24">
        <f t="shared" si="4"/>
        <v>0.1</v>
      </c>
    </row>
    <row r="25" spans="1:52" x14ac:dyDescent="0.15">
      <c r="A25" s="55" t="s">
        <v>48</v>
      </c>
      <c r="B25" s="49">
        <v>0</v>
      </c>
      <c r="C25" s="34">
        <v>0.05</v>
      </c>
      <c r="D25" s="34">
        <v>0.06</v>
      </c>
      <c r="E25" s="34">
        <v>0.06</v>
      </c>
      <c r="F25" s="34">
        <v>0.09</v>
      </c>
      <c r="G25" s="31">
        <v>0.13</v>
      </c>
      <c r="H25" s="34">
        <v>0.24</v>
      </c>
      <c r="I25" s="34">
        <v>0.90999999999999992</v>
      </c>
      <c r="J25" s="34">
        <v>1.1099999999999999</v>
      </c>
      <c r="K25" s="34">
        <v>1.51</v>
      </c>
      <c r="L25" s="34">
        <v>2.31</v>
      </c>
      <c r="M25" s="34">
        <v>1.78</v>
      </c>
      <c r="N25" s="34">
        <v>1.59</v>
      </c>
      <c r="O25" s="34">
        <v>1.4300000000000002</v>
      </c>
      <c r="P25" s="34">
        <v>1.31</v>
      </c>
      <c r="Q25" s="32">
        <v>1.31</v>
      </c>
      <c r="R25" s="34">
        <v>1.3800000000000001</v>
      </c>
      <c r="S25" s="34">
        <v>1.5699999999999998</v>
      </c>
      <c r="T25" s="34">
        <v>1.48</v>
      </c>
      <c r="U25" s="34">
        <v>1.5</v>
      </c>
      <c r="V25" s="31">
        <v>1.47</v>
      </c>
      <c r="W25" s="34">
        <v>1.3176999999999999</v>
      </c>
      <c r="X25" s="32">
        <v>1.2535000000000001</v>
      </c>
      <c r="Y25" s="32">
        <v>1.3699999999999999</v>
      </c>
      <c r="Z25" s="32">
        <v>1.4695</v>
      </c>
      <c r="AA25" s="32">
        <v>1.4119999999999999</v>
      </c>
      <c r="AB25" s="33">
        <v>1.4304000000000001</v>
      </c>
      <c r="AC25" s="34">
        <v>1.89</v>
      </c>
      <c r="AD25" s="34">
        <v>1.5237000000000001</v>
      </c>
      <c r="AE25" s="34">
        <v>1.1531</v>
      </c>
      <c r="AF25" s="34">
        <v>1.1076000000000001</v>
      </c>
      <c r="AG25" s="34">
        <v>1.1000000000000001</v>
      </c>
      <c r="AH25" s="33">
        <v>1.05</v>
      </c>
      <c r="AI25" s="33">
        <v>0.89</v>
      </c>
      <c r="AJ25" s="34">
        <v>0.91</v>
      </c>
      <c r="AK25" s="34">
        <v>0.72</v>
      </c>
      <c r="AL25" s="34">
        <v>0.94</v>
      </c>
      <c r="AM25" s="33">
        <v>0.77</v>
      </c>
      <c r="AN25" s="34">
        <v>0.64</v>
      </c>
      <c r="AO25" s="34">
        <v>0.57999999999999996</v>
      </c>
      <c r="AP25" s="81">
        <v>0.5</v>
      </c>
      <c r="AQ25" s="109">
        <v>0.48</v>
      </c>
      <c r="AR25" s="133">
        <v>0.37</v>
      </c>
      <c r="AS25" s="81">
        <v>0.4</v>
      </c>
      <c r="AT25" s="109">
        <v>0.37</v>
      </c>
      <c r="AU25" s="81">
        <v>0.36</v>
      </c>
      <c r="AV25" s="81">
        <v>0.36</v>
      </c>
      <c r="AW25" s="158">
        <v>0.32</v>
      </c>
      <c r="AX25" s="169" t="s">
        <v>49</v>
      </c>
      <c r="AY25" s="102">
        <v>3.15</v>
      </c>
      <c r="AZ25">
        <f t="shared" si="4"/>
        <v>0.32</v>
      </c>
    </row>
    <row r="26" spans="1:52" ht="14.25" thickBot="1" x14ac:dyDescent="0.2">
      <c r="A26" s="4" t="s">
        <v>50</v>
      </c>
      <c r="B26" s="56">
        <v>0</v>
      </c>
      <c r="C26" s="57" t="s">
        <v>8</v>
      </c>
      <c r="D26" s="57" t="s">
        <v>8</v>
      </c>
      <c r="E26" s="57" t="s">
        <v>8</v>
      </c>
      <c r="F26" s="37">
        <v>0.03</v>
      </c>
      <c r="G26" s="38">
        <v>0.08</v>
      </c>
      <c r="H26" s="37">
        <v>0.11000000000000001</v>
      </c>
      <c r="I26" s="37">
        <v>0.16999999999999998</v>
      </c>
      <c r="J26" s="37">
        <v>1.01</v>
      </c>
      <c r="K26" s="37">
        <v>0.55999999999999994</v>
      </c>
      <c r="L26" s="37">
        <v>0.91999999999999993</v>
      </c>
      <c r="M26" s="37">
        <v>0.7</v>
      </c>
      <c r="N26" s="37">
        <v>0.53</v>
      </c>
      <c r="O26" s="37">
        <v>0.64</v>
      </c>
      <c r="P26" s="37">
        <v>1.22</v>
      </c>
      <c r="Q26" s="39">
        <v>2.4699999999999998</v>
      </c>
      <c r="R26" s="37">
        <v>3.9299999999999997</v>
      </c>
      <c r="S26" s="37">
        <v>4.58</v>
      </c>
      <c r="T26" s="37">
        <v>5.71</v>
      </c>
      <c r="U26" s="37">
        <v>4.8</v>
      </c>
      <c r="V26" s="38">
        <v>4.6100000000000003</v>
      </c>
      <c r="W26" s="37">
        <v>4.2267000000000001</v>
      </c>
      <c r="X26" s="39">
        <v>3.8822000000000001</v>
      </c>
      <c r="Y26" s="39">
        <v>4.5</v>
      </c>
      <c r="Z26" s="39">
        <v>4.9947999999999997</v>
      </c>
      <c r="AA26" s="39">
        <v>5.0716999999999999</v>
      </c>
      <c r="AB26" s="40">
        <v>5.0414000000000003</v>
      </c>
      <c r="AC26" s="41">
        <v>5.1100000000000003</v>
      </c>
      <c r="AD26" s="41">
        <v>5.5438999999999998</v>
      </c>
      <c r="AE26" s="41">
        <v>5.0632999999999999</v>
      </c>
      <c r="AF26" s="41">
        <v>5.0438000000000001</v>
      </c>
      <c r="AG26" s="41">
        <v>6.36</v>
      </c>
      <c r="AH26" s="40">
        <v>6</v>
      </c>
      <c r="AI26" s="40">
        <v>6.05</v>
      </c>
      <c r="AJ26" s="41">
        <v>6.05</v>
      </c>
      <c r="AK26" s="41">
        <v>6.47</v>
      </c>
      <c r="AL26" s="41">
        <v>7.89</v>
      </c>
      <c r="AM26" s="40">
        <v>7.59</v>
      </c>
      <c r="AN26" s="41">
        <v>7.7</v>
      </c>
      <c r="AO26" s="41">
        <v>7.31</v>
      </c>
      <c r="AP26" s="82">
        <v>7.4</v>
      </c>
      <c r="AQ26" s="110">
        <v>7.2</v>
      </c>
      <c r="AR26" s="134">
        <v>7.0400000000000009</v>
      </c>
      <c r="AS26" s="82">
        <v>6.4</v>
      </c>
      <c r="AT26" s="173">
        <v>5.14</v>
      </c>
      <c r="AU26" s="178">
        <v>5.39</v>
      </c>
      <c r="AV26" s="178">
        <v>5.53</v>
      </c>
      <c r="AW26" s="159">
        <v>6</v>
      </c>
      <c r="AX26" s="169" t="s">
        <v>51</v>
      </c>
      <c r="AY26" s="102">
        <v>60.015000000000001</v>
      </c>
      <c r="AZ26">
        <f t="shared" si="4"/>
        <v>6</v>
      </c>
    </row>
    <row r="27" spans="1:52" ht="14.25" thickBot="1" x14ac:dyDescent="0.2">
      <c r="A27" s="4" t="s">
        <v>39</v>
      </c>
      <c r="B27" s="52">
        <f t="shared" ref="B27:AR27" si="5">SUM(B21:B26)</f>
        <v>0.66</v>
      </c>
      <c r="C27" s="53">
        <f>SUM(C21:C26)</f>
        <v>0.62</v>
      </c>
      <c r="D27" s="53">
        <f t="shared" si="5"/>
        <v>2.89</v>
      </c>
      <c r="E27" s="53">
        <f>SUM(E21:E26)</f>
        <v>3.77</v>
      </c>
      <c r="F27" s="53">
        <f>SUM(F21:F26)</f>
        <v>3.3299999999999996</v>
      </c>
      <c r="G27" s="94">
        <f t="shared" si="5"/>
        <v>4.08</v>
      </c>
      <c r="H27" s="53">
        <f t="shared" si="5"/>
        <v>4.7300000000000004</v>
      </c>
      <c r="I27" s="53">
        <f t="shared" si="5"/>
        <v>9.48</v>
      </c>
      <c r="J27" s="53">
        <f t="shared" si="5"/>
        <v>10.709999999999999</v>
      </c>
      <c r="K27" s="53">
        <f t="shared" si="5"/>
        <v>12.21</v>
      </c>
      <c r="L27" s="53">
        <f t="shared" si="5"/>
        <v>13.120000000000001</v>
      </c>
      <c r="M27" s="53">
        <f t="shared" si="5"/>
        <v>12.329999999999998</v>
      </c>
      <c r="N27" s="53">
        <f t="shared" si="5"/>
        <v>10.569999999999999</v>
      </c>
      <c r="O27" s="53">
        <f t="shared" si="5"/>
        <v>9.93</v>
      </c>
      <c r="P27" s="53">
        <f t="shared" si="5"/>
        <v>10</v>
      </c>
      <c r="Q27" s="95">
        <f t="shared" si="5"/>
        <v>11.86</v>
      </c>
      <c r="R27" s="53">
        <f t="shared" si="5"/>
        <v>12.38</v>
      </c>
      <c r="S27" s="53">
        <f t="shared" si="5"/>
        <v>13.83</v>
      </c>
      <c r="T27" s="53">
        <f t="shared" si="5"/>
        <v>13.379999999999999</v>
      </c>
      <c r="U27" s="53">
        <f t="shared" si="5"/>
        <v>11.349999999999998</v>
      </c>
      <c r="V27" s="94">
        <f t="shared" si="5"/>
        <v>10.440000000000001</v>
      </c>
      <c r="W27" s="53">
        <f t="shared" si="5"/>
        <v>9.2649800000000013</v>
      </c>
      <c r="X27" s="95">
        <f t="shared" si="5"/>
        <v>8.421479999999999</v>
      </c>
      <c r="Y27" s="95">
        <f t="shared" si="5"/>
        <v>10.67</v>
      </c>
      <c r="Z27" s="95">
        <f t="shared" si="5"/>
        <v>11.558499999999999</v>
      </c>
      <c r="AA27" s="95">
        <f t="shared" si="5"/>
        <v>11.249199999999998</v>
      </c>
      <c r="AB27" s="96">
        <f t="shared" si="5"/>
        <v>10.380200000000002</v>
      </c>
      <c r="AC27" s="97">
        <f t="shared" si="5"/>
        <v>10.34</v>
      </c>
      <c r="AD27" s="97">
        <f t="shared" si="5"/>
        <v>10.15387</v>
      </c>
      <c r="AE27" s="97">
        <f t="shared" si="5"/>
        <v>9.225752</v>
      </c>
      <c r="AF27" s="97">
        <f t="shared" si="5"/>
        <v>8.7101439999999997</v>
      </c>
      <c r="AG27" s="97">
        <f t="shared" si="5"/>
        <v>9.9400000000000013</v>
      </c>
      <c r="AH27" s="96">
        <f t="shared" si="5"/>
        <v>9.0500000000000007</v>
      </c>
      <c r="AI27" s="96">
        <f t="shared" si="5"/>
        <v>8.66</v>
      </c>
      <c r="AJ27" s="97">
        <f t="shared" si="5"/>
        <v>9.99</v>
      </c>
      <c r="AK27" s="97">
        <f t="shared" si="5"/>
        <v>10.67</v>
      </c>
      <c r="AL27" s="97">
        <f t="shared" si="5"/>
        <v>14.59</v>
      </c>
      <c r="AM27" s="96">
        <f t="shared" si="5"/>
        <v>12.55</v>
      </c>
      <c r="AN27" s="97">
        <f t="shared" si="5"/>
        <v>11.120000000000001</v>
      </c>
      <c r="AO27" s="97">
        <f t="shared" si="5"/>
        <v>9.57</v>
      </c>
      <c r="AP27" s="86">
        <f t="shared" si="5"/>
        <v>8.98</v>
      </c>
      <c r="AQ27" s="115">
        <f t="shared" si="5"/>
        <v>8.58</v>
      </c>
      <c r="AR27" s="139">
        <f t="shared" si="5"/>
        <v>8.4300000000000015</v>
      </c>
      <c r="AS27" s="86">
        <f>SUM(AS21:AS26)</f>
        <v>7.78</v>
      </c>
      <c r="AT27" s="111">
        <f>SUM(AT21:AT26)</f>
        <v>6.4399999999999995</v>
      </c>
      <c r="AU27" s="83">
        <f>SUM(AU21:AU26)</f>
        <v>6.76</v>
      </c>
      <c r="AV27" s="83">
        <f>SUM(AV21:AV26)</f>
        <v>8.02</v>
      </c>
      <c r="AW27" s="83">
        <f>SUM(AW21:AW26)</f>
        <v>8.5500000000000007</v>
      </c>
      <c r="AX27" s="169"/>
      <c r="AY27" s="102"/>
      <c r="AZ27"/>
    </row>
    <row r="28" spans="1:52" x14ac:dyDescent="0.15">
      <c r="A28" s="42" t="s">
        <v>52</v>
      </c>
      <c r="B28" s="43">
        <v>0.39</v>
      </c>
      <c r="C28" s="44">
        <v>1.25</v>
      </c>
      <c r="D28" s="44">
        <v>1.34</v>
      </c>
      <c r="E28" s="44">
        <v>2.1100000000000003</v>
      </c>
      <c r="F28" s="44">
        <v>3.75</v>
      </c>
      <c r="G28" s="45">
        <v>2.93</v>
      </c>
      <c r="H28" s="44">
        <v>2.93</v>
      </c>
      <c r="I28" s="44">
        <v>3.08</v>
      </c>
      <c r="J28" s="44">
        <v>3.0300000000000002</v>
      </c>
      <c r="K28" s="44">
        <v>3.21</v>
      </c>
      <c r="L28" s="44">
        <v>3</v>
      </c>
      <c r="M28" s="44">
        <v>2.92</v>
      </c>
      <c r="N28" s="44">
        <v>2.77</v>
      </c>
      <c r="O28" s="44">
        <v>2.9699999999999998</v>
      </c>
      <c r="P28" s="44">
        <v>3.08</v>
      </c>
      <c r="Q28" s="46">
        <v>3.18</v>
      </c>
      <c r="R28" s="44">
        <v>2.5499999999999998</v>
      </c>
      <c r="S28" s="44">
        <v>2.81</v>
      </c>
      <c r="T28" s="44">
        <v>2.4500000000000002</v>
      </c>
      <c r="U28" s="44">
        <v>2.0300000000000002</v>
      </c>
      <c r="V28" s="45">
        <v>2</v>
      </c>
      <c r="W28" s="44">
        <v>1.6382000000000001</v>
      </c>
      <c r="X28" s="46">
        <v>1.468</v>
      </c>
      <c r="Y28" s="46">
        <v>1.8199999999999998</v>
      </c>
      <c r="Z28" s="46">
        <v>2.2638000000000003</v>
      </c>
      <c r="AA28" s="46">
        <v>2.4097999999999997</v>
      </c>
      <c r="AB28" s="47">
        <v>1.1315</v>
      </c>
      <c r="AC28" s="44">
        <v>1.03</v>
      </c>
      <c r="AD28" s="44">
        <v>0.92120000000000002</v>
      </c>
      <c r="AE28" s="44">
        <v>0.6351</v>
      </c>
      <c r="AF28" s="44">
        <v>0.3327</v>
      </c>
      <c r="AG28" s="44">
        <v>0.31</v>
      </c>
      <c r="AH28" s="47">
        <v>0.27999999999999997</v>
      </c>
      <c r="AI28" s="47">
        <v>0.27</v>
      </c>
      <c r="AJ28" s="44">
        <v>0.15</v>
      </c>
      <c r="AK28" s="44">
        <v>0.16</v>
      </c>
      <c r="AL28" s="44">
        <v>0.22</v>
      </c>
      <c r="AM28" s="47">
        <v>0.13</v>
      </c>
      <c r="AN28" s="44">
        <v>0.19</v>
      </c>
      <c r="AO28" s="44">
        <v>7.0000000000000007E-2</v>
      </c>
      <c r="AP28" s="84">
        <v>0.04</v>
      </c>
      <c r="AQ28" s="112">
        <v>0.03</v>
      </c>
      <c r="AR28" s="136">
        <v>0.06</v>
      </c>
      <c r="AS28" s="84">
        <v>0.05</v>
      </c>
      <c r="AT28" s="108">
        <v>0.03</v>
      </c>
      <c r="AU28" s="80">
        <v>0.05</v>
      </c>
      <c r="AV28" s="80">
        <v>0.05</v>
      </c>
      <c r="AW28" s="160">
        <v>0.03</v>
      </c>
      <c r="AX28" s="169" t="s">
        <v>53</v>
      </c>
      <c r="AY28" s="102">
        <v>0.25</v>
      </c>
      <c r="AZ28">
        <f>ROUND(AY28/10,2)</f>
        <v>0.03</v>
      </c>
    </row>
    <row r="29" spans="1:52" x14ac:dyDescent="0.15">
      <c r="A29" s="48" t="s">
        <v>54</v>
      </c>
      <c r="B29" s="49">
        <v>1.9600000000000002</v>
      </c>
      <c r="C29" s="34">
        <v>4.62</v>
      </c>
      <c r="D29" s="34">
        <v>7.5200000000000005</v>
      </c>
      <c r="E29" s="34">
        <v>10.59</v>
      </c>
      <c r="F29" s="34">
        <v>13.059999999999999</v>
      </c>
      <c r="G29" s="31">
        <v>11.620000000000001</v>
      </c>
      <c r="H29" s="34">
        <v>8.620000000000001</v>
      </c>
      <c r="I29" s="34">
        <v>8.18</v>
      </c>
      <c r="J29" s="34">
        <v>7.0900000000000007</v>
      </c>
      <c r="K29" s="34">
        <v>5.63</v>
      </c>
      <c r="L29" s="34">
        <v>4.7299999999999995</v>
      </c>
      <c r="M29" s="34">
        <v>3.4</v>
      </c>
      <c r="N29" s="34">
        <v>2.8</v>
      </c>
      <c r="O29" s="34">
        <v>3.25</v>
      </c>
      <c r="P29" s="34">
        <v>4</v>
      </c>
      <c r="Q29" s="32">
        <v>4.05</v>
      </c>
      <c r="R29" s="34">
        <v>3.4</v>
      </c>
      <c r="S29" s="34">
        <v>2.52</v>
      </c>
      <c r="T29" s="34">
        <v>1.9600000000000002</v>
      </c>
      <c r="U29" s="34">
        <v>1.52</v>
      </c>
      <c r="V29" s="31">
        <v>1.1499999999999999</v>
      </c>
      <c r="W29" s="34">
        <v>1.0263</v>
      </c>
      <c r="X29" s="32">
        <v>1.0371999999999999</v>
      </c>
      <c r="Y29" s="32">
        <v>1.1800000000000002</v>
      </c>
      <c r="Z29" s="32">
        <v>1.3946000000000001</v>
      </c>
      <c r="AA29" s="32">
        <v>1.4392</v>
      </c>
      <c r="AB29" s="33">
        <v>1.3214999999999999</v>
      </c>
      <c r="AC29" s="34">
        <v>1.53</v>
      </c>
      <c r="AD29" s="34">
        <v>1.6636</v>
      </c>
      <c r="AE29" s="34">
        <v>1.9420000000000002</v>
      </c>
      <c r="AF29" s="34">
        <v>1.8739000000000001</v>
      </c>
      <c r="AG29" s="34">
        <v>1.2</v>
      </c>
      <c r="AH29" s="33">
        <v>0.8</v>
      </c>
      <c r="AI29" s="33">
        <v>0.83</v>
      </c>
      <c r="AJ29" s="34">
        <v>1.1399999999999999</v>
      </c>
      <c r="AK29" s="34">
        <v>1.34</v>
      </c>
      <c r="AL29" s="34">
        <v>1.07</v>
      </c>
      <c r="AM29" s="33">
        <v>0.81</v>
      </c>
      <c r="AN29" s="34">
        <v>0.65</v>
      </c>
      <c r="AO29" s="34">
        <v>0.64</v>
      </c>
      <c r="AP29" s="81">
        <v>0.67</v>
      </c>
      <c r="AQ29" s="109">
        <v>0.85</v>
      </c>
      <c r="AR29" s="133">
        <v>0.67999999999999994</v>
      </c>
      <c r="AS29" s="81">
        <v>0.72</v>
      </c>
      <c r="AT29" s="109">
        <v>0.47</v>
      </c>
      <c r="AU29" s="81">
        <v>0.57999999999999996</v>
      </c>
      <c r="AV29" s="81">
        <v>0.7</v>
      </c>
      <c r="AW29" s="158">
        <v>0.72</v>
      </c>
      <c r="AX29" s="169" t="s">
        <v>55</v>
      </c>
      <c r="AY29" s="102">
        <v>7.2130000000000001</v>
      </c>
      <c r="AZ29">
        <f>ROUND(AY29/10,2)</f>
        <v>0.72</v>
      </c>
    </row>
    <row r="30" spans="1:52" x14ac:dyDescent="0.15">
      <c r="A30" s="48" t="s">
        <v>56</v>
      </c>
      <c r="B30" s="49">
        <v>1.9300000000000002</v>
      </c>
      <c r="C30" s="34">
        <v>4.66</v>
      </c>
      <c r="D30" s="34">
        <v>8.41</v>
      </c>
      <c r="E30" s="34">
        <v>12.120000000000001</v>
      </c>
      <c r="F30" s="34">
        <v>8.17</v>
      </c>
      <c r="G30" s="31">
        <v>5.54</v>
      </c>
      <c r="H30" s="34">
        <v>4.46</v>
      </c>
      <c r="I30" s="34">
        <v>4.68</v>
      </c>
      <c r="J30" s="34">
        <v>4.5299999999999994</v>
      </c>
      <c r="K30" s="34">
        <v>4.4000000000000004</v>
      </c>
      <c r="L30" s="34">
        <v>4.0299999999999994</v>
      </c>
      <c r="M30" s="34">
        <v>3.5799999999999996</v>
      </c>
      <c r="N30" s="34">
        <v>3.08</v>
      </c>
      <c r="O30" s="34">
        <v>3.22</v>
      </c>
      <c r="P30" s="34">
        <v>3.16</v>
      </c>
      <c r="Q30" s="32">
        <v>3.13</v>
      </c>
      <c r="R30" s="34">
        <v>2.5100000000000002</v>
      </c>
      <c r="S30" s="34">
        <v>1.9899999999999998</v>
      </c>
      <c r="T30" s="34">
        <v>1.4</v>
      </c>
      <c r="U30" s="34">
        <v>0.95</v>
      </c>
      <c r="V30" s="31">
        <v>0.64</v>
      </c>
      <c r="W30" s="34">
        <v>0.64459999999999995</v>
      </c>
      <c r="X30" s="32">
        <v>0.51680000000000004</v>
      </c>
      <c r="Y30" s="32">
        <v>0.49000000000000005</v>
      </c>
      <c r="Z30" s="32">
        <v>0.5605</v>
      </c>
      <c r="AA30" s="32">
        <v>0.627</v>
      </c>
      <c r="AB30" s="33">
        <v>0.55410000000000004</v>
      </c>
      <c r="AC30" s="34">
        <v>0.71</v>
      </c>
      <c r="AD30" s="34">
        <v>0.71179999999999999</v>
      </c>
      <c r="AE30" s="34">
        <v>0.94579999999999997</v>
      </c>
      <c r="AF30" s="34">
        <v>0.82179999999999997</v>
      </c>
      <c r="AG30" s="34">
        <v>0.76</v>
      </c>
      <c r="AH30" s="33">
        <v>0.64</v>
      </c>
      <c r="AI30" s="33">
        <v>0.62</v>
      </c>
      <c r="AJ30" s="34">
        <v>0.49</v>
      </c>
      <c r="AK30" s="34">
        <v>0.37</v>
      </c>
      <c r="AL30" s="34">
        <v>0.41</v>
      </c>
      <c r="AM30" s="33">
        <v>0.27</v>
      </c>
      <c r="AN30" s="34">
        <v>0.16</v>
      </c>
      <c r="AO30" s="34">
        <v>0.12</v>
      </c>
      <c r="AP30" s="81">
        <v>0.09</v>
      </c>
      <c r="AQ30" s="109">
        <v>0.08</v>
      </c>
      <c r="AR30" s="133">
        <v>0.09</v>
      </c>
      <c r="AS30" s="81">
        <v>0.08</v>
      </c>
      <c r="AT30" s="109">
        <v>0.08</v>
      </c>
      <c r="AU30" s="81">
        <v>0.06</v>
      </c>
      <c r="AV30" s="81">
        <v>0.05</v>
      </c>
      <c r="AW30" s="158">
        <v>7.0000000000000007E-2</v>
      </c>
      <c r="AX30" s="169" t="s">
        <v>57</v>
      </c>
      <c r="AY30" s="102">
        <v>0.72599999999999998</v>
      </c>
      <c r="AZ30">
        <f>ROUND(AY30/10,2)</f>
        <v>7.0000000000000007E-2</v>
      </c>
    </row>
    <row r="31" spans="1:52" ht="14.25" thickBot="1" x14ac:dyDescent="0.2">
      <c r="A31" s="60" t="s">
        <v>58</v>
      </c>
      <c r="B31" s="51">
        <v>1.8699999999999999</v>
      </c>
      <c r="C31" s="41">
        <v>2.2199999999999998</v>
      </c>
      <c r="D31" s="41">
        <v>3.2</v>
      </c>
      <c r="E31" s="41">
        <v>4.4799999999999995</v>
      </c>
      <c r="F31" s="41">
        <v>7.24</v>
      </c>
      <c r="G31" s="38">
        <v>5.7</v>
      </c>
      <c r="H31" s="41">
        <v>4.9399999999999995</v>
      </c>
      <c r="I31" s="41">
        <v>5.2200000000000006</v>
      </c>
      <c r="J31" s="41">
        <v>4.9700000000000006</v>
      </c>
      <c r="K31" s="41">
        <v>4.5999999999999996</v>
      </c>
      <c r="L31" s="41">
        <v>4.18</v>
      </c>
      <c r="M31" s="41">
        <v>3.55</v>
      </c>
      <c r="N31" s="41">
        <v>3.2399999999999998</v>
      </c>
      <c r="O31" s="41">
        <v>2.95</v>
      </c>
      <c r="P31" s="41">
        <v>2.73</v>
      </c>
      <c r="Q31" s="39">
        <v>2.88</v>
      </c>
      <c r="R31" s="41">
        <v>1.8199999999999998</v>
      </c>
      <c r="S31" s="41">
        <v>1.64</v>
      </c>
      <c r="T31" s="41">
        <v>1.4</v>
      </c>
      <c r="U31" s="41">
        <v>1.25</v>
      </c>
      <c r="V31" s="38">
        <v>0.97</v>
      </c>
      <c r="W31" s="41">
        <v>0.89459999999999995</v>
      </c>
      <c r="X31" s="39">
        <v>0.83640000000000003</v>
      </c>
      <c r="Y31" s="39">
        <v>0.95</v>
      </c>
      <c r="Z31" s="39">
        <v>0.98270000000000002</v>
      </c>
      <c r="AA31" s="39">
        <v>0.88469999999999993</v>
      </c>
      <c r="AB31" s="40">
        <v>0.82040000000000002</v>
      </c>
      <c r="AC31" s="41">
        <v>0.79</v>
      </c>
      <c r="AD31" s="41">
        <v>0.76660000000000006</v>
      </c>
      <c r="AE31" s="41">
        <v>0.60660000000000003</v>
      </c>
      <c r="AF31" s="41">
        <v>0.55010000000000003</v>
      </c>
      <c r="AG31" s="41">
        <v>0.53</v>
      </c>
      <c r="AH31" s="40">
        <v>0.33999999999999997</v>
      </c>
      <c r="AI31" s="40">
        <v>0.31</v>
      </c>
      <c r="AJ31" s="41">
        <v>0.28000000000000003</v>
      </c>
      <c r="AK31" s="41">
        <v>0.28000000000000003</v>
      </c>
      <c r="AL31" s="41">
        <v>0.25</v>
      </c>
      <c r="AM31" s="40">
        <v>0.26</v>
      </c>
      <c r="AN31" s="41">
        <v>0.22</v>
      </c>
      <c r="AO31" s="41">
        <v>0.22</v>
      </c>
      <c r="AP31" s="82">
        <v>0.21</v>
      </c>
      <c r="AQ31" s="110">
        <v>0.21000000000000002</v>
      </c>
      <c r="AR31" s="134">
        <v>0.08</v>
      </c>
      <c r="AS31" s="82">
        <v>0.03</v>
      </c>
      <c r="AT31" s="173">
        <v>0.03</v>
      </c>
      <c r="AU31" s="178">
        <v>0.03</v>
      </c>
      <c r="AV31" s="178">
        <v>0.02</v>
      </c>
      <c r="AW31" s="159">
        <v>7.0000000000000007E-2</v>
      </c>
      <c r="AX31" s="169" t="s">
        <v>59</v>
      </c>
      <c r="AY31" s="102">
        <v>0.66600000000000004</v>
      </c>
      <c r="AZ31">
        <f>ROUND(AY31/10,2)</f>
        <v>7.0000000000000007E-2</v>
      </c>
    </row>
    <row r="32" spans="1:52" ht="14.25" thickBot="1" x14ac:dyDescent="0.2">
      <c r="A32" s="5" t="s">
        <v>39</v>
      </c>
      <c r="B32" s="98">
        <f t="shared" ref="B32:AR32" si="6">SUM(B28:B31)</f>
        <v>6.15</v>
      </c>
      <c r="C32" s="64">
        <f>SUM(C28:C31)</f>
        <v>12.75</v>
      </c>
      <c r="D32" s="64">
        <f t="shared" si="6"/>
        <v>20.470000000000002</v>
      </c>
      <c r="E32" s="64">
        <f>SUM(E28:E31)</f>
        <v>29.3</v>
      </c>
      <c r="F32" s="64">
        <f>SUM(F28:F31)</f>
        <v>32.22</v>
      </c>
      <c r="G32" s="94">
        <f t="shared" si="6"/>
        <v>25.79</v>
      </c>
      <c r="H32" s="64">
        <f t="shared" si="6"/>
        <v>20.950000000000003</v>
      </c>
      <c r="I32" s="64">
        <f t="shared" si="6"/>
        <v>21.16</v>
      </c>
      <c r="J32" s="64">
        <f t="shared" si="6"/>
        <v>19.62</v>
      </c>
      <c r="K32" s="64">
        <f t="shared" si="6"/>
        <v>17.84</v>
      </c>
      <c r="L32" s="64">
        <f t="shared" si="6"/>
        <v>15.939999999999998</v>
      </c>
      <c r="M32" s="64">
        <f t="shared" si="6"/>
        <v>13.45</v>
      </c>
      <c r="N32" s="64">
        <f t="shared" si="6"/>
        <v>11.89</v>
      </c>
      <c r="O32" s="64">
        <f t="shared" si="6"/>
        <v>12.39</v>
      </c>
      <c r="P32" s="64">
        <f t="shared" si="6"/>
        <v>12.97</v>
      </c>
      <c r="Q32" s="95">
        <f t="shared" si="6"/>
        <v>13.239999999999998</v>
      </c>
      <c r="R32" s="64">
        <f t="shared" si="6"/>
        <v>10.28</v>
      </c>
      <c r="S32" s="64">
        <f t="shared" si="6"/>
        <v>8.9600000000000009</v>
      </c>
      <c r="T32" s="64">
        <f t="shared" si="6"/>
        <v>7.2100000000000009</v>
      </c>
      <c r="U32" s="64">
        <f t="shared" si="6"/>
        <v>5.75</v>
      </c>
      <c r="V32" s="94">
        <f t="shared" si="6"/>
        <v>4.76</v>
      </c>
      <c r="W32" s="64">
        <f t="shared" si="6"/>
        <v>4.2037000000000004</v>
      </c>
      <c r="X32" s="95">
        <f t="shared" si="6"/>
        <v>3.8583999999999996</v>
      </c>
      <c r="Y32" s="95">
        <f t="shared" si="6"/>
        <v>4.4400000000000004</v>
      </c>
      <c r="Z32" s="95">
        <f t="shared" si="6"/>
        <v>5.2016000000000009</v>
      </c>
      <c r="AA32" s="95">
        <f t="shared" si="6"/>
        <v>5.3606999999999996</v>
      </c>
      <c r="AB32" s="96">
        <f t="shared" si="6"/>
        <v>3.8274999999999997</v>
      </c>
      <c r="AC32" s="97">
        <f t="shared" si="6"/>
        <v>4.0600000000000005</v>
      </c>
      <c r="AD32" s="97">
        <f t="shared" si="6"/>
        <v>4.0632000000000001</v>
      </c>
      <c r="AE32" s="97">
        <f t="shared" si="6"/>
        <v>4.1295000000000002</v>
      </c>
      <c r="AF32" s="97">
        <f t="shared" si="6"/>
        <v>3.5785</v>
      </c>
      <c r="AG32" s="97">
        <f t="shared" si="6"/>
        <v>2.8</v>
      </c>
      <c r="AH32" s="96">
        <f t="shared" si="6"/>
        <v>2.06</v>
      </c>
      <c r="AI32" s="96">
        <f t="shared" si="6"/>
        <v>2.0300000000000002</v>
      </c>
      <c r="AJ32" s="97">
        <f t="shared" si="6"/>
        <v>2.0599999999999996</v>
      </c>
      <c r="AK32" s="97">
        <f t="shared" si="6"/>
        <v>2.1500000000000004</v>
      </c>
      <c r="AL32" s="97">
        <f t="shared" si="6"/>
        <v>1.95</v>
      </c>
      <c r="AM32" s="96">
        <f t="shared" si="6"/>
        <v>1.47</v>
      </c>
      <c r="AN32" s="97">
        <f t="shared" si="6"/>
        <v>1.22</v>
      </c>
      <c r="AO32" s="97">
        <f t="shared" si="6"/>
        <v>1.05</v>
      </c>
      <c r="AP32" s="86">
        <f t="shared" si="6"/>
        <v>1.01</v>
      </c>
      <c r="AQ32" s="115">
        <f t="shared" si="6"/>
        <v>1.17</v>
      </c>
      <c r="AR32" s="139">
        <f t="shared" si="6"/>
        <v>0.90999999999999992</v>
      </c>
      <c r="AS32" s="86">
        <f>SUM(AS28:AS31)</f>
        <v>0.88</v>
      </c>
      <c r="AT32" s="111">
        <f>SUM(AT28:AT31)</f>
        <v>0.61</v>
      </c>
      <c r="AU32" s="83">
        <f>SUM(AU28:AU31)</f>
        <v>0.72</v>
      </c>
      <c r="AV32" s="83">
        <f>SUM(AV28:AV31)</f>
        <v>0.82000000000000006</v>
      </c>
      <c r="AW32" s="83">
        <f>SUM(AW28:AW31)</f>
        <v>0.89000000000000012</v>
      </c>
      <c r="AX32" s="169"/>
      <c r="AY32" s="102"/>
      <c r="AZ32"/>
    </row>
    <row r="33" spans="1:52" x14ac:dyDescent="0.15">
      <c r="A33" s="21" t="s">
        <v>60</v>
      </c>
      <c r="B33" s="54">
        <v>0.33999999999999997</v>
      </c>
      <c r="C33" s="28">
        <v>0.4</v>
      </c>
      <c r="D33" s="28">
        <v>0.67999999999999994</v>
      </c>
      <c r="E33" s="28">
        <v>0.67</v>
      </c>
      <c r="F33" s="28">
        <v>1.17</v>
      </c>
      <c r="G33" s="45">
        <v>0.85</v>
      </c>
      <c r="H33" s="28">
        <v>0.89</v>
      </c>
      <c r="I33" s="28">
        <v>1.1300000000000001</v>
      </c>
      <c r="J33" s="28">
        <v>1.27</v>
      </c>
      <c r="K33" s="28">
        <v>1.25</v>
      </c>
      <c r="L33" s="28">
        <v>1.1099999999999999</v>
      </c>
      <c r="M33" s="28">
        <v>0.93</v>
      </c>
      <c r="N33" s="28">
        <v>0.75</v>
      </c>
      <c r="O33" s="28">
        <v>0.71</v>
      </c>
      <c r="P33" s="28">
        <v>0.80999999999999994</v>
      </c>
      <c r="Q33" s="46">
        <v>1.04</v>
      </c>
      <c r="R33" s="28">
        <v>1</v>
      </c>
      <c r="S33" s="28">
        <v>1.22</v>
      </c>
      <c r="T33" s="28">
        <v>1.0900000000000001</v>
      </c>
      <c r="U33" s="28">
        <v>0.96</v>
      </c>
      <c r="V33" s="45">
        <v>0.9</v>
      </c>
      <c r="W33" s="28">
        <v>0.90510000000000002</v>
      </c>
      <c r="X33" s="46">
        <v>0.84000000000000008</v>
      </c>
      <c r="Y33" s="46">
        <v>0.9</v>
      </c>
      <c r="Z33" s="46">
        <v>0.97160000000000013</v>
      </c>
      <c r="AA33" s="46">
        <v>0.80869999999999997</v>
      </c>
      <c r="AB33" s="47">
        <v>0.60489999999999999</v>
      </c>
      <c r="AC33" s="44">
        <v>0.55999999999999994</v>
      </c>
      <c r="AD33" s="44">
        <v>0.48710000000000003</v>
      </c>
      <c r="AE33" s="44">
        <v>0.44370000000000004</v>
      </c>
      <c r="AF33" s="44">
        <v>0.31759999999999999</v>
      </c>
      <c r="AG33" s="44">
        <v>0.28999999999999998</v>
      </c>
      <c r="AH33" s="47">
        <v>0.22000000000000003</v>
      </c>
      <c r="AI33" s="47">
        <v>0.17</v>
      </c>
      <c r="AJ33" s="44">
        <v>0.1</v>
      </c>
      <c r="AK33" s="44">
        <v>0.18</v>
      </c>
      <c r="AL33" s="44">
        <v>0.23</v>
      </c>
      <c r="AM33" s="47">
        <v>0.21</v>
      </c>
      <c r="AN33" s="44">
        <v>0.16</v>
      </c>
      <c r="AO33" s="44">
        <v>0.12</v>
      </c>
      <c r="AP33" s="84">
        <v>0.09</v>
      </c>
      <c r="AQ33" s="112">
        <v>6.9999999999999993E-2</v>
      </c>
      <c r="AR33" s="136">
        <v>0.05</v>
      </c>
      <c r="AS33" s="84">
        <v>0.04</v>
      </c>
      <c r="AT33" s="108">
        <v>0.02</v>
      </c>
      <c r="AU33" s="80">
        <v>0.03</v>
      </c>
      <c r="AV33" s="80">
        <v>0.04</v>
      </c>
      <c r="AW33" s="160">
        <v>0.08</v>
      </c>
      <c r="AX33" s="169" t="s">
        <v>61</v>
      </c>
      <c r="AY33" s="102">
        <v>0.76900000000000002</v>
      </c>
      <c r="AZ33">
        <f t="shared" ref="AZ33:AZ38" si="7">ROUND(AY33/10,2)</f>
        <v>0.08</v>
      </c>
    </row>
    <row r="34" spans="1:52" x14ac:dyDescent="0.15">
      <c r="A34" s="21" t="s">
        <v>62</v>
      </c>
      <c r="B34" s="54">
        <v>1.1099999999999999</v>
      </c>
      <c r="C34" s="28">
        <v>3.12</v>
      </c>
      <c r="D34" s="28">
        <v>4.5200000000000005</v>
      </c>
      <c r="E34" s="28">
        <v>4.24</v>
      </c>
      <c r="F34" s="28">
        <v>4.3899999999999997</v>
      </c>
      <c r="G34" s="31">
        <v>3.8</v>
      </c>
      <c r="H34" s="28">
        <v>3.8299999999999996</v>
      </c>
      <c r="I34" s="28">
        <v>4.16</v>
      </c>
      <c r="J34" s="28">
        <v>4.1500000000000004</v>
      </c>
      <c r="K34" s="28">
        <v>3.8899999999999997</v>
      </c>
      <c r="L34" s="28">
        <v>3.4899999999999998</v>
      </c>
      <c r="M34" s="28">
        <v>3.1399999999999997</v>
      </c>
      <c r="N34" s="28">
        <v>2.84</v>
      </c>
      <c r="O34" s="28">
        <v>2.1399999999999997</v>
      </c>
      <c r="P34" s="28">
        <v>2.65</v>
      </c>
      <c r="Q34" s="32">
        <v>2.71</v>
      </c>
      <c r="R34" s="28">
        <v>2.4699999999999998</v>
      </c>
      <c r="S34" s="28">
        <v>2.71</v>
      </c>
      <c r="T34" s="28">
        <v>2.44</v>
      </c>
      <c r="U34" s="28">
        <v>2.38</v>
      </c>
      <c r="V34" s="31">
        <v>2.12</v>
      </c>
      <c r="W34" s="28">
        <v>2.0743</v>
      </c>
      <c r="X34" s="32">
        <v>1.9449000000000001</v>
      </c>
      <c r="Y34" s="32">
        <v>2.41</v>
      </c>
      <c r="Z34" s="32">
        <v>3.077</v>
      </c>
      <c r="AA34" s="32">
        <v>2.5669</v>
      </c>
      <c r="AB34" s="33">
        <v>2.028</v>
      </c>
      <c r="AC34" s="34">
        <v>2.15</v>
      </c>
      <c r="AD34" s="34">
        <v>2.3247</v>
      </c>
      <c r="AE34" s="34">
        <v>2.6145</v>
      </c>
      <c r="AF34" s="34">
        <v>2.9592000000000001</v>
      </c>
      <c r="AG34" s="34">
        <v>2.2000000000000002</v>
      </c>
      <c r="AH34" s="33">
        <v>1.86</v>
      </c>
      <c r="AI34" s="33">
        <v>1.95</v>
      </c>
      <c r="AJ34" s="34">
        <v>1.77</v>
      </c>
      <c r="AK34" s="34">
        <v>2.04</v>
      </c>
      <c r="AL34" s="34">
        <v>2</v>
      </c>
      <c r="AM34" s="33">
        <v>1.73</v>
      </c>
      <c r="AN34" s="34">
        <v>1.1399999999999999</v>
      </c>
      <c r="AO34" s="34">
        <v>0.95</v>
      </c>
      <c r="AP34" s="81">
        <v>1.4</v>
      </c>
      <c r="AQ34" s="109">
        <v>0.86</v>
      </c>
      <c r="AR34" s="133">
        <v>0.51</v>
      </c>
      <c r="AS34" s="81">
        <v>0.3</v>
      </c>
      <c r="AT34" s="109">
        <v>0.23</v>
      </c>
      <c r="AU34" s="81">
        <v>0.28999999999999998</v>
      </c>
      <c r="AV34" s="81">
        <v>0.38</v>
      </c>
      <c r="AW34" s="158">
        <v>0.35</v>
      </c>
      <c r="AX34" s="169" t="s">
        <v>63</v>
      </c>
      <c r="AY34" s="102">
        <v>3.5110000000000001</v>
      </c>
      <c r="AZ34">
        <f t="shared" si="7"/>
        <v>0.35</v>
      </c>
    </row>
    <row r="35" spans="1:52" x14ac:dyDescent="0.15">
      <c r="A35" s="21" t="s">
        <v>64</v>
      </c>
      <c r="B35" s="54">
        <v>2.79</v>
      </c>
      <c r="C35" s="28">
        <v>3.6399999999999997</v>
      </c>
      <c r="D35" s="28">
        <v>3.9</v>
      </c>
      <c r="E35" s="28">
        <v>2.9899999999999998</v>
      </c>
      <c r="F35" s="28">
        <v>2.7399999999999998</v>
      </c>
      <c r="G35" s="31">
        <v>2</v>
      </c>
      <c r="H35" s="28">
        <v>1.55</v>
      </c>
      <c r="I35" s="28">
        <v>1.3199999999999998</v>
      </c>
      <c r="J35" s="28">
        <v>1.05</v>
      </c>
      <c r="K35" s="28">
        <v>0.9</v>
      </c>
      <c r="L35" s="28">
        <v>0.9</v>
      </c>
      <c r="M35" s="28">
        <v>0.85</v>
      </c>
      <c r="N35" s="28">
        <v>0.79</v>
      </c>
      <c r="O35" s="28">
        <v>0.57000000000000006</v>
      </c>
      <c r="P35" s="28">
        <v>0.62</v>
      </c>
      <c r="Q35" s="32">
        <v>0.69000000000000006</v>
      </c>
      <c r="R35" s="28">
        <v>0.61</v>
      </c>
      <c r="S35" s="28">
        <v>0.72</v>
      </c>
      <c r="T35" s="28">
        <v>0.67999999999999994</v>
      </c>
      <c r="U35" s="28">
        <v>0.67</v>
      </c>
      <c r="V35" s="31">
        <v>0.63</v>
      </c>
      <c r="W35" s="28">
        <v>0.62319999999999998</v>
      </c>
      <c r="X35" s="32">
        <v>0.6069</v>
      </c>
      <c r="Y35" s="32">
        <v>0.76</v>
      </c>
      <c r="Z35" s="32">
        <v>0.82430000000000003</v>
      </c>
      <c r="AA35" s="32">
        <v>0.78870000000000007</v>
      </c>
      <c r="AB35" s="33">
        <v>0.53649999999999998</v>
      </c>
      <c r="AC35" s="34">
        <v>0.36</v>
      </c>
      <c r="AD35" s="34">
        <v>0.3422</v>
      </c>
      <c r="AE35" s="34">
        <v>0.32379999999999998</v>
      </c>
      <c r="AF35" s="34">
        <v>0.2772</v>
      </c>
      <c r="AG35" s="34">
        <v>0.25</v>
      </c>
      <c r="AH35" s="33">
        <v>0.24</v>
      </c>
      <c r="AI35" s="33">
        <v>0.22</v>
      </c>
      <c r="AJ35" s="34">
        <v>0.21</v>
      </c>
      <c r="AK35" s="34">
        <v>0.2</v>
      </c>
      <c r="AL35" s="34">
        <v>0.19</v>
      </c>
      <c r="AM35" s="33">
        <v>0.16</v>
      </c>
      <c r="AN35" s="34">
        <v>0.14000000000000001</v>
      </c>
      <c r="AO35" s="34">
        <v>0.09</v>
      </c>
      <c r="AP35" s="81">
        <v>0.08</v>
      </c>
      <c r="AQ35" s="109">
        <v>0.05</v>
      </c>
      <c r="AR35" s="133">
        <v>0.05</v>
      </c>
      <c r="AS35" s="81">
        <v>0.05</v>
      </c>
      <c r="AT35" s="109">
        <v>0.05</v>
      </c>
      <c r="AU35" s="179" t="s">
        <v>8</v>
      </c>
      <c r="AV35" s="179" t="s">
        <v>8</v>
      </c>
      <c r="AW35" s="215">
        <v>0</v>
      </c>
      <c r="AX35" s="169" t="s">
        <v>65</v>
      </c>
      <c r="AY35" s="102">
        <v>2.4E-2</v>
      </c>
      <c r="AZ35">
        <f t="shared" si="7"/>
        <v>0</v>
      </c>
    </row>
    <row r="36" spans="1:52" x14ac:dyDescent="0.15">
      <c r="A36" s="21" t="s">
        <v>66</v>
      </c>
      <c r="B36" s="54">
        <v>6.75</v>
      </c>
      <c r="C36" s="28">
        <v>10.51</v>
      </c>
      <c r="D36" s="28">
        <v>12.07</v>
      </c>
      <c r="E36" s="28">
        <v>10.43</v>
      </c>
      <c r="F36" s="28">
        <v>10.120000000000001</v>
      </c>
      <c r="G36" s="31">
        <v>7.5299999999999994</v>
      </c>
      <c r="H36" s="28">
        <v>5.8</v>
      </c>
      <c r="I36" s="28">
        <v>5.55</v>
      </c>
      <c r="J36" s="28">
        <v>5.15</v>
      </c>
      <c r="K36" s="28">
        <v>4.7200000000000006</v>
      </c>
      <c r="L36" s="28">
        <v>3.7700000000000005</v>
      </c>
      <c r="M36" s="28">
        <v>3.59</v>
      </c>
      <c r="N36" s="28">
        <v>3.41</v>
      </c>
      <c r="O36" s="28">
        <v>3.17</v>
      </c>
      <c r="P36" s="28">
        <v>5.3</v>
      </c>
      <c r="Q36" s="32">
        <v>5.67</v>
      </c>
      <c r="R36" s="28">
        <v>3.97</v>
      </c>
      <c r="S36" s="28">
        <v>4.26</v>
      </c>
      <c r="T36" s="28">
        <v>3.1100000000000003</v>
      </c>
      <c r="U36" s="28">
        <v>2.2000000000000002</v>
      </c>
      <c r="V36" s="31">
        <v>2.19</v>
      </c>
      <c r="W36" s="28">
        <v>2.0225999999999997</v>
      </c>
      <c r="X36" s="32">
        <v>1.9922</v>
      </c>
      <c r="Y36" s="32">
        <v>2.31</v>
      </c>
      <c r="Z36" s="32">
        <v>2.3237999999999999</v>
      </c>
      <c r="AA36" s="32">
        <v>2.1006</v>
      </c>
      <c r="AB36" s="33">
        <v>1.177</v>
      </c>
      <c r="AC36" s="34">
        <v>0.98000000000000009</v>
      </c>
      <c r="AD36" s="34">
        <v>0.84510000000000007</v>
      </c>
      <c r="AE36" s="34">
        <v>0.8054</v>
      </c>
      <c r="AF36" s="34">
        <v>1.0064</v>
      </c>
      <c r="AG36" s="34">
        <v>0.99</v>
      </c>
      <c r="AH36" s="33">
        <v>0.96</v>
      </c>
      <c r="AI36" s="33">
        <v>0.97</v>
      </c>
      <c r="AJ36" s="34">
        <v>1.02</v>
      </c>
      <c r="AK36" s="34">
        <v>1.22</v>
      </c>
      <c r="AL36" s="34">
        <v>0.94</v>
      </c>
      <c r="AM36" s="33">
        <v>0.69</v>
      </c>
      <c r="AN36" s="34">
        <v>0.54</v>
      </c>
      <c r="AO36" s="34">
        <v>0.37</v>
      </c>
      <c r="AP36" s="81">
        <v>0.27</v>
      </c>
      <c r="AQ36" s="109">
        <v>0.27999999999999997</v>
      </c>
      <c r="AR36" s="133">
        <v>0.16</v>
      </c>
      <c r="AS36" s="81">
        <v>0.2</v>
      </c>
      <c r="AT36" s="109">
        <v>0.31</v>
      </c>
      <c r="AU36" s="81">
        <v>0.17</v>
      </c>
      <c r="AV36" s="81">
        <v>0.14000000000000001</v>
      </c>
      <c r="AW36" s="158">
        <v>0.09</v>
      </c>
      <c r="AX36" s="169" t="s">
        <v>67</v>
      </c>
      <c r="AY36" s="102">
        <v>0.86599999999999999</v>
      </c>
      <c r="AZ36">
        <f t="shared" si="7"/>
        <v>0.09</v>
      </c>
    </row>
    <row r="37" spans="1:52" x14ac:dyDescent="0.15">
      <c r="A37" s="21" t="s">
        <v>68</v>
      </c>
      <c r="B37" s="54">
        <v>1.31</v>
      </c>
      <c r="C37" s="28">
        <v>4.16</v>
      </c>
      <c r="D37" s="28">
        <v>5.33</v>
      </c>
      <c r="E37" s="28">
        <v>5.24</v>
      </c>
      <c r="F37" s="28">
        <v>5.24</v>
      </c>
      <c r="G37" s="31">
        <v>3.2</v>
      </c>
      <c r="H37" s="28">
        <v>2.8</v>
      </c>
      <c r="I37" s="28">
        <v>2.4300000000000002</v>
      </c>
      <c r="J37" s="28">
        <v>1.6</v>
      </c>
      <c r="K37" s="28">
        <v>1.21</v>
      </c>
      <c r="L37" s="28">
        <v>0.95</v>
      </c>
      <c r="M37" s="28">
        <v>0.67</v>
      </c>
      <c r="N37" s="28">
        <v>0.54</v>
      </c>
      <c r="O37" s="28">
        <v>0.49000000000000005</v>
      </c>
      <c r="P37" s="28">
        <v>0.72</v>
      </c>
      <c r="Q37" s="32">
        <v>0.93</v>
      </c>
      <c r="R37" s="28">
        <v>0.84000000000000008</v>
      </c>
      <c r="S37" s="28">
        <v>0.82</v>
      </c>
      <c r="T37" s="28">
        <v>0.59000000000000008</v>
      </c>
      <c r="U37" s="28">
        <v>0.55000000000000004</v>
      </c>
      <c r="V37" s="31">
        <v>0.5</v>
      </c>
      <c r="W37" s="28">
        <v>0.44519999999999998</v>
      </c>
      <c r="X37" s="32">
        <v>0.46239999999999998</v>
      </c>
      <c r="Y37" s="32">
        <v>0.65999999999999992</v>
      </c>
      <c r="Z37" s="32">
        <v>0.54720000000000002</v>
      </c>
      <c r="AA37" s="32">
        <v>0.41820000000000002</v>
      </c>
      <c r="AB37" s="33">
        <v>0.36349999999999999</v>
      </c>
      <c r="AC37" s="34">
        <v>0.31</v>
      </c>
      <c r="AD37" s="34">
        <v>0.24559999999999998</v>
      </c>
      <c r="AE37" s="34">
        <v>0.22820000000000001</v>
      </c>
      <c r="AF37" s="34">
        <v>0.18709999999999999</v>
      </c>
      <c r="AG37" s="34">
        <v>0.18</v>
      </c>
      <c r="AH37" s="33">
        <v>0.15</v>
      </c>
      <c r="AI37" s="33">
        <v>0.15</v>
      </c>
      <c r="AJ37" s="34">
        <v>0.15</v>
      </c>
      <c r="AK37" s="34">
        <v>0.13</v>
      </c>
      <c r="AL37" s="34">
        <v>0.4</v>
      </c>
      <c r="AM37" s="33">
        <v>0.12</v>
      </c>
      <c r="AN37" s="34">
        <v>0.08</v>
      </c>
      <c r="AO37" s="34">
        <v>0.06</v>
      </c>
      <c r="AP37" s="81">
        <v>0.06</v>
      </c>
      <c r="AQ37" s="109">
        <v>0.05</v>
      </c>
      <c r="AR37" s="133">
        <v>0.05</v>
      </c>
      <c r="AS37" s="81">
        <v>0.06</v>
      </c>
      <c r="AT37" s="109">
        <v>0.05</v>
      </c>
      <c r="AU37" s="81">
        <v>0.08</v>
      </c>
      <c r="AV37" s="81">
        <v>7.0000000000000007E-2</v>
      </c>
      <c r="AW37" s="158">
        <v>0.06</v>
      </c>
      <c r="AX37" s="169" t="s">
        <v>69</v>
      </c>
      <c r="AY37" s="102">
        <v>0.627</v>
      </c>
      <c r="AZ37">
        <f t="shared" si="7"/>
        <v>0.06</v>
      </c>
    </row>
    <row r="38" spans="1:52" ht="14.25" thickBot="1" x14ac:dyDescent="0.2">
      <c r="A38" s="35" t="s">
        <v>70</v>
      </c>
      <c r="B38" s="51">
        <v>3.7399999999999998</v>
      </c>
      <c r="C38" s="41">
        <v>4.57</v>
      </c>
      <c r="D38" s="41">
        <v>4.87</v>
      </c>
      <c r="E38" s="41">
        <v>4.67</v>
      </c>
      <c r="F38" s="41">
        <v>4.7299999999999995</v>
      </c>
      <c r="G38" s="38">
        <v>1.85</v>
      </c>
      <c r="H38" s="41">
        <v>1.3199999999999998</v>
      </c>
      <c r="I38" s="41">
        <v>0.83000000000000007</v>
      </c>
      <c r="J38" s="41">
        <v>0.5</v>
      </c>
      <c r="K38" s="41">
        <v>0.36</v>
      </c>
      <c r="L38" s="41">
        <v>0.32999999999999996</v>
      </c>
      <c r="M38" s="41">
        <v>0.22000000000000003</v>
      </c>
      <c r="N38" s="41">
        <v>0.19</v>
      </c>
      <c r="O38" s="41">
        <v>0.22999999999999998</v>
      </c>
      <c r="P38" s="41">
        <v>0.31</v>
      </c>
      <c r="Q38" s="39">
        <v>0.44000000000000006</v>
      </c>
      <c r="R38" s="41">
        <v>0.39</v>
      </c>
      <c r="S38" s="41">
        <v>0.5</v>
      </c>
      <c r="T38" s="41">
        <v>0.4</v>
      </c>
      <c r="U38" s="41">
        <v>0.35</v>
      </c>
      <c r="V38" s="38">
        <v>0.31</v>
      </c>
      <c r="W38" s="41">
        <v>0.21459999999999999</v>
      </c>
      <c r="X38" s="39">
        <v>0.30369999999999997</v>
      </c>
      <c r="Y38" s="39">
        <v>0.2</v>
      </c>
      <c r="Z38" s="39">
        <v>0.20750000000000002</v>
      </c>
      <c r="AA38" s="39">
        <v>0.1651</v>
      </c>
      <c r="AB38" s="40">
        <v>0.20430000000000001</v>
      </c>
      <c r="AC38" s="41">
        <v>0.16999999999999998</v>
      </c>
      <c r="AD38" s="41">
        <v>0.1487</v>
      </c>
      <c r="AE38" s="41">
        <v>0.152</v>
      </c>
      <c r="AF38" s="41">
        <v>0.1724</v>
      </c>
      <c r="AG38" s="41">
        <v>0.24</v>
      </c>
      <c r="AH38" s="40">
        <v>6.9999999999999993E-2</v>
      </c>
      <c r="AI38" s="40">
        <v>0.05</v>
      </c>
      <c r="AJ38" s="41">
        <v>0.04</v>
      </c>
      <c r="AK38" s="41">
        <v>0.05</v>
      </c>
      <c r="AL38" s="41">
        <v>0.05</v>
      </c>
      <c r="AM38" s="40">
        <v>0.03</v>
      </c>
      <c r="AN38" s="41">
        <v>0.03</v>
      </c>
      <c r="AO38" s="41">
        <v>0.03</v>
      </c>
      <c r="AP38" s="82">
        <v>0.04</v>
      </c>
      <c r="AQ38" s="110">
        <v>0.05</v>
      </c>
      <c r="AR38" s="134">
        <v>0.08</v>
      </c>
      <c r="AS38" s="82">
        <v>0.14000000000000001</v>
      </c>
      <c r="AT38" s="173">
        <v>0.11</v>
      </c>
      <c r="AU38" s="178">
        <v>0.1</v>
      </c>
      <c r="AV38" s="178">
        <v>0.05</v>
      </c>
      <c r="AW38" s="159">
        <v>0.04</v>
      </c>
      <c r="AX38" s="169" t="s">
        <v>71</v>
      </c>
      <c r="AY38" s="102">
        <v>0.41399999999999998</v>
      </c>
      <c r="AZ38">
        <f t="shared" si="7"/>
        <v>0.04</v>
      </c>
    </row>
    <row r="39" spans="1:52" ht="14.25" thickBot="1" x14ac:dyDescent="0.2">
      <c r="A39" s="3" t="s">
        <v>39</v>
      </c>
      <c r="B39" s="99">
        <f t="shared" ref="B39:AR39" si="8">SUM(B33:B38)</f>
        <v>16.04</v>
      </c>
      <c r="C39" s="97">
        <f>SUM(C33:C38)</f>
        <v>26.400000000000002</v>
      </c>
      <c r="D39" s="97">
        <f t="shared" si="8"/>
        <v>31.37</v>
      </c>
      <c r="E39" s="97">
        <f>SUM(E33:E38)</f>
        <v>28.240000000000002</v>
      </c>
      <c r="F39" s="97">
        <f>SUM(F33:F38)</f>
        <v>28.390000000000004</v>
      </c>
      <c r="G39" s="94">
        <f t="shared" si="8"/>
        <v>19.23</v>
      </c>
      <c r="H39" s="97">
        <f t="shared" si="8"/>
        <v>16.190000000000001</v>
      </c>
      <c r="I39" s="97">
        <f t="shared" si="8"/>
        <v>15.42</v>
      </c>
      <c r="J39" s="97">
        <f t="shared" si="8"/>
        <v>13.72</v>
      </c>
      <c r="K39" s="97">
        <f t="shared" si="8"/>
        <v>12.330000000000002</v>
      </c>
      <c r="L39" s="97">
        <f t="shared" si="8"/>
        <v>10.549999999999999</v>
      </c>
      <c r="M39" s="97">
        <f t="shared" si="8"/>
        <v>9.3999999999999986</v>
      </c>
      <c r="N39" s="97">
        <f t="shared" si="8"/>
        <v>8.52</v>
      </c>
      <c r="O39" s="97">
        <f t="shared" si="8"/>
        <v>7.3100000000000005</v>
      </c>
      <c r="P39" s="97">
        <f t="shared" si="8"/>
        <v>10.41</v>
      </c>
      <c r="Q39" s="95">
        <f t="shared" si="8"/>
        <v>11.479999999999999</v>
      </c>
      <c r="R39" s="97">
        <f t="shared" si="8"/>
        <v>9.2800000000000011</v>
      </c>
      <c r="S39" s="97">
        <f t="shared" si="8"/>
        <v>10.23</v>
      </c>
      <c r="T39" s="97">
        <f t="shared" si="8"/>
        <v>8.31</v>
      </c>
      <c r="U39" s="97">
        <f t="shared" si="8"/>
        <v>7.1099999999999994</v>
      </c>
      <c r="V39" s="94">
        <f t="shared" si="8"/>
        <v>6.6499999999999995</v>
      </c>
      <c r="W39" s="97">
        <f t="shared" si="8"/>
        <v>6.2849999999999993</v>
      </c>
      <c r="X39" s="95">
        <f t="shared" si="8"/>
        <v>6.1501000000000001</v>
      </c>
      <c r="Y39" s="95">
        <f t="shared" si="8"/>
        <v>7.2400000000000011</v>
      </c>
      <c r="Z39" s="95">
        <f t="shared" si="8"/>
        <v>7.9513999999999996</v>
      </c>
      <c r="AA39" s="95">
        <f t="shared" si="8"/>
        <v>6.8481999999999994</v>
      </c>
      <c r="AB39" s="96">
        <f t="shared" si="8"/>
        <v>4.914200000000001</v>
      </c>
      <c r="AC39" s="97">
        <f t="shared" si="8"/>
        <v>4.5299999999999994</v>
      </c>
      <c r="AD39" s="97">
        <f t="shared" si="8"/>
        <v>4.3933999999999997</v>
      </c>
      <c r="AE39" s="97">
        <f t="shared" si="8"/>
        <v>4.5676000000000005</v>
      </c>
      <c r="AF39" s="97">
        <f t="shared" si="8"/>
        <v>4.9199000000000002</v>
      </c>
      <c r="AG39" s="97">
        <f t="shared" si="8"/>
        <v>4.1500000000000004</v>
      </c>
      <c r="AH39" s="96">
        <f t="shared" si="8"/>
        <v>3.5</v>
      </c>
      <c r="AI39" s="96">
        <f t="shared" si="8"/>
        <v>3.5100000000000002</v>
      </c>
      <c r="AJ39" s="97">
        <f t="shared" si="8"/>
        <v>3.29</v>
      </c>
      <c r="AK39" s="97">
        <f t="shared" si="8"/>
        <v>3.8200000000000003</v>
      </c>
      <c r="AL39" s="97">
        <f t="shared" si="8"/>
        <v>3.8099999999999996</v>
      </c>
      <c r="AM39" s="96">
        <f t="shared" si="8"/>
        <v>2.94</v>
      </c>
      <c r="AN39" s="97">
        <f t="shared" si="8"/>
        <v>2.09</v>
      </c>
      <c r="AO39" s="97">
        <f t="shared" si="8"/>
        <v>1.6199999999999999</v>
      </c>
      <c r="AP39" s="86">
        <f t="shared" si="8"/>
        <v>1.9400000000000002</v>
      </c>
      <c r="AQ39" s="115">
        <f t="shared" si="8"/>
        <v>1.36</v>
      </c>
      <c r="AR39" s="139">
        <f t="shared" si="8"/>
        <v>0.90000000000000013</v>
      </c>
      <c r="AS39" s="86">
        <f>SUM(AS33:AS38)</f>
        <v>0.78999999999999992</v>
      </c>
      <c r="AT39" s="111">
        <f>SUM(AT33:AT38)</f>
        <v>0.77</v>
      </c>
      <c r="AU39" s="83">
        <f>SUM(AU33:AU38)</f>
        <v>0.66999999999999993</v>
      </c>
      <c r="AV39" s="83">
        <f>SUM(AV33:AV38)</f>
        <v>0.68000000000000016</v>
      </c>
      <c r="AW39" s="83">
        <f>SUM(AW33:AW38)</f>
        <v>0.62000000000000011</v>
      </c>
      <c r="AX39" s="169"/>
      <c r="AY39" s="102"/>
      <c r="AZ39"/>
    </row>
    <row r="40" spans="1:52" x14ac:dyDescent="0.15">
      <c r="A40" s="42" t="s">
        <v>72</v>
      </c>
      <c r="B40" s="43">
        <v>0.57999999999999996</v>
      </c>
      <c r="C40" s="44">
        <v>3.9200000000000004</v>
      </c>
      <c r="D40" s="44">
        <v>12.07</v>
      </c>
      <c r="E40" s="44">
        <v>11.99</v>
      </c>
      <c r="F40" s="44">
        <v>9.7900000000000009</v>
      </c>
      <c r="G40" s="45">
        <v>6.82</v>
      </c>
      <c r="H40" s="44">
        <v>6.12</v>
      </c>
      <c r="I40" s="44">
        <v>6.14</v>
      </c>
      <c r="J40" s="44">
        <v>6</v>
      </c>
      <c r="K40" s="44">
        <v>5.2700000000000005</v>
      </c>
      <c r="L40" s="44">
        <v>4.75</v>
      </c>
      <c r="M40" s="44">
        <v>4.1500000000000004</v>
      </c>
      <c r="N40" s="44">
        <v>3.3899999999999997</v>
      </c>
      <c r="O40" s="44">
        <v>3.17</v>
      </c>
      <c r="P40" s="44">
        <v>2.71</v>
      </c>
      <c r="Q40" s="46">
        <v>2.62</v>
      </c>
      <c r="R40" s="44">
        <v>2.5</v>
      </c>
      <c r="S40" s="44">
        <v>2.79</v>
      </c>
      <c r="T40" s="44">
        <v>3.37</v>
      </c>
      <c r="U40" s="44">
        <v>3.8600000000000003</v>
      </c>
      <c r="V40" s="45">
        <v>3.69</v>
      </c>
      <c r="W40" s="44">
        <v>3.8296999999999999</v>
      </c>
      <c r="X40" s="46">
        <v>3.3018999999999998</v>
      </c>
      <c r="Y40" s="46">
        <v>4.1500000000000004</v>
      </c>
      <c r="Z40" s="46">
        <v>4.1185999999999998</v>
      </c>
      <c r="AA40" s="46">
        <v>3.9517000000000002</v>
      </c>
      <c r="AB40" s="47">
        <v>2.8822999999999999</v>
      </c>
      <c r="AC40" s="44">
        <v>2.17</v>
      </c>
      <c r="AD40" s="44">
        <v>1.3925000000000001</v>
      </c>
      <c r="AE40" s="44">
        <v>1.7210999999999999</v>
      </c>
      <c r="AF40" s="44">
        <v>1.9481000000000002</v>
      </c>
      <c r="AG40" s="44">
        <v>2.0100000000000002</v>
      </c>
      <c r="AH40" s="47">
        <v>1.33</v>
      </c>
      <c r="AI40" s="47">
        <v>1.61</v>
      </c>
      <c r="AJ40" s="44">
        <v>1.35</v>
      </c>
      <c r="AK40" s="44">
        <v>2.16</v>
      </c>
      <c r="AL40" s="44">
        <v>1.95</v>
      </c>
      <c r="AM40" s="47">
        <v>1.44</v>
      </c>
      <c r="AN40" s="44">
        <v>1.1200000000000001</v>
      </c>
      <c r="AO40" s="44">
        <v>0.46</v>
      </c>
      <c r="AP40" s="84">
        <v>0.68</v>
      </c>
      <c r="AQ40" s="112">
        <v>0.3</v>
      </c>
      <c r="AR40" s="140">
        <v>0.32999999999999996</v>
      </c>
      <c r="AS40" s="166">
        <v>0.39</v>
      </c>
      <c r="AT40" s="175">
        <v>0.63</v>
      </c>
      <c r="AU40" s="180">
        <v>0.39</v>
      </c>
      <c r="AV40" s="180">
        <v>0.52</v>
      </c>
      <c r="AW40" s="161">
        <v>0.7</v>
      </c>
      <c r="AX40" s="169" t="s">
        <v>73</v>
      </c>
      <c r="AY40" s="102">
        <v>7.0460000000000003</v>
      </c>
      <c r="AZ40">
        <f>ROUND(AY40/10,2)</f>
        <v>0.7</v>
      </c>
    </row>
    <row r="41" spans="1:52" x14ac:dyDescent="0.15">
      <c r="A41" s="48" t="s">
        <v>74</v>
      </c>
      <c r="B41" s="49">
        <v>0.7</v>
      </c>
      <c r="C41" s="34">
        <v>1.4300000000000002</v>
      </c>
      <c r="D41" s="34">
        <v>3.71</v>
      </c>
      <c r="E41" s="34">
        <v>4.51</v>
      </c>
      <c r="F41" s="34">
        <v>8.0599999999999987</v>
      </c>
      <c r="G41" s="31">
        <v>8.15</v>
      </c>
      <c r="H41" s="34">
        <v>7.7900000000000009</v>
      </c>
      <c r="I41" s="34">
        <v>11.05</v>
      </c>
      <c r="J41" s="34">
        <v>10.57</v>
      </c>
      <c r="K41" s="34">
        <v>9.9400000000000013</v>
      </c>
      <c r="L41" s="34">
        <v>8.4700000000000006</v>
      </c>
      <c r="M41" s="34">
        <v>8.1</v>
      </c>
      <c r="N41" s="34">
        <v>6.4599999999999991</v>
      </c>
      <c r="O41" s="34">
        <v>6.14</v>
      </c>
      <c r="P41" s="34">
        <v>7.05</v>
      </c>
      <c r="Q41" s="32">
        <v>6.6400000000000006</v>
      </c>
      <c r="R41" s="34">
        <v>5.92</v>
      </c>
      <c r="S41" s="34">
        <v>8.2799999999999994</v>
      </c>
      <c r="T41" s="34">
        <v>5.07</v>
      </c>
      <c r="U41" s="34">
        <v>4.83</v>
      </c>
      <c r="V41" s="31">
        <v>3.71</v>
      </c>
      <c r="W41" s="34">
        <v>4.3837999999999999</v>
      </c>
      <c r="X41" s="32">
        <v>3.3231999999999999</v>
      </c>
      <c r="Y41" s="32">
        <v>3.72</v>
      </c>
      <c r="Z41" s="32">
        <v>3.8747999999999996</v>
      </c>
      <c r="AA41" s="32">
        <v>4.09</v>
      </c>
      <c r="AB41" s="33">
        <v>3.5240999999999998</v>
      </c>
      <c r="AC41" s="34">
        <v>2.7800000000000002</v>
      </c>
      <c r="AD41" s="34">
        <v>3.6539999999999999</v>
      </c>
      <c r="AE41" s="34">
        <v>2.6827000000000001</v>
      </c>
      <c r="AF41" s="34">
        <v>2.3875999999999999</v>
      </c>
      <c r="AG41" s="34">
        <v>2.12</v>
      </c>
      <c r="AH41" s="33">
        <v>2.0100000000000002</v>
      </c>
      <c r="AI41" s="33">
        <v>2.6</v>
      </c>
      <c r="AJ41" s="34">
        <v>12.72</v>
      </c>
      <c r="AK41" s="34">
        <v>10.61</v>
      </c>
      <c r="AL41" s="34">
        <v>5.61</v>
      </c>
      <c r="AM41" s="33">
        <v>4.96</v>
      </c>
      <c r="AN41" s="34">
        <v>1.32</v>
      </c>
      <c r="AO41" s="34">
        <v>1.1200000000000001</v>
      </c>
      <c r="AP41" s="81">
        <v>0.98</v>
      </c>
      <c r="AQ41" s="109">
        <v>0.80999999999999994</v>
      </c>
      <c r="AR41" s="133">
        <v>0.28999999999999998</v>
      </c>
      <c r="AS41" s="81">
        <v>0.28999999999999998</v>
      </c>
      <c r="AT41" s="109">
        <v>0.36</v>
      </c>
      <c r="AU41" s="81">
        <v>0.38</v>
      </c>
      <c r="AV41" s="81">
        <v>0.54</v>
      </c>
      <c r="AW41" s="158">
        <v>0.66</v>
      </c>
      <c r="AX41" s="169" t="s">
        <v>75</v>
      </c>
      <c r="AY41" s="102">
        <v>6.6459999999999999</v>
      </c>
      <c r="AZ41">
        <f>ROUND(AY41/10,2)</f>
        <v>0.66</v>
      </c>
    </row>
    <row r="42" spans="1:52" x14ac:dyDescent="0.15">
      <c r="A42" s="48" t="s">
        <v>76</v>
      </c>
      <c r="B42" s="49">
        <v>11.290000000000001</v>
      </c>
      <c r="C42" s="34">
        <v>17.57</v>
      </c>
      <c r="D42" s="34">
        <v>15.790000000000001</v>
      </c>
      <c r="E42" s="34">
        <v>9.52</v>
      </c>
      <c r="F42" s="34">
        <v>9.7799999999999994</v>
      </c>
      <c r="G42" s="31">
        <v>3.96</v>
      </c>
      <c r="H42" s="34">
        <v>3.5200000000000005</v>
      </c>
      <c r="I42" s="34">
        <v>2.98</v>
      </c>
      <c r="J42" s="34">
        <v>2.8899999999999997</v>
      </c>
      <c r="K42" s="34">
        <v>2.71</v>
      </c>
      <c r="L42" s="34">
        <v>2.6100000000000003</v>
      </c>
      <c r="M42" s="34">
        <v>2.6100000000000003</v>
      </c>
      <c r="N42" s="34">
        <v>2.5300000000000002</v>
      </c>
      <c r="O42" s="34">
        <v>4.4799999999999995</v>
      </c>
      <c r="P42" s="34">
        <v>11.05</v>
      </c>
      <c r="Q42" s="32">
        <v>6.5299999999999994</v>
      </c>
      <c r="R42" s="34">
        <v>3.84</v>
      </c>
      <c r="S42" s="34">
        <v>4.3899999999999997</v>
      </c>
      <c r="T42" s="34">
        <v>3.4</v>
      </c>
      <c r="U42" s="34">
        <v>3.2299999999999995</v>
      </c>
      <c r="V42" s="31">
        <v>3</v>
      </c>
      <c r="W42" s="34">
        <v>3.0446</v>
      </c>
      <c r="X42" s="32">
        <v>2.8795000000000002</v>
      </c>
      <c r="Y42" s="32">
        <v>3.06</v>
      </c>
      <c r="Z42" s="32">
        <v>3.0243000000000002</v>
      </c>
      <c r="AA42" s="32">
        <v>3.2423999999999999</v>
      </c>
      <c r="AB42" s="33">
        <v>2.4346000000000001</v>
      </c>
      <c r="AC42" s="34">
        <v>2.27</v>
      </c>
      <c r="AD42" s="34">
        <v>2.1242999999999999</v>
      </c>
      <c r="AE42" s="34">
        <v>2.1101999999999999</v>
      </c>
      <c r="AF42" s="34">
        <v>2.3409</v>
      </c>
      <c r="AG42" s="34">
        <v>2.3600000000000003</v>
      </c>
      <c r="AH42" s="33">
        <v>1.7100000000000002</v>
      </c>
      <c r="AI42" s="33">
        <v>1.64</v>
      </c>
      <c r="AJ42" s="34">
        <v>1.28</v>
      </c>
      <c r="AK42" s="34">
        <v>1.1599999999999999</v>
      </c>
      <c r="AL42" s="34">
        <v>0.8</v>
      </c>
      <c r="AM42" s="33">
        <v>0.6</v>
      </c>
      <c r="AN42" s="34">
        <v>0.45</v>
      </c>
      <c r="AO42" s="34">
        <v>0.38</v>
      </c>
      <c r="AP42" s="81">
        <v>0.34</v>
      </c>
      <c r="AQ42" s="109">
        <v>0.3</v>
      </c>
      <c r="AR42" s="133">
        <v>0.42000000000000004</v>
      </c>
      <c r="AS42" s="81">
        <v>0.41</v>
      </c>
      <c r="AT42" s="109">
        <v>0.25</v>
      </c>
      <c r="AU42" s="81">
        <v>0.25</v>
      </c>
      <c r="AV42" s="81">
        <v>0.28000000000000003</v>
      </c>
      <c r="AW42" s="158">
        <v>0.28000000000000003</v>
      </c>
      <c r="AX42" s="169" t="s">
        <v>77</v>
      </c>
      <c r="AY42" s="102">
        <v>2.762</v>
      </c>
      <c r="AZ42">
        <f>ROUND(AY42/10,2)</f>
        <v>0.28000000000000003</v>
      </c>
    </row>
    <row r="43" spans="1:52" x14ac:dyDescent="0.15">
      <c r="A43" s="48" t="s">
        <v>78</v>
      </c>
      <c r="B43" s="49">
        <v>1.6199999999999999</v>
      </c>
      <c r="C43" s="34">
        <v>4.6899999999999995</v>
      </c>
      <c r="D43" s="34">
        <v>8.58</v>
      </c>
      <c r="E43" s="34">
        <v>7.07</v>
      </c>
      <c r="F43" s="34">
        <v>8.43</v>
      </c>
      <c r="G43" s="31">
        <v>5.83</v>
      </c>
      <c r="H43" s="34">
        <v>5.64</v>
      </c>
      <c r="I43" s="34">
        <v>6.8400000000000007</v>
      </c>
      <c r="J43" s="34">
        <v>6.69</v>
      </c>
      <c r="K43" s="34">
        <v>6.1899999999999995</v>
      </c>
      <c r="L43" s="34">
        <v>6.4799999999999995</v>
      </c>
      <c r="M43" s="34">
        <v>6.4</v>
      </c>
      <c r="N43" s="34">
        <v>6.33</v>
      </c>
      <c r="O43" s="34">
        <v>7.5400000000000009</v>
      </c>
      <c r="P43" s="34">
        <v>8.4599999999999991</v>
      </c>
      <c r="Q43" s="32">
        <v>7.5</v>
      </c>
      <c r="R43" s="34">
        <v>7.1400000000000006</v>
      </c>
      <c r="S43" s="34">
        <v>9.27</v>
      </c>
      <c r="T43" s="34">
        <v>8.5400000000000009</v>
      </c>
      <c r="U43" s="34">
        <v>8.4499999999999993</v>
      </c>
      <c r="V43" s="31">
        <v>8</v>
      </c>
      <c r="W43" s="34">
        <v>6.8775999999999993</v>
      </c>
      <c r="X43" s="32">
        <v>6.2504</v>
      </c>
      <c r="Y43" s="32">
        <v>6.35</v>
      </c>
      <c r="Z43" s="32">
        <v>6.1299000000000001</v>
      </c>
      <c r="AA43" s="32">
        <v>6.0488</v>
      </c>
      <c r="AB43" s="33">
        <v>3.3737000000000004</v>
      </c>
      <c r="AC43" s="34">
        <v>2.83</v>
      </c>
      <c r="AD43" s="34">
        <v>2.5903999999999998</v>
      </c>
      <c r="AE43" s="34">
        <v>2.5512000000000001</v>
      </c>
      <c r="AF43" s="34">
        <v>2.9053999999999998</v>
      </c>
      <c r="AG43" s="34">
        <v>2.87</v>
      </c>
      <c r="AH43" s="33">
        <v>2.34</v>
      </c>
      <c r="AI43" s="33">
        <v>2.21</v>
      </c>
      <c r="AJ43" s="34">
        <v>1.79</v>
      </c>
      <c r="AK43" s="34">
        <v>1.71</v>
      </c>
      <c r="AL43" s="34">
        <v>1.59</v>
      </c>
      <c r="AM43" s="33">
        <v>1.49</v>
      </c>
      <c r="AN43" s="34">
        <v>1.5</v>
      </c>
      <c r="AO43" s="34">
        <v>1.48</v>
      </c>
      <c r="AP43" s="81">
        <v>1.25</v>
      </c>
      <c r="AQ43" s="109">
        <v>1.1199999999999999</v>
      </c>
      <c r="AR43" s="133">
        <v>0.94000000000000006</v>
      </c>
      <c r="AS43" s="81">
        <v>0.96</v>
      </c>
      <c r="AT43" s="109">
        <v>0.95</v>
      </c>
      <c r="AU43" s="81">
        <v>0.95</v>
      </c>
      <c r="AV43" s="81">
        <v>0.94</v>
      </c>
      <c r="AW43" s="158">
        <v>0.94</v>
      </c>
      <c r="AX43" s="169" t="s">
        <v>79</v>
      </c>
      <c r="AY43" s="102">
        <v>9.4209999999999994</v>
      </c>
      <c r="AZ43">
        <f>ROUND(AY43/10,2)</f>
        <v>0.94</v>
      </c>
    </row>
    <row r="44" spans="1:52" ht="14.25" thickBot="1" x14ac:dyDescent="0.2">
      <c r="A44" s="60" t="s">
        <v>80</v>
      </c>
      <c r="B44" s="51">
        <v>5.57</v>
      </c>
      <c r="C44" s="41">
        <v>7.07</v>
      </c>
      <c r="D44" s="41">
        <v>6.8900000000000006</v>
      </c>
      <c r="E44" s="41">
        <v>5.0999999999999996</v>
      </c>
      <c r="F44" s="41">
        <v>5.12</v>
      </c>
      <c r="G44" s="38">
        <v>4.51</v>
      </c>
      <c r="H44" s="41">
        <v>4.1399999999999997</v>
      </c>
      <c r="I44" s="41">
        <v>4</v>
      </c>
      <c r="J44" s="41">
        <v>3.94</v>
      </c>
      <c r="K44" s="41">
        <v>3.7700000000000005</v>
      </c>
      <c r="L44" s="41">
        <v>3.75</v>
      </c>
      <c r="M44" s="41">
        <v>3.7</v>
      </c>
      <c r="N44" s="41">
        <v>3.7</v>
      </c>
      <c r="O44" s="41">
        <v>4.25</v>
      </c>
      <c r="P44" s="41">
        <v>5.0200000000000005</v>
      </c>
      <c r="Q44" s="39">
        <v>6.05</v>
      </c>
      <c r="R44" s="41">
        <v>5.8100000000000005</v>
      </c>
      <c r="S44" s="41">
        <v>6.7099999999999991</v>
      </c>
      <c r="T44" s="41">
        <v>6.0299999999999994</v>
      </c>
      <c r="U44" s="41">
        <v>5.99</v>
      </c>
      <c r="V44" s="38">
        <v>5.74</v>
      </c>
      <c r="W44" s="41">
        <v>5.6485000000000003</v>
      </c>
      <c r="X44" s="39">
        <v>5.3792999999999997</v>
      </c>
      <c r="Y44" s="39">
        <v>5.5</v>
      </c>
      <c r="Z44" s="39">
        <v>5.5581000000000005</v>
      </c>
      <c r="AA44" s="39">
        <v>5.4497</v>
      </c>
      <c r="AB44" s="40">
        <v>4.3997000000000002</v>
      </c>
      <c r="AC44" s="41">
        <v>4.0999999999999996</v>
      </c>
      <c r="AD44" s="41">
        <v>3.597</v>
      </c>
      <c r="AE44" s="41">
        <v>3.2280000000000002</v>
      </c>
      <c r="AF44" s="41">
        <v>2.8729</v>
      </c>
      <c r="AG44" s="41">
        <v>2.5300000000000002</v>
      </c>
      <c r="AH44" s="40">
        <v>2.29</v>
      </c>
      <c r="AI44" s="40">
        <v>2.2200000000000002</v>
      </c>
      <c r="AJ44" s="41">
        <v>2.08</v>
      </c>
      <c r="AK44" s="41">
        <v>2.2799999999999998</v>
      </c>
      <c r="AL44" s="41">
        <v>2.2400000000000002</v>
      </c>
      <c r="AM44" s="40">
        <v>2.0299999999999998</v>
      </c>
      <c r="AN44" s="41">
        <v>2.02</v>
      </c>
      <c r="AO44" s="41">
        <v>2</v>
      </c>
      <c r="AP44" s="82">
        <v>1.88</v>
      </c>
      <c r="AQ44" s="110">
        <v>1.7600000000000002</v>
      </c>
      <c r="AR44" s="134">
        <v>1.41</v>
      </c>
      <c r="AS44" s="82">
        <v>1.4</v>
      </c>
      <c r="AT44" s="173">
        <v>1.22</v>
      </c>
      <c r="AU44" s="178">
        <v>1.21</v>
      </c>
      <c r="AV44" s="178">
        <v>1.24</v>
      </c>
      <c r="AW44" s="159">
        <v>1.24</v>
      </c>
      <c r="AX44" s="169" t="s">
        <v>81</v>
      </c>
      <c r="AY44" s="102">
        <v>12.401</v>
      </c>
      <c r="AZ44">
        <f>ROUND(AY44/10,2)</f>
        <v>1.24</v>
      </c>
    </row>
    <row r="45" spans="1:52" ht="14.25" thickBot="1" x14ac:dyDescent="0.2">
      <c r="A45" s="6" t="s">
        <v>39</v>
      </c>
      <c r="B45" s="99">
        <f t="shared" ref="B45:AR45" si="9">SUM(B40:B44)</f>
        <v>19.759999999999998</v>
      </c>
      <c r="C45" s="97">
        <f>SUM(C40:C44)</f>
        <v>34.68</v>
      </c>
      <c r="D45" s="97">
        <f t="shared" si="9"/>
        <v>47.04</v>
      </c>
      <c r="E45" s="97">
        <f>SUM(E40:E44)</f>
        <v>38.190000000000005</v>
      </c>
      <c r="F45" s="97">
        <f>SUM(F40:F44)</f>
        <v>41.18</v>
      </c>
      <c r="G45" s="94">
        <f t="shared" si="9"/>
        <v>29.269999999999996</v>
      </c>
      <c r="H45" s="97">
        <f t="shared" si="9"/>
        <v>27.21</v>
      </c>
      <c r="I45" s="97">
        <f t="shared" si="9"/>
        <v>31.01</v>
      </c>
      <c r="J45" s="97">
        <f t="shared" si="9"/>
        <v>30.090000000000003</v>
      </c>
      <c r="K45" s="97">
        <f t="shared" si="9"/>
        <v>27.88</v>
      </c>
      <c r="L45" s="97">
        <f t="shared" si="9"/>
        <v>26.060000000000002</v>
      </c>
      <c r="M45" s="97">
        <f t="shared" si="9"/>
        <v>24.959999999999997</v>
      </c>
      <c r="N45" s="97">
        <f t="shared" si="9"/>
        <v>22.41</v>
      </c>
      <c r="O45" s="97">
        <f t="shared" si="9"/>
        <v>25.58</v>
      </c>
      <c r="P45" s="97">
        <f t="shared" si="9"/>
        <v>34.290000000000006</v>
      </c>
      <c r="Q45" s="95">
        <f t="shared" si="9"/>
        <v>29.34</v>
      </c>
      <c r="R45" s="97">
        <f t="shared" si="9"/>
        <v>25.21</v>
      </c>
      <c r="S45" s="97">
        <f t="shared" si="9"/>
        <v>31.439999999999998</v>
      </c>
      <c r="T45" s="97">
        <f t="shared" si="9"/>
        <v>26.410000000000004</v>
      </c>
      <c r="U45" s="97">
        <f t="shared" si="9"/>
        <v>26.36</v>
      </c>
      <c r="V45" s="94">
        <f t="shared" si="9"/>
        <v>24.14</v>
      </c>
      <c r="W45" s="97">
        <f t="shared" si="9"/>
        <v>23.784199999999998</v>
      </c>
      <c r="X45" s="95">
        <f t="shared" si="9"/>
        <v>21.1343</v>
      </c>
      <c r="Y45" s="95">
        <f t="shared" si="9"/>
        <v>22.78</v>
      </c>
      <c r="Z45" s="95">
        <f t="shared" si="9"/>
        <v>22.7057</v>
      </c>
      <c r="AA45" s="95">
        <f t="shared" si="9"/>
        <v>22.782600000000002</v>
      </c>
      <c r="AB45" s="96">
        <f t="shared" si="9"/>
        <v>16.6144</v>
      </c>
      <c r="AC45" s="97">
        <f t="shared" si="9"/>
        <v>14.15</v>
      </c>
      <c r="AD45" s="97">
        <f t="shared" si="9"/>
        <v>13.358199999999998</v>
      </c>
      <c r="AE45" s="97">
        <f t="shared" si="9"/>
        <v>12.293200000000001</v>
      </c>
      <c r="AF45" s="97">
        <f t="shared" si="9"/>
        <v>12.4549</v>
      </c>
      <c r="AG45" s="97">
        <f t="shared" si="9"/>
        <v>11.89</v>
      </c>
      <c r="AH45" s="96">
        <f t="shared" si="9"/>
        <v>9.68</v>
      </c>
      <c r="AI45" s="96">
        <f t="shared" si="9"/>
        <v>10.28</v>
      </c>
      <c r="AJ45" s="97">
        <f t="shared" si="9"/>
        <v>19.22</v>
      </c>
      <c r="AK45" s="97">
        <f t="shared" si="9"/>
        <v>17.920000000000002</v>
      </c>
      <c r="AL45" s="97">
        <f t="shared" si="9"/>
        <v>12.190000000000001</v>
      </c>
      <c r="AM45" s="96">
        <f t="shared" si="9"/>
        <v>10.52</v>
      </c>
      <c r="AN45" s="97">
        <f t="shared" si="9"/>
        <v>6.41</v>
      </c>
      <c r="AO45" s="97">
        <f t="shared" si="9"/>
        <v>5.4399999999999995</v>
      </c>
      <c r="AP45" s="86">
        <f t="shared" si="9"/>
        <v>5.13</v>
      </c>
      <c r="AQ45" s="115">
        <f t="shared" si="9"/>
        <v>4.29</v>
      </c>
      <c r="AR45" s="139">
        <f t="shared" si="9"/>
        <v>3.3899999999999997</v>
      </c>
      <c r="AS45" s="86">
        <f>SUM(AS40:AS44)</f>
        <v>3.4499999999999997</v>
      </c>
      <c r="AT45" s="111">
        <f>SUM(AT40:AT44)</f>
        <v>3.41</v>
      </c>
      <c r="AU45" s="83">
        <f>SUM(AU40:AU44)</f>
        <v>3.1799999999999997</v>
      </c>
      <c r="AV45" s="83">
        <f>SUM(AV40:AV44)</f>
        <v>3.5200000000000005</v>
      </c>
      <c r="AW45" s="83">
        <f>SUM(AW40:AW44)</f>
        <v>3.8200000000000003</v>
      </c>
      <c r="AX45" s="169"/>
      <c r="AY45" s="102"/>
      <c r="AZ45"/>
    </row>
    <row r="46" spans="1:52" x14ac:dyDescent="0.15">
      <c r="A46" s="21" t="s">
        <v>82</v>
      </c>
      <c r="B46" s="43">
        <v>0.54</v>
      </c>
      <c r="C46" s="44">
        <v>1.45</v>
      </c>
      <c r="D46" s="44">
        <v>2.23</v>
      </c>
      <c r="E46" s="44">
        <v>2.09</v>
      </c>
      <c r="F46" s="44">
        <v>3.7299999999999995</v>
      </c>
      <c r="G46" s="45">
        <v>3.2399999999999998</v>
      </c>
      <c r="H46" s="44">
        <v>3.09</v>
      </c>
      <c r="I46" s="44">
        <v>3.25</v>
      </c>
      <c r="J46" s="44">
        <v>2.57</v>
      </c>
      <c r="K46" s="44">
        <v>2.2800000000000002</v>
      </c>
      <c r="L46" s="44">
        <v>1.8800000000000001</v>
      </c>
      <c r="M46" s="44">
        <v>1.49</v>
      </c>
      <c r="N46" s="44">
        <v>1.02</v>
      </c>
      <c r="O46" s="44">
        <v>0.97</v>
      </c>
      <c r="P46" s="44">
        <v>1.0699999999999998</v>
      </c>
      <c r="Q46" s="46">
        <v>1.33</v>
      </c>
      <c r="R46" s="44">
        <v>1.23</v>
      </c>
      <c r="S46" s="44">
        <v>1.44</v>
      </c>
      <c r="T46" s="44">
        <v>1.3699999999999999</v>
      </c>
      <c r="U46" s="44">
        <v>1.2</v>
      </c>
      <c r="V46" s="45">
        <v>0.5</v>
      </c>
      <c r="W46" s="44">
        <v>0.23050000000000001</v>
      </c>
      <c r="X46" s="46">
        <v>9.35E-2</v>
      </c>
      <c r="Y46" s="46">
        <v>0.13</v>
      </c>
      <c r="Z46" s="46">
        <v>0.193</v>
      </c>
      <c r="AA46" s="46">
        <v>0.21869999999999998</v>
      </c>
      <c r="AB46" s="47">
        <v>0.21909999999999999</v>
      </c>
      <c r="AC46" s="44">
        <v>0.13999999999999999</v>
      </c>
      <c r="AD46" s="44">
        <v>0.16719999999999999</v>
      </c>
      <c r="AE46" s="44">
        <v>0.10600000000000001</v>
      </c>
      <c r="AF46" s="44">
        <v>9.6000000000000002E-2</v>
      </c>
      <c r="AG46" s="44">
        <v>6.9999999999999993E-2</v>
      </c>
      <c r="AH46" s="47">
        <v>6.9999999999999993E-2</v>
      </c>
      <c r="AI46" s="47">
        <v>0.08</v>
      </c>
      <c r="AJ46" s="44">
        <v>0.05</v>
      </c>
      <c r="AK46" s="44">
        <v>0.05</v>
      </c>
      <c r="AL46" s="44">
        <v>0.04</v>
      </c>
      <c r="AM46" s="47">
        <v>0.03</v>
      </c>
      <c r="AN46" s="44">
        <v>0.03</v>
      </c>
      <c r="AO46" s="44">
        <v>0.02</v>
      </c>
      <c r="AP46" s="84">
        <v>0.03</v>
      </c>
      <c r="AQ46" s="112">
        <v>0.03</v>
      </c>
      <c r="AR46" s="136">
        <v>0.02</v>
      </c>
      <c r="AS46" s="84">
        <v>0.03</v>
      </c>
      <c r="AT46" s="108">
        <v>0.03</v>
      </c>
      <c r="AU46" s="80">
        <v>0.04</v>
      </c>
      <c r="AV46" s="80">
        <v>0.05</v>
      </c>
      <c r="AW46" s="160">
        <v>0.02</v>
      </c>
      <c r="AX46" s="183" t="s">
        <v>83</v>
      </c>
      <c r="AY46" s="102">
        <v>0.247</v>
      </c>
      <c r="AZ46">
        <f>ROUND(AY46/10,2)</f>
        <v>0.02</v>
      </c>
    </row>
    <row r="47" spans="1:52" x14ac:dyDescent="0.15">
      <c r="A47" s="21" t="s">
        <v>84</v>
      </c>
      <c r="B47" s="49">
        <v>1.97</v>
      </c>
      <c r="C47" s="34">
        <v>6.17</v>
      </c>
      <c r="D47" s="34">
        <v>11.14</v>
      </c>
      <c r="E47" s="34">
        <v>10</v>
      </c>
      <c r="F47" s="34">
        <v>10.68</v>
      </c>
      <c r="G47" s="31">
        <v>6.6400000000000006</v>
      </c>
      <c r="H47" s="34">
        <v>5.49</v>
      </c>
      <c r="I47" s="34">
        <v>5.59</v>
      </c>
      <c r="J47" s="34">
        <v>5.0299999999999994</v>
      </c>
      <c r="K47" s="34">
        <v>4.55</v>
      </c>
      <c r="L47" s="34">
        <v>3.95</v>
      </c>
      <c r="M47" s="34">
        <v>3.2399999999999998</v>
      </c>
      <c r="N47" s="34">
        <v>2.7</v>
      </c>
      <c r="O47" s="34">
        <v>2.3199999999999998</v>
      </c>
      <c r="P47" s="34">
        <v>3.72</v>
      </c>
      <c r="Q47" s="32">
        <v>3.6700000000000004</v>
      </c>
      <c r="R47" s="34">
        <v>3.34</v>
      </c>
      <c r="S47" s="34">
        <v>3.96</v>
      </c>
      <c r="T47" s="34">
        <v>4</v>
      </c>
      <c r="U47" s="34">
        <v>3.54</v>
      </c>
      <c r="V47" s="31">
        <v>2.9699999999999998</v>
      </c>
      <c r="W47" s="34">
        <v>2.9308000000000001</v>
      </c>
      <c r="X47" s="32">
        <v>2.2414999999999998</v>
      </c>
      <c r="Y47" s="32">
        <v>2.8899999999999997</v>
      </c>
      <c r="Z47" s="32">
        <v>2.9254000000000002</v>
      </c>
      <c r="AA47" s="32">
        <v>2.7434000000000003</v>
      </c>
      <c r="AB47" s="33">
        <v>1.8834</v>
      </c>
      <c r="AC47" s="34">
        <v>1.48</v>
      </c>
      <c r="AD47" s="34">
        <v>1.3986000000000001</v>
      </c>
      <c r="AE47" s="34">
        <v>1.3702000000000001</v>
      </c>
      <c r="AF47" s="34">
        <v>1.5501</v>
      </c>
      <c r="AG47" s="34">
        <v>1.61</v>
      </c>
      <c r="AH47" s="33">
        <v>1.67</v>
      </c>
      <c r="AI47" s="33">
        <v>1.94</v>
      </c>
      <c r="AJ47" s="34">
        <v>1.84</v>
      </c>
      <c r="AK47" s="34">
        <v>1.91</v>
      </c>
      <c r="AL47" s="34">
        <v>1.91</v>
      </c>
      <c r="AM47" s="33">
        <v>1.53</v>
      </c>
      <c r="AN47" s="34">
        <v>1.27</v>
      </c>
      <c r="AO47" s="34">
        <v>1.21</v>
      </c>
      <c r="AP47" s="81">
        <v>0.61</v>
      </c>
      <c r="AQ47" s="109">
        <v>0.55000000000000004</v>
      </c>
      <c r="AR47" s="133">
        <v>0.57000000000000006</v>
      </c>
      <c r="AS47" s="81">
        <v>0.53</v>
      </c>
      <c r="AT47" s="109">
        <v>0.55000000000000004</v>
      </c>
      <c r="AU47" s="81">
        <v>0.53</v>
      </c>
      <c r="AV47" s="81">
        <v>0.52</v>
      </c>
      <c r="AW47" s="158">
        <v>0.54</v>
      </c>
      <c r="AX47" s="169" t="s">
        <v>85</v>
      </c>
      <c r="AY47" s="102">
        <v>5.4269999999999996</v>
      </c>
      <c r="AZ47">
        <f>ROUND(AY47/10,2)</f>
        <v>0.54</v>
      </c>
    </row>
    <row r="48" spans="1:52" x14ac:dyDescent="0.15">
      <c r="A48" s="21" t="s">
        <v>86</v>
      </c>
      <c r="B48" s="49">
        <v>4.21</v>
      </c>
      <c r="C48" s="34">
        <v>5.16</v>
      </c>
      <c r="D48" s="34">
        <v>8.3099999999999987</v>
      </c>
      <c r="E48" s="34">
        <v>8.6</v>
      </c>
      <c r="F48" s="34">
        <v>7.37</v>
      </c>
      <c r="G48" s="31">
        <v>6.25</v>
      </c>
      <c r="H48" s="34">
        <v>4.32</v>
      </c>
      <c r="I48" s="34">
        <v>3.6799999999999997</v>
      </c>
      <c r="J48" s="34">
        <v>2.94</v>
      </c>
      <c r="K48" s="34">
        <v>2.1800000000000002</v>
      </c>
      <c r="L48" s="34">
        <v>1.8</v>
      </c>
      <c r="M48" s="34">
        <v>1.3</v>
      </c>
      <c r="N48" s="34">
        <v>1.1000000000000001</v>
      </c>
      <c r="O48" s="34">
        <v>1.1300000000000001</v>
      </c>
      <c r="P48" s="34">
        <v>1.2</v>
      </c>
      <c r="Q48" s="32">
        <v>1.1599999999999999</v>
      </c>
      <c r="R48" s="34">
        <v>0.98000000000000009</v>
      </c>
      <c r="S48" s="34">
        <v>1.05</v>
      </c>
      <c r="T48" s="34">
        <v>1.04</v>
      </c>
      <c r="U48" s="34">
        <v>0.95</v>
      </c>
      <c r="V48" s="31">
        <v>0.91999999999999993</v>
      </c>
      <c r="W48" s="34">
        <v>0.96809999999999996</v>
      </c>
      <c r="X48" s="32">
        <v>1.1198000000000001</v>
      </c>
      <c r="Y48" s="32">
        <v>1.21</v>
      </c>
      <c r="Z48" s="32">
        <v>1.3692</v>
      </c>
      <c r="AA48" s="32">
        <v>1.3711</v>
      </c>
      <c r="AB48" s="33">
        <v>0.97789999999999999</v>
      </c>
      <c r="AC48" s="34">
        <v>0.83000000000000007</v>
      </c>
      <c r="AD48" s="34">
        <v>0.77500000000000002</v>
      </c>
      <c r="AE48" s="34">
        <v>0.63680000000000003</v>
      </c>
      <c r="AF48" s="34">
        <v>0.61709999999999998</v>
      </c>
      <c r="AG48" s="34">
        <v>0.67</v>
      </c>
      <c r="AH48" s="33">
        <v>0.67999999999999994</v>
      </c>
      <c r="AI48" s="33">
        <v>0.63</v>
      </c>
      <c r="AJ48" s="34">
        <v>0.5</v>
      </c>
      <c r="AK48" s="34">
        <v>0.52</v>
      </c>
      <c r="AL48" s="34">
        <v>0.62</v>
      </c>
      <c r="AM48" s="33">
        <v>0.6</v>
      </c>
      <c r="AN48" s="34">
        <v>0.55000000000000004</v>
      </c>
      <c r="AO48" s="34">
        <v>0.45</v>
      </c>
      <c r="AP48" s="81">
        <v>0.39</v>
      </c>
      <c r="AQ48" s="109">
        <v>0.35</v>
      </c>
      <c r="AR48" s="133">
        <v>0.3</v>
      </c>
      <c r="AS48" s="81">
        <v>0.3</v>
      </c>
      <c r="AT48" s="109">
        <v>0.28999999999999998</v>
      </c>
      <c r="AU48" s="81">
        <v>0.17</v>
      </c>
      <c r="AV48" s="81">
        <v>0.16</v>
      </c>
      <c r="AW48" s="158">
        <v>0.16</v>
      </c>
      <c r="AX48" s="169" t="s">
        <v>87</v>
      </c>
      <c r="AY48" s="102">
        <v>1.615</v>
      </c>
      <c r="AZ48">
        <f>ROUND(AY48/10,2)</f>
        <v>0.16</v>
      </c>
    </row>
    <row r="49" spans="1:53" ht="14.25" thickBot="1" x14ac:dyDescent="0.2">
      <c r="A49" s="50" t="s">
        <v>88</v>
      </c>
      <c r="B49" s="51">
        <v>1.1000000000000001</v>
      </c>
      <c r="C49" s="41">
        <v>1.05</v>
      </c>
      <c r="D49" s="41">
        <v>0.97</v>
      </c>
      <c r="E49" s="41">
        <v>0.91999999999999993</v>
      </c>
      <c r="F49" s="41">
        <v>1.01</v>
      </c>
      <c r="G49" s="38">
        <v>1</v>
      </c>
      <c r="H49" s="41">
        <v>0.91999999999999993</v>
      </c>
      <c r="I49" s="41">
        <v>0.93</v>
      </c>
      <c r="J49" s="41">
        <v>0.96</v>
      </c>
      <c r="K49" s="41">
        <v>0.93</v>
      </c>
      <c r="L49" s="41">
        <v>0.83000000000000007</v>
      </c>
      <c r="M49" s="41">
        <v>0.86999999999999988</v>
      </c>
      <c r="N49" s="41">
        <v>0.86</v>
      </c>
      <c r="O49" s="41">
        <v>0.62</v>
      </c>
      <c r="P49" s="41">
        <v>1.02</v>
      </c>
      <c r="Q49" s="39">
        <v>0.86</v>
      </c>
      <c r="R49" s="41">
        <v>0.41</v>
      </c>
      <c r="S49" s="41">
        <v>0.25</v>
      </c>
      <c r="T49" s="41">
        <v>0.12</v>
      </c>
      <c r="U49" s="41">
        <v>0.09</v>
      </c>
      <c r="V49" s="38">
        <v>6.9999999999999993E-2</v>
      </c>
      <c r="W49" s="41">
        <v>6.8999999999999992E-2</v>
      </c>
      <c r="X49" s="39">
        <v>6.6500000000000004E-2</v>
      </c>
      <c r="Y49" s="39">
        <v>0.06</v>
      </c>
      <c r="Z49" s="39">
        <v>4.0400000000000005E-2</v>
      </c>
      <c r="AA49" s="39">
        <v>7.010000000000001E-2</v>
      </c>
      <c r="AB49" s="40">
        <v>5.8199999999999995E-2</v>
      </c>
      <c r="AC49" s="41">
        <v>0.03</v>
      </c>
      <c r="AD49" s="41">
        <v>2.23E-2</v>
      </c>
      <c r="AE49" s="41">
        <v>2.7000000000000003E-2</v>
      </c>
      <c r="AF49" s="41">
        <v>2.58E-2</v>
      </c>
      <c r="AG49" s="41">
        <v>0.02</v>
      </c>
      <c r="AH49" s="40">
        <v>0.03</v>
      </c>
      <c r="AI49" s="40">
        <v>0.02</v>
      </c>
      <c r="AJ49" s="41">
        <v>0.01</v>
      </c>
      <c r="AK49" s="41">
        <v>0.01</v>
      </c>
      <c r="AL49" s="41">
        <v>0.01</v>
      </c>
      <c r="AM49" s="40">
        <v>0.01</v>
      </c>
      <c r="AN49" s="41">
        <v>0.01</v>
      </c>
      <c r="AO49" s="41">
        <v>0.01</v>
      </c>
      <c r="AP49" s="82">
        <v>0.01</v>
      </c>
      <c r="AQ49" s="110">
        <v>0.03</v>
      </c>
      <c r="AR49" s="134">
        <v>0.02</v>
      </c>
      <c r="AS49" s="82">
        <v>0.01</v>
      </c>
      <c r="AT49" s="173">
        <v>0.01</v>
      </c>
      <c r="AU49" s="178">
        <v>0.01</v>
      </c>
      <c r="AV49" s="178">
        <v>0.01</v>
      </c>
      <c r="AW49" s="159">
        <v>0</v>
      </c>
      <c r="AX49" s="169" t="s">
        <v>89</v>
      </c>
      <c r="AY49" s="102">
        <v>4.1633999999999997E-2</v>
      </c>
      <c r="AZ49">
        <f>ROUND(AY49/10,2)</f>
        <v>0</v>
      </c>
    </row>
    <row r="50" spans="1:53" ht="14.25" thickBot="1" x14ac:dyDescent="0.2">
      <c r="A50" s="3" t="s">
        <v>39</v>
      </c>
      <c r="B50" s="98">
        <f t="shared" ref="B50:AR50" si="10">SUM(B46:B49)</f>
        <v>7.82</v>
      </c>
      <c r="C50" s="64">
        <f>SUM(C46:C49)</f>
        <v>13.830000000000002</v>
      </c>
      <c r="D50" s="64">
        <f t="shared" si="10"/>
        <v>22.65</v>
      </c>
      <c r="E50" s="64">
        <f>SUM(E46:E49)</f>
        <v>21.61</v>
      </c>
      <c r="F50" s="64">
        <f>SUM(F46:F49)</f>
        <v>22.790000000000003</v>
      </c>
      <c r="G50" s="94">
        <f t="shared" si="10"/>
        <v>17.130000000000003</v>
      </c>
      <c r="H50" s="64">
        <f t="shared" si="10"/>
        <v>13.82</v>
      </c>
      <c r="I50" s="64">
        <f t="shared" si="10"/>
        <v>13.45</v>
      </c>
      <c r="J50" s="64">
        <f t="shared" si="10"/>
        <v>11.5</v>
      </c>
      <c r="K50" s="64">
        <f t="shared" si="10"/>
        <v>9.94</v>
      </c>
      <c r="L50" s="64">
        <f t="shared" si="10"/>
        <v>8.4600000000000009</v>
      </c>
      <c r="M50" s="64">
        <f t="shared" si="10"/>
        <v>6.8999999999999995</v>
      </c>
      <c r="N50" s="64">
        <f t="shared" si="10"/>
        <v>5.6800000000000006</v>
      </c>
      <c r="O50" s="64">
        <f t="shared" si="10"/>
        <v>5.04</v>
      </c>
      <c r="P50" s="64">
        <f t="shared" si="10"/>
        <v>7.01</v>
      </c>
      <c r="Q50" s="95">
        <f t="shared" si="10"/>
        <v>7.0200000000000005</v>
      </c>
      <c r="R50" s="64">
        <f t="shared" si="10"/>
        <v>5.9600000000000009</v>
      </c>
      <c r="S50" s="64">
        <f t="shared" si="10"/>
        <v>6.7</v>
      </c>
      <c r="T50" s="64">
        <f t="shared" si="10"/>
        <v>6.53</v>
      </c>
      <c r="U50" s="64">
        <f t="shared" si="10"/>
        <v>5.78</v>
      </c>
      <c r="V50" s="94">
        <f t="shared" si="10"/>
        <v>4.46</v>
      </c>
      <c r="W50" s="64">
        <f t="shared" si="10"/>
        <v>4.1984000000000004</v>
      </c>
      <c r="X50" s="95">
        <f t="shared" si="10"/>
        <v>3.5213000000000001</v>
      </c>
      <c r="Y50" s="95">
        <f t="shared" si="10"/>
        <v>4.2899999999999991</v>
      </c>
      <c r="Z50" s="95">
        <f t="shared" si="10"/>
        <v>4.5280000000000005</v>
      </c>
      <c r="AA50" s="95">
        <f t="shared" si="10"/>
        <v>4.4033000000000007</v>
      </c>
      <c r="AB50" s="96">
        <f t="shared" si="10"/>
        <v>3.1385999999999998</v>
      </c>
      <c r="AC50" s="97">
        <f t="shared" si="10"/>
        <v>2.48</v>
      </c>
      <c r="AD50" s="97">
        <f t="shared" si="10"/>
        <v>2.3631000000000002</v>
      </c>
      <c r="AE50" s="97">
        <f t="shared" si="10"/>
        <v>2.1400000000000006</v>
      </c>
      <c r="AF50" s="97">
        <f t="shared" si="10"/>
        <v>2.2890000000000001</v>
      </c>
      <c r="AG50" s="97">
        <f t="shared" si="10"/>
        <v>2.37</v>
      </c>
      <c r="AH50" s="96">
        <f t="shared" si="10"/>
        <v>2.4499999999999997</v>
      </c>
      <c r="AI50" s="96">
        <f t="shared" si="10"/>
        <v>2.67</v>
      </c>
      <c r="AJ50" s="97">
        <f t="shared" si="10"/>
        <v>2.4</v>
      </c>
      <c r="AK50" s="97">
        <f t="shared" si="10"/>
        <v>2.4899999999999998</v>
      </c>
      <c r="AL50" s="97">
        <f t="shared" si="10"/>
        <v>2.5799999999999996</v>
      </c>
      <c r="AM50" s="96">
        <f t="shared" si="10"/>
        <v>2.17</v>
      </c>
      <c r="AN50" s="97">
        <f t="shared" si="10"/>
        <v>1.86</v>
      </c>
      <c r="AO50" s="97">
        <f t="shared" si="10"/>
        <v>1.69</v>
      </c>
      <c r="AP50" s="86">
        <f t="shared" si="10"/>
        <v>1.04</v>
      </c>
      <c r="AQ50" s="115">
        <f t="shared" si="10"/>
        <v>0.96000000000000008</v>
      </c>
      <c r="AR50" s="139">
        <f t="shared" si="10"/>
        <v>0.91000000000000014</v>
      </c>
      <c r="AS50" s="86">
        <f>SUM(AS46:AS49)</f>
        <v>0.87000000000000011</v>
      </c>
      <c r="AT50" s="111">
        <f>SUM(AT46:AT49)</f>
        <v>0.88000000000000012</v>
      </c>
      <c r="AU50" s="83">
        <f>SUM(AU46:AU49)</f>
        <v>0.75000000000000011</v>
      </c>
      <c r="AV50" s="83">
        <f>SUM(AV46:AV49)</f>
        <v>0.7400000000000001</v>
      </c>
      <c r="AW50" s="83">
        <f>SUM(AW46:AW49)</f>
        <v>0.72000000000000008</v>
      </c>
      <c r="AX50" s="169"/>
      <c r="AY50" s="102"/>
      <c r="AZ50"/>
    </row>
    <row r="51" spans="1:53" x14ac:dyDescent="0.15">
      <c r="A51" s="42" t="s">
        <v>90</v>
      </c>
      <c r="B51" s="54">
        <v>2.23</v>
      </c>
      <c r="C51" s="28">
        <v>5.6</v>
      </c>
      <c r="D51" s="28">
        <v>6.7200000000000006</v>
      </c>
      <c r="E51" s="28">
        <v>4.16</v>
      </c>
      <c r="F51" s="28">
        <v>3.84</v>
      </c>
      <c r="G51" s="45">
        <v>1.46</v>
      </c>
      <c r="H51" s="28">
        <v>1.34</v>
      </c>
      <c r="I51" s="28">
        <v>0.74</v>
      </c>
      <c r="J51" s="28">
        <v>0.53</v>
      </c>
      <c r="K51" s="28">
        <v>0.55000000000000004</v>
      </c>
      <c r="L51" s="28">
        <v>0.54</v>
      </c>
      <c r="M51" s="28">
        <v>0.57000000000000006</v>
      </c>
      <c r="N51" s="28">
        <v>0.4</v>
      </c>
      <c r="O51" s="28">
        <v>0.5</v>
      </c>
      <c r="P51" s="28">
        <v>0.52</v>
      </c>
      <c r="Q51" s="46">
        <v>0.48</v>
      </c>
      <c r="R51" s="28">
        <v>0.41</v>
      </c>
      <c r="S51" s="28">
        <v>0.39</v>
      </c>
      <c r="T51" s="28">
        <v>0.3</v>
      </c>
      <c r="U51" s="28">
        <v>0.22000000000000003</v>
      </c>
      <c r="V51" s="45">
        <v>0.22000000000000003</v>
      </c>
      <c r="W51" s="28">
        <v>0.13720000000000002</v>
      </c>
      <c r="X51" s="46">
        <v>0.11839999999999999</v>
      </c>
      <c r="Y51" s="46">
        <v>0.22000000000000003</v>
      </c>
      <c r="Z51" s="46">
        <v>0.19470000000000001</v>
      </c>
      <c r="AA51" s="46">
        <v>0.1666</v>
      </c>
      <c r="AB51" s="47">
        <v>0.20960000000000001</v>
      </c>
      <c r="AC51" s="44">
        <v>0.22999999999999998</v>
      </c>
      <c r="AD51" s="44">
        <v>0.21789999999999998</v>
      </c>
      <c r="AE51" s="44">
        <v>0.1351</v>
      </c>
      <c r="AF51" s="44">
        <v>0.33100000000000002</v>
      </c>
      <c r="AG51" s="44">
        <v>0.25</v>
      </c>
      <c r="AH51" s="47">
        <v>0.27</v>
      </c>
      <c r="AI51" s="47">
        <v>0.35</v>
      </c>
      <c r="AJ51" s="44">
        <v>0.44</v>
      </c>
      <c r="AK51" s="44">
        <v>0.74</v>
      </c>
      <c r="AL51" s="44">
        <v>0.57999999999999996</v>
      </c>
      <c r="AM51" s="47">
        <v>0.38</v>
      </c>
      <c r="AN51" s="44">
        <v>0.47</v>
      </c>
      <c r="AO51" s="44">
        <v>0.45</v>
      </c>
      <c r="AP51" s="84">
        <v>0.43</v>
      </c>
      <c r="AQ51" s="112">
        <v>0.48</v>
      </c>
      <c r="AR51" s="136">
        <v>0.15</v>
      </c>
      <c r="AS51" s="84">
        <v>0.32</v>
      </c>
      <c r="AT51" s="108">
        <v>0.4</v>
      </c>
      <c r="AU51" s="80">
        <v>0.26</v>
      </c>
      <c r="AV51" s="80">
        <v>0.31</v>
      </c>
      <c r="AW51" s="160">
        <v>0.25</v>
      </c>
      <c r="AX51" s="169" t="s">
        <v>91</v>
      </c>
      <c r="AY51" s="102">
        <v>2.4910000000000001</v>
      </c>
      <c r="AZ51">
        <f t="shared" ref="AZ51:AZ58" si="11">ROUND(AY51/10,2)</f>
        <v>0.25</v>
      </c>
    </row>
    <row r="52" spans="1:53" x14ac:dyDescent="0.15">
      <c r="A52" s="48" t="s">
        <v>92</v>
      </c>
      <c r="B52" s="54">
        <v>0.67999999999999994</v>
      </c>
      <c r="C52" s="28">
        <v>0.55000000000000004</v>
      </c>
      <c r="D52" s="28">
        <v>0.39</v>
      </c>
      <c r="E52" s="28">
        <v>0.27</v>
      </c>
      <c r="F52" s="28">
        <v>0.21000000000000002</v>
      </c>
      <c r="G52" s="31">
        <v>0.12</v>
      </c>
      <c r="H52" s="28">
        <v>6.9999999999999993E-2</v>
      </c>
      <c r="I52" s="28">
        <v>6.9999999999999993E-2</v>
      </c>
      <c r="J52" s="28">
        <v>6.9999999999999993E-2</v>
      </c>
      <c r="K52" s="28">
        <v>0.12</v>
      </c>
      <c r="L52" s="28">
        <v>0.1</v>
      </c>
      <c r="M52" s="28">
        <v>0.12</v>
      </c>
      <c r="N52" s="28">
        <v>0.13</v>
      </c>
      <c r="O52" s="28">
        <v>0.13999999999999999</v>
      </c>
      <c r="P52" s="28">
        <v>0.19</v>
      </c>
      <c r="Q52" s="32">
        <v>0.26</v>
      </c>
      <c r="R52" s="28">
        <v>0.13999999999999999</v>
      </c>
      <c r="S52" s="28">
        <v>0.16999999999999998</v>
      </c>
      <c r="T52" s="28">
        <v>0.16</v>
      </c>
      <c r="U52" s="28">
        <v>0.13</v>
      </c>
      <c r="V52" s="31">
        <v>0.11000000000000001</v>
      </c>
      <c r="W52" s="28">
        <v>0.10369999999999999</v>
      </c>
      <c r="X52" s="32">
        <v>7.9500000000000001E-2</v>
      </c>
      <c r="Y52" s="32">
        <v>0.06</v>
      </c>
      <c r="Z52" s="32">
        <v>4.4400000000000002E-2</v>
      </c>
      <c r="AA52" s="32">
        <v>2.7300000000000001E-2</v>
      </c>
      <c r="AB52" s="33">
        <v>2.6600000000000002E-2</v>
      </c>
      <c r="AC52" s="34">
        <v>0.03</v>
      </c>
      <c r="AD52" s="34">
        <v>2.93E-2</v>
      </c>
      <c r="AE52" s="34">
        <v>0.05</v>
      </c>
      <c r="AF52" s="34">
        <v>7.3399999999999993E-2</v>
      </c>
      <c r="AG52" s="34">
        <v>0.05</v>
      </c>
      <c r="AH52" s="33">
        <v>0.04</v>
      </c>
      <c r="AI52" s="33">
        <v>0.05</v>
      </c>
      <c r="AJ52" s="34">
        <v>0.02</v>
      </c>
      <c r="AK52" s="34">
        <v>0.03</v>
      </c>
      <c r="AL52" s="34">
        <v>0.02</v>
      </c>
      <c r="AM52" s="33">
        <v>0.01</v>
      </c>
      <c r="AN52" s="34">
        <v>0.02</v>
      </c>
      <c r="AO52" s="34">
        <v>0.02</v>
      </c>
      <c r="AP52" s="81">
        <v>0.01</v>
      </c>
      <c r="AQ52" s="109">
        <v>0.01</v>
      </c>
      <c r="AR52" s="133">
        <v>0.01</v>
      </c>
      <c r="AS52" s="81">
        <v>0.02</v>
      </c>
      <c r="AT52" s="109">
        <v>0.01</v>
      </c>
      <c r="AU52" s="81">
        <v>0.03</v>
      </c>
      <c r="AV52" s="81">
        <v>0.03</v>
      </c>
      <c r="AW52" s="158">
        <v>0.02</v>
      </c>
      <c r="AX52" s="169" t="s">
        <v>93</v>
      </c>
      <c r="AY52" s="102">
        <v>0.2223</v>
      </c>
      <c r="AZ52">
        <f t="shared" si="11"/>
        <v>0.02</v>
      </c>
    </row>
    <row r="53" spans="1:53" x14ac:dyDescent="0.15">
      <c r="A53" s="48" t="s">
        <v>94</v>
      </c>
      <c r="B53" s="54">
        <v>2.63</v>
      </c>
      <c r="C53" s="28">
        <v>2.21</v>
      </c>
      <c r="D53" s="28">
        <v>1.8699999999999999</v>
      </c>
      <c r="E53" s="28">
        <v>1.1599999999999999</v>
      </c>
      <c r="F53" s="28">
        <v>0.82</v>
      </c>
      <c r="G53" s="31">
        <v>0.69000000000000006</v>
      </c>
      <c r="H53" s="28">
        <v>0.57000000000000006</v>
      </c>
      <c r="I53" s="28">
        <v>0.7</v>
      </c>
      <c r="J53" s="28">
        <v>0.62</v>
      </c>
      <c r="K53" s="28">
        <v>0.83000000000000007</v>
      </c>
      <c r="L53" s="28">
        <v>0.67</v>
      </c>
      <c r="M53" s="28">
        <v>0.7</v>
      </c>
      <c r="N53" s="28">
        <v>0.59000000000000008</v>
      </c>
      <c r="O53" s="28">
        <v>0.73</v>
      </c>
      <c r="P53" s="28">
        <v>0.76</v>
      </c>
      <c r="Q53" s="32">
        <v>0.8</v>
      </c>
      <c r="R53" s="28">
        <v>0.5</v>
      </c>
      <c r="S53" s="28">
        <v>0.61</v>
      </c>
      <c r="T53" s="28">
        <v>0.4</v>
      </c>
      <c r="U53" s="28">
        <v>0.36</v>
      </c>
      <c r="V53" s="31">
        <v>0.51</v>
      </c>
      <c r="W53" s="28">
        <v>0.61139999999999994</v>
      </c>
      <c r="X53" s="32">
        <v>0.69469999999999998</v>
      </c>
      <c r="Y53" s="32">
        <v>0.64</v>
      </c>
      <c r="Z53" s="32">
        <v>0.63860000000000006</v>
      </c>
      <c r="AA53" s="32">
        <v>0.59530000000000005</v>
      </c>
      <c r="AB53" s="33">
        <v>0.4607</v>
      </c>
      <c r="AC53" s="34">
        <v>0.57000000000000006</v>
      </c>
      <c r="AD53" s="34">
        <v>0.53274140000000003</v>
      </c>
      <c r="AE53" s="34">
        <v>0.68510000000000004</v>
      </c>
      <c r="AF53" s="34">
        <v>0.74709999999999999</v>
      </c>
      <c r="AG53" s="34">
        <v>0.7</v>
      </c>
      <c r="AH53" s="33">
        <v>0.24</v>
      </c>
      <c r="AI53" s="33">
        <v>0.18</v>
      </c>
      <c r="AJ53" s="34">
        <v>0.26</v>
      </c>
      <c r="AK53" s="34">
        <v>0.16</v>
      </c>
      <c r="AL53" s="34">
        <v>0.2</v>
      </c>
      <c r="AM53" s="33">
        <v>0.37</v>
      </c>
      <c r="AN53" s="34">
        <v>0.1</v>
      </c>
      <c r="AO53" s="34">
        <v>0.17</v>
      </c>
      <c r="AP53" s="81">
        <v>0.59</v>
      </c>
      <c r="AQ53" s="109">
        <v>1.4</v>
      </c>
      <c r="AR53" s="133">
        <v>1.1300000000000001</v>
      </c>
      <c r="AS53" s="81">
        <v>2.65</v>
      </c>
      <c r="AT53" s="109">
        <v>1.1499999999999999</v>
      </c>
      <c r="AU53" s="81">
        <v>0.09</v>
      </c>
      <c r="AV53" s="81">
        <v>0.06</v>
      </c>
      <c r="AW53" s="158">
        <v>0.05</v>
      </c>
      <c r="AX53" s="169" t="s">
        <v>95</v>
      </c>
      <c r="AY53" s="102">
        <v>0.54600000000000004</v>
      </c>
      <c r="AZ53">
        <f t="shared" si="11"/>
        <v>0.05</v>
      </c>
    </row>
    <row r="54" spans="1:53" x14ac:dyDescent="0.15">
      <c r="A54" s="48" t="s">
        <v>96</v>
      </c>
      <c r="B54" s="54">
        <v>2.2800000000000002</v>
      </c>
      <c r="C54" s="28">
        <v>1.8199999999999998</v>
      </c>
      <c r="D54" s="28">
        <v>1.54</v>
      </c>
      <c r="E54" s="28">
        <v>1.21</v>
      </c>
      <c r="F54" s="28">
        <v>0.9</v>
      </c>
      <c r="G54" s="31">
        <v>0.7</v>
      </c>
      <c r="H54" s="28">
        <v>0.63</v>
      </c>
      <c r="I54" s="28">
        <v>0.55000000000000004</v>
      </c>
      <c r="J54" s="28">
        <v>0.52</v>
      </c>
      <c r="K54" s="28">
        <v>0.5</v>
      </c>
      <c r="L54" s="28">
        <v>0.48</v>
      </c>
      <c r="M54" s="28">
        <v>0.49000000000000005</v>
      </c>
      <c r="N54" s="28">
        <v>0.52</v>
      </c>
      <c r="O54" s="28">
        <v>0.57999999999999996</v>
      </c>
      <c r="P54" s="28">
        <v>0.45</v>
      </c>
      <c r="Q54" s="32">
        <v>0.44000000000000006</v>
      </c>
      <c r="R54" s="28">
        <v>0.32999999999999996</v>
      </c>
      <c r="S54" s="28">
        <v>0.27</v>
      </c>
      <c r="T54" s="28">
        <v>0.16999999999999998</v>
      </c>
      <c r="U54" s="28">
        <v>0.13999999999999999</v>
      </c>
      <c r="V54" s="31">
        <v>0.09</v>
      </c>
      <c r="W54" s="28">
        <v>6.3899999999999998E-2</v>
      </c>
      <c r="X54" s="32">
        <v>5.9199999999999996E-2</v>
      </c>
      <c r="Y54" s="32">
        <v>0.06</v>
      </c>
      <c r="Z54" s="32">
        <v>0.11280000000000001</v>
      </c>
      <c r="AA54" s="32">
        <v>0.11040000000000001</v>
      </c>
      <c r="AB54" s="33">
        <v>7.0999999999999994E-2</v>
      </c>
      <c r="AC54" s="34">
        <v>0.12</v>
      </c>
      <c r="AD54" s="34">
        <v>0.14879999999999999</v>
      </c>
      <c r="AE54" s="34">
        <v>8.7809999999999999E-2</v>
      </c>
      <c r="AF54" s="34">
        <v>9.1700000000000004E-2</v>
      </c>
      <c r="AG54" s="34">
        <v>0.77</v>
      </c>
      <c r="AH54" s="33">
        <v>0.63</v>
      </c>
      <c r="AI54" s="33">
        <v>0.24</v>
      </c>
      <c r="AJ54" s="34">
        <v>0.13</v>
      </c>
      <c r="AK54" s="34">
        <v>0.13</v>
      </c>
      <c r="AL54" s="34">
        <v>0.12</v>
      </c>
      <c r="AM54" s="33">
        <v>0.11</v>
      </c>
      <c r="AN54" s="34">
        <v>0.08</v>
      </c>
      <c r="AO54" s="34">
        <v>0.02</v>
      </c>
      <c r="AP54" s="81">
        <v>0.03</v>
      </c>
      <c r="AQ54" s="109">
        <v>0.05</v>
      </c>
      <c r="AR54" s="133">
        <v>0.04</v>
      </c>
      <c r="AS54" s="81">
        <v>0.05</v>
      </c>
      <c r="AT54" s="109">
        <v>0.13</v>
      </c>
      <c r="AU54" s="81">
        <v>7.0000000000000007E-2</v>
      </c>
      <c r="AV54" s="81">
        <v>0.1</v>
      </c>
      <c r="AW54" s="158">
        <v>0.08</v>
      </c>
      <c r="AX54" s="169" t="s">
        <v>97</v>
      </c>
      <c r="AY54" s="102">
        <v>0.80800000000000005</v>
      </c>
      <c r="AZ54">
        <f t="shared" si="11"/>
        <v>0.08</v>
      </c>
    </row>
    <row r="55" spans="1:53" x14ac:dyDescent="0.15">
      <c r="A55" s="48" t="s">
        <v>98</v>
      </c>
      <c r="B55" s="54">
        <v>4.67</v>
      </c>
      <c r="C55" s="28">
        <v>4.3600000000000003</v>
      </c>
      <c r="D55" s="28">
        <v>5.2299999999999995</v>
      </c>
      <c r="E55" s="28">
        <v>3.91</v>
      </c>
      <c r="F55" s="28">
        <v>3.94</v>
      </c>
      <c r="G55" s="31">
        <v>3.1399999999999997</v>
      </c>
      <c r="H55" s="28">
        <v>2.7600000000000002</v>
      </c>
      <c r="I55" s="28">
        <v>2.69</v>
      </c>
      <c r="J55" s="28">
        <v>2.52</v>
      </c>
      <c r="K55" s="28">
        <v>2.3199999999999998</v>
      </c>
      <c r="L55" s="28">
        <v>2.13</v>
      </c>
      <c r="M55" s="28">
        <v>1.9100000000000001</v>
      </c>
      <c r="N55" s="28">
        <v>1.6800000000000002</v>
      </c>
      <c r="O55" s="28">
        <v>1.7</v>
      </c>
      <c r="P55" s="28">
        <v>1.7399999999999998</v>
      </c>
      <c r="Q55" s="32">
        <v>1.7899999999999998</v>
      </c>
      <c r="R55" s="28">
        <v>1.61</v>
      </c>
      <c r="S55" s="28">
        <v>1.9899999999999998</v>
      </c>
      <c r="T55" s="28">
        <v>1.7600000000000002</v>
      </c>
      <c r="U55" s="28">
        <v>1.52</v>
      </c>
      <c r="V55" s="31">
        <v>1.1800000000000002</v>
      </c>
      <c r="W55" s="28">
        <v>0.97620000000000007</v>
      </c>
      <c r="X55" s="32">
        <v>0.81609999999999994</v>
      </c>
      <c r="Y55" s="32">
        <v>0.8</v>
      </c>
      <c r="Z55" s="32">
        <v>1.0918000000000001</v>
      </c>
      <c r="AA55" s="32">
        <v>0.7167</v>
      </c>
      <c r="AB55" s="33">
        <v>0.46740000000000004</v>
      </c>
      <c r="AC55" s="34">
        <v>0.22000000000000003</v>
      </c>
      <c r="AD55" s="34">
        <v>0.13300000000000001</v>
      </c>
      <c r="AE55" s="34">
        <v>0.11140000000000001</v>
      </c>
      <c r="AF55" s="34">
        <v>0.14610000000000001</v>
      </c>
      <c r="AG55" s="34">
        <v>6.9999999999999993E-2</v>
      </c>
      <c r="AH55" s="33">
        <v>0.06</v>
      </c>
      <c r="AI55" s="33">
        <v>0.06</v>
      </c>
      <c r="AJ55" s="34">
        <v>0.05</v>
      </c>
      <c r="AK55" s="34">
        <v>0.03</v>
      </c>
      <c r="AL55" s="34">
        <v>0.08</v>
      </c>
      <c r="AM55" s="33">
        <v>0.04</v>
      </c>
      <c r="AN55" s="34">
        <v>0.05</v>
      </c>
      <c r="AO55" s="34">
        <v>0.03</v>
      </c>
      <c r="AP55" s="81">
        <v>0.02</v>
      </c>
      <c r="AQ55" s="109">
        <v>0.02</v>
      </c>
      <c r="AR55" s="133">
        <v>0.02</v>
      </c>
      <c r="AS55" s="81">
        <v>0.02</v>
      </c>
      <c r="AT55" s="109">
        <v>0.02</v>
      </c>
      <c r="AU55" s="81">
        <v>0.04</v>
      </c>
      <c r="AV55" s="81">
        <v>0.03</v>
      </c>
      <c r="AW55" s="158">
        <v>0.06</v>
      </c>
      <c r="AX55" s="169" t="s">
        <v>99</v>
      </c>
      <c r="AY55" s="102">
        <v>0.60086000000000006</v>
      </c>
      <c r="AZ55">
        <f t="shared" si="11"/>
        <v>0.06</v>
      </c>
    </row>
    <row r="56" spans="1:53" ht="14.25" customHeight="1" x14ac:dyDescent="0.15">
      <c r="A56" s="48" t="s">
        <v>100</v>
      </c>
      <c r="B56" s="54">
        <v>2.02</v>
      </c>
      <c r="C56" s="28">
        <v>2.2000000000000002</v>
      </c>
      <c r="D56" s="28">
        <v>2.2999999999999998</v>
      </c>
      <c r="E56" s="28">
        <v>2.2600000000000002</v>
      </c>
      <c r="F56" s="28">
        <v>2.4699999999999998</v>
      </c>
      <c r="G56" s="31">
        <v>1.3699999999999999</v>
      </c>
      <c r="H56" s="28">
        <v>1.33</v>
      </c>
      <c r="I56" s="28">
        <v>1.25</v>
      </c>
      <c r="J56" s="28">
        <v>1.1800000000000002</v>
      </c>
      <c r="K56" s="28">
        <v>1.0900000000000001</v>
      </c>
      <c r="L56" s="28">
        <v>1.01</v>
      </c>
      <c r="M56" s="28">
        <v>0.90999999999999992</v>
      </c>
      <c r="N56" s="28">
        <v>0.9</v>
      </c>
      <c r="O56" s="28">
        <v>0.86</v>
      </c>
      <c r="P56" s="28">
        <v>1.45</v>
      </c>
      <c r="Q56" s="32">
        <v>1.42</v>
      </c>
      <c r="R56" s="28">
        <v>1.33</v>
      </c>
      <c r="S56" s="28">
        <v>1.25</v>
      </c>
      <c r="T56" s="28">
        <v>1.1099999999999999</v>
      </c>
      <c r="U56" s="28">
        <v>1.03</v>
      </c>
      <c r="V56" s="31">
        <v>0.96</v>
      </c>
      <c r="W56" s="28">
        <v>0.83240000000000003</v>
      </c>
      <c r="X56" s="32">
        <v>0.70530000000000004</v>
      </c>
      <c r="Y56" s="32">
        <v>0.62</v>
      </c>
      <c r="Z56" s="32">
        <v>0.56770000000000009</v>
      </c>
      <c r="AA56" s="32">
        <v>0.50900000000000001</v>
      </c>
      <c r="AB56" s="33">
        <v>0.46500000000000002</v>
      </c>
      <c r="AC56" s="34">
        <v>0.42000000000000004</v>
      </c>
      <c r="AD56" s="34">
        <v>0.38839999999999997</v>
      </c>
      <c r="AE56" s="34">
        <v>0.38079999999999997</v>
      </c>
      <c r="AF56" s="34">
        <v>0.34649999999999997</v>
      </c>
      <c r="AG56" s="34">
        <v>0.32999999999999996</v>
      </c>
      <c r="AH56" s="33">
        <v>0.32</v>
      </c>
      <c r="AI56" s="33">
        <v>0.33</v>
      </c>
      <c r="AJ56" s="34">
        <v>0.33</v>
      </c>
      <c r="AK56" s="34">
        <v>0.33</v>
      </c>
      <c r="AL56" s="34">
        <v>0.34</v>
      </c>
      <c r="AM56" s="33">
        <v>0.39</v>
      </c>
      <c r="AN56" s="34">
        <v>0.5</v>
      </c>
      <c r="AO56" s="34">
        <v>0.28000000000000003</v>
      </c>
      <c r="AP56" s="81">
        <v>0.13</v>
      </c>
      <c r="AQ56" s="109">
        <v>6.9999999999999993E-2</v>
      </c>
      <c r="AR56" s="133">
        <v>0.08</v>
      </c>
      <c r="AS56" s="81">
        <v>0.09</v>
      </c>
      <c r="AT56" s="109">
        <v>0.08</v>
      </c>
      <c r="AU56" s="81">
        <v>0.08</v>
      </c>
      <c r="AV56" s="81">
        <v>0.22</v>
      </c>
      <c r="AW56" s="158">
        <v>0.35</v>
      </c>
      <c r="AX56" s="169" t="s">
        <v>101</v>
      </c>
      <c r="AY56" s="102">
        <v>3.4791500000000002</v>
      </c>
      <c r="AZ56">
        <f t="shared" si="11"/>
        <v>0.35</v>
      </c>
    </row>
    <row r="57" spans="1:53" x14ac:dyDescent="0.15">
      <c r="A57" s="48" t="s">
        <v>102</v>
      </c>
      <c r="B57" s="54">
        <v>5.38</v>
      </c>
      <c r="C57" s="28">
        <v>7.49</v>
      </c>
      <c r="D57" s="28">
        <v>6.6</v>
      </c>
      <c r="E57" s="28">
        <v>4.92</v>
      </c>
      <c r="F57" s="28">
        <v>5.29</v>
      </c>
      <c r="G57" s="31">
        <v>3.0100000000000002</v>
      </c>
      <c r="H57" s="28">
        <v>2.31</v>
      </c>
      <c r="I57" s="28">
        <v>1.9100000000000001</v>
      </c>
      <c r="J57" s="28">
        <v>1.51</v>
      </c>
      <c r="K57" s="28">
        <v>1.29</v>
      </c>
      <c r="L57" s="28">
        <v>1.1300000000000001</v>
      </c>
      <c r="M57" s="28">
        <v>1.17</v>
      </c>
      <c r="N57" s="28">
        <v>1.25</v>
      </c>
      <c r="O57" s="28">
        <v>1.1599999999999999</v>
      </c>
      <c r="P57" s="28">
        <v>1.3</v>
      </c>
      <c r="Q57" s="32">
        <v>1.78</v>
      </c>
      <c r="R57" s="28">
        <v>1.08</v>
      </c>
      <c r="S57" s="28">
        <v>1.0900000000000001</v>
      </c>
      <c r="T57" s="28">
        <v>2.08</v>
      </c>
      <c r="U57" s="28">
        <v>1.3599999999999999</v>
      </c>
      <c r="V57" s="31">
        <v>0.86999999999999988</v>
      </c>
      <c r="W57" s="28">
        <v>0.86270000000000002</v>
      </c>
      <c r="X57" s="32">
        <v>0.92959999999999998</v>
      </c>
      <c r="Y57" s="32">
        <v>1.1099999999999999</v>
      </c>
      <c r="Z57" s="32">
        <v>2.5552000000000001</v>
      </c>
      <c r="AA57" s="32">
        <v>2.4414000000000002</v>
      </c>
      <c r="AB57" s="33">
        <v>2.6469999999999998</v>
      </c>
      <c r="AC57" s="34">
        <v>2.87</v>
      </c>
      <c r="AD57" s="34">
        <v>3.1989999999999998</v>
      </c>
      <c r="AE57" s="34">
        <v>3.0308999999999999</v>
      </c>
      <c r="AF57" s="34">
        <v>3.6402999999999999</v>
      </c>
      <c r="AG57" s="34">
        <v>5.86</v>
      </c>
      <c r="AH57" s="33">
        <v>9.07</v>
      </c>
      <c r="AI57" s="33">
        <v>9.2899999999999991</v>
      </c>
      <c r="AJ57" s="34">
        <v>8.08</v>
      </c>
      <c r="AK57" s="34">
        <v>8.26</v>
      </c>
      <c r="AL57" s="34">
        <v>8.34</v>
      </c>
      <c r="AM57" s="33">
        <v>7.88</v>
      </c>
      <c r="AN57" s="34">
        <v>6.61</v>
      </c>
      <c r="AO57" s="34">
        <v>5.29</v>
      </c>
      <c r="AP57" s="81">
        <v>4.51</v>
      </c>
      <c r="AQ57" s="109">
        <v>1.6800000000000002</v>
      </c>
      <c r="AR57" s="133">
        <v>0.48</v>
      </c>
      <c r="AS57" s="81">
        <v>0.2</v>
      </c>
      <c r="AT57" s="109">
        <v>0.16</v>
      </c>
      <c r="AU57" s="81">
        <v>0.11</v>
      </c>
      <c r="AV57" s="81">
        <v>0.16</v>
      </c>
      <c r="AW57" s="158">
        <v>0.27</v>
      </c>
      <c r="AX57" s="169" t="s">
        <v>103</v>
      </c>
      <c r="AY57" s="102">
        <v>2.6960000000000002</v>
      </c>
      <c r="AZ57">
        <f t="shared" si="11"/>
        <v>0.27</v>
      </c>
    </row>
    <row r="58" spans="1:53" ht="14.25" thickBot="1" x14ac:dyDescent="0.2">
      <c r="A58" s="60" t="s">
        <v>104</v>
      </c>
      <c r="B58" s="52">
        <v>0.08</v>
      </c>
      <c r="C58" s="53">
        <v>6.9999999999999993E-2</v>
      </c>
      <c r="D58" s="53">
        <v>0.05</v>
      </c>
      <c r="E58" s="53">
        <v>0.15</v>
      </c>
      <c r="F58" s="53">
        <v>0.57999999999999996</v>
      </c>
      <c r="G58" s="38">
        <v>1.69</v>
      </c>
      <c r="H58" s="53">
        <v>1.52</v>
      </c>
      <c r="I58" s="53">
        <v>0.89</v>
      </c>
      <c r="J58" s="53">
        <v>0.37</v>
      </c>
      <c r="K58" s="53">
        <v>0.3</v>
      </c>
      <c r="L58" s="53">
        <v>0.28999999999999998</v>
      </c>
      <c r="M58" s="53">
        <v>0.41</v>
      </c>
      <c r="N58" s="53">
        <v>0.37</v>
      </c>
      <c r="O58" s="53">
        <v>0.63</v>
      </c>
      <c r="P58" s="53">
        <v>1.41</v>
      </c>
      <c r="Q58" s="39">
        <v>1.65</v>
      </c>
      <c r="R58" s="53">
        <v>4.2</v>
      </c>
      <c r="S58" s="53">
        <v>4.01</v>
      </c>
      <c r="T58" s="53">
        <v>2.5499999999999998</v>
      </c>
      <c r="U58" s="53">
        <v>2.1399999999999997</v>
      </c>
      <c r="V58" s="38">
        <v>1.35</v>
      </c>
      <c r="W58" s="53">
        <v>1.7029000000000001</v>
      </c>
      <c r="X58" s="39">
        <v>1.5969</v>
      </c>
      <c r="Y58" s="39">
        <v>1.83</v>
      </c>
      <c r="Z58" s="39">
        <v>2.8774000000000002</v>
      </c>
      <c r="AA58" s="39">
        <v>2.8026</v>
      </c>
      <c r="AB58" s="40">
        <v>4.3979999999999997</v>
      </c>
      <c r="AC58" s="41">
        <v>4.12</v>
      </c>
      <c r="AD58" s="41">
        <v>4.0914000000000001</v>
      </c>
      <c r="AE58" s="41">
        <v>2.9718</v>
      </c>
      <c r="AF58" s="41">
        <v>2.2786999999999997</v>
      </c>
      <c r="AG58" s="41">
        <v>2.1399999999999997</v>
      </c>
      <c r="AH58" s="40">
        <v>1.59</v>
      </c>
      <c r="AI58" s="40">
        <v>1.43</v>
      </c>
      <c r="AJ58" s="41">
        <v>1</v>
      </c>
      <c r="AK58" s="41">
        <v>0.48</v>
      </c>
      <c r="AL58" s="41">
        <v>0.23</v>
      </c>
      <c r="AM58" s="40">
        <v>0.2</v>
      </c>
      <c r="AN58" s="41">
        <v>0.51</v>
      </c>
      <c r="AO58" s="41">
        <v>0.45</v>
      </c>
      <c r="AP58" s="82">
        <v>0.23</v>
      </c>
      <c r="AQ58" s="110">
        <v>0.12</v>
      </c>
      <c r="AR58" s="134">
        <v>6.9999999999999993E-2</v>
      </c>
      <c r="AS58" s="82">
        <v>0.06</v>
      </c>
      <c r="AT58" s="173">
        <v>0.2</v>
      </c>
      <c r="AU58" s="178">
        <v>0.39</v>
      </c>
      <c r="AV58" s="178">
        <v>1.39</v>
      </c>
      <c r="AW58" s="159">
        <v>1.45</v>
      </c>
      <c r="AX58" s="169" t="s">
        <v>105</v>
      </c>
      <c r="AY58" s="102">
        <v>14.538</v>
      </c>
      <c r="AZ58">
        <f t="shared" si="11"/>
        <v>1.45</v>
      </c>
    </row>
    <row r="59" spans="1:53" ht="14.25" thickBot="1" x14ac:dyDescent="0.2">
      <c r="A59" s="4" t="s">
        <v>39</v>
      </c>
      <c r="B59" s="52">
        <f t="shared" ref="B59:AR59" si="12">SUM(B51:B58)</f>
        <v>19.97</v>
      </c>
      <c r="C59" s="64">
        <f>SUM(C51:C58)</f>
        <v>24.299999999999997</v>
      </c>
      <c r="D59" s="64">
        <f t="shared" si="12"/>
        <v>24.7</v>
      </c>
      <c r="E59" s="64">
        <f>SUM(E51:E58)</f>
        <v>18.04</v>
      </c>
      <c r="F59" s="64">
        <f>SUM(F51:F58)</f>
        <v>18.049999999999997</v>
      </c>
      <c r="G59" s="100">
        <f t="shared" si="12"/>
        <v>12.18</v>
      </c>
      <c r="H59" s="64">
        <f t="shared" si="12"/>
        <v>10.530000000000001</v>
      </c>
      <c r="I59" s="64">
        <f t="shared" si="12"/>
        <v>8.8000000000000007</v>
      </c>
      <c r="J59" s="64">
        <f t="shared" si="12"/>
        <v>7.3199999999999994</v>
      </c>
      <c r="K59" s="64">
        <f t="shared" si="12"/>
        <v>7</v>
      </c>
      <c r="L59" s="64">
        <f t="shared" si="12"/>
        <v>6.35</v>
      </c>
      <c r="M59" s="64">
        <f t="shared" si="12"/>
        <v>6.28</v>
      </c>
      <c r="N59" s="64">
        <f t="shared" si="12"/>
        <v>5.8400000000000007</v>
      </c>
      <c r="O59" s="64">
        <f t="shared" si="12"/>
        <v>6.3000000000000007</v>
      </c>
      <c r="P59" s="64">
        <f t="shared" si="12"/>
        <v>7.8199999999999994</v>
      </c>
      <c r="Q59" s="101">
        <f t="shared" si="12"/>
        <v>8.6199999999999992</v>
      </c>
      <c r="R59" s="64">
        <f t="shared" si="12"/>
        <v>9.6000000000000014</v>
      </c>
      <c r="S59" s="64">
        <f t="shared" si="12"/>
        <v>9.7799999999999994</v>
      </c>
      <c r="T59" s="64">
        <f t="shared" si="12"/>
        <v>8.5300000000000011</v>
      </c>
      <c r="U59" s="64">
        <f t="shared" si="12"/>
        <v>6.8999999999999995</v>
      </c>
      <c r="V59" s="100">
        <f t="shared" si="12"/>
        <v>5.2900000000000009</v>
      </c>
      <c r="W59" s="64">
        <f t="shared" si="12"/>
        <v>5.2904</v>
      </c>
      <c r="X59" s="100">
        <f t="shared" si="12"/>
        <v>4.9996999999999998</v>
      </c>
      <c r="Y59" s="100">
        <f t="shared" si="12"/>
        <v>5.34</v>
      </c>
      <c r="Z59" s="100">
        <f t="shared" si="12"/>
        <v>8.0826000000000011</v>
      </c>
      <c r="AA59" s="101">
        <f t="shared" si="12"/>
        <v>7.3693000000000008</v>
      </c>
      <c r="AB59" s="93">
        <f t="shared" si="12"/>
        <v>8.7453000000000003</v>
      </c>
      <c r="AC59" s="53">
        <f t="shared" si="12"/>
        <v>8.5800000000000018</v>
      </c>
      <c r="AD59" s="53">
        <f t="shared" si="12"/>
        <v>8.7405413999999997</v>
      </c>
      <c r="AE59" s="53">
        <f t="shared" si="12"/>
        <v>7.4529100000000001</v>
      </c>
      <c r="AF59" s="53">
        <f t="shared" si="12"/>
        <v>7.6547999999999998</v>
      </c>
      <c r="AG59" s="53">
        <f t="shared" si="12"/>
        <v>10.170000000000002</v>
      </c>
      <c r="AH59" s="93">
        <f t="shared" si="12"/>
        <v>12.22</v>
      </c>
      <c r="AI59" s="93">
        <f t="shared" si="12"/>
        <v>11.93</v>
      </c>
      <c r="AJ59" s="53">
        <f t="shared" si="12"/>
        <v>10.31</v>
      </c>
      <c r="AK59" s="53">
        <f t="shared" si="12"/>
        <v>10.16</v>
      </c>
      <c r="AL59" s="53">
        <f t="shared" si="12"/>
        <v>9.91</v>
      </c>
      <c r="AM59" s="93">
        <f t="shared" si="12"/>
        <v>9.379999999999999</v>
      </c>
      <c r="AN59" s="53">
        <f t="shared" si="12"/>
        <v>8.34</v>
      </c>
      <c r="AO59" s="53">
        <f t="shared" si="12"/>
        <v>6.71</v>
      </c>
      <c r="AP59" s="85">
        <f t="shared" si="12"/>
        <v>5.95</v>
      </c>
      <c r="AQ59" s="114">
        <f t="shared" si="12"/>
        <v>3.83</v>
      </c>
      <c r="AR59" s="138">
        <f t="shared" si="12"/>
        <v>1.9800000000000002</v>
      </c>
      <c r="AS59" s="85">
        <f>SUM(AS51:AS58)</f>
        <v>3.4099999999999997</v>
      </c>
      <c r="AT59" s="111">
        <f>SUM(AT51:AT58)</f>
        <v>2.15</v>
      </c>
      <c r="AU59" s="83">
        <f>SUM(AU51:AU58)</f>
        <v>1.0699999999999998</v>
      </c>
      <c r="AV59" s="83">
        <f>SUM(AV51:AV58)</f>
        <v>2.2999999999999998</v>
      </c>
      <c r="AW59" s="83">
        <f>SUM(AW51:AW58)</f>
        <v>2.5300000000000002</v>
      </c>
      <c r="AX59" s="169"/>
      <c r="AY59" s="102"/>
      <c r="AZ59"/>
    </row>
    <row r="60" spans="1:53" ht="14.25" thickBot="1" x14ac:dyDescent="0.2">
      <c r="A60" s="4" t="s">
        <v>106</v>
      </c>
      <c r="B60" s="52">
        <f>SUM(B12,B20,B27,B32,B39,B45,B50,B59)</f>
        <v>75.19</v>
      </c>
      <c r="C60" s="53">
        <f>SUM(C12,C20,C27,C32,C39,C45,C50,C59)</f>
        <v>192.94000000000005</v>
      </c>
      <c r="D60" s="53">
        <f t="shared" ref="D60:AF60" si="13">SUM(D12,D20,D27,D32,D39,D45,D50,D59)</f>
        <v>228.43</v>
      </c>
      <c r="E60" s="53">
        <f>SUM(E12,E20,E27,E32,E39,E45,E50,E59)</f>
        <v>195.63000000000002</v>
      </c>
      <c r="F60" s="53">
        <f>SUM(F12,F20,F27,F32,F39,F45,F50,F59)</f>
        <v>194.26</v>
      </c>
      <c r="G60" s="58">
        <f t="shared" si="13"/>
        <v>136.76</v>
      </c>
      <c r="H60" s="53">
        <f t="shared" si="13"/>
        <v>116.91</v>
      </c>
      <c r="I60" s="53">
        <f t="shared" si="13"/>
        <v>124.64</v>
      </c>
      <c r="J60" s="53">
        <f t="shared" si="13"/>
        <v>118.95</v>
      </c>
      <c r="K60" s="53">
        <f t="shared" si="13"/>
        <v>113.22</v>
      </c>
      <c r="L60" s="53">
        <f t="shared" si="13"/>
        <v>105.56</v>
      </c>
      <c r="M60" s="53">
        <f t="shared" si="13"/>
        <v>96.45</v>
      </c>
      <c r="N60" s="53">
        <f t="shared" si="13"/>
        <v>84.52000000000001</v>
      </c>
      <c r="O60" s="53">
        <f t="shared" si="13"/>
        <v>86.9</v>
      </c>
      <c r="P60" s="53">
        <f t="shared" si="13"/>
        <v>101.79</v>
      </c>
      <c r="Q60" s="59">
        <f t="shared" si="13"/>
        <v>100.97999999999999</v>
      </c>
      <c r="R60" s="53">
        <f t="shared" si="13"/>
        <v>90.16</v>
      </c>
      <c r="S60" s="53">
        <f t="shared" si="13"/>
        <v>101.03</v>
      </c>
      <c r="T60" s="53">
        <f t="shared" si="13"/>
        <v>91.830000000000013</v>
      </c>
      <c r="U60" s="53">
        <f t="shared" si="13"/>
        <v>84.76</v>
      </c>
      <c r="V60" s="58">
        <f t="shared" si="13"/>
        <v>74.97999999999999</v>
      </c>
      <c r="W60" s="53">
        <f t="shared" si="13"/>
        <v>70.693580000000011</v>
      </c>
      <c r="X60" s="58">
        <f t="shared" si="13"/>
        <v>66.350380000000001</v>
      </c>
      <c r="Y60" s="58">
        <f t="shared" si="13"/>
        <v>76.210000000000008</v>
      </c>
      <c r="Z60" s="58">
        <f t="shared" si="13"/>
        <v>82.616700000000009</v>
      </c>
      <c r="AA60" s="58">
        <f t="shared" si="13"/>
        <v>83.522999999999996</v>
      </c>
      <c r="AB60" s="61">
        <f t="shared" si="13"/>
        <v>72.056899999999999</v>
      </c>
      <c r="AC60" s="62">
        <f t="shared" si="13"/>
        <v>67.539999999999992</v>
      </c>
      <c r="AD60" s="62">
        <f t="shared" si="13"/>
        <v>64.370211400000002</v>
      </c>
      <c r="AE60" s="62">
        <f t="shared" si="13"/>
        <v>60.520262000000002</v>
      </c>
      <c r="AF60" s="62">
        <f t="shared" si="13"/>
        <v>57.943844000000006</v>
      </c>
      <c r="AG60" s="62">
        <f>SUM(AG12,AG20,AG27,AG32,AG39,AG45,AG50,AG59)</f>
        <v>59.1</v>
      </c>
      <c r="AH60" s="61">
        <f>SUM(AH12,AH20,AH27,AH32,AH39,AH45,AH50,AH59)</f>
        <v>55.68</v>
      </c>
      <c r="AI60" s="61">
        <f>SUM(AI12,AI20,AI27,AI32,AI39,AI45,AI50,AI59)</f>
        <v>55.150000000000006</v>
      </c>
      <c r="AJ60" s="62">
        <f>SUM(AJ12,AJ20,AJ27,AJ32,AJ39,AJ45,AJ50,AJ59)</f>
        <v>62.129999999999995</v>
      </c>
      <c r="AK60" s="62">
        <f>SUM(AK12,AK20,AK27,AK32,AK39,AK45,AK50,AK59)</f>
        <v>61.56</v>
      </c>
      <c r="AL60" s="62">
        <v>59.85</v>
      </c>
      <c r="AM60" s="61">
        <v>53.34</v>
      </c>
      <c r="AN60" s="62">
        <v>45.34</v>
      </c>
      <c r="AO60" s="62">
        <v>40.229999999999997</v>
      </c>
      <c r="AP60" s="87">
        <v>36.65</v>
      </c>
      <c r="AQ60" s="116">
        <v>32.340000000000003</v>
      </c>
      <c r="AR60" s="142">
        <v>27.21</v>
      </c>
      <c r="AS60" s="87">
        <v>26.8</v>
      </c>
      <c r="AT60" s="116">
        <v>23.44</v>
      </c>
      <c r="AU60" s="87">
        <v>22.63</v>
      </c>
      <c r="AV60" s="87">
        <v>27.78</v>
      </c>
      <c r="AW60" s="162">
        <v>33.29</v>
      </c>
      <c r="AX60" s="169"/>
      <c r="AY60" s="102">
        <v>332.9</v>
      </c>
      <c r="AZ60">
        <f>ROUND(AY60/10,2)</f>
        <v>33.29</v>
      </c>
      <c r="BA60"/>
    </row>
    <row r="61" spans="1:53" ht="14.25" thickBot="1" x14ac:dyDescent="0.2">
      <c r="A61" s="4" t="s">
        <v>107</v>
      </c>
      <c r="B61" s="52">
        <v>5.7299999999999995</v>
      </c>
      <c r="C61" s="53">
        <v>14.41</v>
      </c>
      <c r="D61" s="53">
        <v>14.85</v>
      </c>
      <c r="E61" s="53">
        <v>14.3</v>
      </c>
      <c r="F61" s="53">
        <v>12.87</v>
      </c>
      <c r="G61" s="61">
        <v>9.89</v>
      </c>
      <c r="H61" s="53">
        <v>7.2</v>
      </c>
      <c r="I61" s="53">
        <v>8.4599999999999991</v>
      </c>
      <c r="J61" s="53">
        <v>6.7700000000000005</v>
      </c>
      <c r="K61" s="53">
        <v>7.82</v>
      </c>
      <c r="L61" s="53">
        <v>8.48</v>
      </c>
      <c r="M61" s="53">
        <v>8.26</v>
      </c>
      <c r="N61" s="53">
        <v>6.9599999999999991</v>
      </c>
      <c r="O61" s="53">
        <v>7.76</v>
      </c>
      <c r="P61" s="53">
        <v>13.59</v>
      </c>
      <c r="Q61" s="62">
        <v>11.629999999999999</v>
      </c>
      <c r="R61" s="53">
        <v>9.75</v>
      </c>
      <c r="S61" s="53">
        <v>10.620000000000001</v>
      </c>
      <c r="T61" s="53">
        <v>9.33</v>
      </c>
      <c r="U61" s="53">
        <v>7.2700000000000005</v>
      </c>
      <c r="V61" s="61">
        <v>6.09</v>
      </c>
      <c r="W61" s="53">
        <v>5.2526000000000002</v>
      </c>
      <c r="X61" s="62">
        <v>5.2826000000000004</v>
      </c>
      <c r="Y61" s="62">
        <v>7.5200000000000005</v>
      </c>
      <c r="Z61" s="62">
        <v>8.61</v>
      </c>
      <c r="AA61" s="62">
        <v>7.9692000000000007</v>
      </c>
      <c r="AB61" s="63">
        <v>7.6261999999999999</v>
      </c>
      <c r="AC61" s="64">
        <v>5.7700000000000005</v>
      </c>
      <c r="AD61" s="64">
        <v>4.55</v>
      </c>
      <c r="AE61" s="64">
        <v>3.87</v>
      </c>
      <c r="AF61" s="65">
        <v>3.9783880000000003</v>
      </c>
      <c r="AG61" s="65">
        <v>3.5100000000000002</v>
      </c>
      <c r="AH61" s="66">
        <v>3.72</v>
      </c>
      <c r="AI61" s="66">
        <v>3.02</v>
      </c>
      <c r="AJ61" s="65">
        <v>2.4</v>
      </c>
      <c r="AK61" s="65">
        <v>2.76</v>
      </c>
      <c r="AL61" s="65">
        <v>2.82</v>
      </c>
      <c r="AM61" s="66">
        <v>2.73</v>
      </c>
      <c r="AN61" s="65">
        <v>2.8</v>
      </c>
      <c r="AO61" s="65">
        <v>3.78</v>
      </c>
      <c r="AP61" s="88">
        <v>3.27</v>
      </c>
      <c r="AQ61" s="117">
        <v>2.88</v>
      </c>
      <c r="AR61" s="141">
        <v>3</v>
      </c>
      <c r="AS61" s="88">
        <v>3.01</v>
      </c>
      <c r="AT61" s="176">
        <v>2.4300000000000002</v>
      </c>
      <c r="AU61" s="181">
        <v>2.23</v>
      </c>
      <c r="AV61" s="181">
        <v>3.71</v>
      </c>
      <c r="AW61" s="163">
        <v>5.67</v>
      </c>
      <c r="AX61" s="169"/>
      <c r="AY61" s="102">
        <v>56.721029999999999</v>
      </c>
      <c r="AZ61">
        <f>ROUND(AY61/10,2)</f>
        <v>5.67</v>
      </c>
    </row>
    <row r="62" spans="1:53" ht="14.25" thickBot="1" x14ac:dyDescent="0.2">
      <c r="A62" s="5" t="s">
        <v>108</v>
      </c>
      <c r="B62" s="74">
        <f>SUM(B60,B61)</f>
        <v>80.92</v>
      </c>
      <c r="C62" s="75">
        <f>SUM(C60,C61)</f>
        <v>207.35000000000005</v>
      </c>
      <c r="D62" s="75">
        <f t="shared" ref="D62:AM62" si="14">SUM(D60,D61)</f>
        <v>243.28</v>
      </c>
      <c r="E62" s="75">
        <f t="shared" si="14"/>
        <v>209.93000000000004</v>
      </c>
      <c r="F62" s="75">
        <f t="shared" si="14"/>
        <v>207.13</v>
      </c>
      <c r="G62" s="75">
        <f t="shared" si="14"/>
        <v>146.64999999999998</v>
      </c>
      <c r="H62" s="75">
        <f t="shared" si="14"/>
        <v>124.11</v>
      </c>
      <c r="I62" s="75">
        <f t="shared" si="14"/>
        <v>133.1</v>
      </c>
      <c r="J62" s="75">
        <f t="shared" si="14"/>
        <v>125.72</v>
      </c>
      <c r="K62" s="75">
        <f t="shared" si="14"/>
        <v>121.03999999999999</v>
      </c>
      <c r="L62" s="75">
        <f t="shared" si="14"/>
        <v>114.04</v>
      </c>
      <c r="M62" s="75">
        <f t="shared" si="14"/>
        <v>104.71000000000001</v>
      </c>
      <c r="N62" s="75">
        <f t="shared" si="14"/>
        <v>91.48</v>
      </c>
      <c r="O62" s="75">
        <f t="shared" si="14"/>
        <v>94.660000000000011</v>
      </c>
      <c r="P62" s="75">
        <f t="shared" si="14"/>
        <v>115.38000000000001</v>
      </c>
      <c r="Q62" s="75">
        <f t="shared" si="14"/>
        <v>112.60999999999999</v>
      </c>
      <c r="R62" s="75">
        <f t="shared" si="14"/>
        <v>99.91</v>
      </c>
      <c r="S62" s="75">
        <f t="shared" si="14"/>
        <v>111.65</v>
      </c>
      <c r="T62" s="75">
        <f t="shared" si="14"/>
        <v>101.16000000000001</v>
      </c>
      <c r="U62" s="75">
        <f t="shared" si="14"/>
        <v>92.03</v>
      </c>
      <c r="V62" s="75">
        <f t="shared" si="14"/>
        <v>81.069999999999993</v>
      </c>
      <c r="W62" s="75">
        <f t="shared" si="14"/>
        <v>75.946180000000012</v>
      </c>
      <c r="X62" s="75">
        <f t="shared" si="14"/>
        <v>71.632980000000003</v>
      </c>
      <c r="Y62" s="75">
        <f t="shared" si="14"/>
        <v>83.73</v>
      </c>
      <c r="Z62" s="75">
        <f t="shared" si="14"/>
        <v>91.226700000000008</v>
      </c>
      <c r="AA62" s="75">
        <f t="shared" si="14"/>
        <v>91.492199999999997</v>
      </c>
      <c r="AB62" s="75">
        <f t="shared" si="14"/>
        <v>79.683099999999996</v>
      </c>
      <c r="AC62" s="75">
        <f t="shared" si="14"/>
        <v>73.309999999999988</v>
      </c>
      <c r="AD62" s="75">
        <f t="shared" si="14"/>
        <v>68.920211399999999</v>
      </c>
      <c r="AE62" s="75">
        <f t="shared" si="14"/>
        <v>64.390262000000007</v>
      </c>
      <c r="AF62" s="75">
        <f t="shared" si="14"/>
        <v>61.922232000000008</v>
      </c>
      <c r="AG62" s="75">
        <f t="shared" si="14"/>
        <v>62.61</v>
      </c>
      <c r="AH62" s="73">
        <f t="shared" si="14"/>
        <v>59.4</v>
      </c>
      <c r="AI62" s="73">
        <f t="shared" si="14"/>
        <v>58.170000000000009</v>
      </c>
      <c r="AJ62" s="75">
        <f t="shared" si="14"/>
        <v>64.53</v>
      </c>
      <c r="AK62" s="75">
        <f t="shared" si="14"/>
        <v>64.320000000000007</v>
      </c>
      <c r="AL62" s="75">
        <f t="shared" si="14"/>
        <v>62.67</v>
      </c>
      <c r="AM62" s="73">
        <f t="shared" si="14"/>
        <v>56.07</v>
      </c>
      <c r="AN62" s="75">
        <v>48.14</v>
      </c>
      <c r="AO62" s="75">
        <v>44.01</v>
      </c>
      <c r="AP62" s="119">
        <v>39.93</v>
      </c>
      <c r="AQ62" s="120">
        <v>35.220000000000006</v>
      </c>
      <c r="AR62" s="143">
        <v>30.21</v>
      </c>
      <c r="AS62" s="119">
        <v>29.810000000000002</v>
      </c>
      <c r="AT62" s="120">
        <v>25.87</v>
      </c>
      <c r="AU62" s="119">
        <v>24.86</v>
      </c>
      <c r="AV62" s="119">
        <v>31.49</v>
      </c>
      <c r="AW62" s="164">
        <v>38.96</v>
      </c>
      <c r="AX62" s="169"/>
      <c r="AY62" s="102">
        <v>389.6</v>
      </c>
      <c r="AZ62">
        <f>ROUND(AY62/10,2)</f>
        <v>38.96</v>
      </c>
    </row>
    <row r="63" spans="1:53" x14ac:dyDescent="0.15">
      <c r="B63" s="104" t="s">
        <v>109</v>
      </c>
      <c r="AV63" s="170">
        <f>AV62/AU62-1</f>
        <v>0.26669348350764266</v>
      </c>
      <c r="AW63" s="170"/>
      <c r="AX63" s="169"/>
      <c r="AY63" s="102"/>
      <c r="AZ63"/>
    </row>
    <row r="64" spans="1:53" ht="14.25" thickBot="1" x14ac:dyDescent="0.2">
      <c r="AO64" s="77"/>
      <c r="AX64" s="169"/>
      <c r="AY64" s="102"/>
      <c r="AZ64"/>
    </row>
    <row r="65" spans="1:52" ht="27" x14ac:dyDescent="0.15">
      <c r="A65" s="146" t="s">
        <v>110</v>
      </c>
      <c r="B65" s="152" t="s">
        <v>111</v>
      </c>
      <c r="C65" s="152"/>
      <c r="D65" s="152"/>
      <c r="E65" s="152" t="s">
        <v>122</v>
      </c>
      <c r="F65" s="152"/>
      <c r="G65" s="152"/>
      <c r="H65" s="152"/>
      <c r="I65" s="152"/>
      <c r="J65" s="152" t="s">
        <v>126</v>
      </c>
      <c r="K65" s="152"/>
      <c r="L65" s="152"/>
      <c r="M65" s="152"/>
      <c r="N65" s="152"/>
      <c r="O65" s="152" t="s">
        <v>157</v>
      </c>
      <c r="P65" s="152"/>
      <c r="Q65" s="152"/>
      <c r="R65" s="152"/>
      <c r="S65" s="152"/>
      <c r="T65" s="152" t="s">
        <v>134</v>
      </c>
      <c r="U65" s="152"/>
      <c r="V65" s="152"/>
      <c r="W65" s="152"/>
      <c r="X65" s="153"/>
      <c r="Y65" s="153" t="s">
        <v>138</v>
      </c>
      <c r="Z65" s="153"/>
      <c r="AA65" s="153"/>
      <c r="AB65" s="153"/>
      <c r="AC65" s="153"/>
      <c r="AD65" s="153" t="s">
        <v>142</v>
      </c>
      <c r="AE65" s="153"/>
      <c r="AF65" s="153"/>
      <c r="AG65" s="153"/>
      <c r="AH65" s="154"/>
      <c r="AI65" s="154" t="s">
        <v>146</v>
      </c>
      <c r="AJ65" s="153"/>
      <c r="AK65" s="153"/>
      <c r="AL65" s="153"/>
      <c r="AM65" s="155"/>
      <c r="AN65" s="155" t="s">
        <v>150</v>
      </c>
      <c r="AO65" s="155"/>
      <c r="AP65" s="155"/>
      <c r="AQ65" s="156"/>
      <c r="AR65" s="155"/>
      <c r="AS65" s="155" t="s">
        <v>156</v>
      </c>
      <c r="AT65" s="155"/>
      <c r="AU65" s="155"/>
      <c r="AV65" s="155"/>
      <c r="AW65" s="189" t="s">
        <v>161</v>
      </c>
      <c r="AX65" s="169"/>
      <c r="AY65" s="102"/>
      <c r="AZ65"/>
    </row>
    <row r="66" spans="1:52" ht="28.5" customHeight="1" thickBot="1" x14ac:dyDescent="0.2">
      <c r="A66" s="145"/>
      <c r="B66" s="147"/>
      <c r="C66" s="147" t="s">
        <v>120</v>
      </c>
      <c r="D66" s="147" t="s">
        <v>121</v>
      </c>
      <c r="E66" s="147" t="s">
        <v>122</v>
      </c>
      <c r="F66" s="147" t="s">
        <v>123</v>
      </c>
      <c r="G66" s="147" t="s">
        <v>112</v>
      </c>
      <c r="H66" s="147" t="s">
        <v>124</v>
      </c>
      <c r="I66" s="147" t="s">
        <v>125</v>
      </c>
      <c r="J66" s="147" t="s">
        <v>126</v>
      </c>
      <c r="K66" s="147" t="s">
        <v>127</v>
      </c>
      <c r="L66" s="147" t="s">
        <v>113</v>
      </c>
      <c r="M66" s="147" t="s">
        <v>128</v>
      </c>
      <c r="N66" s="147" t="s">
        <v>129</v>
      </c>
      <c r="O66" s="147" t="s">
        <v>130</v>
      </c>
      <c r="P66" s="147" t="s">
        <v>131</v>
      </c>
      <c r="Q66" s="147" t="s">
        <v>114</v>
      </c>
      <c r="R66" s="147" t="s">
        <v>132</v>
      </c>
      <c r="S66" s="147" t="s">
        <v>133</v>
      </c>
      <c r="T66" s="147" t="s">
        <v>134</v>
      </c>
      <c r="U66" s="147" t="s">
        <v>135</v>
      </c>
      <c r="V66" s="147" t="s">
        <v>115</v>
      </c>
      <c r="W66" s="147" t="s">
        <v>136</v>
      </c>
      <c r="X66" s="148" t="s">
        <v>137</v>
      </c>
      <c r="Y66" s="148" t="s">
        <v>138</v>
      </c>
      <c r="Z66" s="148" t="s">
        <v>139</v>
      </c>
      <c r="AA66" s="148" t="s">
        <v>116</v>
      </c>
      <c r="AB66" s="148" t="s">
        <v>140</v>
      </c>
      <c r="AC66" s="148" t="s">
        <v>141</v>
      </c>
      <c r="AD66" s="148" t="s">
        <v>142</v>
      </c>
      <c r="AE66" s="148" t="s">
        <v>143</v>
      </c>
      <c r="AF66" s="148" t="s">
        <v>117</v>
      </c>
      <c r="AG66" s="148" t="s">
        <v>144</v>
      </c>
      <c r="AH66" s="149" t="s">
        <v>145</v>
      </c>
      <c r="AI66" s="149" t="s">
        <v>146</v>
      </c>
      <c r="AJ66" s="148" t="s">
        <v>147</v>
      </c>
      <c r="AK66" s="148" t="s">
        <v>118</v>
      </c>
      <c r="AL66" s="148" t="s">
        <v>148</v>
      </c>
      <c r="AM66" s="150" t="s">
        <v>149</v>
      </c>
      <c r="AN66" s="150" t="s">
        <v>150</v>
      </c>
      <c r="AO66" s="150" t="s">
        <v>151</v>
      </c>
      <c r="AP66" s="150" t="s">
        <v>119</v>
      </c>
      <c r="AQ66" s="151" t="s">
        <v>152</v>
      </c>
      <c r="AR66" s="150" t="s">
        <v>163</v>
      </c>
      <c r="AS66" s="150" t="s">
        <v>153</v>
      </c>
      <c r="AT66" s="150" t="s">
        <v>154</v>
      </c>
      <c r="AU66" s="150" t="s">
        <v>160</v>
      </c>
      <c r="AV66" s="150" t="s">
        <v>159</v>
      </c>
      <c r="AW66" s="190"/>
      <c r="AX66" s="169"/>
      <c r="AY66" s="102"/>
      <c r="AZ66"/>
    </row>
    <row r="67" spans="1:52" ht="14.25" thickBot="1" x14ac:dyDescent="0.2">
      <c r="A67" s="68" t="s">
        <v>155</v>
      </c>
      <c r="B67" s="69">
        <f>B62</f>
        <v>80.92</v>
      </c>
      <c r="C67" s="69">
        <f t="shared" ref="C67:AW67" si="15">C62</f>
        <v>207.35000000000005</v>
      </c>
      <c r="D67" s="69">
        <f t="shared" si="15"/>
        <v>243.28</v>
      </c>
      <c r="E67" s="69">
        <f t="shared" si="15"/>
        <v>209.93000000000004</v>
      </c>
      <c r="F67" s="69">
        <f t="shared" si="15"/>
        <v>207.13</v>
      </c>
      <c r="G67" s="69">
        <f t="shared" si="15"/>
        <v>146.64999999999998</v>
      </c>
      <c r="H67" s="69">
        <f t="shared" si="15"/>
        <v>124.11</v>
      </c>
      <c r="I67" s="69">
        <f t="shared" si="15"/>
        <v>133.1</v>
      </c>
      <c r="J67" s="69">
        <f t="shared" si="15"/>
        <v>125.72</v>
      </c>
      <c r="K67" s="69">
        <f t="shared" si="15"/>
        <v>121.03999999999999</v>
      </c>
      <c r="L67" s="69">
        <f t="shared" si="15"/>
        <v>114.04</v>
      </c>
      <c r="M67" s="69">
        <f t="shared" si="15"/>
        <v>104.71000000000001</v>
      </c>
      <c r="N67" s="69">
        <f t="shared" si="15"/>
        <v>91.48</v>
      </c>
      <c r="O67" s="69">
        <f t="shared" si="15"/>
        <v>94.660000000000011</v>
      </c>
      <c r="P67" s="69">
        <f t="shared" si="15"/>
        <v>115.38000000000001</v>
      </c>
      <c r="Q67" s="69">
        <f t="shared" si="15"/>
        <v>112.60999999999999</v>
      </c>
      <c r="R67" s="69">
        <f t="shared" si="15"/>
        <v>99.91</v>
      </c>
      <c r="S67" s="69">
        <f t="shared" si="15"/>
        <v>111.65</v>
      </c>
      <c r="T67" s="69">
        <f t="shared" si="15"/>
        <v>101.16000000000001</v>
      </c>
      <c r="U67" s="69">
        <f t="shared" si="15"/>
        <v>92.03</v>
      </c>
      <c r="V67" s="69">
        <f t="shared" si="15"/>
        <v>81.069999999999993</v>
      </c>
      <c r="W67" s="69">
        <f t="shared" si="15"/>
        <v>75.946180000000012</v>
      </c>
      <c r="X67" s="69">
        <f t="shared" si="15"/>
        <v>71.632980000000003</v>
      </c>
      <c r="Y67" s="69">
        <f t="shared" si="15"/>
        <v>83.73</v>
      </c>
      <c r="Z67" s="69">
        <f t="shared" si="15"/>
        <v>91.226700000000008</v>
      </c>
      <c r="AA67" s="69">
        <f t="shared" si="15"/>
        <v>91.492199999999997</v>
      </c>
      <c r="AB67" s="69">
        <f t="shared" si="15"/>
        <v>79.683099999999996</v>
      </c>
      <c r="AC67" s="69">
        <f t="shared" si="15"/>
        <v>73.309999999999988</v>
      </c>
      <c r="AD67" s="69">
        <f t="shared" si="15"/>
        <v>68.920211399999999</v>
      </c>
      <c r="AE67" s="69">
        <f t="shared" si="15"/>
        <v>64.390262000000007</v>
      </c>
      <c r="AF67" s="69">
        <f t="shared" si="15"/>
        <v>61.922232000000008</v>
      </c>
      <c r="AG67" s="69">
        <f t="shared" si="15"/>
        <v>62.61</v>
      </c>
      <c r="AH67" s="69">
        <f t="shared" si="15"/>
        <v>59.4</v>
      </c>
      <c r="AI67" s="69">
        <f t="shared" si="15"/>
        <v>58.170000000000009</v>
      </c>
      <c r="AJ67" s="69">
        <f t="shared" si="15"/>
        <v>64.53</v>
      </c>
      <c r="AK67" s="69">
        <f t="shared" si="15"/>
        <v>64.320000000000007</v>
      </c>
      <c r="AL67" s="69">
        <f t="shared" si="15"/>
        <v>62.67</v>
      </c>
      <c r="AM67" s="69">
        <f t="shared" si="15"/>
        <v>56.07</v>
      </c>
      <c r="AN67" s="69">
        <f t="shared" si="15"/>
        <v>48.14</v>
      </c>
      <c r="AO67" s="69">
        <f t="shared" si="15"/>
        <v>44.01</v>
      </c>
      <c r="AP67" s="69">
        <f t="shared" si="15"/>
        <v>39.93</v>
      </c>
      <c r="AQ67" s="118">
        <f t="shared" si="15"/>
        <v>35.220000000000006</v>
      </c>
      <c r="AR67" s="69">
        <f t="shared" si="15"/>
        <v>30.21</v>
      </c>
      <c r="AS67" s="69">
        <f t="shared" si="15"/>
        <v>29.810000000000002</v>
      </c>
      <c r="AT67" s="69">
        <f t="shared" si="15"/>
        <v>25.87</v>
      </c>
      <c r="AU67" s="171">
        <f t="shared" si="15"/>
        <v>24.86</v>
      </c>
      <c r="AV67" s="171">
        <f t="shared" si="15"/>
        <v>31.49</v>
      </c>
      <c r="AW67" s="191">
        <f t="shared" si="15"/>
        <v>38.96</v>
      </c>
      <c r="AX67" s="184"/>
      <c r="AY67" s="144">
        <f>SUM(AU59,AU50,AU45,AU39,AU32,AU27,AU20,AU12)</f>
        <v>22.619999999999997</v>
      </c>
      <c r="AZ67" s="144">
        <f>SUM(AU59,AU50,AU45,AU39,AU32,AU27,AU20,AU12)</f>
        <v>22.619999999999997</v>
      </c>
    </row>
    <row r="68" spans="1:52" x14ac:dyDescent="0.15">
      <c r="A68" s="121"/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M68" s="122"/>
      <c r="N68" s="122"/>
      <c r="O68" s="122"/>
      <c r="P68" s="122"/>
      <c r="Q68" s="122"/>
      <c r="R68" s="122"/>
      <c r="S68" s="122"/>
      <c r="T68" s="122"/>
      <c r="U68" s="122"/>
      <c r="V68" s="122"/>
      <c r="W68" s="122"/>
      <c r="X68" s="122"/>
      <c r="Y68" s="122"/>
      <c r="Z68" s="122"/>
      <c r="AA68" s="122"/>
      <c r="AB68" s="122"/>
      <c r="AC68" s="122"/>
      <c r="AD68" s="122"/>
      <c r="AE68" s="122"/>
      <c r="AF68" s="122"/>
      <c r="AG68" s="122"/>
      <c r="AH68" s="122"/>
      <c r="AI68" s="122"/>
      <c r="AJ68" s="122"/>
      <c r="AK68" s="122"/>
      <c r="AL68" s="122"/>
      <c r="AM68" s="122"/>
      <c r="AN68" s="122"/>
      <c r="AO68" s="122"/>
      <c r="AP68" s="122"/>
      <c r="AQ68" s="123"/>
      <c r="AR68" s="123"/>
      <c r="AS68" s="123"/>
      <c r="AT68" s="123"/>
      <c r="AU68" s="167"/>
      <c r="AV68" s="167"/>
      <c r="AW68" s="167"/>
      <c r="AX68" s="185"/>
    </row>
    <row r="69" spans="1:52" x14ac:dyDescent="0.15">
      <c r="A69" s="70"/>
      <c r="B69" s="124"/>
      <c r="C69" s="124"/>
      <c r="D69" s="124"/>
      <c r="E69" s="124"/>
      <c r="F69" s="124"/>
      <c r="G69" s="124"/>
      <c r="H69" s="124"/>
      <c r="I69" s="124"/>
      <c r="J69" s="124"/>
      <c r="K69" s="124"/>
      <c r="L69" s="124"/>
      <c r="M69" s="124"/>
      <c r="N69" s="124"/>
      <c r="O69" s="124"/>
      <c r="P69" s="124"/>
      <c r="Q69" s="124"/>
      <c r="R69" s="124"/>
      <c r="S69" s="124"/>
      <c r="T69" s="124"/>
      <c r="U69" s="124"/>
      <c r="V69" s="124"/>
      <c r="W69" s="124"/>
      <c r="X69" s="124"/>
      <c r="Y69" s="124"/>
      <c r="Z69" s="124"/>
      <c r="AA69" s="124"/>
      <c r="AB69" s="124"/>
      <c r="AC69" s="124"/>
      <c r="AD69" s="124"/>
      <c r="AE69" s="124"/>
      <c r="AF69" s="124"/>
      <c r="AG69" s="124"/>
      <c r="AH69" s="124"/>
      <c r="AI69" s="124"/>
      <c r="AJ69" s="124"/>
      <c r="AK69" s="124"/>
      <c r="AL69" s="124"/>
      <c r="AM69" s="124"/>
      <c r="AN69" s="124"/>
      <c r="AO69" s="124"/>
      <c r="AP69" s="124"/>
      <c r="AQ69" s="124"/>
      <c r="AR69" s="124"/>
      <c r="AS69" s="124"/>
      <c r="AT69" s="124"/>
      <c r="AU69" s="124"/>
      <c r="AV69" s="124"/>
      <c r="AW69" s="124"/>
      <c r="AX69" s="186"/>
      <c r="AY69" s="105"/>
    </row>
    <row r="70" spans="1:52" x14ac:dyDescent="0.15">
      <c r="A70" s="11"/>
      <c r="B70" s="126"/>
      <c r="C70" s="126"/>
      <c r="D70" s="126"/>
      <c r="E70" s="127"/>
      <c r="F70" s="127"/>
      <c r="G70" s="127"/>
      <c r="H70" s="127"/>
      <c r="I70" s="127"/>
      <c r="J70" s="127"/>
      <c r="K70" s="127"/>
      <c r="L70" s="127"/>
      <c r="M70" s="127"/>
      <c r="N70" s="127"/>
      <c r="O70" s="127"/>
      <c r="P70" s="127"/>
      <c r="Q70" s="127"/>
      <c r="R70" s="127"/>
      <c r="S70" s="127"/>
      <c r="T70" s="127"/>
      <c r="U70" s="127"/>
      <c r="V70" s="127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Y70" s="105"/>
    </row>
    <row r="71" spans="1:52" ht="13.5" customHeight="1" x14ac:dyDescent="0.15">
      <c r="B71" s="128"/>
      <c r="C71" s="128"/>
      <c r="D71" s="128"/>
      <c r="E71" s="126"/>
      <c r="F71" s="126"/>
      <c r="G71" s="126"/>
      <c r="H71" s="126"/>
      <c r="I71" s="126"/>
      <c r="J71" s="126"/>
      <c r="K71" s="126"/>
      <c r="L71" s="126"/>
      <c r="M71" s="126"/>
      <c r="N71" s="126"/>
      <c r="O71" s="126"/>
      <c r="P71" s="126"/>
      <c r="Q71" s="126"/>
      <c r="R71" s="126"/>
      <c r="S71" s="126"/>
      <c r="T71" s="126"/>
      <c r="U71" s="126"/>
      <c r="V71" s="126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  <c r="AY71" s="105"/>
    </row>
    <row r="72" spans="1:52" x14ac:dyDescent="0.15">
      <c r="B72" s="128"/>
      <c r="C72" s="128"/>
      <c r="D72" s="128"/>
      <c r="E72" s="128"/>
      <c r="F72" s="128"/>
      <c r="G72" s="128"/>
      <c r="H72" s="128"/>
      <c r="I72" s="128"/>
      <c r="J72" s="128"/>
      <c r="K72" s="128"/>
      <c r="L72" s="128"/>
      <c r="M72" s="128"/>
      <c r="N72" s="128"/>
      <c r="O72" s="128"/>
      <c r="P72" s="128"/>
      <c r="Q72" s="128"/>
      <c r="R72" s="128"/>
      <c r="S72" s="128"/>
      <c r="T72" s="128"/>
      <c r="U72" s="128"/>
      <c r="V72" s="128"/>
      <c r="AY72" s="105"/>
    </row>
    <row r="73" spans="1:52" x14ac:dyDescent="0.15">
      <c r="B73" s="128"/>
      <c r="C73" s="128"/>
      <c r="D73" s="128"/>
      <c r="E73" s="128"/>
      <c r="F73" s="128"/>
      <c r="G73" s="128"/>
      <c r="H73" s="128"/>
      <c r="I73" s="128"/>
      <c r="J73" s="128"/>
      <c r="K73" s="128"/>
      <c r="L73" s="128"/>
      <c r="M73" s="128"/>
      <c r="N73" s="128"/>
      <c r="O73" s="128"/>
      <c r="P73" s="128"/>
      <c r="Q73" s="128"/>
      <c r="R73" s="128"/>
      <c r="S73" s="128"/>
      <c r="T73" s="128"/>
      <c r="U73" s="128"/>
      <c r="V73" s="128"/>
      <c r="AY73" s="105"/>
    </row>
    <row r="74" spans="1:52" x14ac:dyDescent="0.15">
      <c r="B74" s="128"/>
      <c r="C74" s="128"/>
      <c r="D74" s="128"/>
      <c r="E74" s="128"/>
      <c r="F74" s="128"/>
      <c r="G74" s="128"/>
      <c r="H74" s="128"/>
      <c r="I74" s="128"/>
      <c r="J74" s="128"/>
      <c r="K74" s="128"/>
      <c r="L74" s="128"/>
      <c r="M74" s="128"/>
      <c r="N74" s="128"/>
      <c r="O74" s="128"/>
      <c r="P74" s="128"/>
      <c r="Q74" s="128"/>
      <c r="R74" s="128"/>
      <c r="S74" s="128"/>
      <c r="T74" s="128"/>
      <c r="U74" s="128"/>
      <c r="V74" s="128"/>
      <c r="AY74" s="105"/>
    </row>
    <row r="75" spans="1:52" x14ac:dyDescent="0.15">
      <c r="B75" s="128"/>
      <c r="C75" s="128"/>
      <c r="D75" s="128"/>
      <c r="E75" s="128"/>
      <c r="F75" s="128"/>
      <c r="G75" s="128"/>
      <c r="H75" s="128"/>
      <c r="I75" s="128"/>
      <c r="J75" s="128"/>
      <c r="K75" s="128"/>
      <c r="L75" s="128"/>
      <c r="M75" s="128"/>
      <c r="N75" s="128"/>
      <c r="O75" s="128"/>
      <c r="P75" s="128"/>
      <c r="Q75" s="128"/>
      <c r="R75" s="128"/>
      <c r="S75" s="128"/>
      <c r="T75" s="128"/>
      <c r="U75" s="128"/>
      <c r="V75" s="128"/>
      <c r="AX75" s="187"/>
    </row>
    <row r="76" spans="1:52" x14ac:dyDescent="0.15">
      <c r="B76" s="128"/>
      <c r="C76" s="128"/>
      <c r="D76" s="128"/>
      <c r="E76" s="128"/>
      <c r="F76" s="128"/>
      <c r="G76" s="128"/>
      <c r="H76" s="128"/>
      <c r="I76" s="128"/>
      <c r="J76" s="128"/>
      <c r="K76" s="128"/>
      <c r="L76" s="128"/>
      <c r="M76" s="128"/>
      <c r="N76" s="128"/>
      <c r="O76" s="128"/>
      <c r="P76" s="128"/>
      <c r="Q76" s="128"/>
      <c r="R76" s="128"/>
      <c r="S76" s="128"/>
      <c r="T76" s="128"/>
      <c r="U76" s="128"/>
      <c r="V76" s="128"/>
      <c r="AX76" s="187"/>
    </row>
    <row r="77" spans="1:52" ht="17.25" x14ac:dyDescent="0.2">
      <c r="B77" s="128"/>
      <c r="C77" s="128"/>
      <c r="D77" s="128"/>
      <c r="E77" s="128"/>
      <c r="F77" s="128"/>
      <c r="G77" s="128"/>
      <c r="H77" s="128"/>
      <c r="J77" s="128"/>
      <c r="K77" s="128"/>
      <c r="L77" s="128"/>
      <c r="M77" s="128"/>
      <c r="N77" s="128"/>
      <c r="O77" s="128"/>
      <c r="P77" s="128"/>
      <c r="Q77" s="128"/>
      <c r="R77" s="128"/>
      <c r="S77" s="128"/>
      <c r="T77" s="128"/>
      <c r="U77" s="128"/>
      <c r="V77" s="129"/>
      <c r="W77" s="125"/>
      <c r="X77" s="125"/>
      <c r="Y77" s="125"/>
      <c r="Z77" s="125"/>
      <c r="AA77" s="125"/>
      <c r="AB77" s="125"/>
      <c r="AX77" s="187"/>
    </row>
    <row r="78" spans="1:52" ht="17.25" x14ac:dyDescent="0.2">
      <c r="B78" s="128"/>
      <c r="C78" s="128"/>
      <c r="D78" s="128"/>
      <c r="E78" s="128"/>
      <c r="F78" s="128"/>
      <c r="G78" s="128"/>
      <c r="H78" s="128"/>
      <c r="I78" s="128"/>
      <c r="J78" s="128"/>
      <c r="K78" s="128"/>
      <c r="L78" s="128"/>
      <c r="M78" s="128"/>
      <c r="N78" s="128"/>
      <c r="O78" s="128"/>
      <c r="P78" s="128"/>
      <c r="Q78" s="128"/>
      <c r="R78" s="128"/>
      <c r="S78" s="128"/>
      <c r="T78" s="128"/>
      <c r="U78" s="128"/>
      <c r="V78" s="130"/>
      <c r="W78" s="125"/>
      <c r="X78" s="125"/>
      <c r="Y78" s="125"/>
      <c r="Z78" s="125"/>
      <c r="AA78" s="125"/>
      <c r="AB78" s="125"/>
      <c r="AX78" s="187"/>
    </row>
    <row r="79" spans="1:52" ht="17.25" x14ac:dyDescent="0.2">
      <c r="B79" s="128"/>
      <c r="C79" s="128"/>
      <c r="D79" s="128"/>
      <c r="E79" s="128"/>
      <c r="F79" s="128"/>
      <c r="G79" s="128"/>
      <c r="H79" s="128"/>
      <c r="I79" s="128"/>
      <c r="J79" s="128"/>
      <c r="K79" s="128"/>
      <c r="L79" s="128"/>
      <c r="M79" s="128"/>
      <c r="N79" s="128"/>
      <c r="O79" s="128"/>
      <c r="P79" s="128"/>
      <c r="Q79" s="128"/>
      <c r="R79" s="128"/>
      <c r="S79" s="128"/>
      <c r="T79" s="128"/>
      <c r="U79" s="128"/>
      <c r="V79" s="130"/>
      <c r="W79" s="125"/>
      <c r="X79" s="125"/>
      <c r="Y79" s="125"/>
      <c r="Z79" s="125"/>
      <c r="AA79" s="125"/>
      <c r="AB79" s="125"/>
      <c r="AX79" s="187"/>
    </row>
    <row r="80" spans="1:52" ht="17.25" x14ac:dyDescent="0.2">
      <c r="B80" s="128"/>
      <c r="C80" s="128"/>
      <c r="D80" s="128"/>
      <c r="E80" s="128"/>
      <c r="F80" s="128"/>
      <c r="G80" s="128"/>
      <c r="H80" s="128"/>
      <c r="I80" s="128"/>
      <c r="J80" s="128"/>
      <c r="K80" s="128"/>
      <c r="L80" s="128"/>
      <c r="M80" s="128"/>
      <c r="N80" s="128"/>
      <c r="O80" s="128"/>
      <c r="P80" s="128"/>
      <c r="Q80" s="128"/>
      <c r="R80" s="128"/>
      <c r="S80" s="128"/>
      <c r="T80" s="128"/>
      <c r="U80" s="128"/>
      <c r="V80" s="130"/>
      <c r="W80" s="125"/>
      <c r="X80" s="125"/>
      <c r="Y80" s="125"/>
      <c r="Z80" s="125"/>
      <c r="AA80" s="125"/>
      <c r="AB80" s="125"/>
      <c r="AX80" s="188"/>
    </row>
    <row r="81" spans="2:28" ht="17.25" x14ac:dyDescent="0.2">
      <c r="B81" s="128"/>
      <c r="C81" s="128"/>
      <c r="D81" s="128"/>
      <c r="E81" s="128"/>
      <c r="F81" s="128"/>
      <c r="G81" s="128"/>
      <c r="H81" s="128"/>
      <c r="I81" s="128"/>
      <c r="J81" s="128"/>
      <c r="K81" s="192"/>
      <c r="L81" s="128"/>
      <c r="M81" s="128"/>
      <c r="N81" s="128"/>
      <c r="O81" s="128"/>
      <c r="P81" s="128"/>
      <c r="Q81" s="128"/>
      <c r="R81" s="128"/>
      <c r="S81" s="128"/>
      <c r="T81" s="128"/>
      <c r="U81" s="128"/>
      <c r="V81" s="130"/>
      <c r="W81" s="125"/>
      <c r="X81" s="125"/>
      <c r="Y81" s="125"/>
      <c r="Z81" s="125"/>
      <c r="AA81" s="125"/>
      <c r="AB81" s="125"/>
    </row>
    <row r="82" spans="2:28" ht="17.25" x14ac:dyDescent="0.2">
      <c r="B82" s="128"/>
      <c r="C82" s="128"/>
      <c r="D82" s="128"/>
      <c r="E82" s="128"/>
      <c r="F82" s="128"/>
      <c r="G82" s="128"/>
      <c r="H82" s="128"/>
      <c r="I82" s="128"/>
      <c r="J82" s="128"/>
      <c r="K82" s="192"/>
      <c r="L82" s="128"/>
      <c r="M82" s="128"/>
      <c r="N82" s="128"/>
      <c r="O82" s="128"/>
      <c r="P82" s="128"/>
      <c r="Q82" s="128"/>
      <c r="R82" s="128"/>
      <c r="S82" s="128"/>
      <c r="T82" s="128"/>
      <c r="U82" s="128"/>
      <c r="V82" s="130"/>
      <c r="W82" s="125"/>
      <c r="X82" s="125"/>
      <c r="Y82" s="125"/>
      <c r="Z82" s="125"/>
      <c r="AA82" s="125"/>
      <c r="AB82" s="125"/>
    </row>
    <row r="83" spans="2:28" ht="17.25" x14ac:dyDescent="0.2">
      <c r="B83" s="128"/>
      <c r="C83" s="128"/>
      <c r="D83" s="128"/>
      <c r="E83" s="128"/>
      <c r="F83" s="128"/>
      <c r="G83" s="128"/>
      <c r="H83" s="128"/>
      <c r="I83" s="128"/>
      <c r="J83" s="128"/>
      <c r="K83" s="128"/>
      <c r="L83" s="128"/>
      <c r="M83" s="128"/>
      <c r="N83" s="128"/>
      <c r="O83" s="128"/>
      <c r="P83" s="128"/>
      <c r="Q83" s="128"/>
      <c r="R83" s="128"/>
      <c r="S83" s="128"/>
      <c r="T83" s="128"/>
      <c r="U83" s="128"/>
      <c r="V83" s="130"/>
      <c r="W83" s="125"/>
      <c r="X83" s="125"/>
      <c r="Y83" s="125"/>
      <c r="Z83" s="125"/>
      <c r="AA83" s="125"/>
      <c r="AB83" s="125"/>
    </row>
    <row r="84" spans="2:28" ht="17.25" x14ac:dyDescent="0.2">
      <c r="B84" s="128"/>
      <c r="C84" s="128"/>
      <c r="D84" s="128"/>
      <c r="E84" s="128"/>
      <c r="F84" s="128"/>
      <c r="G84" s="128"/>
      <c r="H84" s="128"/>
      <c r="I84" s="128"/>
      <c r="J84" s="128"/>
      <c r="K84" s="128"/>
      <c r="L84" s="128"/>
      <c r="M84" s="128"/>
      <c r="N84" s="128"/>
      <c r="O84" s="128"/>
      <c r="P84" s="128"/>
      <c r="Q84" s="128"/>
      <c r="R84" s="128"/>
      <c r="S84" s="128"/>
      <c r="T84" s="128"/>
      <c r="U84" s="128"/>
      <c r="V84" s="130"/>
      <c r="W84" s="125"/>
      <c r="X84" s="125"/>
      <c r="Y84" s="125"/>
      <c r="Z84" s="125"/>
      <c r="AA84" s="125"/>
      <c r="AB84" s="125"/>
    </row>
    <row r="85" spans="2:28" ht="17.25" x14ac:dyDescent="0.2">
      <c r="B85" s="128"/>
      <c r="C85" s="128"/>
      <c r="D85" s="128"/>
      <c r="E85" s="128"/>
      <c r="F85" s="128"/>
      <c r="G85" s="128"/>
      <c r="H85" s="128"/>
      <c r="I85" s="128"/>
      <c r="J85" s="128"/>
      <c r="K85" s="128"/>
      <c r="L85" s="128"/>
      <c r="M85" s="128"/>
      <c r="N85" s="128"/>
      <c r="O85" s="128"/>
      <c r="P85" s="128"/>
      <c r="Q85" s="128"/>
      <c r="R85" s="128"/>
      <c r="S85" s="128"/>
      <c r="T85" s="128"/>
      <c r="U85" s="128"/>
      <c r="V85" s="130"/>
      <c r="W85" s="125"/>
      <c r="X85" s="125"/>
      <c r="Y85" s="125"/>
      <c r="Z85" s="125"/>
      <c r="AA85" s="125"/>
      <c r="AB85" s="125"/>
    </row>
    <row r="86" spans="2:28" ht="17.25" x14ac:dyDescent="0.2">
      <c r="B86" s="128"/>
      <c r="C86" s="128"/>
      <c r="D86" s="128"/>
      <c r="E86" s="128"/>
      <c r="F86" s="128"/>
      <c r="G86" s="128"/>
      <c r="H86" s="128"/>
      <c r="I86" s="128"/>
      <c r="J86" s="128"/>
      <c r="K86" s="128"/>
      <c r="L86" s="128"/>
      <c r="M86" s="128"/>
      <c r="N86" s="128"/>
      <c r="O86" s="128"/>
      <c r="P86" s="128"/>
      <c r="Q86" s="128"/>
      <c r="R86" s="128"/>
      <c r="S86" s="128"/>
      <c r="T86" s="128"/>
      <c r="U86" s="128"/>
      <c r="V86" s="130"/>
      <c r="W86" s="125"/>
      <c r="X86" s="125"/>
      <c r="Y86" s="125"/>
      <c r="Z86" s="125"/>
      <c r="AA86" s="125"/>
      <c r="AB86" s="125"/>
    </row>
    <row r="87" spans="2:28" ht="17.25" x14ac:dyDescent="0.2">
      <c r="B87" s="128"/>
      <c r="C87" s="128"/>
      <c r="D87" s="128"/>
      <c r="E87" s="128"/>
      <c r="F87" s="128"/>
      <c r="G87" s="128"/>
      <c r="H87" s="128"/>
      <c r="I87" s="128"/>
      <c r="J87" s="128"/>
      <c r="K87" s="128"/>
      <c r="L87" s="128"/>
      <c r="M87" s="128"/>
      <c r="N87" s="128"/>
      <c r="O87" s="128"/>
      <c r="P87" s="128"/>
      <c r="Q87" s="128"/>
      <c r="R87" s="128"/>
      <c r="S87" s="128"/>
      <c r="T87" s="128"/>
      <c r="U87" s="128"/>
      <c r="V87" s="130"/>
      <c r="W87" s="125"/>
      <c r="X87" s="125"/>
      <c r="Y87" s="125"/>
      <c r="Z87" s="125"/>
      <c r="AA87" s="125"/>
      <c r="AB87" s="125"/>
    </row>
    <row r="88" spans="2:28" ht="17.25" x14ac:dyDescent="0.2">
      <c r="B88" s="128"/>
      <c r="C88" s="128"/>
      <c r="D88" s="128"/>
      <c r="E88" s="128"/>
      <c r="F88" s="128"/>
      <c r="G88" s="128"/>
      <c r="H88" s="128"/>
      <c r="I88" s="128"/>
      <c r="J88" s="128"/>
      <c r="K88" s="128"/>
      <c r="L88" s="128"/>
      <c r="M88" s="128"/>
      <c r="N88" s="128"/>
      <c r="O88" s="128"/>
      <c r="P88" s="128"/>
      <c r="Q88" s="128"/>
      <c r="R88" s="128"/>
      <c r="S88" s="128"/>
      <c r="T88" s="128"/>
      <c r="U88" s="128"/>
      <c r="V88" s="130"/>
      <c r="W88" s="125"/>
      <c r="X88" s="125"/>
      <c r="Y88" s="125"/>
      <c r="Z88" s="125"/>
      <c r="AA88" s="125"/>
      <c r="AB88" s="125"/>
    </row>
    <row r="89" spans="2:28" ht="17.25" x14ac:dyDescent="0.2">
      <c r="B89" s="128"/>
      <c r="C89" s="128"/>
      <c r="D89" s="128"/>
      <c r="E89" s="128"/>
      <c r="F89" s="128"/>
      <c r="G89" s="128"/>
      <c r="H89" s="128"/>
      <c r="I89" s="128"/>
      <c r="J89" s="128"/>
      <c r="K89" s="128"/>
      <c r="L89" s="128"/>
      <c r="M89" s="128"/>
      <c r="N89" s="128"/>
      <c r="O89" s="128"/>
      <c r="P89" s="128"/>
      <c r="Q89" s="128"/>
      <c r="R89" s="128"/>
      <c r="S89" s="128"/>
      <c r="T89" s="128"/>
      <c r="U89" s="128"/>
      <c r="V89" s="130"/>
      <c r="W89" s="125"/>
      <c r="X89" s="125"/>
      <c r="Y89" s="125"/>
      <c r="Z89" s="125"/>
      <c r="AA89" s="125"/>
      <c r="AB89" s="125"/>
    </row>
    <row r="90" spans="2:28" ht="17.25" x14ac:dyDescent="0.2">
      <c r="B90" s="128"/>
      <c r="C90" s="128"/>
      <c r="D90" s="128"/>
      <c r="E90" s="128"/>
      <c r="F90" s="128"/>
      <c r="G90" s="128"/>
      <c r="H90" s="128"/>
      <c r="I90" s="128"/>
      <c r="J90" s="128"/>
      <c r="K90" s="128"/>
      <c r="L90" s="128"/>
      <c r="M90" s="128"/>
      <c r="N90" s="128"/>
      <c r="O90" s="128"/>
      <c r="P90" s="128"/>
      <c r="Q90" s="128"/>
      <c r="R90" s="128"/>
      <c r="S90" s="128"/>
      <c r="T90" s="128"/>
      <c r="U90" s="128"/>
      <c r="V90" s="130"/>
      <c r="W90" s="125"/>
      <c r="X90" s="125"/>
      <c r="Y90" s="125"/>
      <c r="Z90" s="125"/>
      <c r="AA90" s="125"/>
      <c r="AB90" s="125"/>
    </row>
    <row r="91" spans="2:28" ht="17.25" x14ac:dyDescent="0.2">
      <c r="B91" s="128"/>
      <c r="C91" s="128"/>
      <c r="D91" s="128"/>
      <c r="E91" s="128"/>
      <c r="F91" s="128"/>
      <c r="G91" s="128"/>
      <c r="H91" s="128"/>
      <c r="I91" s="128"/>
      <c r="J91" s="128"/>
      <c r="K91" s="128"/>
      <c r="L91" s="128"/>
      <c r="M91" s="128"/>
      <c r="N91" s="128"/>
      <c r="O91" s="128"/>
      <c r="P91" s="128"/>
      <c r="Q91" s="128"/>
      <c r="R91" s="128"/>
      <c r="S91" s="128"/>
      <c r="T91" s="128"/>
      <c r="U91" s="128"/>
      <c r="V91" s="130"/>
      <c r="W91" s="125"/>
      <c r="X91" s="125"/>
      <c r="Y91" s="125"/>
      <c r="Z91" s="125"/>
      <c r="AA91" s="125"/>
      <c r="AB91" s="125"/>
    </row>
    <row r="92" spans="2:28" x14ac:dyDescent="0.15">
      <c r="B92" s="128"/>
      <c r="C92" s="128"/>
      <c r="D92" s="128"/>
      <c r="E92" s="128"/>
      <c r="F92" s="128"/>
      <c r="G92" s="128"/>
      <c r="H92" s="128"/>
      <c r="I92" s="128"/>
      <c r="J92" s="128"/>
      <c r="K92" s="128"/>
      <c r="L92" s="128"/>
      <c r="M92" s="128"/>
      <c r="N92" s="128"/>
      <c r="O92" s="128"/>
      <c r="P92" s="128"/>
      <c r="Q92" s="128"/>
      <c r="R92" s="128"/>
      <c r="S92" s="128"/>
      <c r="T92" s="128"/>
      <c r="U92" s="128"/>
      <c r="V92" s="128"/>
    </row>
    <row r="93" spans="2:28" x14ac:dyDescent="0.15">
      <c r="B93" s="128"/>
      <c r="C93" s="128"/>
      <c r="D93" s="128"/>
      <c r="E93" s="128"/>
      <c r="F93" s="128"/>
      <c r="G93" s="128"/>
      <c r="H93" s="128"/>
      <c r="I93" s="128"/>
      <c r="J93" s="128"/>
      <c r="K93" s="128"/>
      <c r="L93" s="128"/>
      <c r="M93" s="128"/>
      <c r="N93" s="128"/>
      <c r="O93" s="128"/>
      <c r="P93" s="128"/>
      <c r="Q93" s="128"/>
      <c r="R93" s="128"/>
      <c r="S93" s="128"/>
      <c r="T93" s="128"/>
      <c r="U93" s="128"/>
      <c r="V93" s="128"/>
    </row>
    <row r="94" spans="2:28" x14ac:dyDescent="0.15">
      <c r="B94" s="128"/>
      <c r="C94" s="128"/>
      <c r="D94" s="128"/>
      <c r="E94" s="128"/>
      <c r="F94" s="128"/>
      <c r="G94" s="128"/>
      <c r="H94" s="128"/>
      <c r="I94" s="128"/>
      <c r="J94" s="128"/>
      <c r="K94" s="128"/>
      <c r="L94" s="128"/>
      <c r="M94" s="128"/>
      <c r="N94" s="128"/>
      <c r="O94" s="128"/>
      <c r="P94" s="128"/>
      <c r="Q94" s="128"/>
      <c r="R94" s="128"/>
      <c r="S94" s="128"/>
      <c r="T94" s="128"/>
      <c r="U94" s="128"/>
      <c r="V94" s="128"/>
    </row>
    <row r="95" spans="2:28" x14ac:dyDescent="0.15">
      <c r="B95" s="128"/>
      <c r="C95" s="128"/>
      <c r="D95" s="128"/>
      <c r="E95" s="128"/>
      <c r="F95" s="128"/>
      <c r="G95" s="128"/>
      <c r="H95" s="128"/>
      <c r="I95" s="128"/>
      <c r="J95" s="128"/>
      <c r="K95" s="128"/>
      <c r="L95" s="128"/>
      <c r="M95" s="128"/>
      <c r="N95" s="128"/>
      <c r="O95" s="128"/>
      <c r="P95" s="128"/>
      <c r="Q95" s="128"/>
      <c r="R95" s="128"/>
      <c r="S95" s="128"/>
      <c r="T95" s="128"/>
      <c r="U95" s="128"/>
      <c r="V95" s="128"/>
    </row>
    <row r="96" spans="2:28" x14ac:dyDescent="0.15">
      <c r="B96" s="128"/>
      <c r="C96" s="128"/>
      <c r="D96" s="128"/>
      <c r="E96" s="128"/>
      <c r="F96" s="128"/>
      <c r="G96" s="128"/>
      <c r="H96" s="128"/>
      <c r="I96" s="128"/>
      <c r="J96" s="128"/>
      <c r="K96" s="128"/>
      <c r="L96" s="128"/>
      <c r="M96" s="128"/>
      <c r="N96" s="128"/>
      <c r="O96" s="128"/>
      <c r="P96" s="128"/>
      <c r="Q96" s="128"/>
      <c r="R96" s="128"/>
      <c r="S96" s="128"/>
      <c r="T96" s="128"/>
      <c r="U96" s="128"/>
      <c r="V96" s="128"/>
    </row>
    <row r="97" spans="2:22" x14ac:dyDescent="0.15">
      <c r="B97" s="128"/>
      <c r="C97" s="128"/>
      <c r="D97" s="128"/>
      <c r="E97" s="128"/>
      <c r="F97" s="128"/>
      <c r="G97" s="128"/>
      <c r="H97" s="128"/>
      <c r="I97" s="128"/>
      <c r="J97" s="128"/>
      <c r="K97" s="128"/>
      <c r="L97" s="128"/>
      <c r="M97" s="128"/>
      <c r="N97" s="128"/>
      <c r="O97" s="128"/>
      <c r="P97" s="128"/>
      <c r="Q97" s="128"/>
      <c r="R97" s="128"/>
      <c r="S97" s="128"/>
      <c r="T97" s="128"/>
      <c r="U97" s="128"/>
      <c r="V97" s="128"/>
    </row>
    <row r="98" spans="2:22" x14ac:dyDescent="0.15">
      <c r="B98" s="128"/>
      <c r="C98" s="128"/>
      <c r="D98" s="128"/>
      <c r="E98" s="128"/>
      <c r="F98" s="128"/>
      <c r="G98" s="128"/>
      <c r="H98" s="128"/>
      <c r="I98" s="128"/>
      <c r="J98" s="128"/>
      <c r="K98" s="128"/>
      <c r="L98" s="128"/>
      <c r="M98" s="128"/>
      <c r="N98" s="128"/>
      <c r="O98" s="128"/>
      <c r="P98" s="128"/>
      <c r="Q98" s="128"/>
      <c r="R98" s="128"/>
      <c r="S98" s="128"/>
      <c r="T98" s="128"/>
      <c r="U98" s="128"/>
      <c r="V98" s="128"/>
    </row>
    <row r="99" spans="2:22" x14ac:dyDescent="0.15">
      <c r="B99" s="128"/>
      <c r="C99" s="128"/>
      <c r="D99" s="128"/>
      <c r="E99" s="128"/>
      <c r="F99" s="128"/>
      <c r="G99" s="128"/>
      <c r="H99" s="128"/>
      <c r="I99" s="128"/>
      <c r="J99" s="128"/>
      <c r="K99" s="128"/>
      <c r="L99" s="128"/>
      <c r="M99" s="128"/>
      <c r="N99" s="128"/>
      <c r="O99" s="128"/>
      <c r="P99" s="128"/>
      <c r="Q99" s="128"/>
      <c r="R99" s="128"/>
      <c r="S99" s="128"/>
      <c r="T99" s="128"/>
      <c r="U99" s="128"/>
      <c r="V99" s="128"/>
    </row>
    <row r="100" spans="2:22" x14ac:dyDescent="0.15">
      <c r="B100" s="128"/>
      <c r="C100" s="128"/>
      <c r="D100" s="128"/>
      <c r="E100" s="128"/>
      <c r="F100" s="128"/>
      <c r="G100" s="128"/>
      <c r="H100" s="128"/>
      <c r="I100" s="128"/>
      <c r="J100" s="128"/>
      <c r="K100" s="128"/>
      <c r="L100" s="128"/>
      <c r="M100" s="128"/>
      <c r="N100" s="128"/>
      <c r="O100" s="128"/>
      <c r="P100" s="128"/>
      <c r="Q100" s="128"/>
      <c r="R100" s="128"/>
      <c r="S100" s="128"/>
      <c r="T100" s="128"/>
      <c r="U100" s="128"/>
      <c r="V100" s="128"/>
    </row>
    <row r="101" spans="2:22" x14ac:dyDescent="0.15">
      <c r="B101" s="128"/>
      <c r="C101" s="128"/>
      <c r="D101" s="128"/>
      <c r="E101" s="128"/>
      <c r="F101" s="128"/>
      <c r="G101" s="128"/>
      <c r="H101" s="128"/>
      <c r="I101" s="128"/>
      <c r="J101" s="128"/>
      <c r="K101" s="128"/>
      <c r="L101" s="128"/>
      <c r="M101" s="128"/>
      <c r="N101" s="128"/>
      <c r="O101" s="128"/>
      <c r="P101" s="128"/>
      <c r="Q101" s="128"/>
      <c r="R101" s="128"/>
      <c r="S101" s="128"/>
      <c r="T101" s="128"/>
      <c r="U101" s="128"/>
      <c r="V101" s="128"/>
    </row>
    <row r="102" spans="2:22" x14ac:dyDescent="0.15">
      <c r="B102" s="128"/>
      <c r="C102" s="128"/>
      <c r="D102" s="128"/>
      <c r="E102" s="128"/>
      <c r="F102" s="128"/>
      <c r="G102" s="128"/>
      <c r="H102" s="128"/>
      <c r="I102" s="128"/>
      <c r="J102" s="128"/>
      <c r="K102" s="128"/>
      <c r="L102" s="128"/>
      <c r="M102" s="128"/>
      <c r="N102" s="128"/>
      <c r="O102" s="128"/>
      <c r="P102" s="128"/>
      <c r="Q102" s="128"/>
      <c r="R102" s="128"/>
      <c r="S102" s="128"/>
      <c r="T102" s="128"/>
      <c r="U102" s="128"/>
      <c r="V102" s="128"/>
    </row>
    <row r="103" spans="2:22" x14ac:dyDescent="0.15">
      <c r="B103" s="128"/>
      <c r="C103" s="128"/>
      <c r="D103" s="128"/>
      <c r="E103" s="128"/>
      <c r="F103" s="128"/>
      <c r="G103" s="128"/>
      <c r="H103" s="128"/>
      <c r="I103" s="128"/>
      <c r="J103" s="128"/>
      <c r="K103" s="128"/>
      <c r="L103" s="128"/>
      <c r="M103" s="128"/>
      <c r="N103" s="128"/>
      <c r="O103" s="128"/>
      <c r="P103" s="128"/>
      <c r="Q103" s="128"/>
      <c r="R103" s="128"/>
      <c r="S103" s="128"/>
      <c r="T103" s="128"/>
      <c r="U103" s="128"/>
      <c r="V103" s="128"/>
    </row>
    <row r="104" spans="2:22" x14ac:dyDescent="0.15">
      <c r="B104" s="128"/>
      <c r="C104" s="128"/>
      <c r="D104" s="128"/>
      <c r="E104" s="128"/>
      <c r="F104" s="128"/>
      <c r="G104" s="128"/>
      <c r="H104" s="128"/>
      <c r="I104" s="128"/>
      <c r="J104" s="128"/>
      <c r="K104" s="128"/>
      <c r="L104" s="128"/>
      <c r="M104" s="128"/>
      <c r="N104" s="128"/>
      <c r="O104" s="128"/>
      <c r="P104" s="128"/>
      <c r="Q104" s="128"/>
      <c r="R104" s="128"/>
      <c r="S104" s="128"/>
      <c r="T104" s="128"/>
      <c r="U104" s="128"/>
      <c r="V104" s="128"/>
    </row>
    <row r="105" spans="2:22" x14ac:dyDescent="0.15">
      <c r="B105" s="128"/>
      <c r="C105" s="128"/>
      <c r="D105" s="128"/>
      <c r="E105" s="128"/>
      <c r="F105" s="128"/>
      <c r="G105" s="128"/>
      <c r="H105" s="128"/>
      <c r="I105" s="128"/>
      <c r="J105" s="128"/>
      <c r="K105" s="128"/>
      <c r="L105" s="128"/>
      <c r="M105" s="128"/>
      <c r="N105" s="128"/>
      <c r="O105" s="128"/>
      <c r="P105" s="128"/>
      <c r="Q105" s="128"/>
      <c r="R105" s="128"/>
      <c r="S105" s="128"/>
      <c r="T105" s="128"/>
      <c r="U105" s="128"/>
      <c r="V105" s="128"/>
    </row>
    <row r="106" spans="2:22" x14ac:dyDescent="0.15">
      <c r="B106" s="128"/>
      <c r="C106" s="128"/>
      <c r="D106" s="128"/>
      <c r="E106" s="128"/>
      <c r="F106" s="128"/>
      <c r="G106" s="128"/>
      <c r="H106" s="128"/>
      <c r="I106" s="128"/>
      <c r="J106" s="128"/>
      <c r="K106" s="128"/>
      <c r="L106" s="128"/>
      <c r="M106" s="128"/>
      <c r="N106" s="128"/>
      <c r="O106" s="128"/>
      <c r="P106" s="128"/>
      <c r="Q106" s="128"/>
      <c r="R106" s="128"/>
      <c r="S106" s="128"/>
      <c r="T106" s="128"/>
      <c r="U106" s="128"/>
      <c r="V106" s="128"/>
    </row>
    <row r="107" spans="2:22" x14ac:dyDescent="0.15">
      <c r="B107" s="128"/>
      <c r="C107" s="128"/>
      <c r="D107" s="128"/>
      <c r="E107" s="128"/>
      <c r="F107" s="128"/>
      <c r="G107" s="128"/>
      <c r="H107" s="128"/>
      <c r="I107" s="128"/>
      <c r="J107" s="128"/>
      <c r="K107" s="128"/>
      <c r="L107" s="128"/>
      <c r="M107" s="128"/>
      <c r="N107" s="128"/>
      <c r="O107" s="128"/>
      <c r="P107" s="128"/>
      <c r="Q107" s="128"/>
      <c r="R107" s="128"/>
      <c r="S107" s="128"/>
      <c r="T107" s="128"/>
      <c r="U107" s="128"/>
      <c r="V107" s="128"/>
    </row>
    <row r="108" spans="2:22" x14ac:dyDescent="0.15">
      <c r="B108" s="128"/>
      <c r="C108" s="128"/>
      <c r="D108" s="128"/>
      <c r="E108" s="128"/>
      <c r="F108" s="128"/>
      <c r="G108" s="128"/>
      <c r="H108" s="128"/>
      <c r="I108" s="128"/>
      <c r="J108" s="128"/>
      <c r="K108" s="128"/>
      <c r="L108" s="128"/>
      <c r="M108" s="128"/>
      <c r="N108" s="128"/>
      <c r="O108" s="128"/>
      <c r="P108" s="128"/>
      <c r="Q108" s="128"/>
      <c r="R108" s="128"/>
      <c r="S108" s="128"/>
      <c r="T108" s="128"/>
      <c r="U108" s="128"/>
      <c r="V108" s="128"/>
    </row>
    <row r="109" spans="2:22" x14ac:dyDescent="0.15">
      <c r="B109" s="128"/>
      <c r="C109" s="128"/>
      <c r="D109" s="128"/>
      <c r="E109" s="128"/>
      <c r="F109" s="128"/>
      <c r="G109" s="128"/>
      <c r="H109" s="128"/>
      <c r="I109" s="128"/>
      <c r="J109" s="128"/>
      <c r="K109" s="128"/>
      <c r="L109" s="128"/>
      <c r="M109" s="128"/>
      <c r="N109" s="128"/>
      <c r="O109" s="128"/>
      <c r="P109" s="128"/>
      <c r="Q109" s="128"/>
      <c r="R109" s="128"/>
      <c r="S109" s="128"/>
      <c r="T109" s="128"/>
      <c r="U109" s="128"/>
      <c r="V109" s="128"/>
    </row>
    <row r="110" spans="2:22" x14ac:dyDescent="0.15">
      <c r="B110" s="128"/>
      <c r="C110" s="128"/>
      <c r="D110" s="128"/>
      <c r="E110" s="128"/>
      <c r="F110" s="128"/>
      <c r="G110" s="128"/>
      <c r="H110" s="128"/>
      <c r="I110" s="128"/>
      <c r="J110" s="128"/>
      <c r="K110" s="128"/>
      <c r="L110" s="128"/>
      <c r="M110" s="128"/>
      <c r="N110" s="128"/>
      <c r="O110" s="128"/>
      <c r="P110" s="128"/>
      <c r="Q110" s="128"/>
      <c r="R110" s="128"/>
      <c r="S110" s="128"/>
      <c r="T110" s="128"/>
      <c r="U110" s="128"/>
      <c r="V110" s="128"/>
    </row>
    <row r="111" spans="2:22" x14ac:dyDescent="0.15">
      <c r="B111" s="128"/>
      <c r="C111" s="128"/>
      <c r="D111" s="128"/>
      <c r="E111" s="128"/>
      <c r="F111" s="128"/>
      <c r="G111" s="128"/>
      <c r="H111" s="128"/>
      <c r="I111" s="128"/>
      <c r="J111" s="128"/>
      <c r="K111" s="128"/>
      <c r="L111" s="128"/>
      <c r="M111" s="128"/>
      <c r="N111" s="128"/>
      <c r="O111" s="128"/>
      <c r="P111" s="128"/>
      <c r="Q111" s="128"/>
      <c r="R111" s="128"/>
      <c r="S111" s="128"/>
      <c r="T111" s="128"/>
      <c r="U111" s="128"/>
      <c r="V111" s="128"/>
    </row>
  </sheetData>
  <phoneticPr fontId="3"/>
  <pageMargins left="0.78740157480314965" right="0.78740157480314965" top="0.19685039370078741" bottom="0.98425196850393704" header="0.51181102362204722" footer="0.51181102362204722"/>
  <pageSetup paperSize="8" orientation="landscape" r:id="rId1"/>
  <headerFooter alignWithMargins="0"/>
  <rowBreaks count="1" manualBreakCount="1">
    <brk id="7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資料Ⅰ-27</vt:lpstr>
      <vt:lpstr>'資料Ⅰ-27'!Print_Area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2026-06-30T11:16:11Z</dcterms:created>
  <dcterms:modified xsi:type="dcterms:W3CDTF">2026-06-30T11:16:17Z</dcterms:modified>
  <cp:category/>
  <cp:contentStatus/>
</cp:coreProperties>
</file>