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FE8963F-C7FA-4812-A61D-F971A927CA3F}" xr6:coauthVersionLast="47" xr6:coauthVersionMax="47" xr10:uidLastSave="{00000000-0000-0000-0000-000000000000}"/>
  <bookViews>
    <workbookView xWindow="-120" yWindow="-120" windowWidth="29040" windowHeight="15720" tabRatio="725" xr2:uid="{058BF84D-2E3F-47D1-A9A4-3B730C5EF49F}"/>
  </bookViews>
  <sheets>
    <sheet name="資料Ⅰ-18" sheetId="14" r:id="rId1"/>
  </sheets>
  <externalReferences>
    <externalReference r:id="rId2"/>
  </externalReferences>
  <definedNames>
    <definedName name="_xlnm.Print_Area" localSheetId="0">'資料Ⅰ-18'!$A$1:$P$33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4" l="1"/>
  <c r="D21" i="14" s="1"/>
  <c r="E21" i="14" s="1"/>
  <c r="F21" i="14" s="1"/>
  <c r="G21" i="14" s="1"/>
  <c r="H21" i="14" s="1"/>
  <c r="I21" i="14" s="1"/>
  <c r="J21" i="14" s="1"/>
  <c r="K21" i="14" s="1"/>
  <c r="L21" i="14" s="1"/>
  <c r="M21" i="14" s="1"/>
  <c r="N21" i="14" s="1"/>
  <c r="O21" i="14" s="1"/>
  <c r="C18" i="14"/>
  <c r="O8" i="14" l="1"/>
  <c r="C6" i="14"/>
  <c r="D6" i="14" s="1"/>
  <c r="C22" i="14"/>
  <c r="D22" i="14"/>
  <c r="C19" i="14"/>
  <c r="D18" i="14"/>
  <c r="E18" i="14" s="1"/>
  <c r="C15" i="14"/>
  <c r="D15" i="14" s="1"/>
  <c r="C9" i="14" l="1"/>
  <c r="C16" i="14"/>
  <c r="D16" i="14"/>
  <c r="E15" i="14"/>
  <c r="E19" i="14"/>
  <c r="F18" i="14"/>
  <c r="D9" i="14"/>
  <c r="E6" i="14"/>
  <c r="D19" i="14"/>
  <c r="F6" i="14" l="1"/>
  <c r="E9" i="14"/>
  <c r="G18" i="14"/>
  <c r="F19" i="14"/>
  <c r="E22" i="14"/>
  <c r="F15" i="14"/>
  <c r="E16" i="14"/>
  <c r="F9" i="14" l="1"/>
  <c r="G6" i="14"/>
  <c r="F16" i="14"/>
  <c r="G15" i="14"/>
  <c r="H18" i="14"/>
  <c r="G19" i="14"/>
  <c r="F22" i="14"/>
  <c r="G22" i="14" l="1"/>
  <c r="G16" i="14"/>
  <c r="H15" i="14"/>
  <c r="H19" i="14"/>
  <c r="I18" i="14"/>
  <c r="H6" i="14"/>
  <c r="G9" i="14"/>
  <c r="H22" i="14" l="1"/>
  <c r="I6" i="14"/>
  <c r="H9" i="14"/>
  <c r="I19" i="14"/>
  <c r="J18" i="14"/>
  <c r="H16" i="14"/>
  <c r="I15" i="14"/>
  <c r="I16" i="14" l="1"/>
  <c r="J15" i="14"/>
  <c r="K18" i="14"/>
  <c r="J19" i="14"/>
  <c r="I9" i="14"/>
  <c r="J6" i="14"/>
  <c r="I22" i="14"/>
  <c r="J22" i="14" l="1"/>
  <c r="J9" i="14"/>
  <c r="K6" i="14"/>
  <c r="K19" i="14"/>
  <c r="L18" i="14"/>
  <c r="K15" i="14"/>
  <c r="J16" i="14"/>
  <c r="L15" i="14" l="1"/>
  <c r="K16" i="14"/>
  <c r="L19" i="14"/>
  <c r="M18" i="14"/>
  <c r="K9" i="14"/>
  <c r="L6" i="14"/>
  <c r="K22" i="14"/>
  <c r="L22" i="14" l="1"/>
  <c r="L9" i="14"/>
  <c r="M6" i="14"/>
  <c r="M19" i="14"/>
  <c r="N18" i="14"/>
  <c r="M15" i="14"/>
  <c r="L16" i="14"/>
  <c r="N19" i="14" l="1"/>
  <c r="O18" i="14"/>
  <c r="O19" i="14" s="1"/>
  <c r="M16" i="14"/>
  <c r="N15" i="14"/>
  <c r="M9" i="14"/>
  <c r="N6" i="14"/>
  <c r="M22" i="14"/>
  <c r="N9" i="14" l="1"/>
  <c r="O6" i="14"/>
  <c r="O9" i="14" s="1"/>
  <c r="N16" i="14"/>
  <c r="O15" i="14"/>
  <c r="O16" i="14" s="1"/>
  <c r="N22" i="14"/>
  <c r="O22" i="14"/>
</calcChain>
</file>

<file path=xl/sharedStrings.xml><?xml version="1.0" encoding="utf-8"?>
<sst xmlns="http://schemas.openxmlformats.org/spreadsheetml/2006/main" count="47" uniqueCount="34">
  <si>
    <t>H25
(2013)</t>
    <phoneticPr fontId="1"/>
  </si>
  <si>
    <t>26
(14)</t>
    <phoneticPr fontId="1"/>
  </si>
  <si>
    <t>27
(15)</t>
    <phoneticPr fontId="1"/>
  </si>
  <si>
    <t>28
(16)</t>
    <phoneticPr fontId="1"/>
  </si>
  <si>
    <t>29
(17)</t>
    <phoneticPr fontId="1"/>
  </si>
  <si>
    <t>30
(18)</t>
    <phoneticPr fontId="1"/>
  </si>
  <si>
    <t>R1
(19)</t>
    <phoneticPr fontId="1"/>
  </si>
  <si>
    <t>2
(20)</t>
    <phoneticPr fontId="1"/>
  </si>
  <si>
    <t>3
(21)</t>
    <phoneticPr fontId="1"/>
  </si>
  <si>
    <t>4
(22)</t>
    <phoneticPr fontId="1"/>
  </si>
  <si>
    <t>資料：林野庁森林利用課作成。</t>
    <rPh sb="0" eb="2">
      <t>シリョウ</t>
    </rPh>
    <rPh sb="3" eb="6">
      <t>リンヤチョウ</t>
    </rPh>
    <rPh sb="6" eb="11">
      <t>シンリンリヨウカ</t>
    </rPh>
    <rPh sb="11" eb="13">
      <t>サクセイ</t>
    </rPh>
    <phoneticPr fontId="1"/>
  </si>
  <si>
    <t>J-クレジット認証量</t>
    <rPh sb="7" eb="9">
      <t>ニンショウ</t>
    </rPh>
    <rPh sb="9" eb="10">
      <t>リョウ</t>
    </rPh>
    <phoneticPr fontId="4"/>
  </si>
  <si>
    <t>J-クレジット認証量
（累計）</t>
    <rPh sb="7" eb="9">
      <t>ニンショウ</t>
    </rPh>
    <rPh sb="9" eb="10">
      <t>リョウ</t>
    </rPh>
    <rPh sb="12" eb="14">
      <t>ルイケイ</t>
    </rPh>
    <phoneticPr fontId="4"/>
  </si>
  <si>
    <t>J-VERからの移行</t>
    <phoneticPr fontId="1"/>
  </si>
  <si>
    <t>移行JVER認証量
（累計）</t>
    <rPh sb="0" eb="2">
      <t>イコウ</t>
    </rPh>
    <rPh sb="6" eb="9">
      <t>ニンショウリョウ</t>
    </rPh>
    <rPh sb="11" eb="13">
      <t>ルイケイ</t>
    </rPh>
    <phoneticPr fontId="1"/>
  </si>
  <si>
    <t>千t-CO2</t>
    <rPh sb="0" eb="1">
      <t>セン</t>
    </rPh>
    <phoneticPr fontId="1"/>
  </si>
  <si>
    <t>J-クレジット</t>
    <phoneticPr fontId="1"/>
  </si>
  <si>
    <t>Jクレ認証量
（累計）</t>
    <rPh sb="3" eb="6">
      <t>ニンショウリョウ</t>
    </rPh>
    <rPh sb="8" eb="10">
      <t>ルイケイ</t>
    </rPh>
    <phoneticPr fontId="1"/>
  </si>
  <si>
    <t>5
(23)</t>
    <phoneticPr fontId="1"/>
  </si>
  <si>
    <t>森林管理プロジェクトのクレジット認証量の推移(累計)</t>
    <rPh sb="0" eb="2">
      <t>シンリン</t>
    </rPh>
    <rPh sb="2" eb="4">
      <t>カンリ</t>
    </rPh>
    <rPh sb="16" eb="19">
      <t>ニンショウリョウ</t>
    </rPh>
    <rPh sb="20" eb="22">
      <t>スイイ</t>
    </rPh>
    <rPh sb="23" eb="25">
      <t>ルイケイ</t>
    </rPh>
    <phoneticPr fontId="1"/>
  </si>
  <si>
    <t>J-クレジット認証量（累計）</t>
    <phoneticPr fontId="1"/>
  </si>
  <si>
    <t>森林管理プロジェクトの登録件数の推移（累計）</t>
    <rPh sb="0" eb="2">
      <t>シンリン</t>
    </rPh>
    <rPh sb="2" eb="4">
      <t>カンリ</t>
    </rPh>
    <rPh sb="11" eb="15">
      <t>トウロクケンスウ</t>
    </rPh>
    <rPh sb="16" eb="18">
      <t>スイイ</t>
    </rPh>
    <rPh sb="19" eb="21">
      <t>ルイケイ</t>
    </rPh>
    <phoneticPr fontId="1"/>
  </si>
  <si>
    <t>J-VERからの移行（単年度）</t>
    <rPh sb="8" eb="10">
      <t>イコウ</t>
    </rPh>
    <rPh sb="11" eb="14">
      <t>タンネンド</t>
    </rPh>
    <phoneticPr fontId="4"/>
  </si>
  <si>
    <t>J-VERからの移行</t>
    <rPh sb="8" eb="10">
      <t>イコウ</t>
    </rPh>
    <phoneticPr fontId="4"/>
  </si>
  <si>
    <t>J-クレジット登録（単年度）</t>
    <rPh sb="7" eb="9">
      <t>トウロク</t>
    </rPh>
    <phoneticPr fontId="4"/>
  </si>
  <si>
    <t>J-クレジット登録</t>
    <rPh sb="7" eb="9">
      <t>トウロク</t>
    </rPh>
    <phoneticPr fontId="4"/>
  </si>
  <si>
    <t>※登録申請日ではなく認証された認証委の年度で計算</t>
    <rPh sb="1" eb="3">
      <t>トウロク</t>
    </rPh>
    <rPh sb="3" eb="6">
      <t>シンセイビ</t>
    </rPh>
    <rPh sb="10" eb="12">
      <t>ニンショウ</t>
    </rPh>
    <rPh sb="15" eb="18">
      <t>ニンショウイ</t>
    </rPh>
    <rPh sb="19" eb="21">
      <t>ネンド</t>
    </rPh>
    <rPh sb="22" eb="24">
      <t>ケイサン</t>
    </rPh>
    <phoneticPr fontId="1"/>
  </si>
  <si>
    <t>6
(24)</t>
    <phoneticPr fontId="1"/>
  </si>
  <si>
    <t>森林管理プロジェクト数（累計） (右軸）</t>
    <rPh sb="0" eb="4">
      <t>シンリンカンリ</t>
    </rPh>
    <rPh sb="10" eb="11">
      <t>スウ</t>
    </rPh>
    <rPh sb="12" eb="14">
      <t>ルイケイ</t>
    </rPh>
    <rPh sb="17" eb="19">
      <t>ミギジク</t>
    </rPh>
    <phoneticPr fontId="1"/>
  </si>
  <si>
    <t>〇森林管理プロジェクトの登録件数及びクレジット認証量の推移（累計）</t>
    <phoneticPr fontId="1"/>
  </si>
  <si>
    <t>７
(25)</t>
    <phoneticPr fontId="1"/>
  </si>
  <si>
    <t>7
(25)</t>
    <phoneticPr fontId="1"/>
  </si>
  <si>
    <t>（件）　　　　　　   　　　 　（年度）</t>
    <rPh sb="1" eb="2">
      <t>ケン</t>
    </rPh>
    <rPh sb="18" eb="20">
      <t>ネンド</t>
    </rPh>
    <phoneticPr fontId="1"/>
  </si>
  <si>
    <t>(万t-CO2)　　　　　　　　（年度）</t>
    <rPh sb="1" eb="2">
      <t>マン</t>
    </rPh>
    <rPh sb="17" eb="1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</si>
</sst>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\-#,##0.0"/>
    <numFmt numFmtId="178" formatCode="#,##0.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9"/>
      <color rgb="FFFF0000"/>
      <name val="Meiryo UI"/>
      <family val="3"/>
      <charset val="128"/>
    </font>
    <font>
      <sz val="14"/>
      <color theme="1"/>
      <name val="ＭＳ Ｐゴシック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38" fontId="3" fillId="0" borderId="0" xfId="2" applyFont="1" applyBorder="1" applyAlignme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38" fontId="10" fillId="0" borderId="2" xfId="2" applyFont="1" applyFill="1" applyBorder="1">
      <alignment vertical="center"/>
    </xf>
    <xf numFmtId="176" fontId="10" fillId="0" borderId="2" xfId="0" applyNumberFormat="1" applyFont="1" applyBorder="1">
      <alignment vertical="center"/>
    </xf>
    <xf numFmtId="40" fontId="10" fillId="0" borderId="2" xfId="2" applyNumberFormat="1" applyFont="1" applyFill="1" applyBorder="1">
      <alignment vertical="center"/>
    </xf>
    <xf numFmtId="177" fontId="10" fillId="0" borderId="2" xfId="2" applyNumberFormat="1" applyFont="1" applyFill="1" applyBorder="1">
      <alignment vertical="center"/>
    </xf>
    <xf numFmtId="0" fontId="10" fillId="0" borderId="0" xfId="0" applyFont="1" applyAlignment="1">
      <alignment vertical="center" wrapText="1"/>
    </xf>
    <xf numFmtId="38" fontId="10" fillId="0" borderId="0" xfId="2" applyFont="1" applyFill="1" applyBorder="1">
      <alignment vertical="center"/>
    </xf>
    <xf numFmtId="177" fontId="10" fillId="0" borderId="0" xfId="2" applyNumberFormat="1" applyFont="1" applyFill="1" applyBorder="1">
      <alignment vertical="center"/>
    </xf>
    <xf numFmtId="3" fontId="10" fillId="0" borderId="0" xfId="0" applyNumberFormat="1" applyFont="1">
      <alignment vertical="center"/>
    </xf>
    <xf numFmtId="38" fontId="10" fillId="0" borderId="0" xfId="2" applyFont="1" applyFill="1">
      <alignment vertical="center"/>
    </xf>
    <xf numFmtId="178" fontId="10" fillId="0" borderId="0" xfId="0" applyNumberFormat="1" applyFont="1">
      <alignment vertical="center"/>
    </xf>
  </cellXfs>
  <cellStyles count="3">
    <cellStyle name="桁区切り" xfId="2" builtinId="6"/>
    <cellStyle name="標準" xfId="0" builtinId="0"/>
    <cellStyle name="標準 5" xfId="1" xr:uid="{9BC3D2E1-0E8A-42DB-9FE1-3E9824A64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84326959130108"/>
          <c:y val="0.11427805509037735"/>
          <c:w val="0.83453452900093117"/>
          <c:h val="0.752647209388327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'[1]森林クレジット認証量グラフ（240312）森利課更新'!$B$6</c:f>
              <c:strCache>
                <c:ptCount val="1"/>
                <c:pt idx="0">
                  <c:v>J-VERからの移行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3879757336538361E-3"/>
                  <c:y val="-1.1704966638541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8-4A9D-B753-DA550C4652A1}"/>
                </c:ext>
              </c:extLst>
            </c:dLbl>
            <c:dLbl>
              <c:idx val="1"/>
              <c:layout>
                <c:manualLayout>
                  <c:x val="0"/>
                  <c:y val="-2.34099332770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8-4A9D-B753-DA550C465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'[1]森林クレジット認証量グラフ（240312）森利課更新'!$C$2:$L$2</c:f>
              <c:strCache>
                <c:ptCount val="10"/>
                <c:pt idx="0">
                  <c:v>H25
(2013)</c:v>
                </c:pt>
                <c:pt idx="1">
                  <c:v>26
(14)</c:v>
                </c:pt>
                <c:pt idx="2">
                  <c:v>27
(15)</c:v>
                </c:pt>
                <c:pt idx="3">
                  <c:v>28
(16)</c:v>
                </c:pt>
                <c:pt idx="4">
                  <c:v>29
(17)</c:v>
                </c:pt>
                <c:pt idx="5">
                  <c:v>30
(18)</c:v>
                </c:pt>
                <c:pt idx="6">
                  <c:v>R1
(19)</c:v>
                </c:pt>
                <c:pt idx="7">
                  <c:v>2
(20)</c:v>
                </c:pt>
                <c:pt idx="8">
                  <c:v>3
(21)</c:v>
                </c:pt>
                <c:pt idx="9">
                  <c:v>4
(22)</c:v>
                </c:pt>
              </c:strCache>
            </c:strRef>
          </c:cat>
          <c:val>
            <c:numRef>
              <c:f>'[1]森林クレジット認証量グラフ（240312）森利課更新'!$C$8:$L$8</c:f>
              <c:numCache>
                <c:formatCode>General</c:formatCode>
                <c:ptCount val="10"/>
                <c:pt idx="0">
                  <c:v>0.17699999999999999</c:v>
                </c:pt>
                <c:pt idx="1">
                  <c:v>1.863</c:v>
                </c:pt>
                <c:pt idx="2">
                  <c:v>19.131</c:v>
                </c:pt>
                <c:pt idx="3">
                  <c:v>50.607999999999997</c:v>
                </c:pt>
                <c:pt idx="4">
                  <c:v>54.692999999999998</c:v>
                </c:pt>
                <c:pt idx="5">
                  <c:v>55.305</c:v>
                </c:pt>
                <c:pt idx="6">
                  <c:v>55.305</c:v>
                </c:pt>
                <c:pt idx="7">
                  <c:v>55.305</c:v>
                </c:pt>
                <c:pt idx="8">
                  <c:v>55.64</c:v>
                </c:pt>
                <c:pt idx="9">
                  <c:v>55.64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C8-4A9D-B753-DA550C4652A1}"/>
            </c:ext>
          </c:extLst>
        </c:ser>
        <c:ser>
          <c:idx val="1"/>
          <c:order val="1"/>
          <c:tx>
            <c:strRef>
              <c:f>'[1]森林クレジット認証量グラフ（240312）森利課更新'!$B$9</c:f>
              <c:strCache>
                <c:ptCount val="1"/>
                <c:pt idx="0">
                  <c:v>J-クレジット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1639272009615083E-3"/>
                  <c:y val="-4.6819866554163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8-4A9D-B753-DA550C4652A1}"/>
                </c:ext>
              </c:extLst>
            </c:dLbl>
            <c:dLbl>
              <c:idx val="1"/>
              <c:layout>
                <c:manualLayout>
                  <c:x val="2.3879757336538361E-3"/>
                  <c:y val="-8.1934766469786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8-4A9D-B753-DA550C4652A1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'[1]森林クレジット認証量グラフ（240312）森利課更新'!$C$11:$L$11</c:f>
              <c:numCache>
                <c:formatCode>General</c:formatCode>
                <c:ptCount val="10"/>
                <c:pt idx="0">
                  <c:v>0</c:v>
                </c:pt>
                <c:pt idx="1">
                  <c:v>0.80800000000000005</c:v>
                </c:pt>
                <c:pt idx="2">
                  <c:v>6.258</c:v>
                </c:pt>
                <c:pt idx="3">
                  <c:v>9.1690000000000005</c:v>
                </c:pt>
                <c:pt idx="4">
                  <c:v>10.288</c:v>
                </c:pt>
                <c:pt idx="5">
                  <c:v>28.013999999999999</c:v>
                </c:pt>
                <c:pt idx="6">
                  <c:v>32.317999999999998</c:v>
                </c:pt>
                <c:pt idx="7">
                  <c:v>37.261000000000003</c:v>
                </c:pt>
                <c:pt idx="8">
                  <c:v>72.353999999999999</c:v>
                </c:pt>
                <c:pt idx="9">
                  <c:v>122.45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C8-4A9D-B753-DA550C4652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4"/>
        <c:overlap val="100"/>
        <c:axId val="471083168"/>
        <c:axId val="1"/>
      </c:barChart>
      <c:catAx>
        <c:axId val="47108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10831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8845806382675E-2"/>
          <c:y val="9.7560775789088491E-2"/>
          <c:w val="0.84007395833333354"/>
          <c:h val="0.71831972416949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'資料Ⅰ-18'!$B$16</c:f>
              <c:strCache>
                <c:ptCount val="1"/>
                <c:pt idx="0">
                  <c:v>J-クレジット認証量（累計）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2132865796896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80-4FEE-B8C3-C5CB11E436E1}"/>
                </c:ext>
              </c:extLst>
            </c:dLbl>
            <c:dLbl>
              <c:idx val="1"/>
              <c:layout>
                <c:manualLayout>
                  <c:x val="2.021099337273174E-17"/>
                  <c:y val="1.81135634196156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0-4FEE-B8C3-C5CB11E436E1}"/>
                </c:ext>
              </c:extLst>
            </c:dLbl>
            <c:dLbl>
              <c:idx val="3"/>
              <c:layout>
                <c:manualLayout>
                  <c:x val="0"/>
                  <c:y val="1.933379629629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80-4FEE-B8C3-C5CB11E436E1}"/>
                </c:ext>
              </c:extLst>
            </c:dLbl>
            <c:dLbl>
              <c:idx val="4"/>
              <c:layout>
                <c:manualLayout>
                  <c:x val="-5.8795617084310512E-17"/>
                  <c:y val="2.459398148148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0-4FEE-B8C3-C5CB11E436E1}"/>
                </c:ext>
              </c:extLst>
            </c:dLbl>
            <c:dLbl>
              <c:idx val="5"/>
              <c:layout>
                <c:manualLayout>
                  <c:x val="0"/>
                  <c:y val="2.546666666666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0-4FEE-B8C3-C5CB11E436E1}"/>
                </c:ext>
              </c:extLst>
            </c:dLbl>
            <c:dLbl>
              <c:idx val="6"/>
              <c:layout>
                <c:manualLayout>
                  <c:x val="0"/>
                  <c:y val="1.805694444444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0-4FEE-B8C3-C5CB11E436E1}"/>
                </c:ext>
              </c:extLst>
            </c:dLbl>
            <c:dLbl>
              <c:idx val="7"/>
              <c:layout>
                <c:manualLayout>
                  <c:x val="-1.1759123416862102E-16"/>
                  <c:y val="1.135555555555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0-4FEE-B8C3-C5CB11E436E1}"/>
                </c:ext>
              </c:extLst>
            </c:dLbl>
            <c:dLbl>
              <c:idx val="8"/>
              <c:layout>
                <c:manualLayout>
                  <c:x val="3.2070707070707069E-3"/>
                  <c:y val="1.8226851851851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0-4FEE-B8C3-C5CB11E436E1}"/>
                </c:ext>
              </c:extLst>
            </c:dLbl>
            <c:dLbl>
              <c:idx val="9"/>
              <c:layout>
                <c:manualLayout>
                  <c:x val="-1.1759123416862102E-16"/>
                  <c:y val="2.4106481481481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0-4FEE-B8C3-C5CB11E436E1}"/>
                </c:ext>
              </c:extLst>
            </c:dLbl>
            <c:dLbl>
              <c:idx val="10"/>
              <c:layout>
                <c:manualLayout>
                  <c:x val="0"/>
                  <c:y val="0.1524673648535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0-4FEE-B8C3-C5CB11E436E1}"/>
                </c:ext>
              </c:extLst>
            </c:dLbl>
            <c:dLbl>
              <c:idx val="11"/>
              <c:layout>
                <c:manualLayout>
                  <c:x val="-4.4097222222223842E-3"/>
                  <c:y val="0.173146527169910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0-4FEE-B8C3-C5CB11E436E1}"/>
                </c:ext>
              </c:extLst>
            </c:dLbl>
            <c:dLbl>
              <c:idx val="12"/>
              <c:layout>
                <c:manualLayout>
                  <c:x val="-4.4179813929930119E-3"/>
                  <c:y val="0.237117039103905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9.4633161437910313E-2"/>
                      <c:h val="8.8930582616388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21D-44FE-9EAB-C9AFBE906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'資料Ⅰ-18'!$C$13:$O$13</c:f>
              <c:strCache>
                <c:ptCount val="13"/>
                <c:pt idx="0">
                  <c:v>H25
(2013)</c:v>
                </c:pt>
                <c:pt idx="1">
                  <c:v>26
(14)</c:v>
                </c:pt>
                <c:pt idx="2">
                  <c:v>27
(15)</c:v>
                </c:pt>
                <c:pt idx="3">
                  <c:v>28
(16)</c:v>
                </c:pt>
                <c:pt idx="4">
                  <c:v>29
(17)</c:v>
                </c:pt>
                <c:pt idx="5">
                  <c:v>30
(18)</c:v>
                </c:pt>
                <c:pt idx="6">
                  <c:v>R1
(19)</c:v>
                </c:pt>
                <c:pt idx="7">
                  <c:v>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  <c:pt idx="11">
                  <c:v>6
(24)</c:v>
                </c:pt>
                <c:pt idx="12">
                  <c:v>7
(25)</c:v>
                </c:pt>
              </c:strCache>
            </c:strRef>
          </c:cat>
          <c:val>
            <c:numRef>
              <c:f>'資料Ⅰ-18'!$C$16:$O$16</c:f>
              <c:numCache>
                <c:formatCode>#,##0.0;[Red]\-#,##0.0</c:formatCode>
                <c:ptCount val="13"/>
                <c:pt idx="0" formatCode="#,##0.00_);[Red]\(#,##0.00\)">
                  <c:v>1.7999999999999999E-2</c:v>
                </c:pt>
                <c:pt idx="1">
                  <c:v>0.36</c:v>
                </c:pt>
                <c:pt idx="2">
                  <c:v>2.54</c:v>
                </c:pt>
                <c:pt idx="3">
                  <c:v>5.98</c:v>
                </c:pt>
                <c:pt idx="4">
                  <c:v>6.5</c:v>
                </c:pt>
                <c:pt idx="5">
                  <c:v>8.33</c:v>
                </c:pt>
                <c:pt idx="6">
                  <c:v>8.76</c:v>
                </c:pt>
                <c:pt idx="7">
                  <c:v>9.26</c:v>
                </c:pt>
                <c:pt idx="8">
                  <c:v>12.77</c:v>
                </c:pt>
                <c:pt idx="9">
                  <c:v>17.78</c:v>
                </c:pt>
                <c:pt idx="10">
                  <c:v>62.56</c:v>
                </c:pt>
                <c:pt idx="11">
                  <c:v>139.62</c:v>
                </c:pt>
                <c:pt idx="12">
                  <c:v>240.1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80-4FEE-B8C3-C5CB11E43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44924319"/>
        <c:axId val="1144919519"/>
      </c:barChart>
      <c:lineChart>
        <c:grouping val="standard"/>
        <c:varyColors val="0"/>
        <c:ser>
          <c:idx val="1"/>
          <c:order val="1"/>
          <c:tx>
            <c:strRef>
              <c:f>'資料Ⅰ-18'!$B$9</c:f>
              <c:strCache>
                <c:ptCount val="1"/>
                <c:pt idx="0">
                  <c:v>森林管理プロジェクト数（累計） (右軸）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2"/>
              </a:solidFill>
              <a:ln w="6350">
                <a:solidFill>
                  <a:schemeClr val="accent2"/>
                </a:solidFill>
              </a:ln>
              <a:effectLst/>
            </c:spPr>
          </c:marker>
          <c:dLbls>
            <c:dLbl>
              <c:idx val="9"/>
              <c:layout>
                <c:manualLayout>
                  <c:x val="-7.3425000000000004E-2"/>
                  <c:y val="-5.658979756297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80-4FEE-B8C3-C5CB11E436E1}"/>
                </c:ext>
              </c:extLst>
            </c:dLbl>
            <c:dLbl>
              <c:idx val="10"/>
              <c:layout>
                <c:manualLayout>
                  <c:x val="-8.0935416666666662E-2"/>
                  <c:y val="-3.8166656246092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0-4FEE-B8C3-C5CB11E436E1}"/>
                </c:ext>
              </c:extLst>
            </c:dLbl>
            <c:dLbl>
              <c:idx val="11"/>
              <c:layout>
                <c:manualLayout>
                  <c:x val="-8.6024359427485431E-2"/>
                  <c:y val="-2.4851065194557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80-4FEE-B8C3-C5CB11E436E1}"/>
                </c:ext>
              </c:extLst>
            </c:dLbl>
            <c:dLbl>
              <c:idx val="12"/>
              <c:layout>
                <c:manualLayout>
                  <c:x val="-9.388210460110151E-2"/>
                  <c:y val="-1.391661789035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D-44FE-9EAB-C9AFBE906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'資料Ⅰ-18'!$C$13:$O$13</c:f>
              <c:strCache>
                <c:ptCount val="13"/>
                <c:pt idx="0">
                  <c:v>H25
(2013)</c:v>
                </c:pt>
                <c:pt idx="1">
                  <c:v>26
(14)</c:v>
                </c:pt>
                <c:pt idx="2">
                  <c:v>27
(15)</c:v>
                </c:pt>
                <c:pt idx="3">
                  <c:v>28
(16)</c:v>
                </c:pt>
                <c:pt idx="4">
                  <c:v>29
(17)</c:v>
                </c:pt>
                <c:pt idx="5">
                  <c:v>30
(18)</c:v>
                </c:pt>
                <c:pt idx="6">
                  <c:v>R1
(19)</c:v>
                </c:pt>
                <c:pt idx="7">
                  <c:v>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  <c:pt idx="11">
                  <c:v>6
(24)</c:v>
                </c:pt>
                <c:pt idx="12">
                  <c:v>7
(25)</c:v>
                </c:pt>
              </c:strCache>
            </c:strRef>
          </c:cat>
          <c:val>
            <c:numRef>
              <c:f>'資料Ⅰ-18'!$C$9:$O$9</c:f>
              <c:numCache>
                <c:formatCode>General</c:formatCode>
                <c:ptCount val="13"/>
                <c:pt idx="0">
                  <c:v>25</c:v>
                </c:pt>
                <c:pt idx="1">
                  <c:v>48</c:v>
                </c:pt>
                <c:pt idx="2">
                  <c:v>63</c:v>
                </c:pt>
                <c:pt idx="3">
                  <c:v>70</c:v>
                </c:pt>
                <c:pt idx="4">
                  <c:v>70</c:v>
                </c:pt>
                <c:pt idx="5">
                  <c:v>75</c:v>
                </c:pt>
                <c:pt idx="6">
                  <c:v>81</c:v>
                </c:pt>
                <c:pt idx="7">
                  <c:v>85</c:v>
                </c:pt>
                <c:pt idx="8">
                  <c:v>99</c:v>
                </c:pt>
                <c:pt idx="9">
                  <c:v>126</c:v>
                </c:pt>
                <c:pt idx="10">
                  <c:v>183</c:v>
                </c:pt>
                <c:pt idx="11">
                  <c:v>261</c:v>
                </c:pt>
                <c:pt idx="12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80-4FEE-B8C3-C5CB11E43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866719"/>
        <c:axId val="1514855199"/>
      </c:lineChart>
      <c:catAx>
        <c:axId val="114492431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44919519"/>
        <c:crosses val="autoZero"/>
        <c:auto val="1"/>
        <c:lblAlgn val="ctr"/>
        <c:lblOffset val="100"/>
        <c:noMultiLvlLbl val="0"/>
      </c:catAx>
      <c:valAx>
        <c:axId val="1144919519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44924319"/>
        <c:crosses val="autoZero"/>
        <c:crossBetween val="between"/>
      </c:valAx>
      <c:valAx>
        <c:axId val="1514855199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514866719"/>
        <c:crosses val="max"/>
        <c:crossBetween val="between"/>
      </c:valAx>
      <c:catAx>
        <c:axId val="1514866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855199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9.9695698743458891E-2"/>
          <c:y val="7.7520852136318957E-2"/>
          <c:w val="0.532656616381182"/>
          <c:h val="0.2005227590666525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571501</xdr:colOff>
      <xdr:row>16</xdr:row>
      <xdr:rowOff>51827</xdr:rowOff>
    </xdr:from>
    <xdr:to>
      <xdr:col>41</xdr:col>
      <xdr:colOff>421343</xdr:colOff>
      <xdr:row>23</xdr:row>
      <xdr:rowOff>66394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B1892ED-5041-4FDF-99A9-1273CAD34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58696</xdr:colOff>
      <xdr:row>23</xdr:row>
      <xdr:rowOff>140562</xdr:rowOff>
    </xdr:from>
    <xdr:to>
      <xdr:col>4</xdr:col>
      <xdr:colOff>267555</xdr:colOff>
      <xdr:row>32</xdr:row>
      <xdr:rowOff>197851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CF8AF2A6-8FFB-4F3E-AECD-D0FF293BE05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0.0039</cdr:x>
      <cdr:y>0</cdr:y>
    </cdr:from>
    <cdr:to>
      <cdr:x>0.17354</cdr:x>
      <cdr:y>0.10715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99E3F4-5FE5-467A-9E6B-92763388FD2E}"/>
            </a:ext>
          </a:extLst>
        </cdr:cNvPr>
        <cdr:cNvSpPr txBox="1"/>
      </cdr:nvSpPr>
      <cdr:spPr>
        <a:xfrm xmlns:a="http://schemas.openxmlformats.org/drawingml/2006/main">
          <a:off x="20726" y="0"/>
          <a:ext cx="902198" cy="331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千</a:t>
          </a:r>
          <a:r>
            <a:rPr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t-CO</a:t>
          </a:r>
          <a:r>
            <a:rPr lang="en-US" altLang="ja-JP" sz="900" baseline="-250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endParaRPr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0.88506</cdr:x>
      <cdr:y>0.91223</cdr:y>
    </cdr:from>
    <cdr:to>
      <cdr:x>1</cdr:x>
      <cdr:y>1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1FB45F7-5B2E-447C-9C61-BD5162218B7C}"/>
            </a:ext>
          </a:extLst>
        </cdr:cNvPr>
        <cdr:cNvSpPr txBox="1"/>
      </cdr:nvSpPr>
      <cdr:spPr>
        <a:xfrm xmlns:a="http://schemas.openxmlformats.org/drawingml/2006/main">
          <a:off x="4707030" y="2824443"/>
          <a:ext cx="611282" cy="271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（年度）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0.74324</cdr:x>
      <cdr:y>0.04851</cdr:y>
    </cdr:from>
    <cdr:to>
      <cdr:x>0.80097</cdr:x>
      <cdr:y>0.14111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71B621F-895C-2A6E-855F-40CC061138C4}"/>
            </a:ext>
          </a:extLst>
        </cdr:cNvPr>
        <cdr:cNvSpPr txBox="1"/>
      </cdr:nvSpPr>
      <cdr:spPr>
        <a:xfrm xmlns:a="http://schemas.openxmlformats.org/drawingml/2006/main">
          <a:off x="2943225" y="104775"/>
          <a:ext cx="2286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altLang="ja-JP" sz="1100"/>
        </a:p>
      </cdr:txBody>
    </cdr:sp>
  </cdr:relSizeAnchor>
  <cdr:relSizeAnchor xmlns:cdr="http://schemas.openxmlformats.org/drawingml/2006/chartDrawing">
    <cdr:from>
      <cdr:x>0.70956</cdr:x>
      <cdr:y>0.07497</cdr:y>
    </cdr:from>
    <cdr:to>
      <cdr:x>0.79375</cdr:x>
      <cdr:y>0.1808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6B7B3344-FE94-7335-D281-53AF94986EA9}"/>
            </a:ext>
          </a:extLst>
        </cdr:cNvPr>
        <cdr:cNvSpPr txBox="1"/>
      </cdr:nvSpPr>
      <cdr:spPr>
        <a:xfrm xmlns:a="http://schemas.openxmlformats.org/drawingml/2006/main">
          <a:off x="2809875" y="161925"/>
          <a:ext cx="333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700"/>
        </a:p>
      </cdr:txBody>
    </cdr:sp>
  </cdr:relSizeAnchor>
  <cdr:relSizeAnchor xmlns:cdr="http://schemas.openxmlformats.org/drawingml/2006/chartDrawing">
    <cdr:from>
      <cdr:x>0.7721</cdr:x>
      <cdr:y>0.07056</cdr:y>
    </cdr:from>
    <cdr:to>
      <cdr:x>0.82502</cdr:x>
      <cdr:y>0.14993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DA2B2F00-AF08-EF04-2F6D-568A905704BB}"/>
            </a:ext>
          </a:extLst>
        </cdr:cNvPr>
        <cdr:cNvSpPr txBox="1"/>
      </cdr:nvSpPr>
      <cdr:spPr>
        <a:xfrm xmlns:a="http://schemas.openxmlformats.org/drawingml/2006/main">
          <a:off x="3057525" y="152400"/>
          <a:ext cx="2095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700"/>
        </a:p>
      </cdr:txBody>
    </cdr:sp>
  </cdr:relSizeAnchor>
  <cdr:relSizeAnchor xmlns:cdr="http://schemas.openxmlformats.org/drawingml/2006/chartDrawing">
    <cdr:from>
      <cdr:x>0</cdr:x>
      <cdr:y>0.01076</cdr:y>
    </cdr:from>
    <cdr:to>
      <cdr:x>0.19138</cdr:x>
      <cdr:y>0.08464</cdr:y>
    </cdr:to>
    <cdr:sp macro="" textlink="">
      <cdr:nvSpPr>
        <cdr:cNvPr id="5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32F1DB7D-9B96-2F64-5FD6-0FE25C3E3DA3}"/>
            </a:ext>
          </a:extLst>
        </cdr:cNvPr>
        <cdr:cNvSpPr txBox="1"/>
      </cdr:nvSpPr>
      <cdr:spPr>
        <a:xfrm xmlns:a="http://schemas.openxmlformats.org/drawingml/2006/main">
          <a:off x="0" y="19707"/>
          <a:ext cx="551639" cy="1352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</a:t>
          </a:r>
          <a:r>
            <a:rPr lang="ja-JP" altLang="en-US" sz="500" baseline="-8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２</a:t>
          </a: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トン</a:t>
          </a:r>
          <a:r>
            <a:rPr lang="en-US" altLang="ja-JP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5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0.90848</cdr:x>
      <cdr:y>0.01076</cdr:y>
    </cdr:from>
    <cdr:to>
      <cdr:x>0.97297</cdr:x>
      <cdr:y>0.06229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53FD25B-1352-312D-E718-DA38527F572E}"/>
            </a:ext>
          </a:extLst>
        </cdr:cNvPr>
        <cdr:cNvSpPr txBox="1"/>
      </cdr:nvSpPr>
      <cdr:spPr>
        <a:xfrm xmlns:a="http://schemas.openxmlformats.org/drawingml/2006/main">
          <a:off x="2618614" y="19707"/>
          <a:ext cx="185888" cy="94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件</a:t>
          </a:r>
          <a:r>
            <a:rPr lang="en-US" altLang="ja-JP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0.91094</cdr:x>
      <cdr:y>0.87531</cdr:y>
    </cdr:from>
    <cdr:to>
      <cdr:x>0.98883</cdr:x>
      <cdr:y>0.94486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26590CA-B347-49F9-52EC-D9063FC6EA41}"/>
            </a:ext>
          </a:extLst>
        </cdr:cNvPr>
        <cdr:cNvSpPr txBox="1"/>
      </cdr:nvSpPr>
      <cdr:spPr>
        <a:xfrm xmlns:a="http://schemas.openxmlformats.org/drawingml/2006/main">
          <a:off x="2628412" y="1625900"/>
          <a:ext cx="224742" cy="129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</a:t>
          </a:r>
          <a:r>
            <a:rPr lang="en-US" altLang="ja-JP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mayuko_iwamoto200_maff_go_jp/Documents/Microsoft%20Teams%20&#12481;&#12515;&#12483;&#12488;%20&#12501;&#12449;&#12452;&#12523;/&#36039;&#26009;&#8544;-19%20&#26862;&#26519;&#31649;&#29702;&#12503;&#12525;&#12472;&#12455;&#12463;&#12488;&#12398;&#35469;&#35388;&#37327;&#12398;&#25512;&#31227;&#65288;&#32047;&#35336;&#65289;240315&#26862;&#21033;&#35506;&#26356;&#26032;%20.xlsx" TargetMode="External"/><Relationship Id="rId1" Type="http://schemas.openxmlformats.org/officeDocument/2006/relationships/externalLinkPath" Target="https://digitalgojp-my.sharepoint.com/personal/mayuko_iwamoto200_maff_go_jp/Documents/Microsoft%20Teams%20&#12481;&#12515;&#12483;&#12488;%20&#12501;&#12449;&#12452;&#12523;/&#36039;&#26009;&#8544;-19%20&#26862;&#26519;&#31649;&#29702;&#12503;&#12525;&#12472;&#12455;&#12463;&#12488;&#12398;&#35469;&#35388;&#37327;&#12398;&#25512;&#31227;&#65288;&#32047;&#35336;&#65289;240315&#26862;&#21033;&#35506;&#26356;&#26032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考情報"/>
      <sheetName val="資料Ⅰ-20 (230919)"/>
      <sheetName val="森林クレジット認証量グラフ（231012）"/>
      <sheetName val="森林クレジット認証量グラフ（231012） （企画課作業)"/>
      <sheetName val="森林クレジット認証量グラフ（240312）森利課更新"/>
    </sheetNames>
    <sheetDataSet>
      <sheetData sheetId="0"/>
      <sheetData sheetId="1"/>
      <sheetData sheetId="2"/>
      <sheetData sheetId="3"/>
      <sheetData sheetId="4">
        <row r="2">
          <cell r="C2" t="str">
            <v>H25
(2013)</v>
          </cell>
          <cell r="D2" t="str">
            <v>26
(14)</v>
          </cell>
          <cell r="E2" t="str">
            <v>27
(15)</v>
          </cell>
          <cell r="F2" t="str">
            <v>28
(16)</v>
          </cell>
          <cell r="G2" t="str">
            <v>29
(17)</v>
          </cell>
          <cell r="H2" t="str">
            <v>30
(18)</v>
          </cell>
          <cell r="I2" t="str">
            <v>R1
(19)</v>
          </cell>
          <cell r="J2" t="str">
            <v>2
(20)</v>
          </cell>
          <cell r="K2" t="str">
            <v>3
(21)</v>
          </cell>
          <cell r="L2" t="str">
            <v>4
(22)</v>
          </cell>
        </row>
        <row r="6">
          <cell r="B6" t="str">
            <v>J-VERからの移行</v>
          </cell>
        </row>
        <row r="8">
          <cell r="C8">
            <v>0.17699999999999999</v>
          </cell>
          <cell r="D8">
            <v>1.863</v>
          </cell>
          <cell r="E8">
            <v>19.131</v>
          </cell>
          <cell r="F8">
            <v>50.607999999999997</v>
          </cell>
          <cell r="G8">
            <v>54.692999999999998</v>
          </cell>
          <cell r="H8">
            <v>55.305</v>
          </cell>
          <cell r="I8">
            <v>55.305</v>
          </cell>
          <cell r="J8">
            <v>55.305</v>
          </cell>
          <cell r="K8">
            <v>55.64</v>
          </cell>
          <cell r="L8">
            <v>55.64</v>
          </cell>
        </row>
        <row r="9">
          <cell r="B9" t="str">
            <v>J-クレジット</v>
          </cell>
        </row>
        <row r="11">
          <cell r="C11">
            <v>0</v>
          </cell>
          <cell r="D11">
            <v>0.80800000000000005</v>
          </cell>
          <cell r="E11">
            <v>6.258</v>
          </cell>
          <cell r="F11">
            <v>9.1690000000000005</v>
          </cell>
          <cell r="G11">
            <v>10.288</v>
          </cell>
          <cell r="H11">
            <v>28.013999999999999</v>
          </cell>
          <cell r="I11">
            <v>32.317999999999998</v>
          </cell>
          <cell r="J11">
            <v>37.261000000000003</v>
          </cell>
          <cell r="K11">
            <v>72.353999999999999</v>
          </cell>
          <cell r="L11">
            <v>122.45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A479-52B1-4FC6-A32C-15169692C7B8}">
  <sheetPr>
    <pageSetUpPr fitToPage="1"/>
  </sheetPr>
  <dimension ref="A1:P26"/>
  <sheetViews>
    <sheetView tabSelected="1" zoomScaleNormal="100" zoomScaleSheetLayoutView="100" workbookViewId="0"/>
  </sheetViews>
  <sheetFormatPr defaultColWidth="9" defaultRowHeight="15.75" x14ac:dyDescent="0.4"/>
  <cols>
    <col min="1" max="1" width="1.625" style="1" customWidth="1"/>
    <col min="2" max="2" width="20.125" style="1" customWidth="1"/>
    <col min="3" max="12" width="7.5" style="1" customWidth="1"/>
    <col min="13" max="16384" width="9" style="1"/>
  </cols>
  <sheetData>
    <row r="1" spans="1:16" s="7" customFormat="1" ht="17.25" x14ac:dyDescent="0.4">
      <c r="A1" s="9" t="s">
        <v>29</v>
      </c>
    </row>
    <row r="2" spans="1:16" x14ac:dyDescent="0.4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x14ac:dyDescent="0.4">
      <c r="B3" s="11" t="s">
        <v>21</v>
      </c>
      <c r="C3" s="12"/>
      <c r="D3" s="13"/>
      <c r="E3" s="12"/>
      <c r="F3" s="12"/>
      <c r="G3" s="12"/>
      <c r="H3" s="12"/>
      <c r="I3" s="12"/>
      <c r="J3" s="12"/>
      <c r="K3" s="12"/>
      <c r="L3" s="12"/>
      <c r="M3" s="12"/>
      <c r="N3" s="10"/>
      <c r="O3" s="10"/>
    </row>
    <row r="4" spans="1:16" ht="22.5" x14ac:dyDescent="0.4">
      <c r="B4" s="14" t="s">
        <v>32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18</v>
      </c>
      <c r="N4" s="15" t="s">
        <v>27</v>
      </c>
      <c r="O4" s="15" t="s">
        <v>30</v>
      </c>
    </row>
    <row r="5" spans="1:16" x14ac:dyDescent="0.4">
      <c r="B5" s="16" t="s">
        <v>22</v>
      </c>
      <c r="C5" s="16">
        <v>23</v>
      </c>
      <c r="D5" s="16">
        <v>15</v>
      </c>
      <c r="E5" s="16">
        <v>6</v>
      </c>
      <c r="F5" s="16">
        <v>4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</row>
    <row r="6" spans="1:16" x14ac:dyDescent="0.4">
      <c r="B6" s="17" t="s">
        <v>23</v>
      </c>
      <c r="C6" s="18">
        <f>C5</f>
        <v>23</v>
      </c>
      <c r="D6" s="18">
        <f>C6+D5</f>
        <v>38</v>
      </c>
      <c r="E6" s="18">
        <f>D6+E5</f>
        <v>44</v>
      </c>
      <c r="F6" s="18">
        <f t="shared" ref="F6:I6" si="0">E6+F5</f>
        <v>48</v>
      </c>
      <c r="G6" s="18">
        <f t="shared" si="0"/>
        <v>48</v>
      </c>
      <c r="H6" s="18">
        <f t="shared" si="0"/>
        <v>48</v>
      </c>
      <c r="I6" s="18">
        <f t="shared" si="0"/>
        <v>48</v>
      </c>
      <c r="J6" s="18">
        <f t="shared" ref="J6:O6" si="1">I6+J5</f>
        <v>48</v>
      </c>
      <c r="K6" s="18">
        <f t="shared" si="1"/>
        <v>48</v>
      </c>
      <c r="L6" s="18">
        <f t="shared" si="1"/>
        <v>48</v>
      </c>
      <c r="M6" s="18">
        <f t="shared" si="1"/>
        <v>48</v>
      </c>
      <c r="N6" s="18">
        <f t="shared" si="1"/>
        <v>48</v>
      </c>
      <c r="O6" s="18">
        <f t="shared" si="1"/>
        <v>48</v>
      </c>
    </row>
    <row r="7" spans="1:16" x14ac:dyDescent="0.4">
      <c r="B7" s="19" t="s">
        <v>24</v>
      </c>
      <c r="C7" s="16">
        <v>2</v>
      </c>
      <c r="D7" s="16">
        <v>8</v>
      </c>
      <c r="E7" s="16">
        <v>9</v>
      </c>
      <c r="F7" s="16">
        <v>3</v>
      </c>
      <c r="G7" s="16">
        <v>0</v>
      </c>
      <c r="H7" s="16">
        <v>5</v>
      </c>
      <c r="I7" s="16">
        <v>6</v>
      </c>
      <c r="J7" s="16">
        <v>4</v>
      </c>
      <c r="K7" s="16">
        <v>14</v>
      </c>
      <c r="L7" s="16">
        <v>27</v>
      </c>
      <c r="M7" s="16">
        <v>57</v>
      </c>
      <c r="N7" s="16">
        <v>78</v>
      </c>
      <c r="O7" s="16">
        <v>94</v>
      </c>
    </row>
    <row r="8" spans="1:16" x14ac:dyDescent="0.4">
      <c r="B8" s="17" t="s">
        <v>25</v>
      </c>
      <c r="C8" s="20">
        <v>2</v>
      </c>
      <c r="D8" s="20">
        <v>10</v>
      </c>
      <c r="E8" s="20">
        <v>19</v>
      </c>
      <c r="F8" s="20">
        <v>22</v>
      </c>
      <c r="G8" s="20">
        <v>22</v>
      </c>
      <c r="H8" s="20">
        <v>27</v>
      </c>
      <c r="I8" s="20">
        <v>33</v>
      </c>
      <c r="J8" s="20">
        <v>37</v>
      </c>
      <c r="K8" s="21">
        <v>51</v>
      </c>
      <c r="L8" s="21">
        <v>78</v>
      </c>
      <c r="M8" s="20">
        <v>135</v>
      </c>
      <c r="N8" s="20">
        <v>213</v>
      </c>
      <c r="O8" s="20">
        <f>N8+O7</f>
        <v>307</v>
      </c>
    </row>
    <row r="9" spans="1:16" ht="26.25" customHeight="1" x14ac:dyDescent="0.4">
      <c r="B9" s="17" t="s">
        <v>28</v>
      </c>
      <c r="C9" s="16">
        <f>C6+C8</f>
        <v>25</v>
      </c>
      <c r="D9" s="16">
        <f t="shared" ref="D9:K9" si="2">D6+D8</f>
        <v>48</v>
      </c>
      <c r="E9" s="16">
        <f t="shared" si="2"/>
        <v>63</v>
      </c>
      <c r="F9" s="16">
        <f t="shared" si="2"/>
        <v>70</v>
      </c>
      <c r="G9" s="16">
        <f t="shared" si="2"/>
        <v>70</v>
      </c>
      <c r="H9" s="16">
        <f t="shared" si="2"/>
        <v>75</v>
      </c>
      <c r="I9" s="16">
        <f t="shared" si="2"/>
        <v>81</v>
      </c>
      <c r="J9" s="16">
        <f t="shared" si="2"/>
        <v>85</v>
      </c>
      <c r="K9" s="16">
        <f t="shared" si="2"/>
        <v>99</v>
      </c>
      <c r="L9" s="16">
        <f>L6+L8</f>
        <v>126</v>
      </c>
      <c r="M9" s="16">
        <f>M6+M8</f>
        <v>183</v>
      </c>
      <c r="N9" s="16">
        <f>N6+N8</f>
        <v>261</v>
      </c>
      <c r="O9" s="16">
        <f>O6+O8</f>
        <v>355</v>
      </c>
    </row>
    <row r="10" spans="1:16" x14ac:dyDescent="0.4">
      <c r="B10" s="22" t="s">
        <v>26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0"/>
      <c r="O10" s="10"/>
    </row>
    <row r="11" spans="1:16" x14ac:dyDescent="0.4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10"/>
      <c r="O11" s="10"/>
    </row>
    <row r="12" spans="1:16" x14ac:dyDescent="0.4">
      <c r="B12" s="11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/>
    </row>
    <row r="13" spans="1:16" ht="22.5" x14ac:dyDescent="0.4">
      <c r="B13" s="23" t="s">
        <v>33</v>
      </c>
      <c r="C13" s="15" t="s">
        <v>0</v>
      </c>
      <c r="D13" s="15" t="s">
        <v>1</v>
      </c>
      <c r="E13" s="15" t="s">
        <v>2</v>
      </c>
      <c r="F13" s="15" t="s">
        <v>3</v>
      </c>
      <c r="G13" s="15" t="s">
        <v>4</v>
      </c>
      <c r="H13" s="15" t="s">
        <v>5</v>
      </c>
      <c r="I13" s="15" t="s">
        <v>6</v>
      </c>
      <c r="J13" s="15" t="s">
        <v>7</v>
      </c>
      <c r="K13" s="15" t="s">
        <v>8</v>
      </c>
      <c r="L13" s="15" t="s">
        <v>9</v>
      </c>
      <c r="M13" s="15" t="s">
        <v>18</v>
      </c>
      <c r="N13" s="15" t="s">
        <v>27</v>
      </c>
      <c r="O13" s="15" t="s">
        <v>31</v>
      </c>
    </row>
    <row r="14" spans="1:16" x14ac:dyDescent="0.4">
      <c r="B14" s="16" t="s">
        <v>11</v>
      </c>
      <c r="C14" s="24">
        <v>177</v>
      </c>
      <c r="D14" s="24">
        <v>3455</v>
      </c>
      <c r="E14" s="24">
        <v>21757</v>
      </c>
      <c r="F14" s="24">
        <v>34388</v>
      </c>
      <c r="G14" s="25">
        <v>5204</v>
      </c>
      <c r="H14" s="25">
        <v>18338</v>
      </c>
      <c r="I14" s="25">
        <v>4304</v>
      </c>
      <c r="J14" s="25">
        <v>4943</v>
      </c>
      <c r="K14" s="25">
        <v>35093</v>
      </c>
      <c r="L14" s="25">
        <v>50096</v>
      </c>
      <c r="M14" s="25">
        <v>447818</v>
      </c>
      <c r="N14" s="25">
        <v>770589</v>
      </c>
      <c r="O14" s="25">
        <v>1004851</v>
      </c>
    </row>
    <row r="15" spans="1:16" ht="22.5" x14ac:dyDescent="0.4">
      <c r="B15" s="17" t="s">
        <v>12</v>
      </c>
      <c r="C15" s="24">
        <f>C14</f>
        <v>177</v>
      </c>
      <c r="D15" s="24">
        <f>(C15+D14)</f>
        <v>3632</v>
      </c>
      <c r="E15" s="24">
        <f t="shared" ref="E15:J15" si="3">D15+E14</f>
        <v>25389</v>
      </c>
      <c r="F15" s="24">
        <f t="shared" si="3"/>
        <v>59777</v>
      </c>
      <c r="G15" s="24">
        <f t="shared" si="3"/>
        <v>64981</v>
      </c>
      <c r="H15" s="24">
        <f t="shared" si="3"/>
        <v>83319</v>
      </c>
      <c r="I15" s="24">
        <f t="shared" si="3"/>
        <v>87623</v>
      </c>
      <c r="J15" s="24">
        <f t="shared" si="3"/>
        <v>92566</v>
      </c>
      <c r="K15" s="24">
        <f>J15+K14</f>
        <v>127659</v>
      </c>
      <c r="L15" s="24">
        <f>K15+L14</f>
        <v>177755</v>
      </c>
      <c r="M15" s="24">
        <f>L15+M14</f>
        <v>625573</v>
      </c>
      <c r="N15" s="24">
        <f>M15+N14</f>
        <v>1396162</v>
      </c>
      <c r="O15" s="24">
        <f>N15+O14</f>
        <v>2401013</v>
      </c>
      <c r="P15" s="5"/>
    </row>
    <row r="16" spans="1:16" x14ac:dyDescent="0.4">
      <c r="B16" s="17" t="s">
        <v>20</v>
      </c>
      <c r="C16" s="26">
        <f>ROUND(C15/10000,3)</f>
        <v>1.7999999999999999E-2</v>
      </c>
      <c r="D16" s="27">
        <f t="shared" ref="D16:N16" si="4">ROUND(D15/10000,2)</f>
        <v>0.36</v>
      </c>
      <c r="E16" s="27">
        <f t="shared" si="4"/>
        <v>2.54</v>
      </c>
      <c r="F16" s="27">
        <f t="shared" si="4"/>
        <v>5.98</v>
      </c>
      <c r="G16" s="27">
        <f t="shared" si="4"/>
        <v>6.5</v>
      </c>
      <c r="H16" s="27">
        <f t="shared" si="4"/>
        <v>8.33</v>
      </c>
      <c r="I16" s="27">
        <f t="shared" si="4"/>
        <v>8.76</v>
      </c>
      <c r="J16" s="27">
        <f t="shared" si="4"/>
        <v>9.26</v>
      </c>
      <c r="K16" s="27">
        <f t="shared" si="4"/>
        <v>12.77</v>
      </c>
      <c r="L16" s="27">
        <f t="shared" si="4"/>
        <v>17.78</v>
      </c>
      <c r="M16" s="27">
        <f t="shared" si="4"/>
        <v>62.56</v>
      </c>
      <c r="N16" s="27">
        <f t="shared" si="4"/>
        <v>139.62</v>
      </c>
      <c r="O16" s="27">
        <f t="shared" ref="O16" si="5">ROUND(O15/10000,2)</f>
        <v>240.1</v>
      </c>
    </row>
    <row r="17" spans="2:15" x14ac:dyDescent="0.4">
      <c r="B17" s="28" t="s">
        <v>13</v>
      </c>
      <c r="C17" s="29">
        <v>177</v>
      </c>
      <c r="D17" s="29">
        <v>2647</v>
      </c>
      <c r="E17" s="29">
        <v>16307</v>
      </c>
      <c r="F17" s="29">
        <v>31477</v>
      </c>
      <c r="G17" s="29">
        <v>4085</v>
      </c>
      <c r="H17" s="29">
        <v>612</v>
      </c>
      <c r="I17" s="29">
        <v>0</v>
      </c>
      <c r="J17" s="29">
        <v>0</v>
      </c>
      <c r="K17" s="29">
        <v>335</v>
      </c>
      <c r="L17" s="29">
        <v>0</v>
      </c>
      <c r="M17" s="22">
        <v>0</v>
      </c>
      <c r="N17" s="22">
        <v>0</v>
      </c>
      <c r="O17" s="22">
        <v>0</v>
      </c>
    </row>
    <row r="18" spans="2:15" ht="22.5" x14ac:dyDescent="0.4">
      <c r="B18" s="28" t="s">
        <v>14</v>
      </c>
      <c r="C18" s="29">
        <f>C17</f>
        <v>177</v>
      </c>
      <c r="D18" s="29">
        <f>C18+D17</f>
        <v>2824</v>
      </c>
      <c r="E18" s="29">
        <f t="shared" ref="E18:O18" si="6">D18+E17</f>
        <v>19131</v>
      </c>
      <c r="F18" s="29">
        <f t="shared" si="6"/>
        <v>50608</v>
      </c>
      <c r="G18" s="29">
        <f t="shared" si="6"/>
        <v>54693</v>
      </c>
      <c r="H18" s="29">
        <f t="shared" si="6"/>
        <v>55305</v>
      </c>
      <c r="I18" s="29">
        <f t="shared" si="6"/>
        <v>55305</v>
      </c>
      <c r="J18" s="29">
        <f t="shared" si="6"/>
        <v>55305</v>
      </c>
      <c r="K18" s="29">
        <f t="shared" si="6"/>
        <v>55640</v>
      </c>
      <c r="L18" s="29">
        <f t="shared" si="6"/>
        <v>55640</v>
      </c>
      <c r="M18" s="29">
        <f t="shared" si="6"/>
        <v>55640</v>
      </c>
      <c r="N18" s="29">
        <f t="shared" si="6"/>
        <v>55640</v>
      </c>
      <c r="O18" s="29">
        <f t="shared" si="6"/>
        <v>55640</v>
      </c>
    </row>
    <row r="19" spans="2:15" x14ac:dyDescent="0.4">
      <c r="B19" s="28" t="s">
        <v>15</v>
      </c>
      <c r="C19" s="30">
        <f>C18/1000</f>
        <v>0.17699999999999999</v>
      </c>
      <c r="D19" s="30">
        <f t="shared" ref="D19:N19" si="7">D18/1000</f>
        <v>2.8239999999999998</v>
      </c>
      <c r="E19" s="30">
        <f t="shared" si="7"/>
        <v>19.131</v>
      </c>
      <c r="F19" s="30">
        <f t="shared" si="7"/>
        <v>50.607999999999997</v>
      </c>
      <c r="G19" s="30">
        <f t="shared" si="7"/>
        <v>54.692999999999998</v>
      </c>
      <c r="H19" s="30">
        <f t="shared" si="7"/>
        <v>55.305</v>
      </c>
      <c r="I19" s="30">
        <f t="shared" si="7"/>
        <v>55.305</v>
      </c>
      <c r="J19" s="30">
        <f t="shared" si="7"/>
        <v>55.305</v>
      </c>
      <c r="K19" s="30">
        <f t="shared" si="7"/>
        <v>55.64</v>
      </c>
      <c r="L19" s="30">
        <f t="shared" si="7"/>
        <v>55.64</v>
      </c>
      <c r="M19" s="30">
        <f t="shared" si="7"/>
        <v>55.64</v>
      </c>
      <c r="N19" s="30">
        <f t="shared" si="7"/>
        <v>55.64</v>
      </c>
      <c r="O19" s="30">
        <f t="shared" ref="O19" si="8">O18/1000</f>
        <v>55.64</v>
      </c>
    </row>
    <row r="20" spans="2:15" x14ac:dyDescent="0.4">
      <c r="B20" s="22" t="s">
        <v>16</v>
      </c>
      <c r="C20" s="31">
        <v>0</v>
      </c>
      <c r="D20" s="31">
        <v>808</v>
      </c>
      <c r="E20" s="31">
        <v>5450</v>
      </c>
      <c r="F20" s="31">
        <v>2911</v>
      </c>
      <c r="G20" s="31">
        <v>1119</v>
      </c>
      <c r="H20" s="31">
        <v>17726</v>
      </c>
      <c r="I20" s="31">
        <v>4304</v>
      </c>
      <c r="J20" s="31">
        <v>4943</v>
      </c>
      <c r="K20" s="31">
        <v>34758</v>
      </c>
      <c r="L20" s="31">
        <v>50096</v>
      </c>
      <c r="M20" s="32">
        <v>447818</v>
      </c>
      <c r="N20" s="32">
        <v>770589</v>
      </c>
      <c r="O20" s="32">
        <v>1004851</v>
      </c>
    </row>
    <row r="21" spans="2:15" ht="22.5" x14ac:dyDescent="0.4">
      <c r="B21" s="28" t="s">
        <v>17</v>
      </c>
      <c r="C21" s="29">
        <f>C20</f>
        <v>0</v>
      </c>
      <c r="D21" s="29">
        <f>C21+D20</f>
        <v>808</v>
      </c>
      <c r="E21" s="29">
        <f t="shared" ref="E21" si="9">D21+E20</f>
        <v>6258</v>
      </c>
      <c r="F21" s="29">
        <f t="shared" ref="F21" si="10">E21+F20</f>
        <v>9169</v>
      </c>
      <c r="G21" s="29">
        <f t="shared" ref="G21" si="11">F21+G20</f>
        <v>10288</v>
      </c>
      <c r="H21" s="29">
        <f t="shared" ref="H21" si="12">G21+H20</f>
        <v>28014</v>
      </c>
      <c r="I21" s="29">
        <f t="shared" ref="I21" si="13">H21+I20</f>
        <v>32318</v>
      </c>
      <c r="J21" s="29">
        <f t="shared" ref="J21" si="14">I21+J20</f>
        <v>37261</v>
      </c>
      <c r="K21" s="29">
        <f t="shared" ref="K21" si="15">J21+K20</f>
        <v>72019</v>
      </c>
      <c r="L21" s="29">
        <f t="shared" ref="L21" si="16">K21+L20</f>
        <v>122115</v>
      </c>
      <c r="M21" s="29">
        <f t="shared" ref="M21" si="17">L21+M20</f>
        <v>569933</v>
      </c>
      <c r="N21" s="29">
        <f t="shared" ref="N21" si="18">M21+N20</f>
        <v>1340522</v>
      </c>
      <c r="O21" s="29">
        <f t="shared" ref="O21" si="19">N21+O20</f>
        <v>2345373</v>
      </c>
    </row>
    <row r="22" spans="2:15" x14ac:dyDescent="0.4">
      <c r="B22" s="28" t="s">
        <v>15</v>
      </c>
      <c r="C22" s="33">
        <f>C21/1000</f>
        <v>0</v>
      </c>
      <c r="D22" s="33">
        <f t="shared" ref="D22:N22" si="20">D21/1000</f>
        <v>0.80800000000000005</v>
      </c>
      <c r="E22" s="33">
        <f t="shared" si="20"/>
        <v>6.258</v>
      </c>
      <c r="F22" s="33">
        <f t="shared" si="20"/>
        <v>9.1690000000000005</v>
      </c>
      <c r="G22" s="33">
        <f t="shared" si="20"/>
        <v>10.288</v>
      </c>
      <c r="H22" s="33">
        <f t="shared" si="20"/>
        <v>28.013999999999999</v>
      </c>
      <c r="I22" s="33">
        <f t="shared" si="20"/>
        <v>32.317999999999998</v>
      </c>
      <c r="J22" s="33">
        <f t="shared" si="20"/>
        <v>37.261000000000003</v>
      </c>
      <c r="K22" s="33">
        <f t="shared" si="20"/>
        <v>72.019000000000005</v>
      </c>
      <c r="L22" s="33">
        <f t="shared" si="20"/>
        <v>122.11499999999999</v>
      </c>
      <c r="M22" s="33">
        <f t="shared" si="20"/>
        <v>569.93299999999999</v>
      </c>
      <c r="N22" s="33">
        <f t="shared" si="20"/>
        <v>1340.5219999999999</v>
      </c>
      <c r="O22" s="33">
        <f t="shared" ref="O22" si="21">O21/1000</f>
        <v>2345.373</v>
      </c>
    </row>
    <row r="23" spans="2:15" x14ac:dyDescent="0.4">
      <c r="B23" s="7" t="s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5" x14ac:dyDescent="0.4">
      <c r="B24" s="8"/>
    </row>
    <row r="25" spans="2:15" x14ac:dyDescent="0.4">
      <c r="B25" s="2"/>
      <c r="C25" s="6"/>
      <c r="E25" s="3"/>
    </row>
    <row r="26" spans="2:15" x14ac:dyDescent="0.4">
      <c r="B26" s="4"/>
      <c r="C26" s="4"/>
      <c r="D26" s="2"/>
      <c r="E26" s="4"/>
    </row>
  </sheetData>
  <phoneticPr fontId="1"/>
  <pageMargins left="0.70866141732283472" right="0.70866141732283472" top="0.55118110236220474" bottom="0.55118110236220474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資料Ⅰ-18</vt:lpstr>
      <vt:lpstr>'資料Ⅰ-18'!Print_Area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2026-06-30T11:14:04Z</dcterms:created>
  <dcterms:modified xsi:type="dcterms:W3CDTF">2026-06-30T11:14:10Z</dcterms:modified>
  <cp:category/>
  <cp:contentStatus/>
</cp:coreProperties>
</file>