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3D0E7932-D927-4BF7-A67E-5390051B4084}" xr6:coauthVersionLast="47" xr6:coauthVersionMax="47" xr10:uidLastSave="{00000000-0000-0000-0000-000000000000}"/>
  <bookViews>
    <workbookView xWindow="-28920" yWindow="-5655" windowWidth="29040" windowHeight="15840" xr2:uid="{00000000-000D-0000-FFFF-FFFF00000000}"/>
  </bookViews>
  <sheets>
    <sheet name="R6白書" sheetId="2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23" l="1"/>
  <c r="N11" i="23" s="1"/>
  <c r="I11" i="23"/>
  <c r="P11" i="23" s="1"/>
  <c r="J11" i="23"/>
  <c r="L11" i="23"/>
  <c r="K11" i="23" s="1"/>
  <c r="Q11" i="23" l="1"/>
  <c r="M11" i="23"/>
  <c r="O11" i="23"/>
  <c r="L10" i="23" l="1"/>
  <c r="J10" i="23"/>
  <c r="I10" i="23"/>
  <c r="P10" i="23" s="1"/>
  <c r="H10" i="23"/>
  <c r="L9" i="23"/>
  <c r="J9" i="23"/>
  <c r="I9" i="23"/>
  <c r="P9" i="23" s="1"/>
  <c r="H9" i="23"/>
  <c r="N9" i="23" s="1"/>
  <c r="P8" i="23"/>
  <c r="L8" i="23"/>
  <c r="J8" i="23"/>
  <c r="K8" i="23" s="1"/>
  <c r="I8" i="23"/>
  <c r="H8" i="23"/>
  <c r="N8" i="23" s="1"/>
  <c r="L7" i="23"/>
  <c r="J7" i="23"/>
  <c r="I7" i="23"/>
  <c r="P7" i="23" s="1"/>
  <c r="H7" i="23"/>
  <c r="N7" i="23" s="1"/>
  <c r="L6" i="23"/>
  <c r="J6" i="23"/>
  <c r="I6" i="23"/>
  <c r="P6" i="23" s="1"/>
  <c r="H6" i="23"/>
  <c r="N6" i="23" s="1"/>
  <c r="P5" i="23"/>
  <c r="L5" i="23"/>
  <c r="J5" i="23"/>
  <c r="I5" i="23"/>
  <c r="H5" i="23"/>
  <c r="N5" i="23" s="1"/>
  <c r="O5" i="23" s="1"/>
  <c r="L4" i="23"/>
  <c r="J4" i="23"/>
  <c r="K4" i="23" s="1"/>
  <c r="I4" i="23"/>
  <c r="P4" i="23" s="1"/>
  <c r="H4" i="23"/>
  <c r="N4" i="23" s="1"/>
  <c r="O9" i="23" l="1"/>
  <c r="M9" i="23"/>
  <c r="M4" i="23"/>
  <c r="M5" i="23"/>
  <c r="M7" i="23"/>
  <c r="O8" i="23"/>
  <c r="N10" i="23"/>
  <c r="K5" i="23"/>
  <c r="M8" i="23"/>
  <c r="K7" i="23"/>
  <c r="Q8" i="23"/>
  <c r="M10" i="23"/>
  <c r="O4" i="23"/>
  <c r="M6" i="23"/>
  <c r="Q5" i="23"/>
  <c r="Q9" i="23"/>
  <c r="Q6" i="23"/>
  <c r="O7" i="23"/>
  <c r="Q7" i="23"/>
  <c r="Q4" i="23"/>
  <c r="O6" i="23"/>
  <c r="K6" i="23"/>
  <c r="K9" i="23"/>
  <c r="K10" i="23"/>
  <c r="O10" i="23" l="1"/>
  <c r="Q10" i="23"/>
</calcChain>
</file>

<file path=xl/sharedStrings.xml><?xml version="1.0" encoding="utf-8"?>
<sst xmlns="http://schemas.openxmlformats.org/spreadsheetml/2006/main" count="33" uniqueCount="29">
  <si>
    <t>〇世界の産業用丸太消費量及び輸入量の推移</t>
    <phoneticPr fontId="3"/>
  </si>
  <si>
    <r>
      <t>（単位：m</t>
    </r>
    <r>
      <rPr>
        <vertAlign val="superscript"/>
        <sz val="11"/>
        <color indexed="8"/>
        <rFont val="ＭＳ Ｐゴシック"/>
        <family val="3"/>
        <charset val="128"/>
      </rPr>
      <t>3</t>
    </r>
    <r>
      <rPr>
        <sz val="11"/>
        <color theme="1"/>
        <rFont val="ＭＳ Ｐゴシック"/>
        <family val="3"/>
        <charset val="128"/>
        <scheme val="minor"/>
      </rPr>
      <t>）</t>
    </r>
    <rPh sb="1" eb="3">
      <t>タンイ</t>
    </rPh>
    <phoneticPr fontId="3"/>
  </si>
  <si>
    <r>
      <t>（単位：万m</t>
    </r>
    <r>
      <rPr>
        <vertAlign val="superscript"/>
        <sz val="11"/>
        <color indexed="8"/>
        <rFont val="ＭＳ Ｐゴシック"/>
        <family val="3"/>
        <charset val="128"/>
      </rPr>
      <t>3</t>
    </r>
    <r>
      <rPr>
        <sz val="11"/>
        <color theme="1"/>
        <rFont val="ＭＳ Ｐゴシック"/>
        <family val="3"/>
        <charset val="128"/>
        <scheme val="minor"/>
      </rPr>
      <t>）</t>
    </r>
    <rPh sb="1" eb="3">
      <t>タンイ</t>
    </rPh>
    <rPh sb="4" eb="5">
      <t>マン</t>
    </rPh>
    <phoneticPr fontId="3"/>
  </si>
  <si>
    <t>（％）</t>
    <phoneticPr fontId="3"/>
  </si>
  <si>
    <t>年</t>
    <rPh sb="0" eb="1">
      <t>ネン</t>
    </rPh>
    <phoneticPr fontId="3"/>
  </si>
  <si>
    <t>生産量</t>
    <rPh sb="0" eb="2">
      <t>セイサン</t>
    </rPh>
    <rPh sb="2" eb="3">
      <t>リョウ</t>
    </rPh>
    <phoneticPr fontId="3"/>
  </si>
  <si>
    <t>生産量（中国）</t>
    <rPh sb="0" eb="3">
      <t>セイサンリョウ</t>
    </rPh>
    <rPh sb="4" eb="6">
      <t>チュウゴク</t>
    </rPh>
    <phoneticPr fontId="22"/>
  </si>
  <si>
    <t>輸入量</t>
    <rPh sb="0" eb="2">
      <t>ユニュウ</t>
    </rPh>
    <rPh sb="2" eb="3">
      <t>リョウ</t>
    </rPh>
    <phoneticPr fontId="3"/>
  </si>
  <si>
    <t>輸入量（中国）</t>
    <rPh sb="0" eb="3">
      <t>ユニュウリョウ</t>
    </rPh>
    <rPh sb="4" eb="6">
      <t>チュウゴク</t>
    </rPh>
    <phoneticPr fontId="22"/>
  </si>
  <si>
    <t>輸出量</t>
    <rPh sb="0" eb="3">
      <t>ユシュツリョウ</t>
    </rPh>
    <phoneticPr fontId="3"/>
  </si>
  <si>
    <t>輸出量（中国）</t>
    <rPh sb="0" eb="3">
      <t>ユシュツリョウ</t>
    </rPh>
    <rPh sb="4" eb="6">
      <t>チュウゴク</t>
    </rPh>
    <phoneticPr fontId="22"/>
  </si>
  <si>
    <t>消費量</t>
    <rPh sb="0" eb="3">
      <t>ショウヒリョウ</t>
    </rPh>
    <phoneticPr fontId="3"/>
  </si>
  <si>
    <t>消費量（中国）</t>
    <rPh sb="0" eb="3">
      <t>ショウヒリョウ</t>
    </rPh>
    <rPh sb="4" eb="6">
      <t>チュウゴク</t>
    </rPh>
    <phoneticPr fontId="22"/>
  </si>
  <si>
    <t>輸入量</t>
    <phoneticPr fontId="3"/>
  </si>
  <si>
    <t>輸入量（ex.中国）</t>
    <rPh sb="7" eb="9">
      <t>チュウゴク</t>
    </rPh>
    <phoneticPr fontId="22"/>
  </si>
  <si>
    <t>輸入量（中国）</t>
    <rPh sb="4" eb="6">
      <t>チュウゴク</t>
    </rPh>
    <phoneticPr fontId="22"/>
  </si>
  <si>
    <t>輸入量に占める中国の割合</t>
    <rPh sb="0" eb="2">
      <t>ユニュウ</t>
    </rPh>
    <rPh sb="2" eb="3">
      <t>リョウ</t>
    </rPh>
    <rPh sb="4" eb="5">
      <t>シ</t>
    </rPh>
    <rPh sb="7" eb="9">
      <t>チュウゴク</t>
    </rPh>
    <rPh sb="10" eb="12">
      <t>ワリアイ</t>
    </rPh>
    <phoneticPr fontId="3"/>
  </si>
  <si>
    <t>消費量（ex.中国）</t>
    <rPh sb="0" eb="3">
      <t>ショウヒリョウ</t>
    </rPh>
    <rPh sb="7" eb="9">
      <t>チュウゴク</t>
    </rPh>
    <phoneticPr fontId="22"/>
  </si>
  <si>
    <t>消費量に占める中国の割合</t>
    <rPh sb="0" eb="3">
      <t>ショウヒリョウ</t>
    </rPh>
    <rPh sb="4" eb="5">
      <t>シ</t>
    </rPh>
    <rPh sb="7" eb="9">
      <t>チュウゴク</t>
    </rPh>
    <rPh sb="10" eb="12">
      <t>ワリアイ</t>
    </rPh>
    <phoneticPr fontId="3"/>
  </si>
  <si>
    <t>2005</t>
    <phoneticPr fontId="3"/>
  </si>
  <si>
    <t>2010</t>
    <phoneticPr fontId="3"/>
  </si>
  <si>
    <t>2015</t>
    <phoneticPr fontId="22"/>
  </si>
  <si>
    <t>2019</t>
    <phoneticPr fontId="22"/>
  </si>
  <si>
    <t>2020</t>
    <phoneticPr fontId="22"/>
  </si>
  <si>
    <t>2021</t>
    <phoneticPr fontId="22"/>
  </si>
  <si>
    <t>2022</t>
    <phoneticPr fontId="22"/>
  </si>
  <si>
    <t>2023</t>
    <phoneticPr fontId="22"/>
  </si>
  <si>
    <t xml:space="preserve">   注：消費量は生産量に輸入量を加え、輸出量を除いたもの。</t>
    <phoneticPr fontId="3"/>
  </si>
  <si>
    <t>資料：FAO「FAOSTAT」（2024年12月10日現在有効なもの）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</si>
</sst>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);[Red]\(0\)"/>
  </numFmts>
  <fonts count="27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vertAlign val="superscript"/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B0F0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8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6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28" borderId="4" applyNumberFormat="0" applyFon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30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1" borderId="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0" fontId="5" fillId="0" borderId="0" xfId="28" applyNumberFormat="1" applyFo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3" fillId="0" borderId="0" xfId="0" applyFont="1" applyAlignment="1">
      <alignment horizontal="right" vertical="center" wrapText="1"/>
    </xf>
    <xf numFmtId="38" fontId="23" fillId="0" borderId="2" xfId="34" applyFont="1" applyFill="1" applyBorder="1" applyAlignment="1">
      <alignment horizontal="right" vertical="center"/>
    </xf>
    <xf numFmtId="38" fontId="23" fillId="0" borderId="2" xfId="34" applyFont="1" applyFill="1" applyBorder="1">
      <alignment vertical="center"/>
    </xf>
    <xf numFmtId="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right" vertical="center"/>
    </xf>
    <xf numFmtId="38" fontId="23" fillId="0" borderId="0" xfId="34" applyFont="1" applyFill="1" applyBorder="1" applyAlignment="1">
      <alignment horizontal="right" vertical="center"/>
    </xf>
    <xf numFmtId="38" fontId="5" fillId="0" borderId="0" xfId="34" applyFont="1" applyFill="1" applyBorder="1" applyAlignment="1">
      <alignment horizontal="right" vertical="center"/>
    </xf>
    <xf numFmtId="38" fontId="24" fillId="0" borderId="0" xfId="34" applyFont="1" applyFill="1" applyBorder="1" applyAlignment="1">
      <alignment horizontal="right"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left" vertical="center"/>
    </xf>
    <xf numFmtId="38" fontId="5" fillId="0" borderId="0" xfId="34" applyFont="1">
      <alignment vertical="center"/>
    </xf>
    <xf numFmtId="38" fontId="5" fillId="0" borderId="2" xfId="34" applyFont="1" applyFill="1" applyBorder="1" applyAlignment="1">
      <alignment horizontal="right" vertical="center"/>
    </xf>
    <xf numFmtId="38" fontId="5" fillId="0" borderId="2" xfId="34" applyFont="1" applyFill="1" applyBorder="1">
      <alignment vertical="center"/>
    </xf>
    <xf numFmtId="9" fontId="5" fillId="0" borderId="0" xfId="28" applyFont="1" applyFill="1">
      <alignment vertical="center"/>
    </xf>
    <xf numFmtId="10" fontId="5" fillId="0" borderId="0" xfId="28" applyNumberFormat="1" applyFont="1" applyFill="1">
      <alignment vertical="center"/>
    </xf>
    <xf numFmtId="49" fontId="0" fillId="0" borderId="0" xfId="0" applyNumberForma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23" fillId="0" borderId="2" xfId="0" applyNumberFormat="1" applyFont="1" applyFill="1" applyBorder="1">
      <alignment vertical="center"/>
    </xf>
    <xf numFmtId="177" fontId="23" fillId="0" borderId="2" xfId="28" applyNumberFormat="1" applyFont="1" applyFill="1" applyBorder="1" applyAlignment="1">
      <alignment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177" fontId="23" fillId="0" borderId="2" xfId="28" applyNumberFormat="1" applyFont="1" applyFill="1" applyBorder="1">
      <alignment vertical="center"/>
    </xf>
  </cellXfs>
  <cellStyles count="48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パーセント" xfId="28" builtinId="5"/>
    <cellStyle name="ハイパーリンク 2" xfId="45" xr:uid="{1E803ECC-CF6F-4E47-AD9B-06B19549CC45}"/>
    <cellStyle name="ハイパーリンク 2 2" xfId="46" xr:uid="{5816B988-E19A-4922-BA7C-64F8095AC414}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桁区切り" xfId="34" builtinId="6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 5" xfId="44" xr:uid="{CECBCF02-CB35-43D3-B1DE-F8089BBCCAF8}"/>
    <cellStyle name="標準 5 2" xfId="47" xr:uid="{92D72C02-2D7B-4459-8DCD-BAD92F9AF86A}"/>
    <cellStyle name="良い" xfId="43" builtinId="26" customBuiltin="1"/>
  </cellStyles>
  <dxfs count="4">
    <dxf>
      <font>
        <color rgb="FF7030A0"/>
      </font>
    </dxf>
    <dxf>
      <font>
        <color theme="5"/>
      </font>
    </dxf>
    <dxf>
      <font>
        <color auto="1"/>
      </font>
    </dxf>
    <dxf>
      <font>
        <color theme="5"/>
      </font>
    </dxf>
  </dxfs>
  <tableStyles count="0" defaultTableStyle="TableStyleMedium2" defaultPivotStyle="PivotStyleLight16"/>
  <colors>
    <mruColors>
      <color rgb="FF99FF33"/>
      <color rgb="FF66FF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Relationship Id="rId4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14177681985503318"/>
          <c:y val="8.2036904761904755E-2"/>
          <c:w val="0.91878691487280706"/>
          <c:h val="0.65675025766886619"/>
        </c:manualLayout>
      </c:layout>
      <c:barChart>
        <c:barDir val="col"/>
        <c:grouping val="clustered"/>
        <c:varyColors val="0"/>
        <c:ser>
          <c:idx val="4"/>
          <c:order val="0"/>
          <c:tx>
            <c:strRef>
              <c:f>'R6白書'!$N$3</c:f>
              <c:strCache>
                <c:ptCount val="1"/>
                <c:pt idx="0">
                  <c:v>消費量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8.8203656849634715E-3"/>
                  <c:y val="1.149340162074348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0" rIns="0" anchor="ctr" anchorCtr="1"/>
                <a:lstStyle/>
                <a:p>
                  <a:pPr>
                    <a:defRPr sz="700" b="0" i="0" u="none" strike="noStrike" kern="1200" spc="-4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981649481803296"/>
                      <c:h val="6.595448579691043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8158-4FDB-9C60-B534C74EFD6A}"/>
                </c:ext>
              </c:extLst>
            </c:dLbl>
            <c:dLbl>
              <c:idx val="1"/>
              <c:layout>
                <c:manualLayout>
                  <c:x val="0"/>
                  <c:y val="2.1380471380471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158-4FDB-9C60-B534C74EFD6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spc="-4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'R6白書'!$A$4:$A$11</c:f>
              <c:strCache>
                <c:ptCount val="8"/>
                <c:pt idx="0">
                  <c:v>2005</c:v>
                </c:pt>
                <c:pt idx="1">
                  <c:v>2010</c:v>
                </c:pt>
                <c:pt idx="2">
                  <c:v>2015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strCache>
            </c:strRef>
          </c:cat>
          <c:val>
            <c:numRef>
              <c:f>'R6白書'!$N$4:$N$11</c:f>
              <c:numCache>
                <c:formatCode>#,##0_ </c:formatCode>
                <c:ptCount val="8"/>
                <c:pt idx="0">
                  <c:v>179999.77032000001</c:v>
                </c:pt>
                <c:pt idx="1">
                  <c:v>172560.3726</c:v>
                </c:pt>
                <c:pt idx="2">
                  <c:v>185723.47039999999</c:v>
                </c:pt>
                <c:pt idx="3">
                  <c:v>199001.87580000001</c:v>
                </c:pt>
                <c:pt idx="4">
                  <c:v>198292.5741</c:v>
                </c:pt>
                <c:pt idx="5">
                  <c:v>204548.88130000001</c:v>
                </c:pt>
                <c:pt idx="6">
                  <c:v>201994.38130000001</c:v>
                </c:pt>
                <c:pt idx="7">
                  <c:v>193061.5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58-4FDB-9C60-B534C74EFD6A}"/>
            </c:ext>
          </c:extLst>
        </c:ser>
        <c:ser>
          <c:idx val="0"/>
          <c:order val="2"/>
          <c:tx>
            <c:strRef>
              <c:f>'R6白書'!$J$3</c:f>
              <c:strCache>
                <c:ptCount val="1"/>
                <c:pt idx="0">
                  <c:v>輸入量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6.469695265714471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158-4FDB-9C60-B534C74EFD6A}"/>
                </c:ext>
              </c:extLst>
            </c:dLbl>
            <c:dLbl>
              <c:idx val="1"/>
              <c:layout>
                <c:manualLayout>
                  <c:x val="4.4199325734065537E-3"/>
                  <c:y val="5.34342590639649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158-4FDB-9C60-B534C74EFD6A}"/>
                </c:ext>
              </c:extLst>
            </c:dLbl>
            <c:dLbl>
              <c:idx val="2"/>
              <c:layout>
                <c:manualLayout>
                  <c:x val="-4.051558055011623E-17"/>
                  <c:y val="6.0228855884668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158-4FDB-9C60-B534C74EFD6A}"/>
                </c:ext>
              </c:extLst>
            </c:dLbl>
            <c:dLbl>
              <c:idx val="3"/>
              <c:layout>
                <c:manualLayout>
                  <c:x val="-8.103116110023246E-17"/>
                  <c:y val="6.55150097874692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158-4FDB-9C60-B534C74EFD6A}"/>
                </c:ext>
              </c:extLst>
            </c:dLbl>
            <c:dLbl>
              <c:idx val="4"/>
              <c:layout>
                <c:manualLayout>
                  <c:x val="-8.103116110023246E-17"/>
                  <c:y val="6.214392602586316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158-4FDB-9C60-B534C74EFD6A}"/>
                </c:ext>
              </c:extLst>
            </c:dLbl>
            <c:dLbl>
              <c:idx val="5"/>
              <c:layout>
                <c:manualLayout>
                  <c:x val="-8.0994685476854195E-17"/>
                  <c:y val="5.73601206249262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158-4FDB-9C60-B534C74EFD6A}"/>
                </c:ext>
              </c:extLst>
            </c:dLbl>
            <c:dLbl>
              <c:idx val="6"/>
              <c:layout>
                <c:manualLayout>
                  <c:x val="-1.6206232220046492E-16"/>
                  <c:y val="6.5439367518569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158-4FDB-9C60-B534C74EFD6A}"/>
                </c:ext>
              </c:extLst>
            </c:dLbl>
            <c:dLbl>
              <c:idx val="7"/>
              <c:layout>
                <c:manualLayout>
                  <c:x val="-1.6206232220046492E-16"/>
                  <c:y val="5.84418573098647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158-4FDB-9C60-B534C74EFD6A}"/>
                </c:ext>
              </c:extLst>
            </c:dLbl>
            <c:dLbl>
              <c:idx val="8"/>
              <c:layout>
                <c:manualLayout>
                  <c:x val="1.5455946778968521E-3"/>
                  <c:y val="5.21059309473330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158-4FDB-9C60-B534C74EFD6A}"/>
                </c:ext>
              </c:extLst>
            </c:dLbl>
            <c:dLbl>
              <c:idx val="9"/>
              <c:layout>
                <c:manualLayout>
                  <c:x val="-1.1334230037251004E-16"/>
                  <c:y val="4.950063439996635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158-4FDB-9C60-B534C74EFD6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spc="-6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'R6白書'!$A$4:$A$11</c:f>
              <c:strCache>
                <c:ptCount val="8"/>
                <c:pt idx="0">
                  <c:v>2005</c:v>
                </c:pt>
                <c:pt idx="1">
                  <c:v>2010</c:v>
                </c:pt>
                <c:pt idx="2">
                  <c:v>2015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strCache>
            </c:strRef>
          </c:cat>
          <c:val>
            <c:numRef>
              <c:f>'R6白書'!$J$4:$J$11</c:f>
              <c:numCache>
                <c:formatCode>#,##0_ </c:formatCode>
                <c:ptCount val="8"/>
                <c:pt idx="0">
                  <c:v>13323.89242</c:v>
                </c:pt>
                <c:pt idx="1">
                  <c:v>11089.996300000001</c:v>
                </c:pt>
                <c:pt idx="2">
                  <c:v>12815.3388</c:v>
                </c:pt>
                <c:pt idx="3">
                  <c:v>14018.4195</c:v>
                </c:pt>
                <c:pt idx="4">
                  <c:v>13709.795400000001</c:v>
                </c:pt>
                <c:pt idx="5">
                  <c:v>14212.122799999999</c:v>
                </c:pt>
                <c:pt idx="6">
                  <c:v>11834.417299999999</c:v>
                </c:pt>
                <c:pt idx="7">
                  <c:v>10267.9216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158-4FDB-9C60-B534C74EFD6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51"/>
        <c:axId val="541038720"/>
        <c:axId val="541036424"/>
      </c:barChart>
      <c:lineChart>
        <c:grouping val="standard"/>
        <c:varyColors val="0"/>
        <c:ser>
          <c:idx val="7"/>
          <c:order val="1"/>
          <c:tx>
            <c:strRef>
              <c:f>'R6白書'!$Q$3</c:f>
              <c:strCache>
                <c:ptCount val="1"/>
                <c:pt idx="0">
                  <c:v>消費量に占める中国の割合</c:v>
                </c:pt>
              </c:strCache>
            </c:strRef>
          </c:tx>
          <c:spPr>
            <a:ln w="1270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3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4.008704830986301E-2"/>
                  <c:y val="-2.603359235417864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158-4FDB-9C60-B534C74EFD6A}"/>
                </c:ext>
              </c:extLst>
            </c:dLbl>
            <c:dLbl>
              <c:idx val="1"/>
              <c:layout>
                <c:manualLayout>
                  <c:x val="-4.8926913456676137E-2"/>
                  <c:y val="-2.34281392789201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158-4FDB-9C60-B534C74EFD6A}"/>
                </c:ext>
              </c:extLst>
            </c:dLbl>
            <c:numFmt formatCode="#,##0_ 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'R6白書'!$A$4:$A$11</c:f>
              <c:strCache>
                <c:ptCount val="8"/>
                <c:pt idx="0">
                  <c:v>2005</c:v>
                </c:pt>
                <c:pt idx="1">
                  <c:v>2010</c:v>
                </c:pt>
                <c:pt idx="2">
                  <c:v>2015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strCache>
            </c:strRef>
          </c:cat>
          <c:val>
            <c:numRef>
              <c:f>'R6白書'!$Q$4:$Q$11</c:f>
              <c:numCache>
                <c:formatCode>0_);[Red]\(0\)</c:formatCode>
                <c:ptCount val="8"/>
                <c:pt idx="0">
                  <c:v>6.8089571882293711</c:v>
                </c:pt>
                <c:pt idx="1">
                  <c:v>11.347942696781125</c:v>
                </c:pt>
                <c:pt idx="2">
                  <c:v>10.580201876305235</c:v>
                </c:pt>
                <c:pt idx="3">
                  <c:v>10.44651871567936</c:v>
                </c:pt>
                <c:pt idx="4">
                  <c:v>11.387607933624581</c:v>
                </c:pt>
                <c:pt idx="5">
                  <c:v>11.195783792340887</c:v>
                </c:pt>
                <c:pt idx="6">
                  <c:v>10.568865560816466</c:v>
                </c:pt>
                <c:pt idx="7">
                  <c:v>10.772173633790267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8158-4FDB-9C60-B534C74EFD6A}"/>
            </c:ext>
          </c:extLst>
        </c:ser>
        <c:ser>
          <c:idx val="3"/>
          <c:order val="3"/>
          <c:tx>
            <c:strRef>
              <c:f>'R6白書'!$M$3</c:f>
              <c:strCache>
                <c:ptCount val="1"/>
                <c:pt idx="0">
                  <c:v>輸入量に占める中国の割合</c:v>
                </c:pt>
              </c:strCache>
            </c:strRef>
          </c:tx>
          <c:spPr>
            <a:ln w="12700" cap="rnd">
              <a:solidFill>
                <a:srgbClr val="F79646"/>
              </a:solidFill>
              <a:round/>
              <a:headEnd w="sm" len="sm"/>
            </a:ln>
            <a:effectLst/>
          </c:spPr>
          <c:marker>
            <c:symbol val="circle"/>
            <c:size val="3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5.3102531646891257E-2"/>
                  <c:y val="-2.3503627715276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158-4FDB-9C60-B534C74EFD6A}"/>
                </c:ext>
              </c:extLst>
            </c:dLbl>
            <c:numFmt formatCode="#,##0_ 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ysClr val="windowText" lastClr="000000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'R6白書'!$A$4:$A$11</c:f>
              <c:strCache>
                <c:ptCount val="8"/>
                <c:pt idx="0">
                  <c:v>2005</c:v>
                </c:pt>
                <c:pt idx="1">
                  <c:v>2010</c:v>
                </c:pt>
                <c:pt idx="2">
                  <c:v>2015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strCache>
            </c:strRef>
          </c:cat>
          <c:val>
            <c:numRef>
              <c:f>'R6白書'!$M$4:$M$11</c:f>
              <c:numCache>
                <c:formatCode>0_);[Red]\(0\)</c:formatCode>
                <c:ptCount val="8"/>
                <c:pt idx="0">
                  <c:v>22.041606967583128</c:v>
                </c:pt>
                <c:pt idx="1">
                  <c:v>32.012548101571504</c:v>
                </c:pt>
                <c:pt idx="2">
                  <c:v>38.462447828534977</c:v>
                </c:pt>
                <c:pt idx="3">
                  <c:v>43.214572084962931</c:v>
                </c:pt>
                <c:pt idx="4">
                  <c:v>43.364447291459939</c:v>
                </c:pt>
                <c:pt idx="5">
                  <c:v>44.429865185234682</c:v>
                </c:pt>
                <c:pt idx="6">
                  <c:v>36.839944793902106</c:v>
                </c:pt>
                <c:pt idx="7">
                  <c:v>37.037680537023185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8158-4FDB-9C60-B534C74EFD6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541001656"/>
        <c:axId val="540999688"/>
      </c:lineChart>
      <c:catAx>
        <c:axId val="5410387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63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541036424"/>
        <c:crosses val="autoZero"/>
        <c:auto val="1"/>
        <c:lblAlgn val="ctr"/>
        <c:lblOffset val="100"/>
        <c:noMultiLvlLbl val="0"/>
      </c:catAx>
      <c:valAx>
        <c:axId val="541036424"/>
        <c:scaling>
          <c:orientation val="minMax"/>
        </c:scaling>
        <c:delete val="0"/>
        <c:axPos val="l"/>
        <c:numFmt formatCode="#,##0_ " sourceLinked="1"/>
        <c:majorTickMark val="in"/>
        <c:minorTickMark val="in"/>
        <c:tickLblPos val="nextTo"/>
        <c:spPr>
          <a:noFill/>
          <a:ln w="6350"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541038720"/>
        <c:crosses val="autoZero"/>
        <c:crossBetween val="between"/>
        <c:minorUnit val="25000"/>
      </c:valAx>
      <c:valAx>
        <c:axId val="540999688"/>
        <c:scaling>
          <c:orientation val="minMax"/>
          <c:max val="100"/>
        </c:scaling>
        <c:delete val="0"/>
        <c:axPos val="r"/>
        <c:numFmt formatCode="0_);[Red]\(0\)" sourceLinked="1"/>
        <c:majorTickMark val="in"/>
        <c:minorTickMark val="none"/>
        <c:tickLblPos val="nextTo"/>
        <c:spPr>
          <a:noFill/>
          <a:ln w="6350"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ea"/>
                <a:ea typeface="+mn-ea"/>
                <a:cs typeface="+mn-cs"/>
              </a:defRPr>
            </a:pPr>
            <a:endParaRPr lang="ja-JP"/>
          </a:p>
        </c:txPr>
        <c:crossAx val="541001656"/>
        <c:crosses val="max"/>
        <c:crossBetween val="between"/>
      </c:valAx>
      <c:catAx>
        <c:axId val="541001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4099968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legend>
      <c:legendPos val="tr"/>
      <c:layout>
        <c:manualLayout>
          <c:xMode val="edge"/>
          <c:yMode val="edge"/>
          <c:x val="0.22260031014370829"/>
          <c:y val="0.81448100879536889"/>
          <c:w val="0.53377015742269607"/>
          <c:h val="0.16225157591871034"/>
        </c:manualLayout>
      </c:layout>
      <c:overlay val="0"/>
      <c:spPr>
        <a:solidFill>
          <a:sysClr val="window" lastClr="FFFFFF"/>
        </a:solidFill>
        <a:ln w="6350"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/>
              </a:solidFill>
              <a:latin typeface="+mn-ea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700">
          <a:latin typeface="+mn-ea"/>
          <a:ea typeface="+mn-ea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  <c:userShapes r:id="rId4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380946</xdr:colOff>
      <xdr:row>15</xdr:row>
      <xdr:rowOff>96958</xdr:rowOff>
    </xdr:from>
    <xdr:to>
      <xdr:col>3</xdr:col>
      <xdr:colOff>605152</xdr:colOff>
      <xdr:row>31</xdr:row>
      <xdr:rowOff>6706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B8EFF5B-60BC-4B57-A229-152B5AEC93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0.92613</cdr:x>
      <cdr:y>0.00979</cdr:y>
    </cdr:from>
    <cdr:to>
      <cdr:x>0.9995</cdr:x>
      <cdr:y>0.05719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5F93DB6-FB81-460E-9F00-F3CFD110C34E}"/>
            </a:ext>
          </a:extLst>
        </cdr:cNvPr>
        <cdr:cNvSpPr txBox="1"/>
      </cdr:nvSpPr>
      <cdr:spPr>
        <a:xfrm xmlns:a="http://schemas.openxmlformats.org/drawingml/2006/main" flipH="1">
          <a:off x="2661101" y="35543"/>
          <a:ext cx="210800" cy="1720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700">
              <a:latin typeface="+mn-ea"/>
              <a:ea typeface="+mn-ea"/>
            </a:rPr>
            <a:t>（</a:t>
          </a:r>
          <a:r>
            <a:rPr lang="en-US" altLang="ja-JP" sz="700">
              <a:latin typeface="+mn-ea"/>
              <a:ea typeface="+mn-ea"/>
            </a:rPr>
            <a:t>%</a:t>
          </a:r>
          <a:r>
            <a:rPr lang="ja-JP" altLang="en-US" sz="700">
              <a:latin typeface="+mn-ea"/>
              <a:ea typeface="+mn-ea"/>
            </a:rPr>
            <a:t>）</a:t>
          </a:r>
        </a:p>
      </cdr:txBody>
    </cdr:sp>
  </cdr:relSizeAnchor>
  <cdr:relSizeAnchor xmlns:cdr="http://schemas.openxmlformats.org/drawingml/2006/chartDrawing">
    <cdr:from>
      <cdr:x>0.91397</cdr:x>
      <cdr:y>0.75697</cdr:y>
    </cdr:from>
    <cdr:to>
      <cdr:x>0.98856</cdr:x>
      <cdr:y>0.79305</cdr:y>
    </cdr:to>
    <cdr:sp macro="" textlink="">
      <cdr:nvSpPr>
        <cdr:cNvPr id="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16FD5D9-97E3-4BBD-A5D1-181058045470}"/>
            </a:ext>
          </a:extLst>
        </cdr:cNvPr>
        <cdr:cNvSpPr txBox="1"/>
      </cdr:nvSpPr>
      <cdr:spPr>
        <a:xfrm xmlns:a="http://schemas.openxmlformats.org/drawingml/2006/main">
          <a:off x="2620404" y="2043943"/>
          <a:ext cx="213854" cy="974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b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l" defTabSz="91440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700">
              <a:effectLst/>
              <a:latin typeface="+mn-ea"/>
              <a:ea typeface="+mn-ea"/>
              <a:cs typeface="+mn-cs"/>
            </a:rPr>
            <a:t>（年）</a:t>
          </a:r>
          <a:endParaRPr lang="ja-JP" altLang="ja-JP" sz="700">
            <a:effectLst/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0.11811</cdr:x>
      <cdr:y>0.06353</cdr:y>
    </cdr:to>
    <cdr:sp macro="" textlink="">
      <cdr:nvSpPr>
        <cdr:cNvPr id="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5D61F0D5-4B52-449C-9C73-2DF241CD8FB3}"/>
            </a:ext>
          </a:extLst>
        </cdr:cNvPr>
        <cdr:cNvSpPr txBox="1"/>
      </cdr:nvSpPr>
      <cdr:spPr>
        <a:xfrm xmlns:a="http://schemas.openxmlformats.org/drawingml/2006/main">
          <a:off x="0" y="0"/>
          <a:ext cx="339382" cy="2306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lvl="0" indent="0" algn="l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7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  <a:latin typeface="+mn-ea"/>
              <a:ea typeface="+mn-ea"/>
              <a:cs typeface="+mn-cs"/>
            </a:rPr>
            <a:t>（万</a:t>
          </a:r>
          <a:r>
            <a:rPr kumimoji="1" lang="en-US" altLang="ja-JP" sz="7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  <a:latin typeface="+mn-ea"/>
              <a:ea typeface="+mn-ea"/>
              <a:cs typeface="+mn-cs"/>
            </a:rPr>
            <a:t>m</a:t>
          </a:r>
          <a:r>
            <a:rPr kumimoji="1" lang="en-US" altLang="ja-JP" sz="700" b="0" i="0" u="none" strike="noStrike" kern="0" cap="none" spc="0" normalizeH="0" baseline="30000" noProof="0">
              <a:ln>
                <a:noFill/>
              </a:ln>
              <a:solidFill>
                <a:schemeClr val="tx1"/>
              </a:solidFill>
              <a:effectLst/>
              <a:uLnTx/>
              <a:uFillTx/>
              <a:latin typeface="+mn-ea"/>
              <a:ea typeface="+mn-ea"/>
              <a:cs typeface="+mn-cs"/>
            </a:rPr>
            <a:t>3</a:t>
          </a:r>
          <a:r>
            <a:rPr kumimoji="1" lang="ja-JP" altLang="ja-JP" sz="700" b="0" i="0" u="none" strike="noStrike" kern="0" cap="none" spc="0" normalizeH="0" baseline="0" noProof="0">
              <a:ln>
                <a:noFill/>
              </a:ln>
              <a:solidFill>
                <a:schemeClr val="tx1"/>
              </a:solidFill>
              <a:effectLst/>
              <a:uLnTx/>
              <a:uFillTx/>
              <a:latin typeface="+mn-ea"/>
              <a:ea typeface="+mn-ea"/>
              <a:cs typeface="+mn-cs"/>
            </a:rPr>
            <a:t>）</a:t>
          </a:r>
          <a:endParaRPr kumimoji="0" lang="ja-JP" altLang="ja-JP" sz="700" b="0" i="0" u="none" strike="noStrike" kern="0" cap="none" spc="0" normalizeH="0" baseline="0" noProof="0">
            <a:ln>
              <a:noFill/>
            </a:ln>
            <a:solidFill>
              <a:schemeClr val="tx1"/>
            </a:solidFill>
            <a:effectLst/>
            <a:uLnTx/>
            <a:uFillTx/>
            <a:latin typeface="+mn-ea"/>
            <a:ea typeface="+mn-ea"/>
            <a:cs typeface="+mn-cs"/>
          </a:endParaRPr>
        </a:p>
        <a:p xmlns:a="http://schemas.openxmlformats.org/drawingml/2006/main">
          <a:pPr marL="0" marR="0" lvl="0" indent="0" algn="l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700" b="0" i="0" u="none" strike="noStrike" kern="0" cap="none" spc="0" normalizeH="0" baseline="0" noProof="0">
            <a:ln>
              <a:noFill/>
            </a:ln>
            <a:solidFill>
              <a:schemeClr val="tx1"/>
            </a:solidFill>
            <a:effectLst/>
            <a:uLnTx/>
            <a:uFillTx/>
            <a:latin typeface="+mn-ea"/>
            <a:ea typeface="+mn-ea"/>
            <a:cs typeface="+mn-cs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203EE-53E2-4813-95E1-21DE85E3C489}">
  <sheetPr>
    <tabColor rgb="FF0070C0"/>
    <pageSetUpPr fitToPage="1"/>
  </sheetPr>
  <dimension ref="A1:AG29"/>
  <sheetViews>
    <sheetView tabSelected="1" zoomScale="106" zoomScaleNormal="106" workbookViewId="0">
      <selection activeCell="I19" sqref="I19"/>
    </sheetView>
  </sheetViews>
  <sheetFormatPr defaultRowHeight="13.5" x14ac:dyDescent="0.15"/>
  <cols>
    <col min="2" max="2" width="12.875" bestFit="1" customWidth="1"/>
    <col min="3" max="3" width="12.875" customWidth="1"/>
    <col min="4" max="4" width="11.375" bestFit="1" customWidth="1"/>
    <col min="5" max="5" width="11.375" customWidth="1"/>
    <col min="6" max="6" width="11.375" bestFit="1" customWidth="1"/>
    <col min="7" max="7" width="13.125" bestFit="1" customWidth="1"/>
    <col min="8" max="8" width="12.875" bestFit="1" customWidth="1"/>
    <col min="9" max="9" width="12.875" customWidth="1"/>
    <col min="13" max="13" width="10.75" style="4" customWidth="1"/>
    <col min="17" max="17" width="11.375" customWidth="1"/>
    <col min="18" max="18" width="11.125" bestFit="1" customWidth="1"/>
  </cols>
  <sheetData>
    <row r="1" spans="1:33" x14ac:dyDescent="0.15">
      <c r="A1" t="s">
        <v>0</v>
      </c>
    </row>
    <row r="2" spans="1:33" ht="15.75" x14ac:dyDescent="0.15">
      <c r="B2" s="11"/>
      <c r="I2" s="1" t="s">
        <v>1</v>
      </c>
      <c r="L2" s="1" t="s">
        <v>2</v>
      </c>
      <c r="M2" s="5" t="s">
        <v>3</v>
      </c>
      <c r="O2" s="1"/>
      <c r="P2" s="1" t="s">
        <v>2</v>
      </c>
      <c r="Q2" s="5" t="s">
        <v>3</v>
      </c>
    </row>
    <row r="3" spans="1:33" ht="40.5" x14ac:dyDescent="0.15">
      <c r="A3" s="12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29" t="s">
        <v>11</v>
      </c>
      <c r="I3" s="29" t="s">
        <v>12</v>
      </c>
      <c r="J3" s="30" t="s">
        <v>13</v>
      </c>
      <c r="K3" s="30" t="s">
        <v>14</v>
      </c>
      <c r="L3" s="30" t="s">
        <v>15</v>
      </c>
      <c r="M3" s="30" t="s">
        <v>16</v>
      </c>
      <c r="N3" s="29" t="s">
        <v>11</v>
      </c>
      <c r="O3" s="30" t="s">
        <v>17</v>
      </c>
      <c r="P3" s="30" t="s">
        <v>12</v>
      </c>
      <c r="Q3" s="30" t="s">
        <v>18</v>
      </c>
    </row>
    <row r="4" spans="1:33" x14ac:dyDescent="0.15">
      <c r="A4" s="13" t="s">
        <v>19</v>
      </c>
      <c r="B4" s="19">
        <v>1796091322</v>
      </c>
      <c r="C4" s="20">
        <v>93200000</v>
      </c>
      <c r="D4" s="20">
        <v>133238924.2</v>
      </c>
      <c r="E4" s="20">
        <v>29368000</v>
      </c>
      <c r="F4" s="20">
        <v>129332543</v>
      </c>
      <c r="G4" s="20">
        <v>6927</v>
      </c>
      <c r="H4" s="6">
        <f t="shared" ref="H4:I10" si="0">B4+D4-F4</f>
        <v>1799997703.2</v>
      </c>
      <c r="I4" s="6">
        <f t="shared" si="0"/>
        <v>122561073</v>
      </c>
      <c r="J4" s="27">
        <f t="shared" ref="J4:J10" si="1">D4/10000</f>
        <v>13323.89242</v>
      </c>
      <c r="K4" s="27">
        <f t="shared" ref="K4:K10" si="2">J4-L4</f>
        <v>10387.092420000001</v>
      </c>
      <c r="L4" s="27">
        <f t="shared" ref="L4:L10" si="3">E4/10000</f>
        <v>2936.8</v>
      </c>
      <c r="M4" s="28">
        <f t="shared" ref="M4:M10" si="4">L4/J4*100</f>
        <v>22.041606967583128</v>
      </c>
      <c r="N4" s="27">
        <f t="shared" ref="N4:N10" si="5">H4/10000</f>
        <v>179999.77032000001</v>
      </c>
      <c r="O4" s="27">
        <f t="shared" ref="O4:O10" si="6">N4-P4</f>
        <v>167743.66302000001</v>
      </c>
      <c r="P4" s="27">
        <f t="shared" ref="P4:P10" si="7">I4/10000</f>
        <v>12256.1073</v>
      </c>
      <c r="Q4" s="31">
        <f t="shared" ref="Q4:Q10" si="8">P4/N4*100</f>
        <v>6.8089571882293711</v>
      </c>
    </row>
    <row r="5" spans="1:33" x14ac:dyDescent="0.15">
      <c r="A5" s="13" t="s">
        <v>20</v>
      </c>
      <c r="B5" s="21">
        <v>1722018182</v>
      </c>
      <c r="C5" s="20">
        <v>160347000</v>
      </c>
      <c r="D5" s="20">
        <v>110899963</v>
      </c>
      <c r="E5" s="20">
        <v>35501904</v>
      </c>
      <c r="F5" s="20">
        <v>107314419</v>
      </c>
      <c r="G5" s="20">
        <v>28382</v>
      </c>
      <c r="H5" s="6">
        <f t="shared" si="0"/>
        <v>1725603726</v>
      </c>
      <c r="I5" s="6">
        <f t="shared" si="0"/>
        <v>195820522</v>
      </c>
      <c r="J5" s="27">
        <f t="shared" si="1"/>
        <v>11089.996300000001</v>
      </c>
      <c r="K5" s="27">
        <f t="shared" si="2"/>
        <v>7539.8059000000012</v>
      </c>
      <c r="L5" s="27">
        <f t="shared" si="3"/>
        <v>3550.1904</v>
      </c>
      <c r="M5" s="28">
        <f t="shared" si="4"/>
        <v>32.012548101571504</v>
      </c>
      <c r="N5" s="27">
        <f t="shared" si="5"/>
        <v>172560.3726</v>
      </c>
      <c r="O5" s="27">
        <f t="shared" si="6"/>
        <v>152978.3204</v>
      </c>
      <c r="P5" s="27">
        <f t="shared" si="7"/>
        <v>19582.052199999998</v>
      </c>
      <c r="Q5" s="31">
        <f t="shared" si="8"/>
        <v>11.347942696781125</v>
      </c>
    </row>
    <row r="6" spans="1:33" x14ac:dyDescent="0.15">
      <c r="A6" s="13" t="s">
        <v>21</v>
      </c>
      <c r="B6" s="21">
        <v>1852648497</v>
      </c>
      <c r="C6" s="20">
        <v>147228000</v>
      </c>
      <c r="D6" s="20">
        <v>128153388</v>
      </c>
      <c r="E6" s="20">
        <v>49290930</v>
      </c>
      <c r="F6" s="20">
        <v>123567181</v>
      </c>
      <c r="G6" s="20">
        <v>19749</v>
      </c>
      <c r="H6" s="6">
        <f t="shared" si="0"/>
        <v>1857234704</v>
      </c>
      <c r="I6" s="6">
        <f t="shared" si="0"/>
        <v>196499181</v>
      </c>
      <c r="J6" s="27">
        <f t="shared" si="1"/>
        <v>12815.3388</v>
      </c>
      <c r="K6" s="27">
        <f t="shared" si="2"/>
        <v>7886.2457999999997</v>
      </c>
      <c r="L6" s="27">
        <f t="shared" si="3"/>
        <v>4929.0929999999998</v>
      </c>
      <c r="M6" s="28">
        <f t="shared" si="4"/>
        <v>38.462447828534977</v>
      </c>
      <c r="N6" s="27">
        <f t="shared" si="5"/>
        <v>185723.47039999999</v>
      </c>
      <c r="O6" s="27">
        <f t="shared" si="6"/>
        <v>166073.55229999998</v>
      </c>
      <c r="P6" s="27">
        <f t="shared" si="7"/>
        <v>19649.918099999999</v>
      </c>
      <c r="Q6" s="31">
        <f t="shared" si="8"/>
        <v>10.580201876305235</v>
      </c>
    </row>
    <row r="7" spans="1:33" x14ac:dyDescent="0.15">
      <c r="A7" s="13" t="s">
        <v>22</v>
      </c>
      <c r="B7" s="21">
        <v>1985355891</v>
      </c>
      <c r="C7" s="20">
        <v>147366000</v>
      </c>
      <c r="D7" s="21">
        <v>140184195</v>
      </c>
      <c r="E7" s="20">
        <v>60580000</v>
      </c>
      <c r="F7" s="20">
        <v>135521328</v>
      </c>
      <c r="G7" s="20">
        <v>58318</v>
      </c>
      <c r="H7" s="6">
        <f t="shared" si="0"/>
        <v>1990018758</v>
      </c>
      <c r="I7" s="6">
        <f t="shared" si="0"/>
        <v>207887682</v>
      </c>
      <c r="J7" s="27">
        <f t="shared" si="1"/>
        <v>14018.4195</v>
      </c>
      <c r="K7" s="27">
        <f t="shared" si="2"/>
        <v>7960.4195</v>
      </c>
      <c r="L7" s="27">
        <f t="shared" si="3"/>
        <v>6058</v>
      </c>
      <c r="M7" s="28">
        <f t="shared" si="4"/>
        <v>43.214572084962931</v>
      </c>
      <c r="N7" s="27">
        <f t="shared" si="5"/>
        <v>199001.87580000001</v>
      </c>
      <c r="O7" s="27">
        <f t="shared" si="6"/>
        <v>178213.10760000002</v>
      </c>
      <c r="P7" s="27">
        <f t="shared" si="7"/>
        <v>20788.768199999999</v>
      </c>
      <c r="Q7" s="31">
        <f t="shared" si="8"/>
        <v>10.44651871567936</v>
      </c>
      <c r="AA7" s="3"/>
      <c r="AB7" s="3"/>
      <c r="AC7" s="3"/>
      <c r="AD7" s="8"/>
      <c r="AE7" s="3"/>
      <c r="AF7" s="3"/>
      <c r="AG7" s="3"/>
    </row>
    <row r="8" spans="1:33" x14ac:dyDescent="0.15">
      <c r="A8" s="13" t="s">
        <v>23</v>
      </c>
      <c r="B8" s="21">
        <v>1983789352</v>
      </c>
      <c r="C8" s="20">
        <v>166397000</v>
      </c>
      <c r="D8" s="21">
        <v>137097954</v>
      </c>
      <c r="E8" s="20">
        <v>59451770</v>
      </c>
      <c r="F8" s="20">
        <v>137961565</v>
      </c>
      <c r="G8" s="20">
        <v>40961</v>
      </c>
      <c r="H8" s="6">
        <f t="shared" si="0"/>
        <v>1982925741</v>
      </c>
      <c r="I8" s="6">
        <f t="shared" si="0"/>
        <v>225807809</v>
      </c>
      <c r="J8" s="27">
        <f t="shared" si="1"/>
        <v>13709.795400000001</v>
      </c>
      <c r="K8" s="27">
        <f t="shared" si="2"/>
        <v>7764.6184000000012</v>
      </c>
      <c r="L8" s="27">
        <f t="shared" si="3"/>
        <v>5945.1769999999997</v>
      </c>
      <c r="M8" s="28">
        <f t="shared" si="4"/>
        <v>43.364447291459939</v>
      </c>
      <c r="N8" s="27">
        <f t="shared" si="5"/>
        <v>198292.5741</v>
      </c>
      <c r="O8" s="27">
        <f t="shared" si="6"/>
        <v>175711.79319999999</v>
      </c>
      <c r="P8" s="27">
        <f t="shared" si="7"/>
        <v>22580.780900000002</v>
      </c>
      <c r="Q8" s="31">
        <f t="shared" si="8"/>
        <v>11.387607933624581</v>
      </c>
      <c r="AA8" s="3"/>
      <c r="AB8" s="3"/>
      <c r="AC8" s="3"/>
      <c r="AD8" s="8"/>
      <c r="AE8" s="3"/>
      <c r="AF8" s="3"/>
      <c r="AG8" s="3"/>
    </row>
    <row r="9" spans="1:33" x14ac:dyDescent="0.15">
      <c r="A9" s="13" t="s">
        <v>24</v>
      </c>
      <c r="B9" s="21">
        <v>2037706672</v>
      </c>
      <c r="C9" s="20">
        <v>165881000</v>
      </c>
      <c r="D9" s="21">
        <v>142121228</v>
      </c>
      <c r="E9" s="20">
        <v>63144270</v>
      </c>
      <c r="F9" s="20">
        <v>134339087</v>
      </c>
      <c r="G9" s="20">
        <v>16765</v>
      </c>
      <c r="H9" s="6">
        <f t="shared" si="0"/>
        <v>2045488813</v>
      </c>
      <c r="I9" s="6">
        <f t="shared" si="0"/>
        <v>229008505</v>
      </c>
      <c r="J9" s="27">
        <f t="shared" si="1"/>
        <v>14212.122799999999</v>
      </c>
      <c r="K9" s="27">
        <f t="shared" si="2"/>
        <v>7897.6957999999995</v>
      </c>
      <c r="L9" s="27">
        <f t="shared" si="3"/>
        <v>6314.4269999999997</v>
      </c>
      <c r="M9" s="28">
        <f t="shared" si="4"/>
        <v>44.429865185234682</v>
      </c>
      <c r="N9" s="27">
        <f t="shared" si="5"/>
        <v>204548.88130000001</v>
      </c>
      <c r="O9" s="27">
        <f t="shared" si="6"/>
        <v>181648.03080000001</v>
      </c>
      <c r="P9" s="27">
        <f t="shared" si="7"/>
        <v>22900.8505</v>
      </c>
      <c r="Q9" s="31">
        <f t="shared" si="8"/>
        <v>11.195783792340887</v>
      </c>
      <c r="AA9" s="3"/>
      <c r="AB9" s="3"/>
      <c r="AC9" s="3"/>
      <c r="AD9" s="8"/>
      <c r="AE9" s="3"/>
      <c r="AF9" s="3"/>
      <c r="AG9" s="3"/>
    </row>
    <row r="10" spans="1:33" x14ac:dyDescent="0.15">
      <c r="A10" s="13" t="s">
        <v>25</v>
      </c>
      <c r="B10" s="21">
        <v>2012111313</v>
      </c>
      <c r="C10" s="20">
        <v>169978000</v>
      </c>
      <c r="D10" s="21">
        <v>118344173</v>
      </c>
      <c r="E10" s="20">
        <v>43597928</v>
      </c>
      <c r="F10" s="20">
        <v>110511673</v>
      </c>
      <c r="G10" s="20">
        <v>90782</v>
      </c>
      <c r="H10" s="6">
        <f t="shared" si="0"/>
        <v>2019943813</v>
      </c>
      <c r="I10" s="6">
        <f t="shared" si="0"/>
        <v>213485146</v>
      </c>
      <c r="J10" s="27">
        <f t="shared" si="1"/>
        <v>11834.417299999999</v>
      </c>
      <c r="K10" s="27">
        <f t="shared" si="2"/>
        <v>7474.624499999999</v>
      </c>
      <c r="L10" s="27">
        <f t="shared" si="3"/>
        <v>4359.7928000000002</v>
      </c>
      <c r="M10" s="28">
        <f t="shared" si="4"/>
        <v>36.839944793902106</v>
      </c>
      <c r="N10" s="27">
        <f t="shared" si="5"/>
        <v>201994.38130000001</v>
      </c>
      <c r="O10" s="27">
        <f t="shared" si="6"/>
        <v>180645.86670000001</v>
      </c>
      <c r="P10" s="27">
        <f t="shared" si="7"/>
        <v>21348.514599999999</v>
      </c>
      <c r="Q10" s="31">
        <f t="shared" si="8"/>
        <v>10.568865560816466</v>
      </c>
      <c r="AA10" s="3"/>
      <c r="AB10" s="3"/>
      <c r="AC10" s="3"/>
      <c r="AD10" s="8"/>
      <c r="AE10" s="3"/>
      <c r="AF10" s="3"/>
      <c r="AG10" s="3"/>
    </row>
    <row r="11" spans="1:33" x14ac:dyDescent="0.15">
      <c r="A11" s="13" t="s">
        <v>26</v>
      </c>
      <c r="B11" s="7">
        <v>1924601496</v>
      </c>
      <c r="C11" s="6">
        <v>169978000</v>
      </c>
      <c r="D11" s="7">
        <v>102679216</v>
      </c>
      <c r="E11" s="6">
        <v>38030000</v>
      </c>
      <c r="F11" s="6">
        <v>96665712</v>
      </c>
      <c r="G11" s="6">
        <v>38800</v>
      </c>
      <c r="H11" s="6">
        <f t="shared" ref="H11" si="9">B11+D11-F11</f>
        <v>1930615000</v>
      </c>
      <c r="I11" s="6">
        <f t="shared" ref="I11" si="10">C11+E11-G11</f>
        <v>207969200</v>
      </c>
      <c r="J11" s="27">
        <f t="shared" ref="J11" si="11">D11/10000</f>
        <v>10267.9216</v>
      </c>
      <c r="K11" s="27">
        <f t="shared" ref="K11" si="12">J11-L11</f>
        <v>6464.9215999999997</v>
      </c>
      <c r="L11" s="27">
        <f t="shared" ref="L11" si="13">E11/10000</f>
        <v>3803</v>
      </c>
      <c r="M11" s="28">
        <f t="shared" ref="M11" si="14">L11/J11*100</f>
        <v>37.037680537023185</v>
      </c>
      <c r="N11" s="27">
        <f t="shared" ref="N11" si="15">H11/10000</f>
        <v>193061.5</v>
      </c>
      <c r="O11" s="27">
        <f t="shared" ref="O11" si="16">N11-P11</f>
        <v>172264.58000000002</v>
      </c>
      <c r="P11" s="27">
        <f t="shared" ref="P11" si="17">I11/10000</f>
        <v>20796.919999999998</v>
      </c>
      <c r="Q11" s="31">
        <f t="shared" ref="Q11" si="18">P11/N11*100</f>
        <v>10.772173633790267</v>
      </c>
      <c r="AA11" s="3"/>
      <c r="AB11" s="3"/>
      <c r="AC11" s="3"/>
      <c r="AD11" s="8"/>
      <c r="AE11" s="3"/>
      <c r="AF11" s="3"/>
      <c r="AG11" s="3"/>
    </row>
    <row r="12" spans="1:33" x14ac:dyDescent="0.15">
      <c r="A12" s="9"/>
      <c r="B12" s="22"/>
      <c r="C12" s="23"/>
      <c r="D12" s="22"/>
      <c r="E12" s="23"/>
      <c r="F12" s="22"/>
      <c r="G12" s="23"/>
      <c r="H12" s="22"/>
      <c r="I12" s="24"/>
      <c r="J12" s="22"/>
      <c r="K12" s="25"/>
      <c r="L12" s="25"/>
      <c r="M12" s="26"/>
      <c r="N12" s="22"/>
      <c r="O12" s="2"/>
      <c r="P12" s="2"/>
    </row>
    <row r="14" spans="1:33" x14ac:dyDescent="0.15">
      <c r="A14" s="10" t="s">
        <v>27</v>
      </c>
    </row>
    <row r="15" spans="1:33" x14ac:dyDescent="0.15">
      <c r="A15" s="18" t="s">
        <v>28</v>
      </c>
      <c r="B15" s="17"/>
      <c r="C15" s="17"/>
      <c r="D15" s="17"/>
    </row>
    <row r="22" spans="10:10" x14ac:dyDescent="0.15">
      <c r="J22" s="14"/>
    </row>
    <row r="23" spans="10:10" x14ac:dyDescent="0.15">
      <c r="J23" s="14"/>
    </row>
    <row r="24" spans="10:10" x14ac:dyDescent="0.15">
      <c r="J24" s="14"/>
    </row>
    <row r="25" spans="10:10" x14ac:dyDescent="0.15">
      <c r="J25" s="14"/>
    </row>
    <row r="26" spans="10:10" x14ac:dyDescent="0.15">
      <c r="J26" s="14"/>
    </row>
    <row r="27" spans="10:10" x14ac:dyDescent="0.15">
      <c r="J27" s="14"/>
    </row>
    <row r="28" spans="10:10" x14ac:dyDescent="0.15">
      <c r="J28" s="15"/>
    </row>
    <row r="29" spans="10:10" x14ac:dyDescent="0.15">
      <c r="J29" s="16"/>
    </row>
  </sheetData>
  <phoneticPr fontId="22"/>
  <conditionalFormatting sqref="A15">
    <cfRule type="expression" dxfId="3" priority="1">
      <formula>_xlfn.ISFORMULA(A15)</formula>
    </cfRule>
  </conditionalFormatting>
  <conditionalFormatting sqref="A1:XFD14 B15:XFD15 A16:XFD17 C18:XFD18 A18:A19 B19:XFD19 A20:XFD21 A22:H27 I22:XFD29 A28:D28 F28:H28 A29:H29 A30:D30 F30:XFD30 A31:XFD1048576">
    <cfRule type="expression" dxfId="2" priority="2">
      <formula>_xlfn.ISFORMULA(A1)</formula>
    </cfRule>
  </conditionalFormatting>
  <pageMargins left="0.7" right="0.7" top="0.75" bottom="0.75" header="0.3" footer="0.3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3CDB38C-3221-41BA-B847-116F75005B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7201CD-F9FD-438C-946E-C27DFA45B0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E21DF7A-5CAD-4F6B-A6A8-F432B059B49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R6白書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2014-10-16T08:02:32Z</dcterms:created>
  <dcterms:modified xsi:type="dcterms:W3CDTF">2025-07-02T05:03:44Z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