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E2E7E26C-C344-48C0-AE30-6664658A2BE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2" sheetId="9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 localSheetId="0">#REF!</definedName>
    <definedName name="ｑああ">#REF!</definedName>
    <definedName name="あ" localSheetId="0">#REF!</definedName>
    <definedName name="あ">#REF!</definedName>
    <definedName name="あああ" localSheetId="0">#REF!</definedName>
    <definedName name="あああ">#REF!</definedName>
    <definedName name="その他１" localSheetId="0">#REF!</definedName>
    <definedName name="その他１">#REF!</definedName>
    <definedName name="その他２" localSheetId="0">#REF!</definedName>
    <definedName name="その他２">#REF!</definedName>
    <definedName name="その他３" localSheetId="0">#REF!</definedName>
    <definedName name="その他３">#REF!</definedName>
    <definedName name="その他４" localSheetId="0">#REF!</definedName>
    <definedName name="その他４">#REF!</definedName>
    <definedName name="チェンソー１" localSheetId="0">#REF!</definedName>
    <definedName name="チェンソー１">#REF!</definedName>
    <definedName name="チェンソー２" localSheetId="0">#REF!</definedName>
    <definedName name="チェンソー２">#REF!</definedName>
    <definedName name="チェンソー３" localSheetId="0">#REF!</definedName>
    <definedName name="チェンソー３">#REF!</definedName>
    <definedName name="チェンソー４" localSheetId="0">#REF!</definedName>
    <definedName name="チェンソー４">#REF!</definedName>
    <definedName name="高性能１" localSheetId="0">#REF!</definedName>
    <definedName name="高性能１">#REF!</definedName>
    <definedName name="高性能２" localSheetId="0">#REF!</definedName>
    <definedName name="高性能２">#REF!</definedName>
    <definedName name="高性能３" localSheetId="0">#REF!</definedName>
    <definedName name="高性能３">#REF!</definedName>
    <definedName name="高性能４" localSheetId="0">#REF!</definedName>
    <definedName name="高性能４">#REF!</definedName>
    <definedName name="人員１" localSheetId="0">#REF!</definedName>
    <definedName name="人員１">#REF!</definedName>
    <definedName name="人員２" localSheetId="0">#REF!</definedName>
    <definedName name="人員２">#REF!</definedName>
    <definedName name="人員３" localSheetId="0">#REF!</definedName>
    <definedName name="人員３">#REF!</definedName>
    <definedName name="人員４" localSheetId="0">#REF!</definedName>
    <definedName name="人員４">#REF!</definedName>
    <definedName name="燃料１" localSheetId="0">#REF!</definedName>
    <definedName name="燃料１">#REF!</definedName>
    <definedName name="燃料２" localSheetId="0">#REF!</definedName>
    <definedName name="燃料２">#REF!</definedName>
    <definedName name="燃料３" localSheetId="0">#REF!</definedName>
    <definedName name="燃料３">#REF!</definedName>
    <definedName name="燃料４" localSheetId="0">#REF!</definedName>
    <definedName name="燃料４">#REF!</definedName>
    <definedName name="労災１" localSheetId="0">#REF!</definedName>
    <definedName name="労災１">#REF!</definedName>
    <definedName name="労災２" localSheetId="0">#REF!</definedName>
    <definedName name="労災２">#REF!</definedName>
    <definedName name="労災３" localSheetId="0">#REF!</definedName>
    <definedName name="労災３">#REF!</definedName>
    <definedName name="労災４" localSheetId="0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9" l="1"/>
  <c r="U9" i="9"/>
  <c r="U8" i="9"/>
  <c r="C20" i="9" l="1"/>
  <c r="C19" i="9"/>
  <c r="C18" i="9"/>
  <c r="K17" i="9"/>
  <c r="N17" i="9" s="1"/>
  <c r="C17" i="9"/>
  <c r="K16" i="9"/>
  <c r="N16" i="9" s="1"/>
  <c r="C16" i="9"/>
  <c r="K15" i="9"/>
  <c r="N15" i="9" s="1"/>
  <c r="K14" i="9"/>
  <c r="K13" i="9"/>
  <c r="K18" i="9" l="1"/>
  <c r="L17" i="9" s="1"/>
  <c r="N13" i="9"/>
  <c r="C21" i="9"/>
  <c r="D19" i="9" s="1"/>
  <c r="L14" i="9"/>
  <c r="N18" i="9"/>
  <c r="O16" i="9" s="1"/>
  <c r="O17" i="9" l="1"/>
  <c r="O13" i="9"/>
  <c r="O18" i="9" s="1"/>
  <c r="O15" i="9"/>
  <c r="L15" i="9"/>
  <c r="L13" i="9"/>
  <c r="L16" i="9"/>
  <c r="L18" i="9"/>
  <c r="D16" i="9"/>
  <c r="D21" i="9"/>
  <c r="D18" i="9"/>
  <c r="D17" i="9"/>
  <c r="D20" i="9"/>
</calcChain>
</file>

<file path=xl/sharedStrings.xml><?xml version="1.0" encoding="utf-8"?>
<sst xmlns="http://schemas.openxmlformats.org/spreadsheetml/2006/main" count="73" uniqueCount="47">
  <si>
    <t>○森林組合の事業量の内訳(作業依頼者別)</t>
    <rPh sb="1" eb="3">
      <t>シンリン</t>
    </rPh>
    <rPh sb="3" eb="5">
      <t>クミアイ</t>
    </rPh>
    <rPh sb="6" eb="9">
      <t>ジギョウリョウ</t>
    </rPh>
    <rPh sb="10" eb="12">
      <t>ウチワケ</t>
    </rPh>
    <rPh sb="13" eb="15">
      <t>サギョウ</t>
    </rPh>
    <rPh sb="15" eb="18">
      <t>イライシャ</t>
    </rPh>
    <rPh sb="18" eb="19">
      <t>ベツ</t>
    </rPh>
    <phoneticPr fontId="3"/>
  </si>
  <si>
    <t>新植及び保育の依頼者別内訳</t>
    <rPh sb="0" eb="2">
      <t>シンショク</t>
    </rPh>
    <rPh sb="2" eb="3">
      <t>オヨ</t>
    </rPh>
    <rPh sb="4" eb="6">
      <t>ホイク</t>
    </rPh>
    <rPh sb="7" eb="10">
      <t>イライシャ</t>
    </rPh>
    <rPh sb="10" eb="11">
      <t>ベツ</t>
    </rPh>
    <rPh sb="11" eb="13">
      <t>ウチワケ</t>
    </rPh>
    <phoneticPr fontId="3"/>
  </si>
  <si>
    <t>単位：組合、ha</t>
    <rPh sb="0" eb="2">
      <t>タンイ</t>
    </rPh>
    <rPh sb="3" eb="5">
      <t>クミアイ</t>
    </rPh>
    <phoneticPr fontId="4"/>
  </si>
  <si>
    <t>森林所有者別の木材の生産及び販売の利用状況</t>
    <rPh sb="0" eb="2">
      <t>シンリン</t>
    </rPh>
    <rPh sb="2" eb="5">
      <t>ショユウシャ</t>
    </rPh>
    <rPh sb="5" eb="6">
      <t>ベツ</t>
    </rPh>
    <rPh sb="7" eb="9">
      <t>モクザイ</t>
    </rPh>
    <rPh sb="10" eb="12">
      <t>セイサン</t>
    </rPh>
    <rPh sb="12" eb="13">
      <t>オヨ</t>
    </rPh>
    <rPh sb="14" eb="16">
      <t>ハンバイ</t>
    </rPh>
    <rPh sb="17" eb="19">
      <t>リヨウ</t>
    </rPh>
    <rPh sb="19" eb="21">
      <t>ジョウキョウ</t>
    </rPh>
    <phoneticPr fontId="4"/>
  </si>
  <si>
    <t>年度</t>
    <rPh sb="0" eb="2">
      <t>ネンド</t>
    </rPh>
    <phoneticPr fontId="4"/>
  </si>
  <si>
    <t>区分</t>
    <rPh sb="0" eb="2">
      <t>クブン</t>
    </rPh>
    <phoneticPr fontId="3"/>
  </si>
  <si>
    <t>新植</t>
    <rPh sb="0" eb="1">
      <t>シン</t>
    </rPh>
    <rPh sb="1" eb="2">
      <t>ウ</t>
    </rPh>
    <phoneticPr fontId="4"/>
  </si>
  <si>
    <t>保育</t>
    <rPh sb="0" eb="2">
      <t>ホイク</t>
    </rPh>
    <phoneticPr fontId="4"/>
  </si>
  <si>
    <t>区分</t>
    <rPh sb="0" eb="2">
      <t>クブン</t>
    </rPh>
    <phoneticPr fontId="4"/>
  </si>
  <si>
    <t>民有</t>
    <rPh sb="0" eb="2">
      <t>ミンユウ</t>
    </rPh>
    <phoneticPr fontId="4"/>
  </si>
  <si>
    <t>国</t>
    <rPh sb="0" eb="1">
      <t>クニ</t>
    </rPh>
    <phoneticPr fontId="4"/>
  </si>
  <si>
    <t>総数</t>
    <rPh sb="0" eb="2">
      <t>ソウスウ</t>
    </rPh>
    <phoneticPr fontId="4"/>
  </si>
  <si>
    <t>組合数</t>
    <rPh sb="0" eb="3">
      <t>クミアイスウ</t>
    </rPh>
    <phoneticPr fontId="4"/>
  </si>
  <si>
    <t>面積</t>
    <rPh sb="0" eb="2">
      <t>メンセキ</t>
    </rPh>
    <phoneticPr fontId="4"/>
  </si>
  <si>
    <t>私有</t>
    <rPh sb="0" eb="2">
      <t>シユウ</t>
    </rPh>
    <phoneticPr fontId="4"/>
  </si>
  <si>
    <t>市町村</t>
    <rPh sb="0" eb="3">
      <t>シチョウソン</t>
    </rPh>
    <phoneticPr fontId="4"/>
  </si>
  <si>
    <t>財産区</t>
    <rPh sb="0" eb="3">
      <t>ザイサンク</t>
    </rPh>
    <phoneticPr fontId="4"/>
  </si>
  <si>
    <t>都道府県</t>
    <rPh sb="0" eb="4">
      <t>トドウフケン</t>
    </rPh>
    <phoneticPr fontId="4"/>
  </si>
  <si>
    <t>計</t>
    <rPh sb="0" eb="1">
      <t>ケイ</t>
    </rPh>
    <phoneticPr fontId="4"/>
  </si>
  <si>
    <r>
      <t>数量(m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)</t>
    </r>
    <phoneticPr fontId="4"/>
  </si>
  <si>
    <t>個人等</t>
    <rPh sb="0" eb="2">
      <t>コジン</t>
    </rPh>
    <rPh sb="2" eb="3">
      <t>トウ</t>
    </rPh>
    <phoneticPr fontId="2"/>
  </si>
  <si>
    <t>組合員</t>
    <rPh sb="0" eb="2">
      <t>クミアイスウ</t>
    </rPh>
    <rPh sb="2" eb="3">
      <t>イン</t>
    </rPh>
    <phoneticPr fontId="4"/>
  </si>
  <si>
    <t>その他</t>
    <rPh sb="0" eb="3">
      <t>ソノタ</t>
    </rPh>
    <phoneticPr fontId="4"/>
  </si>
  <si>
    <t>独立行政法人</t>
    <rPh sb="0" eb="2">
      <t>ドクリツ</t>
    </rPh>
    <rPh sb="2" eb="4">
      <t>ギョウセイ</t>
    </rPh>
    <rPh sb="4" eb="6">
      <t>ホウジン</t>
    </rPh>
    <phoneticPr fontId="2"/>
  </si>
  <si>
    <r>
      <t>数量(m</t>
    </r>
    <r>
      <rPr>
        <vertAlign val="superscript"/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</rPr>
      <t>)</t>
    </r>
    <rPh sb="0" eb="2">
      <t>スウリョウ</t>
    </rPh>
    <phoneticPr fontId="4"/>
  </si>
  <si>
    <t>公社</t>
    <rPh sb="0" eb="2">
      <t>コウシャ</t>
    </rPh>
    <phoneticPr fontId="2"/>
  </si>
  <si>
    <t>販売事業</t>
    <rPh sb="0" eb="2">
      <t>ハンバイ</t>
    </rPh>
    <rPh sb="2" eb="4">
      <t>ジギョウ</t>
    </rPh>
    <phoneticPr fontId="2"/>
  </si>
  <si>
    <t>市町村</t>
    <rPh sb="0" eb="3">
      <t>シチョウソン</t>
    </rPh>
    <phoneticPr fontId="2"/>
  </si>
  <si>
    <t>林産事業</t>
    <rPh sb="0" eb="2">
      <t>リンサン</t>
    </rPh>
    <rPh sb="2" eb="4">
      <t>ジギョウ</t>
    </rPh>
    <phoneticPr fontId="2"/>
  </si>
  <si>
    <t>財産区</t>
    <rPh sb="0" eb="3">
      <t>ザイサンク</t>
    </rPh>
    <phoneticPr fontId="2"/>
  </si>
  <si>
    <t>合計</t>
    <rPh sb="0" eb="2">
      <t>ゴウケイ</t>
    </rPh>
    <phoneticPr fontId="2"/>
  </si>
  <si>
    <t>都道府県</t>
    <rPh sb="0" eb="4">
      <t>トドウフケン</t>
    </rPh>
    <phoneticPr fontId="2"/>
  </si>
  <si>
    <t>国</t>
    <rPh sb="0" eb="1">
      <t>クニ</t>
    </rPh>
    <phoneticPr fontId="2"/>
  </si>
  <si>
    <t>素材生産量における依頼者別割合</t>
    <rPh sb="0" eb="2">
      <t>ソザイ</t>
    </rPh>
    <rPh sb="2" eb="5">
      <t>セイサンリョウ</t>
    </rPh>
    <rPh sb="9" eb="12">
      <t>イライシャ</t>
    </rPh>
    <rPh sb="12" eb="13">
      <t>ベツ</t>
    </rPh>
    <rPh sb="13" eb="15">
      <t>ワリアイ</t>
    </rPh>
    <phoneticPr fontId="3"/>
  </si>
  <si>
    <t>計</t>
    <rPh sb="0" eb="1">
      <t>ケイ</t>
    </rPh>
    <phoneticPr fontId="2"/>
  </si>
  <si>
    <t>組合員</t>
    <rPh sb="0" eb="3">
      <t>クミアイイン</t>
    </rPh>
    <phoneticPr fontId="4"/>
  </si>
  <si>
    <t>その他</t>
    <rPh sb="2" eb="3">
      <t>タ</t>
    </rPh>
    <phoneticPr fontId="4"/>
  </si>
  <si>
    <t>新植・保育作業面積における依頼者別割合</t>
    <rPh sb="0" eb="2">
      <t>シンショク</t>
    </rPh>
    <rPh sb="3" eb="5">
      <t>ホイク</t>
    </rPh>
    <rPh sb="5" eb="7">
      <t>サギョウ</t>
    </rPh>
    <rPh sb="7" eb="9">
      <t>メンセキ</t>
    </rPh>
    <rPh sb="13" eb="16">
      <t>イライシャ</t>
    </rPh>
    <rPh sb="16" eb="17">
      <t>ベツ</t>
    </rPh>
    <rPh sb="17" eb="19">
      <t>ワリアイ</t>
    </rPh>
    <phoneticPr fontId="3"/>
  </si>
  <si>
    <t>個人等</t>
    <rPh sb="0" eb="2">
      <t>コジン</t>
    </rPh>
    <rPh sb="2" eb="3">
      <t>トウ</t>
    </rPh>
    <phoneticPr fontId="4"/>
  </si>
  <si>
    <t>地方公共団体</t>
    <rPh sb="0" eb="2">
      <t>チホウ</t>
    </rPh>
    <rPh sb="2" eb="4">
      <t>コウキョウ</t>
    </rPh>
    <rPh sb="4" eb="6">
      <t>ダンタイ</t>
    </rPh>
    <phoneticPr fontId="4"/>
  </si>
  <si>
    <t>公社等</t>
    <rPh sb="0" eb="2">
      <t>コウシャ</t>
    </rPh>
    <rPh sb="2" eb="3">
      <t>トウ</t>
    </rPh>
    <phoneticPr fontId="4"/>
  </si>
  <si>
    <t>注１：「個人等」は、国、地方公共団体、財産区、公社等を除く個人や会社。「公社等」には、国立研究開発法人森林研究・整備機構を含む。「私有」は、国、地方公共団体、財産区を除く個人や会社。</t>
    <phoneticPr fontId="4"/>
  </si>
  <si>
    <t>　 ２：「新植・保育」については面積(ha)割合、「素材生産」については数量(㎥)割合。</t>
    <phoneticPr fontId="4"/>
  </si>
  <si>
    <t>　 ３：計の不一致は四捨五入による。</t>
  </si>
  <si>
    <t>新植・保育</t>
    <rPh sb="0" eb="1">
      <t>シン</t>
    </rPh>
    <rPh sb="1" eb="2">
      <t>ウ</t>
    </rPh>
    <rPh sb="3" eb="5">
      <t>ホイク</t>
    </rPh>
    <phoneticPr fontId="4"/>
  </si>
  <si>
    <t>素材生産</t>
    <rPh sb="0" eb="2">
      <t>ソザイ</t>
    </rPh>
    <rPh sb="2" eb="4">
      <t>セイサン</t>
    </rPh>
    <phoneticPr fontId="4"/>
  </si>
  <si>
    <t>資料：林野庁「令和４年度森林組合統計」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</si>
</sst>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\ ##0"/>
    <numFmt numFmtId="177" formatCode="@\ "/>
    <numFmt numFmtId="178" formatCode="0.0;&quot;△&quot;0.0"/>
    <numFmt numFmtId="179" formatCode="#,##0;\-#,##0;&quot;-&quot;"/>
  </numFmts>
  <fonts count="23" x14ac:knownFonts="1">
    <font>
      <sz val="11"/>
      <color theme="1"/>
      <name val="Calibri"/>
      <family val="2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Calibri"/>
      <family val="2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12"/>
      <color indexed="10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4"/>
      <name val="ＭＳ 明朝"/>
      <family val="1"/>
      <charset val="128"/>
    </font>
    <font>
      <vertAlign val="superscript"/>
      <sz val="11"/>
      <name val="ＭＳ Ｐゴシック"/>
      <family val="3"/>
      <charset val="128"/>
    </font>
    <font>
      <sz val="11"/>
      <color theme="1"/>
      <name val="Calibri"/>
      <family val="2"/>
    </font>
    <font>
      <sz val="11"/>
      <color theme="1"/>
      <name val="ＭＳ Ｐゴシック"/>
      <family val="3"/>
      <charset val="128"/>
    </font>
    <font>
      <u/>
      <sz val="11"/>
      <color theme="10"/>
      <name val="Calibri"/>
      <family val="2"/>
    </font>
    <font>
      <u/>
      <sz val="11"/>
      <color theme="10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5">
    <xf numFmtId="0" fontId="0" fillId="0" borderId="0">
      <alignment vertical="center"/>
    </xf>
    <xf numFmtId="176" fontId="5" fillId="0" borderId="1" applyFont="0" applyFill="0" applyBorder="0" applyProtection="0"/>
    <xf numFmtId="177" fontId="6" fillId="0" borderId="0">
      <alignment horizontal="right" vertical="center"/>
    </xf>
    <xf numFmtId="178" fontId="5" fillId="0" borderId="2" applyFont="0" applyBorder="0" applyProtection="0"/>
    <xf numFmtId="179" fontId="7" fillId="0" borderId="0" applyFill="0" applyBorder="0" applyAlignment="0"/>
    <xf numFmtId="0" fontId="8" fillId="0" borderId="0">
      <alignment horizontal="left"/>
    </xf>
    <xf numFmtId="0" fontId="9" fillId="0" borderId="3" applyNumberFormat="0" applyAlignment="0" applyProtection="0">
      <alignment horizontal="left" vertical="center"/>
    </xf>
    <xf numFmtId="0" fontId="9" fillId="0" borderId="4">
      <alignment horizontal="left" vertical="center"/>
    </xf>
    <xf numFmtId="0" fontId="10" fillId="0" borderId="0"/>
    <xf numFmtId="4" fontId="8" fillId="0" borderId="0">
      <alignment horizontal="right"/>
    </xf>
    <xf numFmtId="4" fontId="11" fillId="0" borderId="0">
      <alignment horizontal="right"/>
    </xf>
    <xf numFmtId="0" fontId="12" fillId="0" borderId="0">
      <alignment horizontal="left"/>
    </xf>
    <xf numFmtId="0" fontId="13" fillId="0" borderId="0">
      <alignment horizontal="center"/>
    </xf>
    <xf numFmtId="9" fontId="18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38" fontId="14" fillId="0" borderId="0" applyFill="0" applyBorder="0" applyAlignment="0" applyProtection="0">
      <alignment vertical="center"/>
    </xf>
    <xf numFmtId="38" fontId="15" fillId="0" borderId="5" applyFill="0" applyBorder="0" applyAlignment="0" applyProtection="0"/>
    <xf numFmtId="0" fontId="16" fillId="0" borderId="0"/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2" fillId="0" borderId="0" xfId="18"/>
    <xf numFmtId="3" fontId="2" fillId="0" borderId="0" xfId="18" applyNumberFormat="1"/>
    <xf numFmtId="3" fontId="2" fillId="0" borderId="0" xfId="18" applyNumberFormat="1" applyAlignment="1">
      <alignment horizontal="center"/>
    </xf>
    <xf numFmtId="0" fontId="19" fillId="0" borderId="0" xfId="18" applyFont="1"/>
    <xf numFmtId="0" fontId="2" fillId="0" borderId="0" xfId="18" applyAlignment="1">
      <alignment horizontal="left"/>
    </xf>
    <xf numFmtId="3" fontId="22" fillId="0" borderId="0" xfId="18" applyNumberFormat="1" applyFont="1"/>
    <xf numFmtId="3" fontId="19" fillId="0" borderId="6" xfId="0" applyNumberFormat="1" applyFont="1" applyBorder="1" applyAlignment="1"/>
    <xf numFmtId="3" fontId="2" fillId="0" borderId="0" xfId="18" applyNumberFormat="1" applyFill="1"/>
    <xf numFmtId="0" fontId="2" fillId="0" borderId="0" xfId="18" applyFill="1"/>
    <xf numFmtId="3" fontId="2" fillId="0" borderId="9" xfId="18" applyNumberFormat="1" applyFill="1" applyBorder="1" applyAlignment="1">
      <alignment horizontal="center"/>
    </xf>
    <xf numFmtId="3" fontId="19" fillId="0" borderId="8" xfId="0" applyNumberFormat="1" applyFont="1" applyFill="1" applyBorder="1" applyAlignment="1"/>
    <xf numFmtId="3" fontId="2" fillId="0" borderId="6" xfId="18" applyNumberFormat="1" applyFill="1" applyBorder="1" applyAlignment="1">
      <alignment horizontal="center"/>
    </xf>
    <xf numFmtId="3" fontId="19" fillId="0" borderId="6" xfId="0" applyNumberFormat="1" applyFont="1" applyFill="1" applyBorder="1" applyAlignment="1"/>
    <xf numFmtId="3" fontId="2" fillId="0" borderId="6" xfId="18" applyNumberFormat="1" applyFill="1" applyBorder="1"/>
    <xf numFmtId="38" fontId="2" fillId="0" borderId="6" xfId="15" applyFont="1" applyFill="1" applyBorder="1" applyAlignment="1"/>
    <xf numFmtId="9" fontId="2" fillId="0" borderId="6" xfId="18" applyNumberFormat="1" applyFill="1" applyBorder="1"/>
    <xf numFmtId="9" fontId="2" fillId="0" borderId="0" xfId="13" applyFont="1" applyFill="1" applyAlignment="1"/>
    <xf numFmtId="0" fontId="2" fillId="0" borderId="6" xfId="18" applyFill="1" applyBorder="1"/>
    <xf numFmtId="9" fontId="2" fillId="0" borderId="6" xfId="13" applyFont="1" applyFill="1" applyBorder="1" applyAlignment="1"/>
    <xf numFmtId="3" fontId="2" fillId="0" borderId="6" xfId="18" applyNumberFormat="1" applyFill="1" applyBorder="1" applyAlignment="1">
      <alignment shrinkToFit="1"/>
    </xf>
    <xf numFmtId="3" fontId="2" fillId="0" borderId="4" xfId="18" applyNumberFormat="1" applyFill="1" applyBorder="1" applyAlignment="1">
      <alignment horizontal="center"/>
    </xf>
    <xf numFmtId="3" fontId="2" fillId="0" borderId="9" xfId="18" applyNumberFormat="1" applyFill="1" applyBorder="1" applyAlignment="1">
      <alignment horizontal="center"/>
    </xf>
    <xf numFmtId="3" fontId="2" fillId="0" borderId="10" xfId="18" applyNumberFormat="1" applyFill="1" applyBorder="1" applyAlignment="1">
      <alignment horizontal="center"/>
    </xf>
    <xf numFmtId="3" fontId="2" fillId="0" borderId="6" xfId="18" applyNumberFormat="1" applyBorder="1" applyAlignment="1">
      <alignment horizontal="center" vertical="center"/>
    </xf>
    <xf numFmtId="3" fontId="2" fillId="0" borderId="6" xfId="18" applyNumberFormat="1" applyFill="1" applyBorder="1" applyAlignment="1">
      <alignment horizontal="center" vertical="center"/>
    </xf>
    <xf numFmtId="3" fontId="2" fillId="0" borderId="6" xfId="18" applyNumberFormat="1" applyFill="1" applyBorder="1" applyAlignment="1">
      <alignment vertical="center"/>
    </xf>
    <xf numFmtId="3" fontId="2" fillId="0" borderId="0" xfId="18" applyNumberFormat="1" applyFill="1" applyAlignment="1">
      <alignment vertical="center"/>
    </xf>
    <xf numFmtId="9" fontId="2" fillId="0" borderId="6" xfId="18" applyNumberFormat="1" applyFill="1" applyBorder="1" applyAlignment="1">
      <alignment vertical="center"/>
    </xf>
    <xf numFmtId="38" fontId="2" fillId="0" borderId="0" xfId="15" applyFont="1" applyFill="1" applyAlignment="1">
      <alignment vertical="center"/>
    </xf>
    <xf numFmtId="0" fontId="19" fillId="0" borderId="0" xfId="0" applyFont="1" applyFill="1" applyAlignment="1">
      <alignment vertical="center"/>
    </xf>
    <xf numFmtId="3" fontId="2" fillId="0" borderId="6" xfId="18" applyNumberFormat="1" applyFill="1" applyBorder="1" applyAlignment="1">
      <alignment horizontal="center"/>
    </xf>
    <xf numFmtId="3" fontId="2" fillId="0" borderId="6" xfId="18" applyNumberFormat="1" applyFill="1" applyBorder="1" applyAlignment="1">
      <alignment vertical="center" wrapText="1"/>
    </xf>
    <xf numFmtId="0" fontId="19" fillId="0" borderId="12" xfId="0" applyFont="1" applyFill="1" applyBorder="1" applyAlignment="1">
      <alignment horizontal="center"/>
    </xf>
    <xf numFmtId="0" fontId="2" fillId="0" borderId="11" xfId="18" applyBorder="1"/>
    <xf numFmtId="0" fontId="2" fillId="0" borderId="11" xfId="18" applyFill="1" applyBorder="1"/>
    <xf numFmtId="0" fontId="19" fillId="0" borderId="11" xfId="18" applyFont="1" applyFill="1" applyBorder="1" applyAlignment="1">
      <alignment horizontal="right"/>
    </xf>
    <xf numFmtId="0" fontId="2" fillId="0" borderId="13" xfId="18" applyBorder="1" applyAlignment="1">
      <alignment horizontal="center" vertical="center"/>
    </xf>
    <xf numFmtId="0" fontId="2" fillId="0" borderId="6" xfId="18" applyFill="1" applyBorder="1" applyAlignment="1">
      <alignment horizontal="center"/>
    </xf>
    <xf numFmtId="0" fontId="19" fillId="0" borderId="7" xfId="0" applyFont="1" applyBorder="1" applyAlignment="1">
      <alignment horizontal="center" vertical="center"/>
    </xf>
    <xf numFmtId="0" fontId="2" fillId="0" borderId="10" xfId="18" applyFill="1" applyBorder="1" applyAlignment="1">
      <alignment horizontal="center"/>
    </xf>
    <xf numFmtId="0" fontId="19" fillId="0" borderId="9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3" fontId="19" fillId="0" borderId="12" xfId="0" applyNumberFormat="1" applyFont="1" applyFill="1" applyBorder="1" applyAlignment="1"/>
    <xf numFmtId="3" fontId="19" fillId="0" borderId="9" xfId="0" applyNumberFormat="1" applyFont="1" applyFill="1" applyBorder="1" applyAlignment="1"/>
    <xf numFmtId="0" fontId="2" fillId="0" borderId="11" xfId="18" applyFill="1" applyBorder="1" applyAlignment="1">
      <alignment horizontal="center"/>
    </xf>
    <xf numFmtId="0" fontId="2" fillId="0" borderId="9" xfId="18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shrinkToFit="1"/>
    </xf>
    <xf numFmtId="0" fontId="2" fillId="0" borderId="14" xfId="18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3" fontId="2" fillId="0" borderId="10" xfId="18" applyNumberFormat="1" applyBorder="1" applyAlignment="1">
      <alignment horizontal="center"/>
    </xf>
    <xf numFmtId="3" fontId="2" fillId="0" borderId="9" xfId="18" applyNumberFormat="1" applyBorder="1" applyAlignment="1">
      <alignment horizontal="center"/>
    </xf>
    <xf numFmtId="3" fontId="19" fillId="0" borderId="8" xfId="0" applyNumberFormat="1" applyFont="1" applyBorder="1" applyAlignment="1"/>
    <xf numFmtId="3" fontId="2" fillId="0" borderId="9" xfId="0" applyNumberFormat="1" applyFont="1" applyFill="1" applyBorder="1" applyAlignment="1">
      <alignment horizontal="center"/>
    </xf>
    <xf numFmtId="3" fontId="2" fillId="0" borderId="9" xfId="18" applyNumberFormat="1" applyFill="1" applyBorder="1" applyAlignment="1">
      <alignment horizontal="center" vertical="center"/>
    </xf>
    <xf numFmtId="3" fontId="19" fillId="0" borderId="6" xfId="0" applyNumberFormat="1" applyFont="1" applyFill="1" applyBorder="1" applyAlignment="1">
      <alignment horizontal="center" vertical="center" wrapText="1"/>
    </xf>
    <xf numFmtId="3" fontId="2" fillId="0" borderId="6" xfId="18" applyNumberFormat="1" applyFill="1" applyBorder="1" applyAlignment="1">
      <alignment horizontal="center" vertical="center" wrapText="1"/>
    </xf>
    <xf numFmtId="0" fontId="2" fillId="0" borderId="16" xfId="18" applyFill="1" applyBorder="1"/>
  </cellXfs>
  <cellStyles count="25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Calc Currency (0)" xfId="4" xr:uid="{00000000-0005-0000-0000-000003000000}"/>
    <cellStyle name="entry" xfId="5" xr:uid="{00000000-0005-0000-0000-000004000000}"/>
    <cellStyle name="Header1" xfId="6" xr:uid="{00000000-0005-0000-0000-000005000000}"/>
    <cellStyle name="Header2" xfId="7" xr:uid="{00000000-0005-0000-0000-000006000000}"/>
    <cellStyle name="Hyperlink" xfId="24" xr:uid="{00000000-000B-0000-0000-000008000000}"/>
    <cellStyle name="Normal_#18-Internet" xfId="8" xr:uid="{00000000-0005-0000-0000-000007000000}"/>
    <cellStyle name="price" xfId="9" xr:uid="{00000000-0005-0000-0000-000008000000}"/>
    <cellStyle name="revised" xfId="10" xr:uid="{00000000-0005-0000-0000-000009000000}"/>
    <cellStyle name="section" xfId="11" xr:uid="{00000000-0005-0000-0000-00000A000000}"/>
    <cellStyle name="title" xfId="12" xr:uid="{00000000-0005-0000-0000-00000B000000}"/>
    <cellStyle name="パーセント" xfId="13" builtinId="5"/>
    <cellStyle name="パーセント 2" xfId="14" xr:uid="{00000000-0005-0000-0000-00000D000000}"/>
    <cellStyle name="ハイパーリンク 2" xfId="23" xr:uid="{42BFE8F0-4E15-44E4-8251-61786F6E70E0}"/>
    <cellStyle name="桁区切り" xfId="15" builtinId="6"/>
    <cellStyle name="桁区切り 2" xfId="16" xr:uid="{00000000-0005-0000-0000-00000F000000}"/>
    <cellStyle name="標準" xfId="0" builtinId="0"/>
    <cellStyle name="標準 2" xfId="17" xr:uid="{00000000-0005-0000-0000-000011000000}"/>
    <cellStyle name="標準 2 2" xfId="22" xr:uid="{88C31FE7-9C21-485F-9EC6-3A405D52CE7D}"/>
    <cellStyle name="標準 3" xfId="18" xr:uid="{00000000-0005-0000-0000-000012000000}"/>
    <cellStyle name="変更後" xfId="19" xr:uid="{00000000-0005-0000-0000-000013000000}"/>
    <cellStyle name="変更後２" xfId="20" xr:uid="{00000000-0005-0000-0000-000014000000}"/>
    <cellStyle name="未定義" xfId="21" xr:uid="{00000000-0005-0000-0000-000015000000}"/>
  </cellStyles>
  <dxfs count="0"/>
  <tableStyles count="0" defaultTableStyle="TableStyleMedium9" defaultPivotStyle="PivotStyleLight16"/>
  <colors>
    <mruColors>
      <color rgb="FFCC99FF"/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1902083333333341E-2"/>
          <c:y val="1.5626388888888895E-2"/>
          <c:w val="0.97118194444444439"/>
          <c:h val="0.97118194444444439"/>
        </c:manualLayout>
      </c:layout>
      <c:pie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33CC33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1-6005-4051-91DF-05973A7DE3E1}"/>
              </c:ext>
            </c:extLst>
          </c:dPt>
          <c:dPt>
            <c:idx val="1"/>
            <c:bubble3D val="0"/>
            <c:spPr>
              <a:solidFill>
                <a:srgbClr val="FF99FF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6005-4051-91DF-05973A7DE3E1}"/>
              </c:ext>
            </c:extLst>
          </c:dPt>
          <c:dPt>
            <c:idx val="2"/>
            <c:bubble3D val="0"/>
            <c:spPr>
              <a:solidFill>
                <a:srgbClr val="66CCFF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6005-4051-91DF-05973A7DE3E1}"/>
              </c:ext>
            </c:extLst>
          </c:dPt>
          <c:dPt>
            <c:idx val="3"/>
            <c:bubble3D val="0"/>
            <c:spPr>
              <a:solidFill>
                <a:srgbClr val="B2B2B2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6005-4051-91DF-05973A7DE3E1}"/>
              </c:ext>
            </c:extLst>
          </c:dPt>
          <c:dPt>
            <c:idx val="4"/>
            <c:bubble3D val="0"/>
            <c:spPr>
              <a:solidFill>
                <a:srgbClr val="FFCC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9-6005-4051-91DF-05973A7DE3E1}"/>
              </c:ext>
            </c:extLst>
          </c:dPt>
          <c:dLbls>
            <c:dLbl>
              <c:idx val="0"/>
              <c:layout>
                <c:manualLayout>
                  <c:x val="-0.2054630240238175"/>
                  <c:y val="-2.2731107371197816E-2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05-4051-91DF-05973A7DE3E1}"/>
                </c:ext>
              </c:extLst>
            </c:dLbl>
            <c:dLbl>
              <c:idx val="1"/>
              <c:layout>
                <c:manualLayout>
                  <c:x val="0.19837936646318741"/>
                  <c:y val="-7.8602583313957003E-2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05-4051-91DF-05973A7DE3E1}"/>
                </c:ext>
              </c:extLst>
            </c:dLbl>
            <c:dLbl>
              <c:idx val="2"/>
              <c:layout>
                <c:manualLayout>
                  <c:x val="0.25638332149600707"/>
                  <c:y val="-1.4274999999999999E-2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05-4051-91DF-05973A7DE3E1}"/>
                </c:ext>
              </c:extLst>
            </c:dLbl>
            <c:dLbl>
              <c:idx val="3"/>
              <c:layout>
                <c:manualLayout>
                  <c:x val="0.1672340499246453"/>
                  <c:y val="0.19297083333333337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05-4051-91DF-05973A7DE3E1}"/>
                </c:ext>
              </c:extLst>
            </c:dLbl>
            <c:dLbl>
              <c:idx val="4"/>
              <c:layout>
                <c:manualLayout>
                  <c:x val="5.7162159821227423E-2"/>
                  <c:y val="0.14537777777777777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05-4051-91DF-05973A7DE3E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'12'!$B$16:$B$20</c:f>
              <c:strCache>
                <c:ptCount val="5"/>
                <c:pt idx="0">
                  <c:v>個人等</c:v>
                </c:pt>
                <c:pt idx="1">
                  <c:v>公社等</c:v>
                </c:pt>
                <c:pt idx="2">
                  <c:v>財産区</c:v>
                </c:pt>
                <c:pt idx="3">
                  <c:v>地方公共団体</c:v>
                </c:pt>
                <c:pt idx="4">
                  <c:v>国</c:v>
                </c:pt>
              </c:strCache>
            </c:strRef>
          </c:cat>
          <c:val>
            <c:numRef>
              <c:f>'12'!$D$16:$D$20</c:f>
              <c:numCache>
                <c:formatCode>0%</c:formatCode>
                <c:ptCount val="5"/>
                <c:pt idx="0">
                  <c:v>0.56580595768374164</c:v>
                </c:pt>
                <c:pt idx="1">
                  <c:v>0.16663766703786193</c:v>
                </c:pt>
                <c:pt idx="2">
                  <c:v>1.0126670378619154E-2</c:v>
                </c:pt>
                <c:pt idx="3">
                  <c:v>0.20186061618411286</c:v>
                </c:pt>
                <c:pt idx="4">
                  <c:v>5.556908871566444E-2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05-4051-91DF-05973A7DE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1.9068055555555557E-2"/>
          <c:y val="1.6171527777777778E-2"/>
          <c:w val="0.97540208333333334"/>
          <c:h val="0.97829861111111116"/>
        </c:manualLayout>
      </c:layout>
      <c:pieChart>
        <c:varyColors val="1"/>
        <c:ser>
          <c:idx val="1"/>
          <c:order val="1"/>
          <c:spPr>
            <a:solidFill>
              <a:srgbClr val="33CC33"/>
            </a:solidFill>
            <a:ln>
              <a:noFill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4E87-48AB-A811-F20A6C8BBE45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01-4E87-48AB-A811-F20A6C8BBE45}"/>
              </c:ext>
            </c:extLst>
          </c:dPt>
          <c:dPt>
            <c:idx val="2"/>
            <c:bubble3D val="0"/>
            <c:spPr>
              <a:solidFill>
                <a:srgbClr val="66CCFF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3-4E87-48AB-A811-F20A6C8BBE45}"/>
              </c:ext>
            </c:extLst>
          </c:dPt>
          <c:dPt>
            <c:idx val="3"/>
            <c:bubble3D val="0"/>
            <c:spPr>
              <a:solidFill>
                <a:srgbClr val="B2B2B2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5-4E87-48AB-A811-F20A6C8BBE45}"/>
              </c:ext>
            </c:extLst>
          </c:dPt>
          <c:dPt>
            <c:idx val="4"/>
            <c:bubble3D val="0"/>
            <c:spPr>
              <a:solidFill>
                <a:srgbClr val="FFCC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7-4E87-48AB-A811-F20A6C8BBE45}"/>
              </c:ext>
            </c:extLst>
          </c:dPt>
          <c:dLbls>
            <c:dLbl>
              <c:idx val="0"/>
              <c:layout>
                <c:manualLayout>
                  <c:x val="-0.26519444973755779"/>
                  <c:y val="-0.2965458333333334"/>
                </c:manualLayout>
              </c:layout>
              <c:spPr/>
              <c:txPr>
                <a:bodyPr/>
                <a:lstStyle/>
                <a:p>
                  <a:pPr>
                    <a:defRPr sz="700">
                      <a:latin typeface="+mn-ea"/>
                      <a:ea typeface="+mn-ea"/>
                    </a:defRPr>
                  </a:pPr>
                  <a:endParaRPr lang="ja-JP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E87-48AB-A811-F20A6C8BBE45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E87-48AB-A811-F20A6C8BBE45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E87-48AB-A811-F20A6C8BBE45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E87-48AB-A811-F20A6C8BBE4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'12'!$M$13:$M$17</c:f>
              <c:strCache>
                <c:ptCount val="5"/>
                <c:pt idx="0">
                  <c:v>私有</c:v>
                </c:pt>
                <c:pt idx="2">
                  <c:v>財産区</c:v>
                </c:pt>
                <c:pt idx="3">
                  <c:v>地方公共団体</c:v>
                </c:pt>
                <c:pt idx="4">
                  <c:v>国</c:v>
                </c:pt>
              </c:strCache>
            </c:strRef>
          </c:cat>
          <c:val>
            <c:numRef>
              <c:f>'12'!$O$13:$O$17</c:f>
              <c:numCache>
                <c:formatCode>0%</c:formatCode>
                <c:ptCount val="5"/>
                <c:pt idx="0">
                  <c:v>0.86151368712003329</c:v>
                </c:pt>
                <c:pt idx="2">
                  <c:v>1.713604118499687E-2</c:v>
                </c:pt>
                <c:pt idx="3">
                  <c:v>7.9887259980889649E-2</c:v>
                </c:pt>
                <c:pt idx="4">
                  <c:v>4.1463011714080164E-2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E87-48AB-A811-F20A6C8BB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doughnutChart>
        <c:varyColors val="1"/>
        <c:ser>
          <c:idx val="0"/>
          <c:order val="0"/>
          <c:spPr>
            <a:ln>
              <a:solidFill>
                <a:sysClr val="window" lastClr="FFFFFF"/>
              </a:solidFill>
            </a:ln>
          </c:spPr>
          <c:dPt>
            <c:idx val="0"/>
            <c:bubble3D val="0"/>
            <c:spPr>
              <a:solidFill>
                <a:srgbClr val="33CC33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4E87-48AB-A811-F20A6C8BBE45}"/>
              </c:ext>
            </c:extLst>
          </c:dPt>
          <c:dPt>
            <c:idx val="1"/>
            <c:bubble3D val="0"/>
            <c:spPr>
              <a:solidFill>
                <a:srgbClr val="FF99FF"/>
              </a:solidFill>
              <a:ln>
                <a:solidFill>
                  <a:sysClr val="window" lastClr="FFFFFF"/>
                </a:solidFill>
              </a:ln>
            </c:spPr>
            <c:extLst>
              <c:ext xmlns:c16="http://schemas.microsoft.com/office/drawing/2014/chart" uri="{C3380CC4-5D6E-409C-BE32-E72D297353CC}">
                <c16:uniqueId val="{0000000C-4E87-48AB-A811-F20A6C8BBE45}"/>
              </c:ext>
            </c:extLst>
          </c:dPt>
          <c:dPt>
            <c:idx val="2"/>
            <c:bubble3D val="0"/>
            <c:spPr>
              <a:solidFill>
                <a:srgbClr val="66CCFF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0E-4E87-48AB-A811-F20A6C8BBE45}"/>
              </c:ext>
            </c:extLst>
          </c:dPt>
          <c:dPt>
            <c:idx val="3"/>
            <c:bubble3D val="0"/>
            <c:spPr>
              <a:solidFill>
                <a:srgbClr val="B2B2B2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10-4E87-48AB-A811-F20A6C8BBE45}"/>
              </c:ext>
            </c:extLst>
          </c:dPt>
          <c:dPt>
            <c:idx val="4"/>
            <c:bubble3D val="0"/>
            <c:spPr>
              <a:solidFill>
                <a:srgbClr val="FFCC00"/>
              </a:solidFill>
              <a:ln>
                <a:noFill/>
              </a:ln>
            </c:spPr>
            <c:extLst>
              <c:ext xmlns:c16="http://schemas.microsoft.com/office/drawing/2014/chart" uri="{C3380CC4-5D6E-409C-BE32-E72D297353CC}">
                <c16:uniqueId val="{00000012-4E87-48AB-A811-F20A6C8BBE45}"/>
              </c:ext>
            </c:extLst>
          </c:dPt>
          <c:dLbls>
            <c:dLbl>
              <c:idx val="0"/>
              <c:layout>
                <c:manualLayout>
                  <c:x val="1.2891021532385192E-2"/>
                  <c:y val="8.04305555555555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E87-48AB-A811-F20A6C8BBE45}"/>
                </c:ext>
              </c:extLst>
            </c:dLbl>
            <c:dLbl>
              <c:idx val="1"/>
              <c:layout>
                <c:manualLayout>
                  <c:x val="-1.6268431684756248E-2"/>
                  <c:y val="6.74512671233937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E87-48AB-A811-F20A6C8BBE45}"/>
                </c:ext>
              </c:extLst>
            </c:dLbl>
            <c:dLbl>
              <c:idx val="2"/>
              <c:layout>
                <c:manualLayout>
                  <c:x val="3.5200166299998267E-2"/>
                  <c:y val="4.40972222222222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E87-48AB-A811-F20A6C8BBE45}"/>
                </c:ext>
              </c:extLst>
            </c:dLbl>
            <c:dLbl>
              <c:idx val="3"/>
              <c:layout>
                <c:manualLayout>
                  <c:x val="3.5200166299998226E-2"/>
                  <c:y val="5.29166666666666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E87-48AB-A811-F20A6C8BBE45}"/>
                </c:ext>
              </c:extLst>
            </c:dLbl>
            <c:dLbl>
              <c:idx val="4"/>
              <c:layout>
                <c:manualLayout>
                  <c:x val="1.7600083149999054E-2"/>
                  <c:y val="5.17388888888888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E87-48AB-A811-F20A6C8BBE45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'12'!$M$13:$M$17</c:f>
              <c:strCache>
                <c:ptCount val="5"/>
                <c:pt idx="0">
                  <c:v>私有</c:v>
                </c:pt>
                <c:pt idx="2">
                  <c:v>財産区</c:v>
                </c:pt>
                <c:pt idx="3">
                  <c:v>地方公共団体</c:v>
                </c:pt>
                <c:pt idx="4">
                  <c:v>国</c:v>
                </c:pt>
              </c:strCache>
            </c:strRef>
          </c:cat>
          <c:val>
            <c:numRef>
              <c:f>'12'!$L$13:$L$17</c:f>
              <c:numCache>
                <c:formatCode>0%</c:formatCode>
                <c:ptCount val="5"/>
                <c:pt idx="0">
                  <c:v>0.72708985311474372</c:v>
                </c:pt>
                <c:pt idx="1">
                  <c:v>0.13442383400528959</c:v>
                </c:pt>
                <c:pt idx="2">
                  <c:v>1.713604118499687E-2</c:v>
                </c:pt>
                <c:pt idx="3">
                  <c:v>7.9887259980889649E-2</c:v>
                </c:pt>
                <c:pt idx="4">
                  <c:v>4.1463011714080164E-2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4E87-48AB-A811-F20A6C8BB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367534</xdr:colOff>
      <xdr:row>28</xdr:row>
      <xdr:rowOff>39415</xdr:rowOff>
    </xdr:from>
    <xdr:to>
      <xdr:col>2</xdr:col>
      <xdr:colOff>664206</xdr:colOff>
      <xdr:row>36</xdr:row>
      <xdr:rowOff>107815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CC4CC1CB-B6BC-408A-A05E-7FF86AB40F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53976</xdr:colOff>
      <xdr:row>28</xdr:row>
      <xdr:rowOff>27152</xdr:rowOff>
    </xdr:from>
    <xdr:to>
      <xdr:col>5</xdr:col>
      <xdr:colOff>138468</xdr:colOff>
      <xdr:row>36</xdr:row>
      <xdr:rowOff>94895</xdr:rowOff>
    </xdr:to>
    <xdr:graphicFrame macro="">
      <xdr:nvGraphicFramePr>
        <xdr:cNvPr id="3" name="グラフ 3">
          <a:extLst>
            <a:ext uri="{FF2B5EF4-FFF2-40B4-BE49-F238E27FC236}">
              <a16:creationId xmlns:a16="http://schemas.microsoft.com/office/drawing/2014/main" id="{DA66E6F4-CB74-4738-B256-1A2FE5DBB3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0.5883</cdr:x>
      <cdr:y>0.41975</cdr:y>
    </cdr:from>
    <cdr:to>
      <cdr:x>0.86476</cdr:x>
      <cdr:y>0.54369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849020" y="604434"/>
          <a:ext cx="398980" cy="178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個人等</a:t>
          </a:r>
        </a:p>
      </cdr:txBody>
    </cdr:sp>
  </cdr:relSizeAnchor>
  <cdr:relSizeAnchor xmlns:cdr="http://schemas.openxmlformats.org/drawingml/2006/chartDrawing">
    <cdr:from>
      <cdr:x>0.15846</cdr:x>
      <cdr:y>0.64677</cdr:y>
    </cdr:from>
    <cdr:to>
      <cdr:x>0.4114</cdr:x>
      <cdr:y>0.75712</cdr:y>
    </cdr:to>
    <cdr:sp macro="" textlink="">
      <cdr:nvSpPr>
        <cdr:cNvPr id="3" name="テキスト ボックス 2"/>
        <cdr:cNvSpPr txBox="1"/>
      </cdr:nvSpPr>
      <cdr:spPr>
        <a:xfrm xmlns:a="http://schemas.openxmlformats.org/drawingml/2006/main">
          <a:off x="228686" y="931347"/>
          <a:ext cx="365040" cy="1589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公社等</a:t>
          </a:r>
        </a:p>
      </cdr:txBody>
    </cdr:sp>
  </cdr:relSizeAnchor>
  <cdr:relSizeAnchor xmlns:cdr="http://schemas.openxmlformats.org/drawingml/2006/chartDrawing">
    <cdr:from>
      <cdr:x>0.0264</cdr:x>
      <cdr:y>0.44882</cdr:y>
    </cdr:from>
    <cdr:to>
      <cdr:x>0.29687</cdr:x>
      <cdr:y>0.52917</cdr:y>
    </cdr:to>
    <cdr:sp macro="" textlink="">
      <cdr:nvSpPr>
        <cdr:cNvPr id="4" name="テキスト ボックス 3"/>
        <cdr:cNvSpPr txBox="1"/>
      </cdr:nvSpPr>
      <cdr:spPr>
        <a:xfrm xmlns:a="http://schemas.openxmlformats.org/drawingml/2006/main">
          <a:off x="38100" y="646302"/>
          <a:ext cx="390336" cy="1156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財産区</a:t>
          </a:r>
        </a:p>
      </cdr:txBody>
    </cdr:sp>
  </cdr:relSizeAnchor>
  <cdr:relSizeAnchor xmlns:cdr="http://schemas.openxmlformats.org/drawingml/2006/chartDrawing">
    <cdr:from>
      <cdr:x>0.02108</cdr:x>
      <cdr:y>0.24702</cdr:y>
    </cdr:from>
    <cdr:to>
      <cdr:x>0.46356</cdr:x>
      <cdr:y>0.33073</cdr:y>
    </cdr:to>
    <cdr:sp macro="" textlink="">
      <cdr:nvSpPr>
        <cdr:cNvPr id="5" name="テキスト ボックス 4"/>
        <cdr:cNvSpPr txBox="1"/>
      </cdr:nvSpPr>
      <cdr:spPr>
        <a:xfrm xmlns:a="http://schemas.openxmlformats.org/drawingml/2006/main">
          <a:off x="30422" y="355712"/>
          <a:ext cx="638576" cy="1205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地方公共団体</a:t>
          </a:r>
        </a:p>
      </cdr:txBody>
    </cdr:sp>
  </cdr:relSizeAnchor>
  <cdr:relSizeAnchor xmlns:cdr="http://schemas.openxmlformats.org/drawingml/2006/chartDrawing">
    <cdr:from>
      <cdr:x>0.40779</cdr:x>
      <cdr:y>0.03687</cdr:y>
    </cdr:from>
    <cdr:to>
      <cdr:x>0.517</cdr:x>
      <cdr:y>0.12788</cdr:y>
    </cdr:to>
    <cdr:sp macro="" textlink="">
      <cdr:nvSpPr>
        <cdr:cNvPr id="6" name="テキスト ボックス 5"/>
        <cdr:cNvSpPr txBox="1"/>
      </cdr:nvSpPr>
      <cdr:spPr>
        <a:xfrm xmlns:a="http://schemas.openxmlformats.org/drawingml/2006/main">
          <a:off x="588512" y="53091"/>
          <a:ext cx="157613" cy="1310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国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0.46272</cdr:x>
      <cdr:y>0.52917</cdr:y>
    </cdr:from>
    <cdr:to>
      <cdr:x>0.605</cdr:x>
      <cdr:y>0.63361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667786" y="762000"/>
          <a:ext cx="205339" cy="1503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私有</a:t>
          </a:r>
        </a:p>
      </cdr:txBody>
    </cdr:sp>
  </cdr:relSizeAnchor>
  <cdr:relSizeAnchor xmlns:cdr="http://schemas.openxmlformats.org/drawingml/2006/chartDrawing">
    <cdr:from>
      <cdr:x>0.6989</cdr:x>
      <cdr:y>0.6313</cdr:y>
    </cdr:from>
    <cdr:to>
      <cdr:x>1</cdr:x>
      <cdr:y>0.73403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1008635" y="909074"/>
          <a:ext cx="434540" cy="1479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組合員</a:t>
          </a: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0" y="0"/>
          <a:ext cx="800098" cy="4286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  <cdr:relSizeAnchor xmlns:cdr="http://schemas.openxmlformats.org/drawingml/2006/chartDrawing">
    <cdr:from>
      <cdr:x>0</cdr:x>
      <cdr:y>0.36788</cdr:y>
    </cdr:from>
    <cdr:to>
      <cdr:x>0</cdr:x>
      <cdr:y>0.36955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>
          <a:off x="0" y="848035"/>
          <a:ext cx="622133" cy="2544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1100"/>
            <a:t>その他</a:t>
          </a:r>
        </a:p>
      </cdr:txBody>
    </cdr:sp>
  </cdr:relSizeAnchor>
  <cdr:relSizeAnchor xmlns:cdr="http://schemas.openxmlformats.org/drawingml/2006/chartDrawing">
    <cdr:from>
      <cdr:x>0.04372</cdr:x>
      <cdr:y>0.17639</cdr:y>
    </cdr:from>
    <cdr:to>
      <cdr:x>0.2838</cdr:x>
      <cdr:y>0.27101</cdr:y>
    </cdr:to>
    <cdr:sp macro="" textlink="">
      <cdr:nvSpPr>
        <cdr:cNvPr id="6" name="テキスト ボックス 1"/>
        <cdr:cNvSpPr txBox="1"/>
      </cdr:nvSpPr>
      <cdr:spPr>
        <a:xfrm xmlns:a="http://schemas.openxmlformats.org/drawingml/2006/main">
          <a:off x="63096" y="254000"/>
          <a:ext cx="346479" cy="1362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財産区</a:t>
          </a:r>
        </a:p>
      </cdr:txBody>
    </cdr:sp>
  </cdr:relSizeAnchor>
  <cdr:relSizeAnchor xmlns:cdr="http://schemas.openxmlformats.org/drawingml/2006/chartDrawing">
    <cdr:from>
      <cdr:x>0.02214</cdr:x>
      <cdr:y>0.08764</cdr:y>
    </cdr:from>
    <cdr:to>
      <cdr:x>0.47364</cdr:x>
      <cdr:y>0.19325</cdr:y>
    </cdr:to>
    <cdr:sp macro="" textlink="">
      <cdr:nvSpPr>
        <cdr:cNvPr id="7" name="テキスト ボックス 1"/>
        <cdr:cNvSpPr txBox="1"/>
      </cdr:nvSpPr>
      <cdr:spPr>
        <a:xfrm xmlns:a="http://schemas.openxmlformats.org/drawingml/2006/main">
          <a:off x="31952" y="126195"/>
          <a:ext cx="651593" cy="1520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地方公共団体</a:t>
          </a:r>
        </a:p>
      </cdr:txBody>
    </cdr:sp>
  </cdr:relSizeAnchor>
  <cdr:relSizeAnchor xmlns:cdr="http://schemas.openxmlformats.org/drawingml/2006/chartDrawing">
    <cdr:from>
      <cdr:x>0.41279</cdr:x>
      <cdr:y>0.03978</cdr:y>
    </cdr:from>
    <cdr:to>
      <cdr:x>0.50165</cdr:x>
      <cdr:y>0.12979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595728" y="57279"/>
          <a:ext cx="128241" cy="1296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国</a:t>
          </a:r>
        </a:p>
      </cdr:txBody>
    </cdr:sp>
  </cdr:relSizeAnchor>
  <cdr:relSizeAnchor xmlns:cdr="http://schemas.openxmlformats.org/drawingml/2006/chartDrawing">
    <cdr:from>
      <cdr:x>0</cdr:x>
      <cdr:y>0</cdr:y>
    </cdr:from>
    <cdr:to>
      <cdr:x>0</cdr:x>
      <cdr:y>0</cdr:y>
    </cdr:to>
    <cdr:sp macro="" textlink="">
      <cdr:nvSpPr>
        <cdr:cNvPr id="9" name="テキスト ボックス 1"/>
        <cdr:cNvSpPr txBox="1"/>
      </cdr:nvSpPr>
      <cdr:spPr bwMode="auto">
        <a:xfrm xmlns:a="http://schemas.openxmlformats.org/drawingml/2006/main">
          <a:off x="9525" y="0"/>
          <a:ext cx="952500" cy="3206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1050">
              <a:latin typeface="+mj-ea"/>
              <a:ea typeface="+mj-ea"/>
            </a:rPr>
            <a:t>素材生産量</a:t>
          </a:r>
        </a:p>
      </cdr:txBody>
    </cdr:sp>
  </cdr:relSizeAnchor>
  <cdr:relSizeAnchor xmlns:cdr="http://schemas.openxmlformats.org/drawingml/2006/chartDrawing">
    <cdr:from>
      <cdr:x>0.0185</cdr:x>
      <cdr:y>0</cdr:y>
    </cdr:from>
    <cdr:to>
      <cdr:x>0.0185</cdr:x>
      <cdr:y>0</cdr:y>
    </cdr:to>
    <cdr:sp macro="" textlink="">
      <cdr:nvSpPr>
        <cdr:cNvPr id="10" name="テキスト ボックス 1"/>
        <cdr:cNvSpPr txBox="1"/>
      </cdr:nvSpPr>
      <cdr:spPr>
        <a:xfrm xmlns:a="http://schemas.openxmlformats.org/drawingml/2006/main" rot="16200000">
          <a:off x="314904" y="283"/>
          <a:ext cx="565" cy="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>
            <a:lnSpc>
              <a:spcPts val="1300"/>
            </a:lnSpc>
          </a:pPr>
          <a:endParaRPr lang="ja-JP" altLang="en-US" sz="1100" b="1">
            <a:latin typeface="+mj-ea"/>
            <a:ea typeface="+mj-ea"/>
          </a:endParaRPr>
        </a:p>
      </cdr:txBody>
    </cdr:sp>
  </cdr:relSizeAnchor>
  <cdr:relSizeAnchor xmlns:cdr="http://schemas.openxmlformats.org/drawingml/2006/chartDrawing">
    <cdr:from>
      <cdr:x>0.05845</cdr:x>
      <cdr:y>0.35277</cdr:y>
    </cdr:from>
    <cdr:to>
      <cdr:x>0.31935</cdr:x>
      <cdr:y>0.4625</cdr:y>
    </cdr:to>
    <cdr:sp macro="" textlink="">
      <cdr:nvSpPr>
        <cdr:cNvPr id="11" name="テキスト ボックス 1"/>
        <cdr:cNvSpPr txBox="1"/>
      </cdr:nvSpPr>
      <cdr:spPr>
        <a:xfrm xmlns:a="http://schemas.openxmlformats.org/drawingml/2006/main">
          <a:off x="84353" y="507995"/>
          <a:ext cx="376525" cy="1580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ja-JP" altLang="en-US" sz="70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その他</a:t>
          </a:r>
        </a:p>
      </cdr:txBody>
    </cdr:sp>
  </cdr:relSizeAnchor>
  <cdr:relSizeAnchor xmlns:cdr="http://schemas.openxmlformats.org/drawingml/2006/chartDrawing">
    <cdr:from>
      <cdr:x>0.36425</cdr:x>
      <cdr:y>0.01843</cdr:y>
    </cdr:from>
    <cdr:to>
      <cdr:x>0.68265</cdr:x>
      <cdr:y>0.14129</cdr:y>
    </cdr:to>
    <cdr:sp macro="" textlink="">
      <cdr:nvSpPr>
        <cdr:cNvPr id="13" name="テキスト ボックス 1"/>
        <cdr:cNvSpPr txBox="1"/>
      </cdr:nvSpPr>
      <cdr:spPr>
        <a:xfrm xmlns:a="http://schemas.openxmlformats.org/drawingml/2006/main">
          <a:off x="858907" y="42333"/>
          <a:ext cx="752935" cy="2645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ja-JP" altLang="en-US" sz="1100" b="1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0EAA4-8E0C-495A-97F1-4590822497B3}">
  <dimension ref="A1:Z49"/>
  <sheetViews>
    <sheetView tabSelected="1" zoomScaleNormal="100" zoomScaleSheetLayoutView="80" workbookViewId="0">
      <selection activeCell="L27" sqref="L27"/>
    </sheetView>
  </sheetViews>
  <sheetFormatPr defaultRowHeight="13.5" x14ac:dyDescent="0.15"/>
  <cols>
    <col min="1" max="1" width="5.7109375" style="1" customWidth="1"/>
    <col min="2" max="2" width="11.42578125" style="1" customWidth="1"/>
    <col min="3" max="4" width="10.42578125" style="1" customWidth="1"/>
    <col min="5" max="5" width="9.85546875" style="1" customWidth="1"/>
    <col min="6" max="6" width="11" style="1" customWidth="1"/>
    <col min="7" max="7" width="9.140625" style="1" customWidth="1"/>
    <col min="8" max="8" width="9.140625" style="1"/>
    <col min="9" max="9" width="5.7109375" style="2" customWidth="1"/>
    <col min="10" max="10" width="10.28515625" style="2" bestFit="1" customWidth="1"/>
    <col min="11" max="11" width="11.85546875" style="2" customWidth="1"/>
    <col min="12" max="12" width="13.7109375" style="2" bestFit="1" customWidth="1"/>
    <col min="13" max="13" width="10.7109375" style="2" bestFit="1" customWidth="1"/>
    <col min="14" max="14" width="11.85546875" style="2" customWidth="1"/>
    <col min="15" max="15" width="12" style="2" bestFit="1" customWidth="1"/>
    <col min="16" max="16" width="10.5703125" style="2" bestFit="1" customWidth="1"/>
    <col min="17" max="17" width="8.42578125" style="2" bestFit="1" customWidth="1"/>
    <col min="18" max="18" width="15" style="2" bestFit="1" customWidth="1"/>
    <col min="19" max="19" width="8.28515625" style="2" bestFit="1" customWidth="1"/>
    <col min="20" max="20" width="9.140625" style="2" bestFit="1" customWidth="1"/>
    <col min="21" max="21" width="12" style="2" bestFit="1" customWidth="1"/>
    <col min="22" max="22" width="8.28515625" style="2" bestFit="1" customWidth="1"/>
    <col min="23" max="23" width="10.42578125" style="2" bestFit="1" customWidth="1"/>
    <col min="24" max="24" width="8.28515625" style="2" bestFit="1" customWidth="1"/>
    <col min="25" max="25" width="12" style="2" bestFit="1" customWidth="1"/>
    <col min="26" max="26" width="9.140625" style="2"/>
    <col min="27" max="16384" width="9.140625" style="1"/>
  </cols>
  <sheetData>
    <row r="1" spans="1:26" s="2" customFormat="1" ht="17.25" customHeight="1" x14ac:dyDescent="0.2">
      <c r="A1" s="6" t="s">
        <v>0</v>
      </c>
    </row>
    <row r="2" spans="1:26" s="2" customFormat="1" ht="17.25" customHeight="1" x14ac:dyDescent="0.1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26" ht="17.25" customHeight="1" x14ac:dyDescent="0.15">
      <c r="A3" s="34" t="s">
        <v>1</v>
      </c>
      <c r="B3" s="35"/>
      <c r="C3" s="35"/>
      <c r="D3" s="35"/>
      <c r="E3" s="35"/>
      <c r="F3" s="36" t="s">
        <v>2</v>
      </c>
      <c r="G3" s="9"/>
      <c r="H3" s="9"/>
      <c r="I3" s="8" t="s">
        <v>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6" ht="17.25" customHeight="1" x14ac:dyDescent="0.15">
      <c r="A4" s="37" t="s">
        <v>4</v>
      </c>
      <c r="B4" s="51" t="s">
        <v>5</v>
      </c>
      <c r="C4" s="47" t="s">
        <v>6</v>
      </c>
      <c r="D4" s="33"/>
      <c r="E4" s="40" t="s">
        <v>7</v>
      </c>
      <c r="F4" s="41"/>
      <c r="G4" s="9"/>
      <c r="H4" s="9"/>
      <c r="I4" s="59" t="s">
        <v>4</v>
      </c>
      <c r="J4" s="57" t="s">
        <v>8</v>
      </c>
      <c r="K4" s="21" t="s">
        <v>9</v>
      </c>
      <c r="L4" s="21"/>
      <c r="M4" s="21"/>
      <c r="N4" s="21"/>
      <c r="O4" s="21"/>
      <c r="P4" s="21"/>
      <c r="Q4" s="21"/>
      <c r="R4" s="21"/>
      <c r="S4" s="21"/>
      <c r="T4" s="21"/>
      <c r="U4" s="22"/>
      <c r="V4" s="53" t="s">
        <v>10</v>
      </c>
      <c r="W4" s="54"/>
      <c r="X4" s="53" t="s">
        <v>11</v>
      </c>
      <c r="Y4" s="54"/>
    </row>
    <row r="5" spans="1:26" ht="17.25" customHeight="1" x14ac:dyDescent="0.15">
      <c r="A5" s="39"/>
      <c r="B5" s="52"/>
      <c r="C5" s="48" t="s">
        <v>12</v>
      </c>
      <c r="D5" s="38" t="s">
        <v>13</v>
      </c>
      <c r="E5" s="38" t="s">
        <v>12</v>
      </c>
      <c r="F5" s="38" t="s">
        <v>13</v>
      </c>
      <c r="G5" s="9"/>
      <c r="H5" s="9"/>
      <c r="I5" s="59"/>
      <c r="J5" s="57"/>
      <c r="K5" s="21" t="s">
        <v>14</v>
      </c>
      <c r="L5" s="21"/>
      <c r="M5" s="21"/>
      <c r="N5" s="22"/>
      <c r="O5" s="23" t="s">
        <v>15</v>
      </c>
      <c r="P5" s="22"/>
      <c r="Q5" s="23" t="s">
        <v>16</v>
      </c>
      <c r="R5" s="22"/>
      <c r="S5" s="23" t="s">
        <v>17</v>
      </c>
      <c r="T5" s="22"/>
      <c r="U5" s="12" t="s">
        <v>18</v>
      </c>
      <c r="V5" s="24" t="s">
        <v>12</v>
      </c>
      <c r="W5" s="24" t="s">
        <v>19</v>
      </c>
      <c r="X5" s="24" t="s">
        <v>12</v>
      </c>
      <c r="Y5" s="24" t="s">
        <v>19</v>
      </c>
    </row>
    <row r="6" spans="1:26" ht="17.25" customHeight="1" x14ac:dyDescent="0.15">
      <c r="A6" s="42">
        <v>4</v>
      </c>
      <c r="B6" s="49" t="s">
        <v>20</v>
      </c>
      <c r="C6" s="45">
        <v>394</v>
      </c>
      <c r="D6" s="11">
        <v>12054</v>
      </c>
      <c r="E6" s="11">
        <v>535</v>
      </c>
      <c r="F6" s="11">
        <v>85500</v>
      </c>
      <c r="G6" s="9"/>
      <c r="H6" s="9"/>
      <c r="I6" s="59"/>
      <c r="J6" s="57"/>
      <c r="K6" s="22" t="s">
        <v>21</v>
      </c>
      <c r="L6" s="31"/>
      <c r="M6" s="31" t="s">
        <v>22</v>
      </c>
      <c r="N6" s="31"/>
      <c r="O6" s="25" t="s">
        <v>12</v>
      </c>
      <c r="P6" s="25" t="s">
        <v>19</v>
      </c>
      <c r="Q6" s="25" t="s">
        <v>12</v>
      </c>
      <c r="R6" s="25" t="s">
        <v>19</v>
      </c>
      <c r="S6" s="25" t="s">
        <v>12</v>
      </c>
      <c r="T6" s="25" t="s">
        <v>19</v>
      </c>
      <c r="U6" s="25" t="s">
        <v>19</v>
      </c>
      <c r="V6" s="24"/>
      <c r="W6" s="24"/>
      <c r="X6" s="24"/>
      <c r="Y6" s="24"/>
    </row>
    <row r="7" spans="1:26" ht="17.25" customHeight="1" x14ac:dyDescent="0.15">
      <c r="A7" s="43"/>
      <c r="B7" s="50" t="s">
        <v>23</v>
      </c>
      <c r="C7" s="46">
        <v>151</v>
      </c>
      <c r="D7" s="13">
        <v>1541</v>
      </c>
      <c r="E7" s="13">
        <v>305</v>
      </c>
      <c r="F7" s="13">
        <v>22551</v>
      </c>
      <c r="G7" s="9"/>
      <c r="H7" s="9"/>
      <c r="I7" s="59"/>
      <c r="J7" s="57"/>
      <c r="K7" s="10" t="s">
        <v>12</v>
      </c>
      <c r="L7" s="12" t="s">
        <v>24</v>
      </c>
      <c r="M7" s="12" t="s">
        <v>12</v>
      </c>
      <c r="N7" s="12" t="s">
        <v>19</v>
      </c>
      <c r="O7" s="25"/>
      <c r="P7" s="25"/>
      <c r="Q7" s="25"/>
      <c r="R7" s="25"/>
      <c r="S7" s="25"/>
      <c r="T7" s="25"/>
      <c r="U7" s="25"/>
      <c r="V7" s="24"/>
      <c r="W7" s="24"/>
      <c r="X7" s="24"/>
      <c r="Y7" s="24"/>
      <c r="Z7" s="3"/>
    </row>
    <row r="8" spans="1:26" ht="17.25" customHeight="1" x14ac:dyDescent="0.15">
      <c r="A8" s="43"/>
      <c r="B8" s="49" t="s">
        <v>25</v>
      </c>
      <c r="C8" s="46">
        <v>22</v>
      </c>
      <c r="D8" s="13">
        <v>99</v>
      </c>
      <c r="E8" s="13">
        <v>173</v>
      </c>
      <c r="F8" s="13">
        <v>4540</v>
      </c>
      <c r="G8" s="9"/>
      <c r="H8" s="9"/>
      <c r="I8" s="58">
        <v>4</v>
      </c>
      <c r="J8" s="56" t="s">
        <v>26</v>
      </c>
      <c r="K8" s="45">
        <v>391</v>
      </c>
      <c r="L8" s="11">
        <v>2369090</v>
      </c>
      <c r="M8" s="11">
        <v>296</v>
      </c>
      <c r="N8" s="11">
        <v>629471</v>
      </c>
      <c r="O8" s="11">
        <v>131</v>
      </c>
      <c r="P8" s="11">
        <v>204715</v>
      </c>
      <c r="Q8" s="11">
        <v>18</v>
      </c>
      <c r="R8" s="11">
        <v>9510</v>
      </c>
      <c r="S8" s="11">
        <v>37</v>
      </c>
      <c r="T8" s="11">
        <v>51065</v>
      </c>
      <c r="U8" s="11">
        <f>Y8-W8</f>
        <v>3263851</v>
      </c>
      <c r="V8" s="55">
        <v>31</v>
      </c>
      <c r="W8" s="55">
        <v>110509</v>
      </c>
      <c r="X8" s="55">
        <v>436</v>
      </c>
      <c r="Y8" s="55">
        <v>3374360</v>
      </c>
    </row>
    <row r="9" spans="1:26" ht="17.25" customHeight="1" x14ac:dyDescent="0.15">
      <c r="A9" s="43"/>
      <c r="B9" s="49" t="s">
        <v>27</v>
      </c>
      <c r="C9" s="46">
        <v>173</v>
      </c>
      <c r="D9" s="13">
        <v>1629</v>
      </c>
      <c r="E9" s="13">
        <v>414</v>
      </c>
      <c r="F9" s="13">
        <v>23686</v>
      </c>
      <c r="G9" s="9"/>
      <c r="H9" s="9"/>
      <c r="I9" s="58"/>
      <c r="J9" s="56" t="s">
        <v>28</v>
      </c>
      <c r="K9" s="46">
        <v>485</v>
      </c>
      <c r="L9" s="13">
        <v>4872288</v>
      </c>
      <c r="M9" s="13">
        <v>303</v>
      </c>
      <c r="N9" s="13">
        <v>900785</v>
      </c>
      <c r="O9" s="13">
        <v>201</v>
      </c>
      <c r="P9" s="13">
        <v>387755</v>
      </c>
      <c r="Q9" s="13">
        <v>61</v>
      </c>
      <c r="R9" s="13">
        <v>114830</v>
      </c>
      <c r="S9" s="13">
        <v>82</v>
      </c>
      <c r="T9" s="13">
        <v>147576</v>
      </c>
      <c r="U9" s="11">
        <f>Y9-W9</f>
        <v>6423234</v>
      </c>
      <c r="V9" s="7">
        <v>76</v>
      </c>
      <c r="W9" s="7">
        <v>277847</v>
      </c>
      <c r="X9" s="7">
        <v>521</v>
      </c>
      <c r="Y9" s="7">
        <v>6701081</v>
      </c>
    </row>
    <row r="10" spans="1:26" ht="17.25" customHeight="1" x14ac:dyDescent="0.15">
      <c r="A10" s="43"/>
      <c r="B10" s="49" t="s">
        <v>29</v>
      </c>
      <c r="C10" s="46">
        <v>32</v>
      </c>
      <c r="D10" s="13">
        <v>104</v>
      </c>
      <c r="E10" s="13">
        <v>80</v>
      </c>
      <c r="F10" s="13">
        <v>1642</v>
      </c>
      <c r="G10" s="60"/>
      <c r="H10" s="9"/>
      <c r="I10" s="58"/>
      <c r="J10" s="56" t="s">
        <v>30</v>
      </c>
      <c r="K10" s="46">
        <v>536</v>
      </c>
      <c r="L10" s="13">
        <v>7241378</v>
      </c>
      <c r="M10" s="13">
        <v>389</v>
      </c>
      <c r="N10" s="13">
        <v>1530256</v>
      </c>
      <c r="O10" s="13">
        <v>268</v>
      </c>
      <c r="P10" s="13">
        <v>592470</v>
      </c>
      <c r="Q10" s="13">
        <v>68</v>
      </c>
      <c r="R10" s="13">
        <v>124340</v>
      </c>
      <c r="S10" s="13">
        <v>105</v>
      </c>
      <c r="T10" s="13">
        <v>198641</v>
      </c>
      <c r="U10" s="11">
        <f>Y10-W10</f>
        <v>9687085</v>
      </c>
      <c r="V10" s="7">
        <v>88</v>
      </c>
      <c r="W10" s="7">
        <v>388356</v>
      </c>
      <c r="X10" s="7">
        <v>560</v>
      </c>
      <c r="Y10" s="7">
        <v>10075441</v>
      </c>
    </row>
    <row r="11" spans="1:26" ht="17.25" customHeight="1" x14ac:dyDescent="0.15">
      <c r="A11" s="43"/>
      <c r="B11" s="49" t="s">
        <v>31</v>
      </c>
      <c r="C11" s="46">
        <v>39</v>
      </c>
      <c r="D11" s="13">
        <v>183</v>
      </c>
      <c r="E11" s="13">
        <v>267</v>
      </c>
      <c r="F11" s="13">
        <v>9306</v>
      </c>
      <c r="G11" s="9"/>
      <c r="H11" s="9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6" ht="17.25" customHeight="1" x14ac:dyDescent="0.15">
      <c r="A12" s="43"/>
      <c r="B12" s="49" t="s">
        <v>32</v>
      </c>
      <c r="C12" s="46">
        <v>73</v>
      </c>
      <c r="D12" s="13">
        <v>1260</v>
      </c>
      <c r="E12" s="13">
        <v>95</v>
      </c>
      <c r="F12" s="13">
        <v>8321</v>
      </c>
      <c r="G12" s="9"/>
      <c r="H12" s="9"/>
      <c r="I12" s="8"/>
      <c r="J12" s="8" t="s">
        <v>33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Z12" s="1"/>
    </row>
    <row r="13" spans="1:26" ht="17.25" customHeight="1" x14ac:dyDescent="0.15">
      <c r="A13" s="44"/>
      <c r="B13" s="49" t="s">
        <v>34</v>
      </c>
      <c r="C13" s="46">
        <v>477</v>
      </c>
      <c r="D13" s="13">
        <v>16870</v>
      </c>
      <c r="E13" s="13">
        <v>590</v>
      </c>
      <c r="F13" s="13">
        <v>155546</v>
      </c>
      <c r="G13" s="9"/>
      <c r="H13" s="9"/>
      <c r="I13" s="8"/>
      <c r="J13" s="14" t="s">
        <v>35</v>
      </c>
      <c r="K13" s="15">
        <f>L9</f>
        <v>4872288</v>
      </c>
      <c r="L13" s="16">
        <f>K13/K18</f>
        <v>0.72708985311474372</v>
      </c>
      <c r="M13" s="32" t="s">
        <v>14</v>
      </c>
      <c r="N13" s="26">
        <f>SUM(K13:K14)</f>
        <v>5773073</v>
      </c>
      <c r="O13" s="28">
        <f>N13/N18</f>
        <v>0.86151368712003329</v>
      </c>
      <c r="P13" s="27"/>
      <c r="Q13" s="29"/>
      <c r="R13" s="17"/>
      <c r="S13" s="17"/>
      <c r="T13" s="8"/>
      <c r="U13" s="8"/>
      <c r="Z13" s="1"/>
    </row>
    <row r="14" spans="1:26" ht="17.25" customHeight="1" x14ac:dyDescent="0.15">
      <c r="B14" s="9"/>
      <c r="C14" s="9"/>
      <c r="D14" s="9"/>
      <c r="E14" s="9"/>
      <c r="F14" s="9"/>
      <c r="G14" s="9"/>
      <c r="H14" s="9"/>
      <c r="I14" s="8"/>
      <c r="J14" s="14" t="s">
        <v>36</v>
      </c>
      <c r="K14" s="14">
        <f>N9</f>
        <v>900785</v>
      </c>
      <c r="L14" s="16">
        <f>K14/K18</f>
        <v>0.13442383400528959</v>
      </c>
      <c r="M14" s="32"/>
      <c r="N14" s="26"/>
      <c r="O14" s="28"/>
      <c r="P14" s="27"/>
      <c r="Q14" s="30"/>
      <c r="R14" s="17"/>
      <c r="S14" s="17"/>
      <c r="T14" s="8"/>
      <c r="U14" s="8"/>
      <c r="Z14" s="1"/>
    </row>
    <row r="15" spans="1:26" ht="17.25" customHeight="1" x14ac:dyDescent="0.15">
      <c r="B15" s="9" t="s">
        <v>37</v>
      </c>
      <c r="C15" s="9"/>
      <c r="D15" s="9"/>
      <c r="E15" s="9"/>
      <c r="F15" s="9"/>
      <c r="G15" s="9"/>
      <c r="H15" s="9"/>
      <c r="I15" s="8"/>
      <c r="J15" s="14" t="s">
        <v>16</v>
      </c>
      <c r="K15" s="15">
        <f>R9</f>
        <v>114830</v>
      </c>
      <c r="L15" s="16">
        <f>K15/K18</f>
        <v>1.713604118499687E-2</v>
      </c>
      <c r="M15" s="14" t="s">
        <v>16</v>
      </c>
      <c r="N15" s="14">
        <f>K15</f>
        <v>114830</v>
      </c>
      <c r="O15" s="16">
        <f>N15/N18</f>
        <v>1.713604118499687E-2</v>
      </c>
      <c r="P15" s="8"/>
      <c r="Q15" s="8"/>
      <c r="R15" s="17"/>
      <c r="S15" s="17"/>
      <c r="T15" s="8"/>
      <c r="U15" s="8"/>
      <c r="Z15" s="1"/>
    </row>
    <row r="16" spans="1:26" ht="17.25" customHeight="1" x14ac:dyDescent="0.15">
      <c r="B16" s="18" t="s">
        <v>38</v>
      </c>
      <c r="C16" s="14">
        <f>SUM(D6,F6)</f>
        <v>97554</v>
      </c>
      <c r="D16" s="19">
        <f t="shared" ref="D16:D21" si="0">C16/C$21</f>
        <v>0.56580595768374164</v>
      </c>
      <c r="E16" s="9"/>
      <c r="F16" s="9"/>
      <c r="G16" s="9"/>
      <c r="H16" s="9"/>
      <c r="I16" s="8"/>
      <c r="J16" s="20" t="s">
        <v>39</v>
      </c>
      <c r="K16" s="15">
        <f>P9+T9</f>
        <v>535331</v>
      </c>
      <c r="L16" s="16">
        <f>K16/K18</f>
        <v>7.9887259980889649E-2</v>
      </c>
      <c r="M16" s="20" t="s">
        <v>39</v>
      </c>
      <c r="N16" s="14">
        <f>K16</f>
        <v>535331</v>
      </c>
      <c r="O16" s="16">
        <f>N16/N18</f>
        <v>7.9887259980889649E-2</v>
      </c>
      <c r="P16" s="8"/>
      <c r="Q16" s="8"/>
      <c r="R16" s="17"/>
      <c r="S16" s="17"/>
      <c r="T16" s="8"/>
      <c r="U16" s="8"/>
      <c r="Z16" s="1"/>
    </row>
    <row r="17" spans="2:26" ht="17.25" customHeight="1" x14ac:dyDescent="0.15">
      <c r="B17" s="18" t="s">
        <v>40</v>
      </c>
      <c r="C17" s="14">
        <f>SUM(D7:D8,F7:F8)</f>
        <v>28731</v>
      </c>
      <c r="D17" s="19">
        <f t="shared" si="0"/>
        <v>0.16663766703786193</v>
      </c>
      <c r="E17" s="9"/>
      <c r="F17" s="9"/>
      <c r="G17" s="9"/>
      <c r="H17" s="9"/>
      <c r="I17" s="8"/>
      <c r="J17" s="14" t="s">
        <v>10</v>
      </c>
      <c r="K17" s="15">
        <f>W9</f>
        <v>277847</v>
      </c>
      <c r="L17" s="16">
        <f>K17/K18</f>
        <v>4.1463011714080164E-2</v>
      </c>
      <c r="M17" s="14" t="s">
        <v>10</v>
      </c>
      <c r="N17" s="14">
        <f>K17</f>
        <v>277847</v>
      </c>
      <c r="O17" s="16">
        <f>N17/N18</f>
        <v>4.1463011714080164E-2</v>
      </c>
      <c r="P17" s="8"/>
      <c r="Q17" s="8"/>
      <c r="R17" s="17"/>
      <c r="S17" s="17"/>
      <c r="T17" s="8"/>
      <c r="U17" s="8"/>
      <c r="Z17" s="1"/>
    </row>
    <row r="18" spans="2:26" ht="17.25" customHeight="1" x14ac:dyDescent="0.15">
      <c r="B18" s="18" t="s">
        <v>16</v>
      </c>
      <c r="C18" s="14">
        <f>SUM(D10,F10)</f>
        <v>1746</v>
      </c>
      <c r="D18" s="19">
        <f t="shared" si="0"/>
        <v>1.0126670378619154E-2</v>
      </c>
      <c r="E18" s="9"/>
      <c r="F18" s="9"/>
      <c r="G18" s="9"/>
      <c r="H18" s="9"/>
      <c r="I18" s="8"/>
      <c r="J18" s="14"/>
      <c r="K18" s="15">
        <f>SUM(K13:K17)</f>
        <v>6701081</v>
      </c>
      <c r="L18" s="16">
        <f>SUM(L13:L17)</f>
        <v>1</v>
      </c>
      <c r="M18" s="14"/>
      <c r="N18" s="14">
        <f>SUM(N13:N17)</f>
        <v>6701081</v>
      </c>
      <c r="O18" s="16">
        <f>SUM(O13:O17)</f>
        <v>1</v>
      </c>
      <c r="P18" s="8"/>
      <c r="Q18" s="8"/>
      <c r="R18" s="17"/>
      <c r="S18" s="17"/>
      <c r="T18" s="8"/>
      <c r="U18" s="8"/>
      <c r="Z18" s="1"/>
    </row>
    <row r="19" spans="2:26" ht="17.25" customHeight="1" x14ac:dyDescent="0.15">
      <c r="B19" s="20" t="s">
        <v>39</v>
      </c>
      <c r="C19" s="14">
        <f>SUM(D9,D11,F9,F11)</f>
        <v>34804</v>
      </c>
      <c r="D19" s="19">
        <f t="shared" si="0"/>
        <v>0.20186061618411286</v>
      </c>
      <c r="E19" s="9"/>
      <c r="F19" s="9"/>
      <c r="G19" s="9"/>
      <c r="H19" s="9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2:26" ht="17.25" customHeight="1" x14ac:dyDescent="0.15">
      <c r="B20" s="18" t="s">
        <v>10</v>
      </c>
      <c r="C20" s="14">
        <f>SUM(D12,F12)</f>
        <v>9581</v>
      </c>
      <c r="D20" s="19">
        <f t="shared" si="0"/>
        <v>5.556908871566444E-2</v>
      </c>
      <c r="E20" s="9"/>
      <c r="F20" s="9"/>
      <c r="G20" s="9"/>
      <c r="H20" s="9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2:26" ht="17.25" customHeight="1" x14ac:dyDescent="0.15">
      <c r="B21" s="18" t="s">
        <v>18</v>
      </c>
      <c r="C21" s="14">
        <f>SUM(C16:C20)</f>
        <v>172416</v>
      </c>
      <c r="D21" s="19">
        <f t="shared" si="0"/>
        <v>1</v>
      </c>
      <c r="E21" s="9"/>
      <c r="F21" s="9"/>
      <c r="G21" s="9"/>
      <c r="H21" s="9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2:26" x14ac:dyDescent="0.15">
      <c r="B22" s="9"/>
      <c r="C22" s="9"/>
      <c r="D22" s="9"/>
      <c r="E22" s="9"/>
      <c r="F22" s="9"/>
      <c r="G22" s="9"/>
      <c r="H22" s="9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 spans="2:26" x14ac:dyDescent="0.15">
      <c r="B23" s="9" t="s">
        <v>41</v>
      </c>
      <c r="C23" s="9"/>
      <c r="D23" s="9"/>
      <c r="E23" s="9"/>
      <c r="F23" s="9"/>
      <c r="G23" s="9"/>
      <c r="H23" s="9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2:26" x14ac:dyDescent="0.15">
      <c r="B24" s="4" t="s">
        <v>42</v>
      </c>
    </row>
    <row r="25" spans="2:26" x14ac:dyDescent="0.15">
      <c r="B25" s="1" t="s">
        <v>43</v>
      </c>
    </row>
    <row r="26" spans="2:26" x14ac:dyDescent="0.15">
      <c r="B26" s="4" t="s">
        <v>46</v>
      </c>
    </row>
    <row r="28" spans="2:26" x14ac:dyDescent="0.15">
      <c r="B28" s="1" t="s">
        <v>44</v>
      </c>
      <c r="D28" s="5" t="s">
        <v>45</v>
      </c>
    </row>
    <row r="40" ht="13.5" customHeight="1" x14ac:dyDescent="0.15"/>
    <row r="49" ht="13.5" customHeight="1" x14ac:dyDescent="0.15"/>
  </sheetData>
  <mergeCells count="33">
    <mergeCell ref="J4:J7"/>
    <mergeCell ref="I8:I10"/>
    <mergeCell ref="M13:M14"/>
    <mergeCell ref="A4:A5"/>
    <mergeCell ref="B4:B5"/>
    <mergeCell ref="C4:D4"/>
    <mergeCell ref="E4:F4"/>
    <mergeCell ref="I4:I7"/>
    <mergeCell ref="A6:A13"/>
    <mergeCell ref="N13:N14"/>
    <mergeCell ref="U6:U7"/>
    <mergeCell ref="P13:P14"/>
    <mergeCell ref="K4:U4"/>
    <mergeCell ref="V4:W4"/>
    <mergeCell ref="O13:O14"/>
    <mergeCell ref="T6:T7"/>
    <mergeCell ref="Q13:Q14"/>
    <mergeCell ref="K6:L6"/>
    <mergeCell ref="M6:N6"/>
    <mergeCell ref="O6:O7"/>
    <mergeCell ref="P6:P7"/>
    <mergeCell ref="X4:Y4"/>
    <mergeCell ref="K5:N5"/>
    <mergeCell ref="O5:P5"/>
    <mergeCell ref="Q5:R5"/>
    <mergeCell ref="S5:T5"/>
    <mergeCell ref="V5:V7"/>
    <mergeCell ref="W5:W7"/>
    <mergeCell ref="X5:X7"/>
    <mergeCell ref="Y5:Y7"/>
    <mergeCell ref="Q6:Q7"/>
    <mergeCell ref="R6:R7"/>
    <mergeCell ref="S6:S7"/>
  </mergeCells>
  <phoneticPr fontId="4"/>
  <pageMargins left="0.39370078740157483" right="0.39370078740157483" top="0.98425196850393704" bottom="0.98425196850393704" header="0.51181102362204722" footer="0.51181102362204722"/>
  <pageSetup paperSize="9" scale="51" orientation="landscape" useFirstPageNumber="1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EE1E345-1E0B-4679-9D13-E6BE78A691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689D5-4AEF-4B8D-90AA-42DF16042E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28F401-10E2-41E1-B3BA-51F3F491629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2010-02-12T11:06:28Z</dcterms:created>
  <dcterms:modified xsi:type="dcterms:W3CDTF">2025-06-24T11:50:06Z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