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2E7EFB29-B577-4FCB-90A3-9DC053C1E81C}" xr6:coauthVersionLast="47" xr6:coauthVersionMax="47" xr10:uidLastSave="{00000000-0000-0000-0000-000000000000}"/>
  <bookViews>
    <workbookView xWindow="1170" yWindow="1170" windowWidth="21600" windowHeight="14895" xr2:uid="{06BF6357-EF2D-4B33-B2BC-2D42D5480337}"/>
  </bookViews>
  <sheets>
    <sheet name="Ⅱ-14 林業従事者" sheetId="9" r:id="rId1"/>
    <sheet name="Ⅱ-14 育林従事者" sheetId="4" r:id="rId2"/>
    <sheet name="Ⅱ-14 伐木・造材・集材従事者" sheetId="5" r:id="rId3"/>
  </sheets>
  <externalReferences>
    <externalReference r:id="rId4"/>
    <externalReference r:id="rId5"/>
  </externalReferences>
  <definedNames>
    <definedName name="code">#REF!</definedName>
    <definedName name="Data">'[1]a009-1-1'!#REF!</definedName>
    <definedName name="DataEnd">'[1]a009-1-1'!#REF!</definedName>
    <definedName name="Hyousoku">'[1]a009-1-1'!#REF!</definedName>
    <definedName name="HyousokuArea">'[1]a009-1-1'!#REF!</definedName>
    <definedName name="HyousokuEnd">'[1]a009-1-1'!#REF!</definedName>
    <definedName name="Hyoutou">'[1]a009-1-1'!#REF!</definedName>
    <definedName name="_xlnm.Print_Area" localSheetId="1">'Ⅱ-14 育林従事者'!#REF!</definedName>
    <definedName name="_xlnm.Print_Area" localSheetId="2">'Ⅱ-14 伐木・造材・集材従事者'!#REF!</definedName>
    <definedName name="Rangai">#REF!</definedName>
    <definedName name="Rangai0">'[1]a009-1-1'!#REF!</definedName>
    <definedName name="RangaiEng">[2]欄外!#REF!</definedName>
    <definedName name="Title">'[1]a009-1-1'!#REF!</definedName>
    <definedName name="TitleEnglish">'[1]a009-1-1'!#REF!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4" i="5" l="1"/>
  <c r="AA16" i="9"/>
  <c r="Z16" i="9"/>
  <c r="Y16" i="9"/>
  <c r="X16" i="9"/>
  <c r="H16" i="9"/>
  <c r="G16" i="9"/>
  <c r="AA15" i="9"/>
  <c r="Z15" i="9"/>
  <c r="Y15" i="9"/>
  <c r="X15" i="9"/>
  <c r="H15" i="9"/>
  <c r="G15" i="9"/>
  <c r="AA14" i="9"/>
  <c r="Z14" i="9"/>
  <c r="Y14" i="9"/>
  <c r="X14" i="9"/>
  <c r="H14" i="9"/>
  <c r="G14" i="9"/>
  <c r="AA13" i="9"/>
  <c r="D13" i="9"/>
  <c r="Z13" i="9" s="1"/>
  <c r="D12" i="9"/>
  <c r="AA12" i="9" s="1"/>
  <c r="D11" i="9"/>
  <c r="AA11" i="9" s="1"/>
  <c r="AA10" i="9"/>
  <c r="Z10" i="9"/>
  <c r="Y10" i="9"/>
  <c r="X10" i="9"/>
  <c r="H10" i="9"/>
  <c r="G10" i="9"/>
  <c r="D10" i="9"/>
  <c r="AA9" i="9"/>
  <c r="Z9" i="9"/>
  <c r="Y9" i="9"/>
  <c r="X9" i="9"/>
  <c r="H9" i="9"/>
  <c r="D9" i="9"/>
  <c r="G9" i="9" s="1"/>
  <c r="AA8" i="9"/>
  <c r="Z8" i="9"/>
  <c r="Y8" i="9"/>
  <c r="X8" i="9"/>
  <c r="H8" i="9"/>
  <c r="G8" i="9"/>
  <c r="D8" i="9"/>
  <c r="G11" i="9" l="1"/>
  <c r="H11" i="9"/>
  <c r="G12" i="9"/>
  <c r="X11" i="9"/>
  <c r="H12" i="9"/>
  <c r="G13" i="9"/>
  <c r="Y11" i="9"/>
  <c r="X12" i="9"/>
  <c r="H13" i="9"/>
  <c r="Z11" i="9"/>
  <c r="Y12" i="9"/>
  <c r="X13" i="9"/>
  <c r="Z12" i="9"/>
  <c r="Y13" i="9"/>
  <c r="Z16" i="5"/>
  <c r="Y16" i="5"/>
  <c r="X16" i="5"/>
  <c r="H16" i="5"/>
  <c r="G16" i="5"/>
  <c r="Z15" i="5"/>
  <c r="Y15" i="5"/>
  <c r="X15" i="5"/>
  <c r="H15" i="5"/>
  <c r="G15" i="5"/>
  <c r="Z14" i="5"/>
  <c r="Y14" i="5"/>
  <c r="X14" i="5"/>
  <c r="H14" i="5"/>
  <c r="Z16" i="4"/>
  <c r="Y16" i="4"/>
  <c r="X16" i="4"/>
  <c r="H16" i="4"/>
  <c r="G16" i="4"/>
  <c r="Z15" i="4"/>
  <c r="Y15" i="4"/>
  <c r="X15" i="4"/>
  <c r="H15" i="4"/>
  <c r="G15" i="4"/>
  <c r="Z14" i="4"/>
  <c r="Y14" i="4"/>
  <c r="X14" i="4"/>
  <c r="H14" i="4"/>
  <c r="G14" i="4"/>
</calcChain>
</file>

<file path=xl/sharedStrings.xml><?xml version="1.0" encoding="utf-8"?>
<sst xmlns="http://schemas.openxmlformats.org/spreadsheetml/2006/main" count="156" uniqueCount="55">
  <si>
    <t>〇年齢階層別の林業従事者数の推移（育林従事者）</t>
    <rPh sb="1" eb="6">
      <t>ネンレイカイソウベツ</t>
    </rPh>
    <rPh sb="7" eb="9">
      <t>リンギョウ</t>
    </rPh>
    <rPh sb="9" eb="12">
      <t>ジュウジシャ</t>
    </rPh>
    <rPh sb="12" eb="13">
      <t>スウ</t>
    </rPh>
    <rPh sb="14" eb="16">
      <t>スイイ</t>
    </rPh>
    <rPh sb="17" eb="22">
      <t>イクリンジュウジシャ</t>
    </rPh>
    <phoneticPr fontId="7"/>
  </si>
  <si>
    <t>林業従事者数</t>
    <rPh sb="0" eb="2">
      <t>リンギョウ</t>
    </rPh>
    <rPh sb="2" eb="5">
      <t>ジュウジシャ</t>
    </rPh>
    <rPh sb="5" eb="6">
      <t>カズ</t>
    </rPh>
    <phoneticPr fontId="2"/>
  </si>
  <si>
    <t>男</t>
    <rPh sb="0" eb="1">
      <t>オトコ</t>
    </rPh>
    <phoneticPr fontId="5"/>
  </si>
  <si>
    <t>女</t>
    <rPh sb="0" eb="1">
      <t>オンナ</t>
    </rPh>
    <phoneticPr fontId="5"/>
  </si>
  <si>
    <t xml:space="preserve">高齢化率（林業） </t>
    <rPh sb="0" eb="3">
      <t>コウレイカ</t>
    </rPh>
    <rPh sb="3" eb="4">
      <t>リツ</t>
    </rPh>
    <rPh sb="5" eb="7">
      <t>リンギョウ</t>
    </rPh>
    <phoneticPr fontId="2"/>
  </si>
  <si>
    <t xml:space="preserve">若年者率（林業） </t>
    <rPh sb="0" eb="2">
      <t>ジャクネン</t>
    </rPh>
    <rPh sb="2" eb="3">
      <t>シャ</t>
    </rPh>
    <rPh sb="3" eb="4">
      <t>リツ</t>
    </rPh>
    <rPh sb="4" eb="5">
      <t>コウリツ</t>
    </rPh>
    <rPh sb="5" eb="7">
      <t>リンギョウ</t>
    </rPh>
    <phoneticPr fontId="2"/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</si>
  <si>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</si>
  <si>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</si>
  <si>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</si>
  <si>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</si>
  <si>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</si>
  <si>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</si>
  <si>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</si>
  <si>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</si>
  <si>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</si>
  <si>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60～64</t>
  </si>
  <si>
    <t>65～69</t>
  </si>
  <si>
    <t>70～74</t>
  </si>
  <si>
    <t>75～79</t>
  </si>
  <si>
    <t>80～84</t>
  </si>
  <si>
    <t>85以上</t>
    <phoneticPr fontId="7"/>
  </si>
  <si>
    <t>平均年齢</t>
  </si>
  <si>
    <t>万人単位</t>
    <rPh sb="0" eb="2">
      <t>マンニン</t>
    </rPh>
    <rPh sb="2" eb="4">
      <t>タンイ</t>
    </rPh>
    <phoneticPr fontId="5"/>
  </si>
  <si>
    <t>平均年齢試算</t>
    <rPh sb="0" eb="2">
      <t>ヘイキン</t>
    </rPh>
    <rPh sb="2" eb="4">
      <t>ネンレイ</t>
    </rPh>
    <rPh sb="4" eb="6">
      <t>シサン</t>
    </rPh>
    <phoneticPr fontId="5"/>
  </si>
  <si>
    <t>男性率</t>
    <rPh sb="0" eb="3">
      <t>ダンセイリツ</t>
    </rPh>
    <phoneticPr fontId="5"/>
  </si>
  <si>
    <t>S35</t>
  </si>
  <si>
    <t>昭和35年</t>
    <rPh sb="0" eb="2">
      <t>ショウワ</t>
    </rPh>
    <phoneticPr fontId="5"/>
  </si>
  <si>
    <t>S40</t>
  </si>
  <si>
    <t>昭和40年</t>
    <rPh sb="0" eb="2">
      <t>ショウワ</t>
    </rPh>
    <phoneticPr fontId="5"/>
  </si>
  <si>
    <t>S45</t>
  </si>
  <si>
    <t>昭和45年</t>
    <rPh sb="0" eb="2">
      <t>ショウワ</t>
    </rPh>
    <phoneticPr fontId="5"/>
  </si>
  <si>
    <t>S50</t>
  </si>
  <si>
    <t>昭和50年</t>
    <rPh sb="0" eb="2">
      <t>ショウワ</t>
    </rPh>
    <phoneticPr fontId="5"/>
  </si>
  <si>
    <t>S55</t>
  </si>
  <si>
    <t>昭和55年</t>
    <rPh sb="0" eb="2">
      <t>ショウワ</t>
    </rPh>
    <phoneticPr fontId="5"/>
  </si>
  <si>
    <t>S60</t>
  </si>
  <si>
    <t>昭和60年</t>
    <rPh sb="0" eb="2">
      <t>ショウワ</t>
    </rPh>
    <phoneticPr fontId="5"/>
  </si>
  <si>
    <t>H2</t>
  </si>
  <si>
    <t>平成２年</t>
    <rPh sb="0" eb="2">
      <t>ヘイセイ</t>
    </rPh>
    <rPh sb="3" eb="4">
      <t>ネン</t>
    </rPh>
    <phoneticPr fontId="5"/>
  </si>
  <si>
    <t>H7</t>
  </si>
  <si>
    <t>平成７年</t>
    <rPh sb="0" eb="2">
      <t>ヘイセイ</t>
    </rPh>
    <rPh sb="3" eb="4">
      <t>ネン</t>
    </rPh>
    <phoneticPr fontId="5"/>
  </si>
  <si>
    <t>H12</t>
  </si>
  <si>
    <t>平成12年</t>
    <rPh sb="0" eb="2">
      <t>ヘイセイ</t>
    </rPh>
    <rPh sb="4" eb="5">
      <t>ネン</t>
    </rPh>
    <phoneticPr fontId="5"/>
  </si>
  <si>
    <t>H17</t>
  </si>
  <si>
    <t>平成17年</t>
    <rPh sb="0" eb="2">
      <t>ヘイセイ</t>
    </rPh>
    <rPh sb="4" eb="5">
      <t>ネン</t>
    </rPh>
    <phoneticPr fontId="5"/>
  </si>
  <si>
    <t>H22</t>
  </si>
  <si>
    <t>平成22年</t>
    <rPh sb="0" eb="2">
      <t>ヘイセイ</t>
    </rPh>
    <rPh sb="4" eb="5">
      <t>ネン</t>
    </rPh>
    <phoneticPr fontId="5"/>
  </si>
  <si>
    <t>H27</t>
    <phoneticPr fontId="2"/>
  </si>
  <si>
    <t>平成27年</t>
    <rPh sb="0" eb="2">
      <t>ヘイセイ</t>
    </rPh>
    <rPh sb="4" eb="5">
      <t>ネン</t>
    </rPh>
    <phoneticPr fontId="5"/>
  </si>
  <si>
    <t>R2</t>
    <phoneticPr fontId="2"/>
  </si>
  <si>
    <t>令和２年</t>
    <rPh sb="0" eb="2">
      <t>レイワ</t>
    </rPh>
    <rPh sb="3" eb="4">
      <t>ネン</t>
    </rPh>
    <phoneticPr fontId="5"/>
  </si>
  <si>
    <t>資料：総務省「国勢調査」</t>
    <rPh sb="0" eb="2">
      <t>シリョウ</t>
    </rPh>
    <rPh sb="3" eb="5">
      <t>ソウム</t>
    </rPh>
    <rPh sb="5" eb="6">
      <t>ショウ</t>
    </rPh>
    <rPh sb="7" eb="11">
      <t>コクセイチョウサ</t>
    </rPh>
    <phoneticPr fontId="7"/>
  </si>
  <si>
    <t>資料：総務省「国勢調査」</t>
    <rPh sb="0" eb="2">
      <t>シリョウ</t>
    </rPh>
    <rPh sb="3" eb="6">
      <t>ソウムショウ</t>
    </rPh>
    <rPh sb="7" eb="9">
      <t>コクセイ</t>
    </rPh>
    <rPh sb="9" eb="11">
      <t>チョウサ</t>
    </rPh>
    <phoneticPr fontId="7"/>
  </si>
  <si>
    <t>○年齢階層別の林業従事者数の推移</t>
    <rPh sb="1" eb="3">
      <t>ネンレイ</t>
    </rPh>
    <rPh sb="3" eb="6">
      <t>カイソウベツ</t>
    </rPh>
    <rPh sb="7" eb="9">
      <t>リンギョウ</t>
    </rPh>
    <rPh sb="9" eb="13">
      <t>ジュウジシャスウ</t>
    </rPh>
    <rPh sb="14" eb="16">
      <t>スイイ</t>
    </rPh>
    <phoneticPr fontId="7"/>
  </si>
  <si>
    <t>○年齢階層別の林業従事者数の推移（伐木・造材・集材従事者）</t>
    <rPh sb="1" eb="6">
      <t>ネンレイカイソウベツ</t>
    </rPh>
    <rPh sb="7" eb="9">
      <t>リンギョウ</t>
    </rPh>
    <rPh sb="9" eb="12">
      <t>ジュウジシャ</t>
    </rPh>
    <rPh sb="12" eb="13">
      <t>スウ</t>
    </rPh>
    <rPh sb="14" eb="16">
      <t>スイイ</t>
    </rPh>
    <rPh sb="17" eb="19">
      <t>バツボク</t>
    </rPh>
    <rPh sb="20" eb="22">
      <t>ゾウザイ</t>
    </rPh>
    <rPh sb="23" eb="25">
      <t>シュウザイ</t>
    </rPh>
    <rPh sb="25" eb="28">
      <t>ジュウジシャ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</si>
</sst>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#,##0_);[Red]\(#,##0\)"/>
    <numFmt numFmtId="177" formatCode="0;_搀"/>
    <numFmt numFmtId="178" formatCode="#,##0_ ;[Red]\-#,##0\ "/>
    <numFmt numFmtId="179" formatCode="0.0_ "/>
    <numFmt numFmtId="180" formatCode="#,##0.0_);[Red]\(#,##0.0\)"/>
    <numFmt numFmtId="181" formatCode="#,##0.0_ ;[Red]\-#,##0.0\ "/>
    <numFmt numFmtId="182" formatCode="#,###,##0;&quot; -&quot;###,##0"/>
    <numFmt numFmtId="183" formatCode="0_);[Red]\(0\)"/>
  </numFmts>
  <fonts count="18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4"/>
      <color indexed="8"/>
      <name val="ＭＳ 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4"/>
      <name val="ＭＳ Ｐ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9"/>
      <name val="ＭＳ ゴシック"/>
      <family val="3"/>
      <charset val="128"/>
    </font>
    <font>
      <b/>
      <sz val="12"/>
      <name val="ＭＳ Ｐ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</font>
    <font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0">
    <xf numFmtId="0" fontId="0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1" fillId="0" borderId="0"/>
    <xf numFmtId="9" fontId="1" fillId="0" borderId="0" applyFont="0" applyFill="0" applyBorder="0" applyAlignment="0" applyProtection="0">
      <alignment vertical="center"/>
    </xf>
    <xf numFmtId="0" fontId="1" fillId="0" borderId="0"/>
    <xf numFmtId="0" fontId="8" fillId="0" borderId="0">
      <alignment vertical="center"/>
    </xf>
    <xf numFmtId="0" fontId="6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186">
    <xf numFmtId="0" fontId="0" fillId="0" borderId="0" xfId="0">
      <alignment vertical="center"/>
    </xf>
    <xf numFmtId="0" fontId="9" fillId="0" borderId="0" xfId="2" applyFont="1" applyFill="1">
      <alignment vertical="center"/>
    </xf>
    <xf numFmtId="0" fontId="3" fillId="0" borderId="0" xfId="2" applyFont="1" applyFill="1">
      <alignment vertical="center"/>
    </xf>
    <xf numFmtId="0" fontId="12" fillId="0" borderId="0" xfId="2" applyFont="1" applyFill="1">
      <alignment vertical="center"/>
    </xf>
    <xf numFmtId="182" fontId="11" fillId="0" borderId="12" xfId="4" applyNumberFormat="1" applyFont="1" applyFill="1" applyBorder="1" applyAlignment="1">
      <alignment horizontal="right" vertical="top"/>
    </xf>
    <xf numFmtId="182" fontId="11" fillId="0" borderId="30" xfId="4" applyNumberFormat="1" applyFont="1" applyFill="1" applyBorder="1" applyAlignment="1">
      <alignment horizontal="right" vertical="top"/>
    </xf>
    <xf numFmtId="183" fontId="11" fillId="0" borderId="35" xfId="4" applyNumberFormat="1" applyFont="1" applyFill="1" applyBorder="1" applyAlignment="1">
      <alignment horizontal="right" vertical="top"/>
    </xf>
    <xf numFmtId="183" fontId="11" fillId="0" borderId="12" xfId="4" applyNumberFormat="1" applyFont="1" applyFill="1" applyBorder="1" applyAlignment="1">
      <alignment horizontal="right" vertical="top"/>
    </xf>
    <xf numFmtId="183" fontId="11" fillId="0" borderId="24" xfId="4" applyNumberFormat="1" applyFont="1" applyFill="1" applyBorder="1" applyAlignment="1">
      <alignment horizontal="right" vertical="top"/>
    </xf>
    <xf numFmtId="0" fontId="11" fillId="0" borderId="1" xfId="2" applyFont="1" applyFill="1" applyBorder="1">
      <alignment vertical="center"/>
    </xf>
    <xf numFmtId="0" fontId="11" fillId="0" borderId="2" xfId="2" applyFont="1" applyFill="1" applyBorder="1">
      <alignment vertical="center"/>
    </xf>
    <xf numFmtId="0" fontId="11" fillId="0" borderId="2" xfId="2" applyFont="1" applyFill="1" applyBorder="1" applyAlignment="1">
      <alignment horizontal="center" vertical="center" wrapText="1"/>
    </xf>
    <xf numFmtId="0" fontId="11" fillId="0" borderId="3" xfId="2" applyFont="1" applyFill="1" applyBorder="1" applyAlignment="1">
      <alignment horizontal="center" vertical="center" wrapText="1"/>
    </xf>
    <xf numFmtId="49" fontId="13" fillId="0" borderId="4" xfId="4" applyNumberFormat="1" applyFont="1" applyFill="1" applyBorder="1" applyAlignment="1">
      <alignment horizontal="center" vertical="center"/>
    </xf>
    <xf numFmtId="0" fontId="13" fillId="0" borderId="5" xfId="4" applyFont="1" applyFill="1" applyBorder="1" applyAlignment="1">
      <alignment horizontal="center" vertical="center"/>
    </xf>
    <xf numFmtId="49" fontId="13" fillId="0" borderId="34" xfId="4" applyNumberFormat="1" applyFont="1" applyFill="1" applyBorder="1" applyAlignment="1">
      <alignment horizontal="center" vertical="center"/>
    </xf>
    <xf numFmtId="0" fontId="11" fillId="0" borderId="3" xfId="2" applyFont="1" applyFill="1" applyBorder="1" applyAlignment="1">
      <alignment horizontal="center" vertical="center"/>
    </xf>
    <xf numFmtId="49" fontId="13" fillId="0" borderId="3" xfId="4" applyNumberFormat="1" applyFont="1" applyFill="1" applyBorder="1" applyAlignment="1">
      <alignment horizontal="center" vertical="center"/>
    </xf>
    <xf numFmtId="0" fontId="13" fillId="0" borderId="0" xfId="4" applyFont="1" applyFill="1" applyAlignment="1">
      <alignment horizontal="center" vertical="center"/>
    </xf>
    <xf numFmtId="49" fontId="13" fillId="0" borderId="0" xfId="4" applyNumberFormat="1" applyFont="1" applyFill="1" applyAlignment="1">
      <alignment horizontal="center" vertical="center"/>
    </xf>
    <xf numFmtId="0" fontId="11" fillId="0" borderId="0" xfId="2" applyFont="1" applyFill="1">
      <alignment vertical="center"/>
    </xf>
    <xf numFmtId="0" fontId="11" fillId="0" borderId="7" xfId="2" applyFont="1" applyFill="1" applyBorder="1" applyAlignment="1">
      <alignment horizontal="center" vertical="center"/>
    </xf>
    <xf numFmtId="0" fontId="11" fillId="0" borderId="26" xfId="2" applyFont="1" applyFill="1" applyBorder="1" applyAlignment="1">
      <alignment horizontal="center" vertical="center"/>
    </xf>
    <xf numFmtId="0" fontId="11" fillId="0" borderId="11" xfId="2" applyFont="1" applyFill="1" applyBorder="1" applyAlignment="1">
      <alignment horizontal="distributed" vertical="center" justifyLastLine="1"/>
    </xf>
    <xf numFmtId="176" fontId="11" fillId="0" borderId="26" xfId="2" applyNumberFormat="1" applyFont="1" applyFill="1" applyBorder="1">
      <alignment vertical="center"/>
    </xf>
    <xf numFmtId="176" fontId="11" fillId="0" borderId="29" xfId="2" applyNumberFormat="1" applyFont="1" applyFill="1" applyBorder="1">
      <alignment vertical="center"/>
    </xf>
    <xf numFmtId="176" fontId="11" fillId="0" borderId="33" xfId="2" applyNumberFormat="1" applyFont="1" applyFill="1" applyBorder="1">
      <alignment vertical="center"/>
    </xf>
    <xf numFmtId="176" fontId="11" fillId="0" borderId="29" xfId="5" applyNumberFormat="1" applyFont="1" applyFill="1" applyBorder="1" applyAlignment="1">
      <alignment horizontal="center" vertical="center"/>
    </xf>
    <xf numFmtId="176" fontId="11" fillId="0" borderId="33" xfId="5" applyNumberFormat="1" applyFont="1" applyFill="1" applyBorder="1" applyAlignment="1">
      <alignment horizontal="center" vertical="center"/>
    </xf>
    <xf numFmtId="176" fontId="11" fillId="0" borderId="11" xfId="6" applyNumberFormat="1" applyFont="1" applyFill="1" applyBorder="1" applyAlignment="1">
      <alignment vertical="center"/>
    </xf>
    <xf numFmtId="176" fontId="11" fillId="0" borderId="12" xfId="6" applyNumberFormat="1" applyFont="1" applyFill="1" applyBorder="1" applyAlignment="1">
      <alignment vertical="center"/>
    </xf>
    <xf numFmtId="176" fontId="11" fillId="0" borderId="35" xfId="6" applyNumberFormat="1" applyFont="1" applyFill="1" applyBorder="1" applyAlignment="1">
      <alignment vertical="center"/>
    </xf>
    <xf numFmtId="0" fontId="11" fillId="0" borderId="14" xfId="2" applyFont="1" applyFill="1" applyBorder="1" applyAlignment="1">
      <alignment horizontal="center" vertical="center"/>
    </xf>
    <xf numFmtId="177" fontId="11" fillId="0" borderId="15" xfId="2" applyNumberFormat="1" applyFont="1" applyFill="1" applyBorder="1">
      <alignment vertical="center"/>
    </xf>
    <xf numFmtId="176" fontId="11" fillId="0" borderId="15" xfId="2" applyNumberFormat="1" applyFont="1" applyFill="1" applyBorder="1">
      <alignment vertical="center"/>
    </xf>
    <xf numFmtId="9" fontId="11" fillId="0" borderId="15" xfId="5" applyFont="1" applyFill="1" applyBorder="1" applyAlignment="1">
      <alignment horizontal="center" vertical="center"/>
    </xf>
    <xf numFmtId="9" fontId="11" fillId="0" borderId="0" xfId="5" applyFont="1" applyFill="1" applyBorder="1" applyAlignment="1">
      <alignment vertical="center"/>
    </xf>
    <xf numFmtId="176" fontId="11" fillId="0" borderId="14" xfId="2" applyNumberFormat="1" applyFont="1" applyFill="1" applyBorder="1">
      <alignment vertical="center"/>
    </xf>
    <xf numFmtId="176" fontId="11" fillId="0" borderId="11" xfId="2" applyNumberFormat="1" applyFont="1" applyFill="1" applyBorder="1">
      <alignment vertical="center"/>
    </xf>
    <xf numFmtId="176" fontId="11" fillId="0" borderId="11" xfId="5" applyNumberFormat="1" applyFont="1" applyFill="1" applyBorder="1" applyAlignment="1">
      <alignment horizontal="center" vertical="center"/>
    </xf>
    <xf numFmtId="176" fontId="11" fillId="0" borderId="10" xfId="5" applyNumberFormat="1" applyFont="1" applyFill="1" applyBorder="1" applyAlignment="1">
      <alignment horizontal="center" vertical="center"/>
    </xf>
    <xf numFmtId="177" fontId="11" fillId="0" borderId="14" xfId="2" applyNumberFormat="1" applyFont="1" applyFill="1" applyBorder="1">
      <alignment vertical="center"/>
    </xf>
    <xf numFmtId="9" fontId="11" fillId="0" borderId="14" xfId="5" applyFont="1" applyFill="1" applyBorder="1" applyAlignment="1">
      <alignment horizontal="center" vertical="center"/>
    </xf>
    <xf numFmtId="178" fontId="11" fillId="0" borderId="0" xfId="2" applyNumberFormat="1" applyFont="1" applyFill="1">
      <alignment vertical="center"/>
    </xf>
    <xf numFmtId="179" fontId="11" fillId="0" borderId="8" xfId="2" applyNumberFormat="1" applyFont="1" applyFill="1" applyBorder="1" applyAlignment="1">
      <alignment horizontal="right" vertical="center"/>
    </xf>
    <xf numFmtId="180" fontId="11" fillId="0" borderId="14" xfId="2" applyNumberFormat="1" applyFont="1" applyFill="1" applyBorder="1">
      <alignment vertical="center"/>
    </xf>
    <xf numFmtId="183" fontId="11" fillId="0" borderId="12" xfId="6" applyNumberFormat="1" applyFont="1" applyFill="1" applyBorder="1" applyAlignment="1">
      <alignment vertical="center"/>
    </xf>
    <xf numFmtId="176" fontId="11" fillId="0" borderId="27" xfId="5" applyNumberFormat="1" applyFont="1" applyFill="1" applyBorder="1" applyAlignment="1">
      <alignment horizontal="center" vertical="center"/>
    </xf>
    <xf numFmtId="183" fontId="11" fillId="0" borderId="12" xfId="6" applyNumberFormat="1" applyFont="1" applyFill="1" applyBorder="1" applyAlignment="1">
      <alignment horizontal="right" vertical="center"/>
    </xf>
    <xf numFmtId="181" fontId="11" fillId="0" borderId="0" xfId="2" applyNumberFormat="1" applyFont="1" applyFill="1">
      <alignment vertical="center"/>
    </xf>
    <xf numFmtId="183" fontId="11" fillId="0" borderId="12" xfId="2" applyNumberFormat="1" applyFont="1" applyFill="1" applyBorder="1">
      <alignment vertical="center"/>
    </xf>
    <xf numFmtId="0" fontId="11" fillId="0" borderId="27" xfId="2" applyFont="1" applyFill="1" applyBorder="1" applyAlignment="1">
      <alignment horizontal="center" vertical="center"/>
    </xf>
    <xf numFmtId="0" fontId="11" fillId="0" borderId="10" xfId="2" applyFont="1" applyFill="1" applyBorder="1" applyAlignment="1">
      <alignment horizontal="center" vertical="center"/>
    </xf>
    <xf numFmtId="0" fontId="11" fillId="0" borderId="29" xfId="2" applyFont="1" applyFill="1" applyBorder="1" applyAlignment="1">
      <alignment horizontal="distributed" vertical="center" justifyLastLine="1"/>
    </xf>
    <xf numFmtId="176" fontId="11" fillId="0" borderId="10" xfId="2" applyNumberFormat="1" applyFont="1" applyFill="1" applyBorder="1">
      <alignment vertical="center"/>
    </xf>
    <xf numFmtId="176" fontId="11" fillId="0" borderId="0" xfId="2" applyNumberFormat="1" applyFont="1" applyFill="1" applyBorder="1">
      <alignment vertical="center"/>
    </xf>
    <xf numFmtId="176" fontId="11" fillId="0" borderId="28" xfId="2" applyNumberFormat="1" applyFont="1" applyFill="1" applyBorder="1">
      <alignment vertical="center"/>
    </xf>
    <xf numFmtId="176" fontId="11" fillId="0" borderId="0" xfId="5" applyNumberFormat="1" applyFont="1" applyFill="1" applyBorder="1" applyAlignment="1">
      <alignment horizontal="center" vertical="center"/>
    </xf>
    <xf numFmtId="179" fontId="11" fillId="0" borderId="9" xfId="2" applyNumberFormat="1" applyFont="1" applyFill="1" applyBorder="1" applyAlignment="1">
      <alignment horizontal="right" vertical="center"/>
    </xf>
    <xf numFmtId="177" fontId="11" fillId="0" borderId="10" xfId="2" applyNumberFormat="1" applyFont="1" applyFill="1" applyBorder="1">
      <alignment vertical="center"/>
    </xf>
    <xf numFmtId="180" fontId="11" fillId="0" borderId="10" xfId="2" applyNumberFormat="1" applyFont="1" applyFill="1" applyBorder="1">
      <alignment vertical="center"/>
    </xf>
    <xf numFmtId="9" fontId="11" fillId="0" borderId="10" xfId="5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distributed" vertical="center" justifyLastLine="1"/>
    </xf>
    <xf numFmtId="176" fontId="11" fillId="0" borderId="14" xfId="0" applyNumberFormat="1" applyFont="1" applyFill="1" applyBorder="1">
      <alignment vertical="center"/>
    </xf>
    <xf numFmtId="176" fontId="11" fillId="0" borderId="11" xfId="0" applyNumberFormat="1" applyFont="1" applyFill="1" applyBorder="1">
      <alignment vertical="center"/>
    </xf>
    <xf numFmtId="176" fontId="11" fillId="0" borderId="11" xfId="1" applyNumberFormat="1" applyFont="1" applyFill="1" applyBorder="1" applyAlignment="1">
      <alignment horizontal="center" vertical="center"/>
    </xf>
    <xf numFmtId="176" fontId="11" fillId="0" borderId="14" xfId="1" applyNumberFormat="1" applyFont="1" applyFill="1" applyBorder="1" applyAlignment="1">
      <alignment horizontal="center" vertical="center"/>
    </xf>
    <xf numFmtId="178" fontId="11" fillId="0" borderId="0" xfId="0" applyNumberFormat="1" applyFont="1" applyFill="1">
      <alignment vertical="center"/>
    </xf>
    <xf numFmtId="0" fontId="11" fillId="0" borderId="0" xfId="0" applyFont="1" applyFill="1">
      <alignment vertical="center"/>
    </xf>
    <xf numFmtId="0" fontId="11" fillId="0" borderId="22" xfId="0" applyFont="1" applyFill="1" applyBorder="1" applyAlignment="1">
      <alignment horizontal="center" vertical="center"/>
    </xf>
    <xf numFmtId="0" fontId="11" fillId="0" borderId="20" xfId="0" applyFont="1" applyFill="1" applyBorder="1" applyAlignment="1">
      <alignment horizontal="center" vertical="center"/>
    </xf>
    <xf numFmtId="0" fontId="11" fillId="0" borderId="31" xfId="0" applyFont="1" applyFill="1" applyBorder="1" applyAlignment="1">
      <alignment horizontal="distributed" vertical="center" justifyLastLine="1"/>
    </xf>
    <xf numFmtId="176" fontId="11" fillId="0" borderId="20" xfId="0" applyNumberFormat="1" applyFont="1" applyFill="1" applyBorder="1">
      <alignment vertical="center"/>
    </xf>
    <xf numFmtId="176" fontId="11" fillId="0" borderId="31" xfId="0" applyNumberFormat="1" applyFont="1" applyFill="1" applyBorder="1">
      <alignment vertical="center"/>
    </xf>
    <xf numFmtId="176" fontId="11" fillId="0" borderId="31" xfId="1" applyNumberFormat="1" applyFont="1" applyFill="1" applyBorder="1" applyAlignment="1">
      <alignment horizontal="center" vertical="center"/>
    </xf>
    <xf numFmtId="176" fontId="11" fillId="0" borderId="20" xfId="1" applyNumberFormat="1" applyFont="1" applyFill="1" applyBorder="1" applyAlignment="1">
      <alignment horizontal="center" vertical="center"/>
    </xf>
    <xf numFmtId="179" fontId="11" fillId="0" borderId="20" xfId="2" applyNumberFormat="1" applyFont="1" applyFill="1" applyBorder="1" applyAlignment="1">
      <alignment horizontal="right" vertical="center"/>
    </xf>
    <xf numFmtId="177" fontId="11" fillId="0" borderId="20" xfId="2" applyNumberFormat="1" applyFont="1" applyFill="1" applyBorder="1">
      <alignment vertical="center"/>
    </xf>
    <xf numFmtId="180" fontId="11" fillId="0" borderId="20" xfId="2" applyNumberFormat="1" applyFont="1" applyFill="1" applyBorder="1">
      <alignment vertical="center"/>
    </xf>
    <xf numFmtId="9" fontId="11" fillId="0" borderId="20" xfId="5" applyFont="1" applyFill="1" applyBorder="1" applyAlignment="1">
      <alignment horizontal="center" vertical="center"/>
    </xf>
    <xf numFmtId="176" fontId="11" fillId="0" borderId="14" xfId="5" applyNumberFormat="1" applyFont="1" applyFill="1" applyBorder="1" applyAlignment="1">
      <alignment horizontal="center" vertical="center"/>
    </xf>
    <xf numFmtId="0" fontId="11" fillId="0" borderId="8" xfId="2" applyFont="1" applyFill="1" applyBorder="1" applyAlignment="1">
      <alignment horizontal="center" vertical="center"/>
    </xf>
    <xf numFmtId="179" fontId="11" fillId="0" borderId="19" xfId="2" applyNumberFormat="1" applyFont="1" applyFill="1" applyBorder="1" applyAlignment="1">
      <alignment horizontal="right" vertical="center"/>
    </xf>
    <xf numFmtId="176" fontId="11" fillId="0" borderId="36" xfId="6" applyNumberFormat="1" applyFont="1" applyFill="1" applyBorder="1" applyAlignment="1">
      <alignment vertical="center"/>
    </xf>
    <xf numFmtId="176" fontId="11" fillId="0" borderId="37" xfId="6" applyNumberFormat="1" applyFont="1" applyFill="1" applyBorder="1" applyAlignment="1">
      <alignment vertical="center"/>
    </xf>
    <xf numFmtId="176" fontId="11" fillId="0" borderId="38" xfId="6" applyNumberFormat="1" applyFont="1" applyFill="1" applyBorder="1" applyAlignment="1">
      <alignment vertical="center"/>
    </xf>
    <xf numFmtId="176" fontId="11" fillId="0" borderId="7" xfId="6" applyNumberFormat="1" applyFont="1" applyFill="1" applyBorder="1" applyAlignment="1">
      <alignment vertical="center"/>
    </xf>
    <xf numFmtId="176" fontId="11" fillId="0" borderId="13" xfId="6" applyNumberFormat="1" applyFont="1" applyFill="1" applyBorder="1" applyAlignment="1">
      <alignment vertical="center"/>
    </xf>
    <xf numFmtId="183" fontId="11" fillId="0" borderId="7" xfId="6" applyNumberFormat="1" applyFont="1" applyFill="1" applyBorder="1" applyAlignment="1">
      <alignment vertical="center"/>
    </xf>
    <xf numFmtId="183" fontId="11" fillId="0" borderId="13" xfId="6" applyNumberFormat="1" applyFont="1" applyFill="1" applyBorder="1" applyAlignment="1">
      <alignment vertical="center"/>
    </xf>
    <xf numFmtId="183" fontId="11" fillId="0" borderId="32" xfId="6" applyNumberFormat="1" applyFont="1" applyFill="1" applyBorder="1" applyAlignment="1">
      <alignment horizontal="right" vertical="center"/>
    </xf>
    <xf numFmtId="183" fontId="11" fillId="0" borderId="13" xfId="6" applyNumberFormat="1" applyFont="1" applyFill="1" applyBorder="1" applyAlignment="1">
      <alignment horizontal="right" vertical="center"/>
    </xf>
    <xf numFmtId="183" fontId="11" fillId="0" borderId="32" xfId="2" applyNumberFormat="1" applyFont="1" applyFill="1" applyBorder="1">
      <alignment vertical="center"/>
    </xf>
    <xf numFmtId="183" fontId="11" fillId="0" borderId="13" xfId="2" applyNumberFormat="1" applyFont="1" applyFill="1" applyBorder="1">
      <alignment vertical="center"/>
    </xf>
    <xf numFmtId="183" fontId="11" fillId="0" borderId="32" xfId="4" applyNumberFormat="1" applyFont="1" applyFill="1" applyBorder="1" applyAlignment="1">
      <alignment horizontal="right" vertical="top"/>
    </xf>
    <xf numFmtId="183" fontId="11" fillId="0" borderId="13" xfId="4" applyNumberFormat="1" applyFont="1" applyFill="1" applyBorder="1" applyAlignment="1">
      <alignment horizontal="right" vertical="top"/>
    </xf>
    <xf numFmtId="183" fontId="11" fillId="0" borderId="23" xfId="4" applyNumberFormat="1" applyFont="1" applyFill="1" applyBorder="1" applyAlignment="1">
      <alignment horizontal="right" vertical="top"/>
    </xf>
    <xf numFmtId="183" fontId="11" fillId="0" borderId="31" xfId="0" applyNumberFormat="1" applyFont="1" applyFill="1" applyBorder="1">
      <alignment vertical="center"/>
    </xf>
    <xf numFmtId="183" fontId="11" fillId="0" borderId="25" xfId="4" applyNumberFormat="1" applyFont="1" applyFill="1" applyBorder="1" applyAlignment="1">
      <alignment horizontal="right" vertical="top"/>
    </xf>
    <xf numFmtId="0" fontId="14" fillId="0" borderId="0" xfId="2" applyFont="1" applyFill="1">
      <alignment vertical="center"/>
    </xf>
    <xf numFmtId="0" fontId="11" fillId="0" borderId="4" xfId="2" applyFont="1" applyFill="1" applyBorder="1">
      <alignment vertical="center"/>
    </xf>
    <xf numFmtId="0" fontId="11" fillId="0" borderId="7" xfId="2" applyFont="1" applyFill="1" applyBorder="1" applyAlignment="1">
      <alignment horizontal="distributed" vertical="center" justifyLastLine="1"/>
    </xf>
    <xf numFmtId="176" fontId="11" fillId="0" borderId="9" xfId="2" applyNumberFormat="1" applyFont="1" applyFill="1" applyBorder="1">
      <alignment vertical="center"/>
    </xf>
    <xf numFmtId="176" fontId="11" fillId="0" borderId="16" xfId="2" applyNumberFormat="1" applyFont="1" applyFill="1" applyBorder="1">
      <alignment vertical="center"/>
    </xf>
    <xf numFmtId="176" fontId="11" fillId="0" borderId="8" xfId="2" applyNumberFormat="1" applyFont="1" applyFill="1" applyBorder="1">
      <alignment vertical="center"/>
    </xf>
    <xf numFmtId="180" fontId="11" fillId="0" borderId="8" xfId="2" applyNumberFormat="1" applyFont="1" applyFill="1" applyBorder="1">
      <alignment vertical="center"/>
    </xf>
    <xf numFmtId="176" fontId="11" fillId="0" borderId="7" xfId="6" applyNumberFormat="1" applyFont="1" applyFill="1" applyBorder="1" applyAlignment="1">
      <alignment horizontal="right" vertical="center"/>
    </xf>
    <xf numFmtId="176" fontId="11" fillId="0" borderId="12" xfId="6" applyNumberFormat="1" applyFont="1" applyFill="1" applyBorder="1" applyAlignment="1">
      <alignment horizontal="right" vertical="center"/>
    </xf>
    <xf numFmtId="176" fontId="11" fillId="0" borderId="13" xfId="6" applyNumberFormat="1" applyFont="1" applyFill="1" applyBorder="1" applyAlignment="1">
      <alignment horizontal="right" vertical="center"/>
    </xf>
    <xf numFmtId="0" fontId="11" fillId="0" borderId="32" xfId="2" applyFont="1" applyFill="1" applyBorder="1">
      <alignment vertical="center"/>
    </xf>
    <xf numFmtId="3" fontId="11" fillId="0" borderId="12" xfId="2" applyNumberFormat="1" applyFont="1" applyFill="1" applyBorder="1">
      <alignment vertical="center"/>
    </xf>
    <xf numFmtId="0" fontId="11" fillId="0" borderId="12" xfId="2" applyFont="1" applyFill="1" applyBorder="1">
      <alignment vertical="center"/>
    </xf>
    <xf numFmtId="0" fontId="11" fillId="0" borderId="13" xfId="2" applyFont="1" applyFill="1" applyBorder="1">
      <alignment vertical="center"/>
    </xf>
    <xf numFmtId="182" fontId="11" fillId="0" borderId="32" xfId="4" applyNumberFormat="1" applyFont="1" applyFill="1" applyBorder="1" applyAlignment="1">
      <alignment horizontal="right" vertical="top"/>
    </xf>
    <xf numFmtId="182" fontId="11" fillId="0" borderId="13" xfId="4" applyNumberFormat="1" applyFont="1" applyFill="1" applyBorder="1" applyAlignment="1">
      <alignment horizontal="right" vertical="top"/>
    </xf>
    <xf numFmtId="0" fontId="11" fillId="0" borderId="18" xfId="2" applyFont="1" applyFill="1" applyBorder="1" applyAlignment="1">
      <alignment horizontal="center" vertical="center"/>
    </xf>
    <xf numFmtId="0" fontId="11" fillId="0" borderId="17" xfId="2" applyFont="1" applyFill="1" applyBorder="1" applyAlignment="1">
      <alignment horizontal="distributed" vertical="center" justifyLastLine="1"/>
    </xf>
    <xf numFmtId="176" fontId="11" fillId="0" borderId="21" xfId="2" applyNumberFormat="1" applyFont="1" applyFill="1" applyBorder="1">
      <alignment vertical="center"/>
    </xf>
    <xf numFmtId="176" fontId="11" fillId="0" borderId="19" xfId="2" applyNumberFormat="1" applyFont="1" applyFill="1" applyBorder="1">
      <alignment vertical="center"/>
    </xf>
    <xf numFmtId="176" fontId="11" fillId="0" borderId="20" xfId="5" applyNumberFormat="1" applyFont="1" applyFill="1" applyBorder="1" applyAlignment="1">
      <alignment horizontal="center" vertical="center"/>
    </xf>
    <xf numFmtId="182" fontId="11" fillId="0" borderId="39" xfId="4" applyNumberFormat="1" applyFont="1" applyFill="1" applyBorder="1" applyAlignment="1">
      <alignment horizontal="right" vertical="top"/>
    </xf>
    <xf numFmtId="182" fontId="11" fillId="0" borderId="40" xfId="4" applyNumberFormat="1" applyFont="1" applyFill="1" applyBorder="1" applyAlignment="1">
      <alignment horizontal="right" vertical="top"/>
    </xf>
    <xf numFmtId="182" fontId="11" fillId="0" borderId="41" xfId="4" applyNumberFormat="1" applyFont="1" applyFill="1" applyBorder="1" applyAlignment="1">
      <alignment horizontal="right" vertical="top"/>
    </xf>
    <xf numFmtId="180" fontId="11" fillId="0" borderId="9" xfId="2" applyNumberFormat="1" applyFont="1" applyFill="1" applyBorder="1">
      <alignment vertical="center"/>
    </xf>
    <xf numFmtId="9" fontId="11" fillId="0" borderId="21" xfId="5" applyFont="1" applyFill="1" applyBorder="1" applyAlignment="1">
      <alignment horizontal="center" vertical="center"/>
    </xf>
    <xf numFmtId="176" fontId="11" fillId="0" borderId="1" xfId="5" applyNumberFormat="1" applyFont="1" applyFill="1" applyBorder="1" applyAlignment="1">
      <alignment horizontal="center" vertical="center"/>
    </xf>
    <xf numFmtId="179" fontId="11" fillId="0" borderId="2" xfId="2" applyNumberFormat="1" applyFont="1" applyFill="1" applyBorder="1" applyAlignment="1">
      <alignment horizontal="right" vertical="center"/>
    </xf>
    <xf numFmtId="177" fontId="11" fillId="0" borderId="3" xfId="2" applyNumberFormat="1" applyFont="1" applyFill="1" applyBorder="1">
      <alignment vertical="center"/>
    </xf>
    <xf numFmtId="180" fontId="11" fillId="0" borderId="2" xfId="2" applyNumberFormat="1" applyFont="1" applyFill="1" applyBorder="1">
      <alignment vertical="center"/>
    </xf>
    <xf numFmtId="0" fontId="11" fillId="0" borderId="19" xfId="0" applyFont="1" applyFill="1" applyBorder="1" applyAlignment="1">
      <alignment horizontal="center" vertical="center"/>
    </xf>
    <xf numFmtId="0" fontId="11" fillId="0" borderId="22" xfId="0" applyFont="1" applyFill="1" applyBorder="1" applyAlignment="1">
      <alignment horizontal="distributed" vertical="center" justifyLastLine="1"/>
    </xf>
    <xf numFmtId="176" fontId="11" fillId="0" borderId="19" xfId="0" applyNumberFormat="1" applyFont="1" applyFill="1" applyBorder="1">
      <alignment vertical="center"/>
    </xf>
    <xf numFmtId="176" fontId="11" fillId="0" borderId="22" xfId="1" applyNumberFormat="1" applyFont="1" applyFill="1" applyBorder="1" applyAlignment="1">
      <alignment horizontal="center" vertical="center"/>
    </xf>
    <xf numFmtId="180" fontId="11" fillId="0" borderId="19" xfId="2" applyNumberFormat="1" applyFont="1" applyFill="1" applyBorder="1">
      <alignment vertical="center"/>
    </xf>
    <xf numFmtId="177" fontId="11" fillId="0" borderId="21" xfId="2" applyNumberFormat="1" applyFont="1" applyFill="1" applyBorder="1">
      <alignment vertical="center"/>
    </xf>
    <xf numFmtId="180" fontId="11" fillId="0" borderId="18" xfId="2" applyNumberFormat="1" applyFont="1" applyFill="1" applyBorder="1">
      <alignment vertical="center"/>
    </xf>
    <xf numFmtId="182" fontId="11" fillId="0" borderId="44" xfId="4" applyNumberFormat="1" applyFont="1" applyFill="1" applyBorder="1" applyAlignment="1">
      <alignment horizontal="right" vertical="top"/>
    </xf>
    <xf numFmtId="182" fontId="11" fillId="0" borderId="8" xfId="4" applyNumberFormat="1" applyFont="1" applyFill="1" applyBorder="1" applyAlignment="1">
      <alignment horizontal="right" vertical="top"/>
    </xf>
    <xf numFmtId="182" fontId="11" fillId="0" borderId="9" xfId="4" applyNumberFormat="1" applyFont="1" applyFill="1" applyBorder="1" applyAlignment="1">
      <alignment horizontal="right" vertical="top"/>
    </xf>
    <xf numFmtId="49" fontId="11" fillId="0" borderId="4" xfId="4" applyNumberFormat="1" applyFont="1" applyFill="1" applyBorder="1" applyAlignment="1">
      <alignment horizontal="center" vertical="center"/>
    </xf>
    <xf numFmtId="0" fontId="11" fillId="0" borderId="5" xfId="4" applyFont="1" applyFill="1" applyBorder="1" applyAlignment="1">
      <alignment horizontal="center" vertical="center"/>
    </xf>
    <xf numFmtId="49" fontId="11" fillId="0" borderId="6" xfId="4" applyNumberFormat="1" applyFont="1" applyFill="1" applyBorder="1" applyAlignment="1">
      <alignment horizontal="center" vertical="center"/>
    </xf>
    <xf numFmtId="49" fontId="11" fillId="0" borderId="3" xfId="4" applyNumberFormat="1" applyFont="1" applyFill="1" applyBorder="1" applyAlignment="1">
      <alignment horizontal="center" vertical="center"/>
    </xf>
    <xf numFmtId="0" fontId="11" fillId="0" borderId="42" xfId="7" applyFont="1" applyFill="1" applyBorder="1">
      <alignment vertical="center"/>
    </xf>
    <xf numFmtId="0" fontId="11" fillId="0" borderId="5" xfId="7" applyFont="1" applyFill="1" applyBorder="1">
      <alignment vertical="center"/>
    </xf>
    <xf numFmtId="0" fontId="11" fillId="0" borderId="43" xfId="7" applyFont="1" applyFill="1" applyBorder="1">
      <alignment vertical="center"/>
    </xf>
    <xf numFmtId="0" fontId="11" fillId="0" borderId="2" xfId="7" applyFont="1" applyFill="1" applyBorder="1">
      <alignment vertical="center"/>
    </xf>
    <xf numFmtId="0" fontId="11" fillId="0" borderId="23" xfId="0" applyFont="1" applyFill="1" applyBorder="1">
      <alignment vertical="center"/>
    </xf>
    <xf numFmtId="0" fontId="11" fillId="0" borderId="24" xfId="0" applyFont="1" applyFill="1" applyBorder="1">
      <alignment vertical="center"/>
    </xf>
    <xf numFmtId="0" fontId="11" fillId="0" borderId="19" xfId="0" applyFont="1" applyFill="1" applyBorder="1">
      <alignment vertical="center"/>
    </xf>
    <xf numFmtId="0" fontId="15" fillId="0" borderId="0" xfId="2" applyFont="1" applyFill="1">
      <alignment vertical="center"/>
    </xf>
    <xf numFmtId="176" fontId="11" fillId="0" borderId="11" xfId="6" applyNumberFormat="1" applyFont="1" applyFill="1" applyBorder="1" applyAlignment="1">
      <alignment horizontal="right" vertical="center"/>
    </xf>
    <xf numFmtId="0" fontId="11" fillId="0" borderId="30" xfId="2" applyFont="1" applyFill="1" applyBorder="1">
      <alignment vertical="center"/>
    </xf>
    <xf numFmtId="176" fontId="11" fillId="0" borderId="21" xfId="5" applyNumberFormat="1" applyFont="1" applyFill="1" applyBorder="1" applyAlignment="1">
      <alignment horizontal="center" vertical="center"/>
    </xf>
    <xf numFmtId="180" fontId="11" fillId="0" borderId="21" xfId="2" applyNumberFormat="1" applyFont="1" applyFill="1" applyBorder="1">
      <alignment vertical="center"/>
    </xf>
    <xf numFmtId="0" fontId="16" fillId="0" borderId="0" xfId="2" applyFont="1" applyFill="1">
      <alignment vertical="center"/>
    </xf>
    <xf numFmtId="0" fontId="17" fillId="0" borderId="0" xfId="2" applyFont="1" applyFill="1">
      <alignment vertical="center"/>
    </xf>
    <xf numFmtId="0" fontId="11" fillId="0" borderId="17" xfId="2" applyFont="1" applyFill="1" applyBorder="1" applyAlignment="1">
      <alignment horizontal="center" vertical="center" justifyLastLine="1"/>
    </xf>
    <xf numFmtId="176" fontId="11" fillId="0" borderId="21" xfId="2" applyNumberFormat="1" applyFont="1" applyFill="1" applyBorder="1" applyAlignment="1">
      <alignment horizontal="center" vertical="center"/>
    </xf>
    <xf numFmtId="176" fontId="11" fillId="0" borderId="19" xfId="2" applyNumberFormat="1" applyFont="1" applyFill="1" applyBorder="1" applyAlignment="1">
      <alignment horizontal="center" vertical="center"/>
    </xf>
    <xf numFmtId="0" fontId="11" fillId="0" borderId="45" xfId="7" applyFont="1" applyFill="1" applyBorder="1" applyAlignment="1">
      <alignment horizontal="center" vertical="center"/>
    </xf>
    <xf numFmtId="0" fontId="11" fillId="0" borderId="46" xfId="7" applyFont="1" applyFill="1" applyBorder="1" applyAlignment="1">
      <alignment horizontal="center" vertical="center"/>
    </xf>
    <xf numFmtId="0" fontId="11" fillId="0" borderId="47" xfId="7" applyFont="1" applyFill="1" applyBorder="1" applyAlignment="1">
      <alignment horizontal="center" vertical="center"/>
    </xf>
    <xf numFmtId="179" fontId="11" fillId="0" borderId="48" xfId="2" applyNumberFormat="1" applyFont="1" applyFill="1" applyBorder="1" applyAlignment="1">
      <alignment horizontal="center" vertical="center"/>
    </xf>
    <xf numFmtId="177" fontId="11" fillId="0" borderId="21" xfId="2" applyNumberFormat="1" applyFont="1" applyFill="1" applyBorder="1" applyAlignment="1">
      <alignment horizontal="center" vertical="center"/>
    </xf>
    <xf numFmtId="180" fontId="11" fillId="0" borderId="19" xfId="2" applyNumberFormat="1" applyFont="1" applyFill="1" applyBorder="1" applyAlignment="1">
      <alignment horizontal="center" vertical="center"/>
    </xf>
    <xf numFmtId="178" fontId="11" fillId="0" borderId="0" xfId="2" applyNumberFormat="1" applyFont="1" applyFill="1" applyAlignment="1">
      <alignment horizontal="center" vertical="center"/>
    </xf>
    <xf numFmtId="181" fontId="11" fillId="0" borderId="0" xfId="2" applyNumberFormat="1" applyFont="1" applyFill="1" applyAlignment="1">
      <alignment horizontal="center" vertical="center"/>
    </xf>
    <xf numFmtId="0" fontId="11" fillId="0" borderId="0" xfId="2" applyFont="1" applyFill="1" applyAlignment="1">
      <alignment horizontal="center" vertical="center"/>
    </xf>
    <xf numFmtId="0" fontId="11" fillId="0" borderId="22" xfId="0" applyFont="1" applyFill="1" applyBorder="1" applyAlignment="1">
      <alignment horizontal="center" vertical="center" justifyLastLine="1"/>
    </xf>
    <xf numFmtId="176" fontId="11" fillId="0" borderId="20" xfId="0" applyNumberFormat="1" applyFont="1" applyFill="1" applyBorder="1" applyAlignment="1">
      <alignment horizontal="center" vertical="center"/>
    </xf>
    <xf numFmtId="176" fontId="11" fillId="0" borderId="19" xfId="0" applyNumberFormat="1" applyFont="1" applyFill="1" applyBorder="1" applyAlignment="1">
      <alignment horizontal="center" vertical="center"/>
    </xf>
    <xf numFmtId="0" fontId="11" fillId="0" borderId="42" xfId="7" applyFont="1" applyFill="1" applyBorder="1" applyAlignment="1">
      <alignment horizontal="center" vertical="center"/>
    </xf>
    <xf numFmtId="0" fontId="11" fillId="0" borderId="5" xfId="7" applyFont="1" applyFill="1" applyBorder="1" applyAlignment="1">
      <alignment horizontal="center" vertical="center"/>
    </xf>
    <xf numFmtId="0" fontId="11" fillId="0" borderId="6" xfId="7" applyFont="1" applyFill="1" applyBorder="1" applyAlignment="1">
      <alignment horizontal="center" vertical="center"/>
    </xf>
    <xf numFmtId="179" fontId="11" fillId="0" borderId="2" xfId="2" applyNumberFormat="1" applyFont="1" applyFill="1" applyBorder="1" applyAlignment="1">
      <alignment horizontal="center" vertical="center"/>
    </xf>
    <xf numFmtId="180" fontId="11" fillId="0" borderId="18" xfId="2" applyNumberFormat="1" applyFont="1" applyFill="1" applyBorder="1" applyAlignment="1">
      <alignment horizontal="center" vertical="center"/>
    </xf>
    <xf numFmtId="178" fontId="11" fillId="0" borderId="0" xfId="0" applyNumberFormat="1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23" xfId="0" applyFont="1" applyFill="1" applyBorder="1" applyAlignment="1">
      <alignment horizontal="center" vertical="center"/>
    </xf>
    <xf numFmtId="0" fontId="11" fillId="0" borderId="24" xfId="0" applyFont="1" applyFill="1" applyBorder="1" applyAlignment="1">
      <alignment horizontal="center" vertical="center"/>
    </xf>
    <xf numFmtId="0" fontId="11" fillId="0" borderId="25" xfId="0" applyFont="1" applyFill="1" applyBorder="1" applyAlignment="1">
      <alignment horizontal="center" vertical="center"/>
    </xf>
    <xf numFmtId="179" fontId="11" fillId="0" borderId="19" xfId="2" applyNumberFormat="1" applyFont="1" applyFill="1" applyBorder="1" applyAlignment="1">
      <alignment horizontal="center" vertical="center"/>
    </xf>
    <xf numFmtId="0" fontId="15" fillId="0" borderId="0" xfId="2" applyFont="1" applyFill="1" applyAlignment="1">
      <alignment vertical="center"/>
    </xf>
  </cellXfs>
  <cellStyles count="10">
    <cellStyle name="パーセント" xfId="1" builtinId="5"/>
    <cellStyle name="パーセント 2" xfId="5" xr:uid="{3C46BBD4-8CD6-44E6-9C83-44B5C4422523}"/>
    <cellStyle name="ハイパーリンク 2" xfId="3" xr:uid="{860A1257-FB8A-4A63-B46B-9779F7CE0AB1}"/>
    <cellStyle name="ハイパーリンク 2 2" xfId="9" xr:uid="{5BCAE041-F4CF-44F4-BD42-77D63065C539}"/>
    <cellStyle name="標準" xfId="0" builtinId="0"/>
    <cellStyle name="標準 2" xfId="7" xr:uid="{6C6D9976-29FF-4E2F-97FF-BADC976DFB74}"/>
    <cellStyle name="標準 3" xfId="2" xr:uid="{14265B5B-25E7-44B7-8622-D32E017D73DD}"/>
    <cellStyle name="標準 3 2" xfId="8" xr:uid="{0C751A36-EABF-483E-B491-ADA4561446DF}"/>
    <cellStyle name="標準_JB16" xfId="4" xr:uid="{35069C6C-0EF0-4AE4-A2E6-B4211E10BF8A}"/>
    <cellStyle name="標準_Sheet1" xfId="6" xr:uid="{B400C569-3E70-4B50-A9EE-AFF3EA1AC476}"/>
  </cellStyles>
  <dxfs count="0"/>
  <tableStyles count="0" defaultTableStyle="TableStyleMedium2" defaultPivotStyle="PivotStyleLight16"/>
  <colors>
    <mruColors>
      <color rgb="FFFF9966"/>
      <color rgb="FF00CC66"/>
      <color rgb="FF00FF00"/>
      <color rgb="FF66FF33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0</xdr:colOff>
      <xdr:row>42</xdr:row>
      <xdr:rowOff>92177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BB10D88-F4A8-402E-8F38-492F92564C7B}"/>
            </a:ext>
          </a:extLst>
        </xdr:cNvPr>
        <xdr:cNvSpPr txBox="1"/>
      </xdr:nvSpPr>
      <xdr:spPr>
        <a:xfrm>
          <a:off x="11220450" y="67977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0</xdr:colOff>
      <xdr:row>40</xdr:row>
      <xdr:rowOff>92177</xdr:rowOff>
    </xdr:from>
    <xdr:ext cx="184731" cy="264560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9504E085-3D60-41E5-952B-89EBDBC0E529}"/>
            </a:ext>
          </a:extLst>
        </xdr:cNvPr>
        <xdr:cNvSpPr txBox="1"/>
      </xdr:nvSpPr>
      <xdr:spPr>
        <a:xfrm>
          <a:off x="11760610" y="69025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0</xdr:colOff>
      <xdr:row>42</xdr:row>
      <xdr:rowOff>92177</xdr:rowOff>
    </xdr:from>
    <xdr:ext cx="184731" cy="264560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FF6E8D8-FC6B-408D-B839-37D856960C41}"/>
            </a:ext>
          </a:extLst>
        </xdr:cNvPr>
        <xdr:cNvSpPr txBox="1"/>
      </xdr:nvSpPr>
      <xdr:spPr>
        <a:xfrm>
          <a:off x="11760610" y="69025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6.119.106.41\&#32076;&#21942;&#35506;nas\&#32076;&#21942;&#35506;_&#35506;&#20869;NAS\&#20316;&#26989;&#20013;&#12501;&#12457;&#12523;&#12480;\07&#26519;&#26989;&#21172;&#20685;&#23550;&#31574;&#23460;\01_&#21508;&#29677;&#12501;&#12457;&#12523;&#12480;\&#21172;&#20685;&#21147;&#32946;&#25104;&#29677;\01&#35519;&#26619;&#32080;&#26524;&#12539;&#32113;&#35336;&#22806;\03%20&#22269;&#21218;&#35519;&#26619;\&#33509;&#24180;&#12539;&#39640;&#40802;&#32773;&#25512;&#31227;\S55&#65374;H27&#26519;&#26989;&#24467;&#20107;&#32773;&#25968;&#21450;&#12403;&#33509;&#24180;&#21270;&#29575;&#12539;&#39640;&#40802;&#21270;&#29575;&#65288;&#20840;&#29987;&#26989;&#27604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XWRKSRV11\FTP\&#27096;&#24335;\&#24179;&#25104;12&#24180;&#22269;&#21218;&#35519;&#26619;\&#25277;&#20986;&#35443;&#32048;&#38598;&#35336;\&#20840;&#22269;&#32232;\&#25522;&#36617;\&#24179;&#25104;12&#24180;&#22269;&#21218;&#35519;&#26619;&#25277;&#20986;&#35443;&#32048;&#38598;&#35336;&#20840;&#22269;&#32232;&#25522;&#36617;&#20998;&#65288;&#27096;&#24335;&#65289;a009-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12"/>
      <sheetName val="H22"/>
      <sheetName val="a009-1-1"/>
      <sheetName val="高齢化率等H27追記"/>
      <sheetName val="009_00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009-1"/>
      <sheetName val="欄外"/>
    </sheetNames>
    <sheetDataSet>
      <sheetData sheetId="0" refreshError="1"/>
      <sheetData sheetId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DA32A-69B0-418F-92AF-EF156C1F458E}">
  <dimension ref="A1:AN18"/>
  <sheetViews>
    <sheetView tabSelected="1" zoomScaleNormal="100" workbookViewId="0">
      <selection activeCell="E45" sqref="E45"/>
    </sheetView>
  </sheetViews>
  <sheetFormatPr defaultColWidth="10.625" defaultRowHeight="13.5" customHeight="1" x14ac:dyDescent="0.4"/>
  <cols>
    <col min="1" max="1" width="6.875" style="2" customWidth="1"/>
    <col min="2" max="2" width="5.625" style="2" customWidth="1"/>
    <col min="3" max="3" width="12.375" style="2" customWidth="1"/>
    <col min="4" max="6" width="9.625" style="2" customWidth="1"/>
    <col min="7" max="8" width="8.625" style="2" customWidth="1"/>
    <col min="9" max="39" width="7.625" style="2" customWidth="1"/>
    <col min="40" max="16384" width="10.625" style="2"/>
  </cols>
  <sheetData>
    <row r="1" spans="1:40" ht="16.149999999999999" customHeight="1" x14ac:dyDescent="0.4">
      <c r="A1" s="1" t="s">
        <v>53</v>
      </c>
    </row>
    <row r="3" spans="1:40" s="20" customFormat="1" ht="22.5" x14ac:dyDescent="0.4">
      <c r="A3" s="9"/>
      <c r="B3" s="10"/>
      <c r="C3" s="10"/>
      <c r="D3" s="11" t="s">
        <v>1</v>
      </c>
      <c r="E3" s="11" t="s">
        <v>2</v>
      </c>
      <c r="F3" s="11" t="s">
        <v>3</v>
      </c>
      <c r="G3" s="12" t="s">
        <v>4</v>
      </c>
      <c r="H3" s="12" t="s">
        <v>5</v>
      </c>
      <c r="I3" s="13" t="s">
        <v>6</v>
      </c>
      <c r="J3" s="14" t="s">
        <v>7</v>
      </c>
      <c r="K3" s="14" t="s">
        <v>8</v>
      </c>
      <c r="L3" s="14" t="s">
        <v>9</v>
      </c>
      <c r="M3" s="14" t="s">
        <v>10</v>
      </c>
      <c r="N3" s="14" t="s">
        <v>11</v>
      </c>
      <c r="O3" s="14" t="s">
        <v>12</v>
      </c>
      <c r="P3" s="14" t="s">
        <v>13</v>
      </c>
      <c r="Q3" s="14" t="s">
        <v>14</v>
      </c>
      <c r="R3" s="14" t="s">
        <v>15</v>
      </c>
      <c r="S3" s="14" t="s">
        <v>16</v>
      </c>
      <c r="T3" s="14" t="s">
        <v>17</v>
      </c>
      <c r="U3" s="14" t="s">
        <v>18</v>
      </c>
      <c r="V3" s="14" t="s">
        <v>19</v>
      </c>
      <c r="W3" s="15" t="s">
        <v>20</v>
      </c>
      <c r="X3" s="16" t="s">
        <v>21</v>
      </c>
      <c r="Y3" s="12" t="s">
        <v>22</v>
      </c>
      <c r="Z3" s="12" t="s">
        <v>23</v>
      </c>
      <c r="AA3" s="17" t="s">
        <v>24</v>
      </c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9"/>
    </row>
    <row r="4" spans="1:40" s="20" customFormat="1" ht="9.75" customHeight="1" x14ac:dyDescent="0.4">
      <c r="A4" s="21" t="s">
        <v>25</v>
      </c>
      <c r="B4" s="22">
        <v>1960</v>
      </c>
      <c r="C4" s="23" t="s">
        <v>26</v>
      </c>
      <c r="D4" s="24"/>
      <c r="E4" s="25"/>
      <c r="F4" s="26"/>
      <c r="G4" s="27"/>
      <c r="H4" s="28"/>
      <c r="I4" s="85"/>
      <c r="J4" s="86"/>
      <c r="K4" s="86"/>
      <c r="L4" s="86"/>
      <c r="M4" s="86"/>
      <c r="N4" s="86"/>
      <c r="O4" s="86"/>
      <c r="P4" s="86"/>
      <c r="Q4" s="86"/>
      <c r="R4" s="86"/>
      <c r="S4" s="86"/>
      <c r="T4" s="86"/>
      <c r="U4" s="86"/>
      <c r="V4" s="86"/>
      <c r="W4" s="87"/>
      <c r="X4" s="83"/>
      <c r="Y4" s="33"/>
      <c r="Z4" s="34"/>
      <c r="AA4" s="35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</row>
    <row r="5" spans="1:40" s="20" customFormat="1" ht="9.75" customHeight="1" x14ac:dyDescent="0.4">
      <c r="A5" s="21" t="s">
        <v>27</v>
      </c>
      <c r="B5" s="32">
        <v>1965</v>
      </c>
      <c r="C5" s="23" t="s">
        <v>28</v>
      </c>
      <c r="D5" s="37"/>
      <c r="E5" s="38"/>
      <c r="F5" s="37"/>
      <c r="G5" s="39"/>
      <c r="H5" s="40"/>
      <c r="I5" s="88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89"/>
      <c r="X5" s="83"/>
      <c r="Y5" s="41"/>
      <c r="Z5" s="37"/>
      <c r="AA5" s="42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43"/>
    </row>
    <row r="6" spans="1:40" s="20" customFormat="1" ht="9.75" customHeight="1" x14ac:dyDescent="0.4">
      <c r="A6" s="21" t="s">
        <v>29</v>
      </c>
      <c r="B6" s="32">
        <v>1970</v>
      </c>
      <c r="C6" s="23" t="s">
        <v>30</v>
      </c>
      <c r="D6" s="37"/>
      <c r="E6" s="38"/>
      <c r="F6" s="37"/>
      <c r="G6" s="39"/>
      <c r="H6" s="40"/>
      <c r="I6" s="88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89"/>
      <c r="X6" s="83"/>
      <c r="Y6" s="41"/>
      <c r="Z6" s="37"/>
      <c r="AA6" s="42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43"/>
    </row>
    <row r="7" spans="1:40" s="20" customFormat="1" ht="9.75" customHeight="1" x14ac:dyDescent="0.4">
      <c r="A7" s="21" t="s">
        <v>31</v>
      </c>
      <c r="B7" s="32">
        <v>1975</v>
      </c>
      <c r="C7" s="23" t="s">
        <v>32</v>
      </c>
      <c r="D7" s="37"/>
      <c r="E7" s="38"/>
      <c r="F7" s="37"/>
      <c r="G7" s="39"/>
      <c r="H7" s="40"/>
      <c r="I7" s="88"/>
      <c r="J7" s="31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89"/>
      <c r="X7" s="44"/>
      <c r="Y7" s="41"/>
      <c r="Z7" s="45"/>
      <c r="AA7" s="42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43"/>
    </row>
    <row r="8" spans="1:40" s="20" customFormat="1" ht="9.75" customHeight="1" x14ac:dyDescent="0.4">
      <c r="A8" s="21" t="s">
        <v>33</v>
      </c>
      <c r="B8" s="32">
        <v>1980</v>
      </c>
      <c r="C8" s="23" t="s">
        <v>34</v>
      </c>
      <c r="D8" s="37">
        <f t="shared" ref="D8:D13" si="0">SUM(I8:W8)</f>
        <v>146322</v>
      </c>
      <c r="E8" s="38">
        <v>136283</v>
      </c>
      <c r="F8" s="37">
        <v>29215</v>
      </c>
      <c r="G8" s="39">
        <f t="shared" ref="G8:G16" si="1">+SUM(S8:W8)/D8*100</f>
        <v>8.4874454969177577</v>
      </c>
      <c r="H8" s="40">
        <f t="shared" ref="H8:H15" si="2">+SUM(I8:L8)/D8*100</f>
        <v>9.8392586213966453</v>
      </c>
      <c r="I8" s="90">
        <v>713</v>
      </c>
      <c r="J8" s="46">
        <v>2471</v>
      </c>
      <c r="K8" s="46">
        <v>4308</v>
      </c>
      <c r="L8" s="46">
        <v>6905</v>
      </c>
      <c r="M8" s="46">
        <v>9750</v>
      </c>
      <c r="N8" s="46">
        <v>18195</v>
      </c>
      <c r="O8" s="46">
        <v>28415</v>
      </c>
      <c r="P8" s="46">
        <v>28836</v>
      </c>
      <c r="Q8" s="46">
        <v>21234</v>
      </c>
      <c r="R8" s="46">
        <v>13076</v>
      </c>
      <c r="S8" s="46">
        <v>7322</v>
      </c>
      <c r="T8" s="46">
        <v>3433</v>
      </c>
      <c r="U8" s="46">
        <v>1295</v>
      </c>
      <c r="V8" s="46">
        <v>311</v>
      </c>
      <c r="W8" s="91">
        <v>58</v>
      </c>
      <c r="X8" s="44">
        <f t="shared" ref="X8:X16" si="3">+(I8*17.5+J8*22.5+K8*27.5+L8*32.5+M8*37.5+N8*42.5+O8*47.5+P8*52.5+Q8*57.5+R8*62.5+S8*67.5+T8*72.5+U8*77.5+V8*82.5+W8*87.5)/D8</f>
        <v>50.066975574418066</v>
      </c>
      <c r="Y8" s="41">
        <f t="shared" ref="Y8:Y16" si="4">+ROUND(D8/10000,0)</f>
        <v>15</v>
      </c>
      <c r="Z8" s="45">
        <f t="shared" ref="Z8:Z13" si="5">+(I8*17.5+J8*22.5+K8*27.5+L8*32.5+M8*37.5+N8*42.5+O8*47.5+P8*52.5+Q8*57.5+R8*62.5+S8*67.5+T8*72.5+U8*77.5+V8*82.5+W8*87.5)/D8</f>
        <v>50.066975574418066</v>
      </c>
      <c r="AA8" s="42">
        <f t="shared" ref="AA8:AA15" si="6">+E8/D8</f>
        <v>0.93139104167520947</v>
      </c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43"/>
    </row>
    <row r="9" spans="1:40" s="20" customFormat="1" ht="9.75" customHeight="1" x14ac:dyDescent="0.4">
      <c r="A9" s="21" t="s">
        <v>35</v>
      </c>
      <c r="B9" s="32">
        <v>1985</v>
      </c>
      <c r="C9" s="23" t="s">
        <v>36</v>
      </c>
      <c r="D9" s="37">
        <f t="shared" si="0"/>
        <v>126343</v>
      </c>
      <c r="E9" s="38">
        <v>116789</v>
      </c>
      <c r="F9" s="37">
        <v>23073</v>
      </c>
      <c r="G9" s="39">
        <f t="shared" si="1"/>
        <v>10.002928535811243</v>
      </c>
      <c r="H9" s="40">
        <f t="shared" si="2"/>
        <v>8.3487015505409872</v>
      </c>
      <c r="I9" s="92">
        <v>458</v>
      </c>
      <c r="J9" s="48">
        <v>2037</v>
      </c>
      <c r="K9" s="48">
        <v>3284</v>
      </c>
      <c r="L9" s="48">
        <v>4769</v>
      </c>
      <c r="M9" s="48">
        <v>7107</v>
      </c>
      <c r="N9" s="48">
        <v>9697</v>
      </c>
      <c r="O9" s="48">
        <v>17807</v>
      </c>
      <c r="P9" s="48">
        <v>26840</v>
      </c>
      <c r="Q9" s="48">
        <v>25840</v>
      </c>
      <c r="R9" s="48">
        <v>15866</v>
      </c>
      <c r="S9" s="48">
        <v>7508</v>
      </c>
      <c r="T9" s="48">
        <v>3479</v>
      </c>
      <c r="U9" s="48">
        <v>1194</v>
      </c>
      <c r="V9" s="48">
        <v>354</v>
      </c>
      <c r="W9" s="93">
        <v>103</v>
      </c>
      <c r="X9" s="44">
        <f t="shared" si="3"/>
        <v>52.238054344126702</v>
      </c>
      <c r="Y9" s="41">
        <f t="shared" si="4"/>
        <v>13</v>
      </c>
      <c r="Z9" s="45">
        <f t="shared" si="5"/>
        <v>52.238054344126702</v>
      </c>
      <c r="AA9" s="42">
        <f t="shared" si="6"/>
        <v>0.92438045637668886</v>
      </c>
      <c r="AB9" s="43"/>
      <c r="AC9" s="49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</row>
    <row r="10" spans="1:40" s="20" customFormat="1" ht="9.75" customHeight="1" x14ac:dyDescent="0.4">
      <c r="A10" s="21" t="s">
        <v>37</v>
      </c>
      <c r="B10" s="32">
        <v>1990</v>
      </c>
      <c r="C10" s="23" t="s">
        <v>38</v>
      </c>
      <c r="D10" s="37">
        <f t="shared" si="0"/>
        <v>100497</v>
      </c>
      <c r="E10" s="38">
        <v>89832</v>
      </c>
      <c r="F10" s="37">
        <v>17668</v>
      </c>
      <c r="G10" s="39">
        <f t="shared" si="1"/>
        <v>13.708866931351185</v>
      </c>
      <c r="H10" s="40">
        <f t="shared" si="2"/>
        <v>6.3076509746559593</v>
      </c>
      <c r="I10" s="94">
        <v>272</v>
      </c>
      <c r="J10" s="50">
        <v>1115</v>
      </c>
      <c r="K10" s="50">
        <v>2129</v>
      </c>
      <c r="L10" s="50">
        <v>2823</v>
      </c>
      <c r="M10" s="50">
        <v>4707</v>
      </c>
      <c r="N10" s="50">
        <v>7062</v>
      </c>
      <c r="O10" s="50">
        <v>9012</v>
      </c>
      <c r="P10" s="50">
        <v>16600</v>
      </c>
      <c r="Q10" s="50">
        <v>24738</v>
      </c>
      <c r="R10" s="50">
        <v>18262</v>
      </c>
      <c r="S10" s="50">
        <v>9235</v>
      </c>
      <c r="T10" s="50">
        <v>3138</v>
      </c>
      <c r="U10" s="50">
        <v>1067</v>
      </c>
      <c r="V10" s="50">
        <v>273</v>
      </c>
      <c r="W10" s="95">
        <v>64</v>
      </c>
      <c r="X10" s="44">
        <f t="shared" si="3"/>
        <v>54.547424301222925</v>
      </c>
      <c r="Y10" s="41">
        <f t="shared" si="4"/>
        <v>10</v>
      </c>
      <c r="Z10" s="45">
        <f t="shared" si="5"/>
        <v>54.547424301222925</v>
      </c>
      <c r="AA10" s="42">
        <f t="shared" si="6"/>
        <v>0.89387742917699031</v>
      </c>
      <c r="AB10" s="43"/>
      <c r="AC10" s="49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</row>
    <row r="11" spans="1:40" s="20" customFormat="1" ht="9.75" customHeight="1" x14ac:dyDescent="0.4">
      <c r="A11" s="21" t="s">
        <v>39</v>
      </c>
      <c r="B11" s="32">
        <v>1995</v>
      </c>
      <c r="C11" s="23" t="s">
        <v>40</v>
      </c>
      <c r="D11" s="37">
        <f t="shared" si="0"/>
        <v>81564</v>
      </c>
      <c r="E11" s="38">
        <v>71537</v>
      </c>
      <c r="F11" s="37">
        <v>14287</v>
      </c>
      <c r="G11" s="39">
        <f t="shared" si="1"/>
        <v>23.216124760923936</v>
      </c>
      <c r="H11" s="40">
        <f t="shared" si="2"/>
        <v>7.223775194938943</v>
      </c>
      <c r="I11" s="94">
        <v>420</v>
      </c>
      <c r="J11" s="50">
        <v>1321</v>
      </c>
      <c r="K11" s="50">
        <v>1751</v>
      </c>
      <c r="L11" s="50">
        <v>2400</v>
      </c>
      <c r="M11" s="50">
        <v>3186</v>
      </c>
      <c r="N11" s="50">
        <v>4953</v>
      </c>
      <c r="O11" s="50">
        <v>7018</v>
      </c>
      <c r="P11" s="50">
        <v>8646</v>
      </c>
      <c r="Q11" s="50">
        <v>15322</v>
      </c>
      <c r="R11" s="50">
        <v>17611</v>
      </c>
      <c r="S11" s="50">
        <v>12234</v>
      </c>
      <c r="T11" s="50">
        <v>4802</v>
      </c>
      <c r="U11" s="50">
        <v>1367</v>
      </c>
      <c r="V11" s="50">
        <v>430</v>
      </c>
      <c r="W11" s="95">
        <v>103</v>
      </c>
      <c r="X11" s="44">
        <f t="shared" si="3"/>
        <v>56.232467755382274</v>
      </c>
      <c r="Y11" s="41">
        <f t="shared" si="4"/>
        <v>8</v>
      </c>
      <c r="Z11" s="45">
        <f t="shared" si="5"/>
        <v>56.232467755382274</v>
      </c>
      <c r="AA11" s="42">
        <f t="shared" si="6"/>
        <v>0.87706586239027018</v>
      </c>
      <c r="AB11" s="43"/>
      <c r="AC11" s="49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</row>
    <row r="12" spans="1:40" s="20" customFormat="1" ht="9.75" customHeight="1" x14ac:dyDescent="0.4">
      <c r="A12" s="21" t="s">
        <v>41</v>
      </c>
      <c r="B12" s="32">
        <v>2000</v>
      </c>
      <c r="C12" s="23" t="s">
        <v>42</v>
      </c>
      <c r="D12" s="37">
        <f t="shared" si="0"/>
        <v>67558</v>
      </c>
      <c r="E12" s="38">
        <v>55613</v>
      </c>
      <c r="F12" s="37">
        <v>11540</v>
      </c>
      <c r="G12" s="39">
        <f t="shared" si="1"/>
        <v>29.639716983924924</v>
      </c>
      <c r="H12" s="40">
        <f t="shared" si="2"/>
        <v>10.232688948755143</v>
      </c>
      <c r="I12" s="96">
        <v>447</v>
      </c>
      <c r="J12" s="7">
        <v>1742</v>
      </c>
      <c r="K12" s="7">
        <v>2273</v>
      </c>
      <c r="L12" s="7">
        <v>2451</v>
      </c>
      <c r="M12" s="7">
        <v>2800</v>
      </c>
      <c r="N12" s="7">
        <v>3629</v>
      </c>
      <c r="O12" s="7">
        <v>5647</v>
      </c>
      <c r="P12" s="7">
        <v>7702</v>
      </c>
      <c r="Q12" s="7">
        <v>9299</v>
      </c>
      <c r="R12" s="7">
        <v>11544</v>
      </c>
      <c r="S12" s="7">
        <v>11894</v>
      </c>
      <c r="T12" s="7">
        <v>5885</v>
      </c>
      <c r="U12" s="7">
        <v>1760</v>
      </c>
      <c r="V12" s="7">
        <v>388</v>
      </c>
      <c r="W12" s="97">
        <v>97</v>
      </c>
      <c r="X12" s="44">
        <f t="shared" si="3"/>
        <v>56.005210337783829</v>
      </c>
      <c r="Y12" s="41">
        <f t="shared" si="4"/>
        <v>7</v>
      </c>
      <c r="Z12" s="45">
        <f t="shared" si="5"/>
        <v>56.005210337783829</v>
      </c>
      <c r="AA12" s="42">
        <f t="shared" si="6"/>
        <v>0.82318896355723969</v>
      </c>
      <c r="AB12" s="43"/>
      <c r="AC12" s="49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</row>
    <row r="13" spans="1:40" s="20" customFormat="1" ht="9.75" customHeight="1" x14ac:dyDescent="0.4">
      <c r="A13" s="51" t="s">
        <v>43</v>
      </c>
      <c r="B13" s="52">
        <v>2005</v>
      </c>
      <c r="C13" s="53" t="s">
        <v>44</v>
      </c>
      <c r="D13" s="54">
        <f t="shared" si="0"/>
        <v>52173</v>
      </c>
      <c r="E13" s="55">
        <v>39603</v>
      </c>
      <c r="F13" s="56">
        <v>7015</v>
      </c>
      <c r="G13" s="57">
        <f t="shared" si="1"/>
        <v>26.883637130316444</v>
      </c>
      <c r="H13" s="40">
        <f t="shared" si="2"/>
        <v>13.644988787303777</v>
      </c>
      <c r="I13" s="96">
        <v>379</v>
      </c>
      <c r="J13" s="7">
        <v>1582</v>
      </c>
      <c r="K13" s="7">
        <v>2403</v>
      </c>
      <c r="L13" s="7">
        <v>2755</v>
      </c>
      <c r="M13" s="7">
        <v>2836</v>
      </c>
      <c r="N13" s="7">
        <v>3250</v>
      </c>
      <c r="O13" s="7">
        <v>4202</v>
      </c>
      <c r="P13" s="7">
        <v>5739</v>
      </c>
      <c r="Q13" s="7">
        <v>7974</v>
      </c>
      <c r="R13" s="7">
        <v>7027</v>
      </c>
      <c r="S13" s="7">
        <v>7224</v>
      </c>
      <c r="T13" s="7">
        <v>4608</v>
      </c>
      <c r="U13" s="7">
        <v>1685</v>
      </c>
      <c r="V13" s="7">
        <v>426</v>
      </c>
      <c r="W13" s="97">
        <v>83</v>
      </c>
      <c r="X13" s="58">
        <f t="shared" si="3"/>
        <v>54.349999041649895</v>
      </c>
      <c r="Y13" s="59">
        <f t="shared" si="4"/>
        <v>5</v>
      </c>
      <c r="Z13" s="60">
        <f t="shared" si="5"/>
        <v>54.349999041649895</v>
      </c>
      <c r="AA13" s="61">
        <f t="shared" si="6"/>
        <v>0.75907078373871539</v>
      </c>
      <c r="AB13" s="43"/>
      <c r="AC13" s="49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</row>
    <row r="14" spans="1:40" s="20" customFormat="1" ht="9.75" customHeight="1" x14ac:dyDescent="0.4">
      <c r="A14" s="21" t="s">
        <v>45</v>
      </c>
      <c r="B14" s="32">
        <v>2010</v>
      </c>
      <c r="C14" s="23" t="s">
        <v>46</v>
      </c>
      <c r="D14" s="37">
        <v>51200</v>
      </c>
      <c r="E14" s="38">
        <v>48180</v>
      </c>
      <c r="F14" s="37">
        <v>3020</v>
      </c>
      <c r="G14" s="39">
        <f t="shared" si="1"/>
        <v>20.83984375</v>
      </c>
      <c r="H14" s="82">
        <f t="shared" si="2"/>
        <v>17.91015625</v>
      </c>
      <c r="I14" s="96">
        <v>430</v>
      </c>
      <c r="J14" s="7">
        <v>1820</v>
      </c>
      <c r="K14" s="7">
        <v>3160</v>
      </c>
      <c r="L14" s="7">
        <v>3760</v>
      </c>
      <c r="M14" s="7">
        <v>3650</v>
      </c>
      <c r="N14" s="7">
        <v>3750</v>
      </c>
      <c r="O14" s="7">
        <v>4150</v>
      </c>
      <c r="P14" s="7">
        <v>5340</v>
      </c>
      <c r="Q14" s="7">
        <v>6940</v>
      </c>
      <c r="R14" s="7">
        <v>7540</v>
      </c>
      <c r="S14" s="7">
        <v>4680</v>
      </c>
      <c r="T14" s="7">
        <v>3640</v>
      </c>
      <c r="U14" s="7">
        <v>1610</v>
      </c>
      <c r="V14" s="7">
        <v>500</v>
      </c>
      <c r="W14" s="97">
        <v>240</v>
      </c>
      <c r="X14" s="44">
        <f t="shared" si="3"/>
        <v>52.11767578125</v>
      </c>
      <c r="Y14" s="41">
        <f t="shared" si="4"/>
        <v>5</v>
      </c>
      <c r="Z14" s="45">
        <f>+(I14*17+J14*22+K14*27+L14*32+M14*37+N14*42+O14*47+P14*52+Q14*57+R14*62+S14*67+T14*72+U14*77+V14*82+W14*87)/D14</f>
        <v>51.617578125000001</v>
      </c>
      <c r="AA14" s="42">
        <f t="shared" si="6"/>
        <v>0.94101562500000002</v>
      </c>
      <c r="AB14" s="43"/>
      <c r="AC14" s="49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</row>
    <row r="15" spans="1:40" s="70" customFormat="1" ht="9.75" customHeight="1" x14ac:dyDescent="0.4">
      <c r="A15" s="62" t="s">
        <v>47</v>
      </c>
      <c r="B15" s="63">
        <v>2015</v>
      </c>
      <c r="C15" s="64" t="s">
        <v>48</v>
      </c>
      <c r="D15" s="65">
        <v>45440</v>
      </c>
      <c r="E15" s="66">
        <v>42690</v>
      </c>
      <c r="F15" s="65">
        <v>2750</v>
      </c>
      <c r="G15" s="67">
        <f t="shared" si="1"/>
        <v>24.801936619718308</v>
      </c>
      <c r="H15" s="68">
        <f t="shared" si="2"/>
        <v>17.099471830985916</v>
      </c>
      <c r="I15" s="96">
        <v>320</v>
      </c>
      <c r="J15" s="6">
        <v>1530</v>
      </c>
      <c r="K15" s="7">
        <v>2390</v>
      </c>
      <c r="L15" s="7">
        <v>3530</v>
      </c>
      <c r="M15" s="7">
        <v>4020</v>
      </c>
      <c r="N15" s="7">
        <v>4070</v>
      </c>
      <c r="O15" s="7">
        <v>3470</v>
      </c>
      <c r="P15" s="7">
        <v>3780</v>
      </c>
      <c r="Q15" s="7">
        <v>4930</v>
      </c>
      <c r="R15" s="7">
        <v>6120</v>
      </c>
      <c r="S15" s="7">
        <v>5430</v>
      </c>
      <c r="T15" s="7">
        <v>3170</v>
      </c>
      <c r="U15" s="7">
        <v>1740</v>
      </c>
      <c r="V15" s="7">
        <v>740</v>
      </c>
      <c r="W15" s="97">
        <v>190</v>
      </c>
      <c r="X15" s="44">
        <f t="shared" si="3"/>
        <v>52.42792693661972</v>
      </c>
      <c r="Y15" s="41">
        <f t="shared" si="4"/>
        <v>5</v>
      </c>
      <c r="Z15" s="45">
        <f>+(I15*17+J15*22+K15*27+L15*32+M15*37+N15*42+O15*47+P15*52+Q15*57+R15*62+S15*67+T15*72+U15*77+V15*82+W15*87)/D15</f>
        <v>51.928036971830984</v>
      </c>
      <c r="AA15" s="42">
        <f t="shared" si="6"/>
        <v>0.93948063380281688</v>
      </c>
      <c r="AB15" s="69"/>
      <c r="AC15" s="69"/>
      <c r="AD15" s="69"/>
      <c r="AE15" s="69"/>
      <c r="AF15" s="69"/>
      <c r="AG15" s="69"/>
      <c r="AH15" s="69"/>
      <c r="AI15" s="69"/>
      <c r="AJ15" s="69"/>
      <c r="AK15" s="69"/>
    </row>
    <row r="16" spans="1:40" s="70" customFormat="1" ht="9.75" customHeight="1" x14ac:dyDescent="0.4">
      <c r="A16" s="71" t="s">
        <v>49</v>
      </c>
      <c r="B16" s="72">
        <v>2020</v>
      </c>
      <c r="C16" s="73" t="s">
        <v>50</v>
      </c>
      <c r="D16" s="74">
        <v>43710</v>
      </c>
      <c r="E16" s="75">
        <v>40980</v>
      </c>
      <c r="F16" s="74">
        <v>2730</v>
      </c>
      <c r="G16" s="76">
        <f t="shared" si="1"/>
        <v>25.463280713795474</v>
      </c>
      <c r="H16" s="77">
        <f>+SUM(I16:L16)/D16*100</f>
        <v>16.517959277053308</v>
      </c>
      <c r="I16" s="98">
        <v>360</v>
      </c>
      <c r="J16" s="8">
        <v>1570</v>
      </c>
      <c r="K16" s="8">
        <v>2300</v>
      </c>
      <c r="L16" s="8">
        <v>2990</v>
      </c>
      <c r="M16" s="8">
        <v>3970</v>
      </c>
      <c r="N16" s="8">
        <v>4690</v>
      </c>
      <c r="O16" s="8">
        <v>4330</v>
      </c>
      <c r="P16" s="8">
        <v>3540</v>
      </c>
      <c r="Q16" s="8">
        <v>3950</v>
      </c>
      <c r="R16" s="8">
        <v>4890</v>
      </c>
      <c r="S16" s="99">
        <v>4850</v>
      </c>
      <c r="T16" s="99">
        <v>3710</v>
      </c>
      <c r="U16" s="8">
        <v>1700</v>
      </c>
      <c r="V16" s="8">
        <v>600</v>
      </c>
      <c r="W16" s="100">
        <v>270</v>
      </c>
      <c r="X16" s="84">
        <f t="shared" si="3"/>
        <v>52.064744909631663</v>
      </c>
      <c r="Y16" s="79">
        <f t="shared" si="4"/>
        <v>4</v>
      </c>
      <c r="Z16" s="80">
        <f>+(I16*17+J16*22+K16*27+L16*32+M16*37+N16*42+O16*47+P16*52+Q16*57+R16*62+S16*67+T16*72+U16*77+V16*82+W16*87)/D16</f>
        <v>51.564630519331963</v>
      </c>
      <c r="AA16" s="81">
        <f>+E16/D16</f>
        <v>0.93754289636238852</v>
      </c>
      <c r="AB16" s="69"/>
      <c r="AC16" s="69"/>
      <c r="AD16" s="69"/>
      <c r="AE16" s="69"/>
      <c r="AF16" s="69"/>
      <c r="AG16" s="69"/>
      <c r="AH16" s="69"/>
      <c r="AI16" s="69"/>
      <c r="AJ16" s="69"/>
      <c r="AK16" s="69"/>
    </row>
    <row r="17" spans="1:1" ht="14.25" x14ac:dyDescent="0.4">
      <c r="A17" s="3"/>
    </row>
    <row r="18" spans="1:1" ht="14.25" x14ac:dyDescent="0.4">
      <c r="A18" s="101" t="s">
        <v>52</v>
      </c>
    </row>
  </sheetData>
  <phoneticPr fontId="7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195C82-F52F-4A94-A113-C0C88A9B7524}">
  <sheetPr>
    <pageSetUpPr fitToPage="1"/>
  </sheetPr>
  <dimension ref="A1:AN18"/>
  <sheetViews>
    <sheetView zoomScaleNormal="100" workbookViewId="0">
      <selection activeCell="B23" sqref="B23"/>
    </sheetView>
  </sheetViews>
  <sheetFormatPr defaultColWidth="10.625" defaultRowHeight="13.5" customHeight="1" x14ac:dyDescent="0.4"/>
  <cols>
    <col min="1" max="1" width="8.25" style="2" customWidth="1"/>
    <col min="2" max="2" width="5.625" style="2" customWidth="1"/>
    <col min="3" max="3" width="9.5" style="2" customWidth="1"/>
    <col min="4" max="6" width="9.625" style="2" customWidth="1"/>
    <col min="7" max="8" width="8.625" style="2" customWidth="1"/>
    <col min="9" max="39" width="7.625" style="2" customWidth="1"/>
    <col min="40" max="16384" width="10.625" style="2"/>
  </cols>
  <sheetData>
    <row r="1" spans="1:40" ht="16.149999999999999" customHeight="1" x14ac:dyDescent="0.4">
      <c r="A1" s="1" t="s">
        <v>0</v>
      </c>
    </row>
    <row r="2" spans="1:40" ht="12.75" customHeight="1" x14ac:dyDescent="0.4"/>
    <row r="3" spans="1:40" s="20" customFormat="1" ht="22.5" x14ac:dyDescent="0.4">
      <c r="A3" s="9"/>
      <c r="B3" s="10"/>
      <c r="C3" s="102"/>
      <c r="D3" s="12" t="s">
        <v>1</v>
      </c>
      <c r="E3" s="11" t="s">
        <v>2</v>
      </c>
      <c r="F3" s="11" t="s">
        <v>3</v>
      </c>
      <c r="G3" s="12" t="s">
        <v>4</v>
      </c>
      <c r="H3" s="12" t="s">
        <v>5</v>
      </c>
      <c r="I3" s="141" t="s">
        <v>6</v>
      </c>
      <c r="J3" s="142" t="s">
        <v>7</v>
      </c>
      <c r="K3" s="142" t="s">
        <v>8</v>
      </c>
      <c r="L3" s="142" t="s">
        <v>9</v>
      </c>
      <c r="M3" s="142" t="s">
        <v>10</v>
      </c>
      <c r="N3" s="142" t="s">
        <v>11</v>
      </c>
      <c r="O3" s="142" t="s">
        <v>12</v>
      </c>
      <c r="P3" s="142" t="s">
        <v>13</v>
      </c>
      <c r="Q3" s="142" t="s">
        <v>14</v>
      </c>
      <c r="R3" s="142" t="s">
        <v>15</v>
      </c>
      <c r="S3" s="142" t="s">
        <v>16</v>
      </c>
      <c r="T3" s="142" t="s">
        <v>17</v>
      </c>
      <c r="U3" s="142" t="s">
        <v>18</v>
      </c>
      <c r="V3" s="142" t="s">
        <v>19</v>
      </c>
      <c r="W3" s="143" t="s">
        <v>20</v>
      </c>
      <c r="X3" s="16" t="s">
        <v>21</v>
      </c>
      <c r="Y3" s="12" t="s">
        <v>22</v>
      </c>
      <c r="Z3" s="11" t="s">
        <v>23</v>
      </c>
      <c r="AA3" s="144" t="s">
        <v>24</v>
      </c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9"/>
    </row>
    <row r="4" spans="1:40" s="20" customFormat="1" ht="11.25" x14ac:dyDescent="0.4">
      <c r="A4" s="83" t="s">
        <v>25</v>
      </c>
      <c r="B4" s="83">
        <v>1960</v>
      </c>
      <c r="C4" s="103" t="s">
        <v>26</v>
      </c>
      <c r="D4" s="37"/>
      <c r="E4" s="104"/>
      <c r="F4" s="104"/>
      <c r="G4" s="40"/>
      <c r="H4" s="47"/>
      <c r="I4" s="85"/>
      <c r="J4" s="86"/>
      <c r="K4" s="86"/>
      <c r="L4" s="86"/>
      <c r="M4" s="86"/>
      <c r="N4" s="86"/>
      <c r="O4" s="86"/>
      <c r="P4" s="86"/>
      <c r="Q4" s="86"/>
      <c r="R4" s="86"/>
      <c r="S4" s="86"/>
      <c r="T4" s="86"/>
      <c r="U4" s="86"/>
      <c r="V4" s="86"/>
      <c r="W4" s="87"/>
      <c r="X4" s="83"/>
      <c r="Y4" s="33"/>
      <c r="Z4" s="105"/>
      <c r="AA4" s="35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</row>
    <row r="5" spans="1:40" s="20" customFormat="1" ht="11.25" x14ac:dyDescent="0.4">
      <c r="A5" s="83" t="s">
        <v>27</v>
      </c>
      <c r="B5" s="83">
        <v>1965</v>
      </c>
      <c r="C5" s="103" t="s">
        <v>28</v>
      </c>
      <c r="D5" s="37"/>
      <c r="E5" s="106"/>
      <c r="F5" s="106"/>
      <c r="G5" s="82"/>
      <c r="H5" s="47"/>
      <c r="I5" s="88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89"/>
      <c r="X5" s="83"/>
      <c r="Y5" s="41"/>
      <c r="Z5" s="106"/>
      <c r="AA5" s="42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43"/>
    </row>
    <row r="6" spans="1:40" s="20" customFormat="1" ht="11.25" x14ac:dyDescent="0.4">
      <c r="A6" s="83" t="s">
        <v>29</v>
      </c>
      <c r="B6" s="83">
        <v>1970</v>
      </c>
      <c r="C6" s="103" t="s">
        <v>30</v>
      </c>
      <c r="D6" s="37"/>
      <c r="E6" s="106"/>
      <c r="F6" s="106"/>
      <c r="G6" s="82"/>
      <c r="H6" s="47"/>
      <c r="I6" s="88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89"/>
      <c r="X6" s="83"/>
      <c r="Y6" s="41"/>
      <c r="Z6" s="106"/>
      <c r="AA6" s="42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43"/>
    </row>
    <row r="7" spans="1:40" s="20" customFormat="1" ht="11.25" x14ac:dyDescent="0.4">
      <c r="A7" s="83" t="s">
        <v>31</v>
      </c>
      <c r="B7" s="83">
        <v>1975</v>
      </c>
      <c r="C7" s="103" t="s">
        <v>32</v>
      </c>
      <c r="D7" s="37"/>
      <c r="E7" s="106"/>
      <c r="F7" s="106"/>
      <c r="G7" s="82"/>
      <c r="H7" s="47"/>
      <c r="I7" s="88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89"/>
      <c r="X7" s="44"/>
      <c r="Y7" s="41"/>
      <c r="Z7" s="107"/>
      <c r="AA7" s="42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43"/>
    </row>
    <row r="8" spans="1:40" s="20" customFormat="1" ht="11.25" x14ac:dyDescent="0.4">
      <c r="A8" s="83" t="s">
        <v>33</v>
      </c>
      <c r="B8" s="83">
        <v>1980</v>
      </c>
      <c r="C8" s="103" t="s">
        <v>34</v>
      </c>
      <c r="D8" s="37"/>
      <c r="E8" s="106"/>
      <c r="F8" s="106"/>
      <c r="G8" s="82"/>
      <c r="H8" s="47"/>
      <c r="I8" s="88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89"/>
      <c r="X8" s="44"/>
      <c r="Y8" s="41"/>
      <c r="Z8" s="107"/>
      <c r="AA8" s="42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43"/>
    </row>
    <row r="9" spans="1:40" s="20" customFormat="1" ht="11.25" x14ac:dyDescent="0.4">
      <c r="A9" s="83" t="s">
        <v>35</v>
      </c>
      <c r="B9" s="83">
        <v>1985</v>
      </c>
      <c r="C9" s="103" t="s">
        <v>36</v>
      </c>
      <c r="D9" s="37"/>
      <c r="E9" s="106"/>
      <c r="F9" s="106"/>
      <c r="G9" s="82"/>
      <c r="H9" s="47"/>
      <c r="I9" s="108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10"/>
      <c r="X9" s="44"/>
      <c r="Y9" s="41"/>
      <c r="Z9" s="107"/>
      <c r="AA9" s="42"/>
      <c r="AB9" s="43"/>
      <c r="AC9" s="49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</row>
    <row r="10" spans="1:40" s="20" customFormat="1" ht="11.25" x14ac:dyDescent="0.4">
      <c r="A10" s="83" t="s">
        <v>37</v>
      </c>
      <c r="B10" s="83">
        <v>1990</v>
      </c>
      <c r="C10" s="103" t="s">
        <v>38</v>
      </c>
      <c r="D10" s="37"/>
      <c r="E10" s="106"/>
      <c r="F10" s="106"/>
      <c r="G10" s="82"/>
      <c r="H10" s="47"/>
      <c r="I10" s="111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3"/>
      <c r="W10" s="114"/>
      <c r="X10" s="44"/>
      <c r="Y10" s="41"/>
      <c r="Z10" s="107"/>
      <c r="AA10" s="42"/>
      <c r="AB10" s="43"/>
      <c r="AC10" s="49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</row>
    <row r="11" spans="1:40" s="20" customFormat="1" ht="11.25" x14ac:dyDescent="0.4">
      <c r="A11" s="83" t="s">
        <v>39</v>
      </c>
      <c r="B11" s="83">
        <v>1995</v>
      </c>
      <c r="C11" s="103" t="s">
        <v>40</v>
      </c>
      <c r="D11" s="37"/>
      <c r="E11" s="106"/>
      <c r="F11" s="106"/>
      <c r="G11" s="82"/>
      <c r="H11" s="47"/>
      <c r="I11" s="111"/>
      <c r="J11" s="112"/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3"/>
      <c r="W11" s="114"/>
      <c r="X11" s="44"/>
      <c r="Y11" s="41"/>
      <c r="Z11" s="107"/>
      <c r="AA11" s="42"/>
      <c r="AB11" s="43"/>
      <c r="AC11" s="49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</row>
    <row r="12" spans="1:40" s="20" customFormat="1" ht="11.25" x14ac:dyDescent="0.4">
      <c r="A12" s="83" t="s">
        <v>41</v>
      </c>
      <c r="B12" s="83">
        <v>2000</v>
      </c>
      <c r="C12" s="103" t="s">
        <v>42</v>
      </c>
      <c r="D12" s="37"/>
      <c r="E12" s="106"/>
      <c r="F12" s="106"/>
      <c r="G12" s="82"/>
      <c r="H12" s="47"/>
      <c r="I12" s="115"/>
      <c r="J12" s="4"/>
      <c r="K12" s="4"/>
      <c r="L12" s="4"/>
      <c r="M12" s="4"/>
      <c r="N12" s="4"/>
      <c r="O12" s="4"/>
      <c r="P12" s="4"/>
      <c r="Q12" s="4"/>
      <c r="R12" s="4"/>
      <c r="S12" s="5"/>
      <c r="T12" s="4"/>
      <c r="U12" s="4"/>
      <c r="V12" s="4"/>
      <c r="W12" s="139"/>
      <c r="X12" s="44"/>
      <c r="Y12" s="41"/>
      <c r="Z12" s="107"/>
      <c r="AA12" s="42"/>
      <c r="AB12" s="43"/>
      <c r="AC12" s="49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</row>
    <row r="13" spans="1:40" s="20" customFormat="1" ht="11.25" x14ac:dyDescent="0.4">
      <c r="A13" s="117" t="s">
        <v>43</v>
      </c>
      <c r="B13" s="117">
        <v>2005</v>
      </c>
      <c r="C13" s="118" t="s">
        <v>44</v>
      </c>
      <c r="D13" s="119"/>
      <c r="E13" s="120"/>
      <c r="F13" s="120"/>
      <c r="G13" s="121"/>
      <c r="H13" s="47"/>
      <c r="I13" s="122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40"/>
      <c r="X13" s="58"/>
      <c r="Y13" s="59"/>
      <c r="Z13" s="125"/>
      <c r="AA13" s="126"/>
      <c r="AB13" s="43"/>
      <c r="AC13" s="49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</row>
    <row r="14" spans="1:40" s="20" customFormat="1" ht="11.25" x14ac:dyDescent="0.4">
      <c r="A14" s="117" t="s">
        <v>45</v>
      </c>
      <c r="B14" s="117">
        <v>2010</v>
      </c>
      <c r="C14" s="118" t="s">
        <v>46</v>
      </c>
      <c r="D14" s="119">
        <v>27410</v>
      </c>
      <c r="E14" s="120"/>
      <c r="F14" s="120"/>
      <c r="G14" s="121">
        <f>+SUM(S14:W14)/D14*100</f>
        <v>19.846771251368114</v>
      </c>
      <c r="H14" s="127">
        <f t="shared" ref="H14:H15" si="0">+SUM(I14:L14)/D14*100</f>
        <v>18.350966800437796</v>
      </c>
      <c r="I14" s="145">
        <v>240</v>
      </c>
      <c r="J14" s="146">
        <v>880</v>
      </c>
      <c r="K14" s="146">
        <v>1830</v>
      </c>
      <c r="L14" s="146">
        <v>2080</v>
      </c>
      <c r="M14" s="146">
        <v>2080</v>
      </c>
      <c r="N14" s="147">
        <v>1990</v>
      </c>
      <c r="O14" s="146">
        <v>2400</v>
      </c>
      <c r="P14" s="146">
        <v>2910</v>
      </c>
      <c r="Q14" s="146">
        <v>3680</v>
      </c>
      <c r="R14" s="146">
        <v>3870</v>
      </c>
      <c r="S14" s="146">
        <v>2280</v>
      </c>
      <c r="T14" s="146">
        <v>1730</v>
      </c>
      <c r="U14" s="146">
        <v>940</v>
      </c>
      <c r="V14" s="146">
        <v>330</v>
      </c>
      <c r="W14" s="148">
        <v>160</v>
      </c>
      <c r="X14" s="128">
        <f>+(I14*17.5+J14*22.5+K14*27.5+L14*32.5+M14*37.5+N14*42.5+O14*47.5+P14*52.5+Q14*57.5+R14*62.5+S14*67.5+T14*72.5+U14*77.5+V14*82.5+W14*87.5)/D14</f>
        <v>51.738416636264134</v>
      </c>
      <c r="Y14" s="129">
        <f>+ROUND(D14/10000,0)</f>
        <v>3</v>
      </c>
      <c r="Z14" s="130">
        <f>+(I14*17+J14*22+K14*27+L14*32+M14*37+N14*42+O14*47+P14*52+Q14*57+R14*62+S14*67+T14*72+U14*77+V14*82+W14*87)/D14</f>
        <v>51.238599051441078</v>
      </c>
      <c r="AA14" s="126"/>
      <c r="AB14" s="43"/>
      <c r="AC14" s="49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</row>
    <row r="15" spans="1:40" s="70" customFormat="1" ht="13.5" customHeight="1" x14ac:dyDescent="0.4">
      <c r="A15" s="131" t="s">
        <v>47</v>
      </c>
      <c r="B15" s="131">
        <v>2015</v>
      </c>
      <c r="C15" s="132" t="s">
        <v>48</v>
      </c>
      <c r="D15" s="74">
        <v>19400</v>
      </c>
      <c r="E15" s="133"/>
      <c r="F15" s="133"/>
      <c r="G15" s="77">
        <f>+SUM(S15:W15)/D15*100</f>
        <v>26.958762886597938</v>
      </c>
      <c r="H15" s="134">
        <f t="shared" si="0"/>
        <v>16.701030927835049</v>
      </c>
      <c r="I15" s="145">
        <v>170</v>
      </c>
      <c r="J15" s="146">
        <v>670</v>
      </c>
      <c r="K15" s="146">
        <v>970</v>
      </c>
      <c r="L15" s="146">
        <v>1430</v>
      </c>
      <c r="M15" s="146">
        <v>1610</v>
      </c>
      <c r="N15" s="146">
        <v>1640</v>
      </c>
      <c r="O15" s="146">
        <v>1460</v>
      </c>
      <c r="P15" s="146">
        <v>1630</v>
      </c>
      <c r="Q15" s="146">
        <v>2030</v>
      </c>
      <c r="R15" s="146">
        <v>2570</v>
      </c>
      <c r="S15" s="146">
        <v>2410</v>
      </c>
      <c r="T15" s="146">
        <v>1370</v>
      </c>
      <c r="U15" s="146">
        <v>830</v>
      </c>
      <c r="V15" s="146">
        <v>490</v>
      </c>
      <c r="W15" s="148">
        <v>130</v>
      </c>
      <c r="X15" s="128">
        <f>+(I15*17.5+J15*22.5+K15*27.5+L15*32.5+M15*37.5+N15*42.5+O15*47.5+P15*52.5+Q15*57.5+R15*62.5+S15*67.5+T15*72.5+U15*77.5+V15*82.5+W15*87.5)/D15</f>
        <v>53.179123711340203</v>
      </c>
      <c r="Y15" s="79">
        <f>+ROUND(D15/10000,0)</f>
        <v>2</v>
      </c>
      <c r="Z15" s="135">
        <f>+(I15*17+J15*22+K15*27+L15*32+M15*37+N15*42+O15*47+P15*52+Q15*57+R15*62+S15*67+T15*72+U15*77+V15*82+W15*87)/D15</f>
        <v>52.678865979381442</v>
      </c>
      <c r="AA15" s="126"/>
      <c r="AB15" s="69"/>
      <c r="AC15" s="69"/>
      <c r="AD15" s="69"/>
      <c r="AE15" s="69"/>
      <c r="AF15" s="69"/>
      <c r="AG15" s="69"/>
      <c r="AH15" s="69"/>
      <c r="AI15" s="69"/>
      <c r="AJ15" s="69"/>
      <c r="AK15" s="69"/>
    </row>
    <row r="16" spans="1:40" s="70" customFormat="1" ht="13.5" customHeight="1" x14ac:dyDescent="0.4">
      <c r="A16" s="131" t="s">
        <v>49</v>
      </c>
      <c r="B16" s="131">
        <v>2020</v>
      </c>
      <c r="C16" s="132" t="s">
        <v>50</v>
      </c>
      <c r="D16" s="74">
        <v>17480</v>
      </c>
      <c r="E16" s="133"/>
      <c r="F16" s="133"/>
      <c r="G16" s="77">
        <f>+SUM(S16:W16)/D16*100</f>
        <v>25.800915331807779</v>
      </c>
      <c r="H16" s="134">
        <f>+SUM(I16:L16)/D16*100</f>
        <v>15.045766590389015</v>
      </c>
      <c r="I16" s="149">
        <v>150</v>
      </c>
      <c r="J16" s="150">
        <v>660</v>
      </c>
      <c r="K16" s="150">
        <v>860</v>
      </c>
      <c r="L16" s="150">
        <v>960</v>
      </c>
      <c r="M16" s="150">
        <v>1520</v>
      </c>
      <c r="N16" s="150">
        <v>1800</v>
      </c>
      <c r="O16" s="150">
        <v>1960</v>
      </c>
      <c r="P16" s="150">
        <v>1550</v>
      </c>
      <c r="Q16" s="150">
        <v>1590</v>
      </c>
      <c r="R16" s="150">
        <v>1920</v>
      </c>
      <c r="S16" s="150">
        <v>2020</v>
      </c>
      <c r="T16" s="150">
        <v>1290</v>
      </c>
      <c r="U16" s="150">
        <v>710</v>
      </c>
      <c r="V16" s="150">
        <v>300</v>
      </c>
      <c r="W16" s="151">
        <v>190</v>
      </c>
      <c r="X16" s="78">
        <f>+(I16*17.5+J16*22.5+K16*27.5+L16*32.5+M16*37.5+N16*42.5+O16*47.5+P16*52.5+Q16*57.5+R16*62.5+S16*67.5+T16*72.5+U16*77.5+V16*82.5+W16*87.5)/D16</f>
        <v>52.517162471395878</v>
      </c>
      <c r="Y16" s="136">
        <f>+ROUND(D16/10000,0)</f>
        <v>2</v>
      </c>
      <c r="Z16" s="137">
        <f>+(I16*17+J16*22+K16*27+L16*32+M16*37+N16*42+O16*47+P16*52+Q16*57+R16*62+S16*67+T16*72+U16*77+V16*82+W16*87)/D16</f>
        <v>52.017162471395878</v>
      </c>
      <c r="AA16" s="126"/>
      <c r="AB16" s="69"/>
      <c r="AC16" s="69"/>
      <c r="AD16" s="69"/>
      <c r="AE16" s="69"/>
      <c r="AF16" s="69"/>
      <c r="AG16" s="69"/>
      <c r="AH16" s="69"/>
      <c r="AI16" s="69"/>
      <c r="AJ16" s="69"/>
      <c r="AK16" s="69"/>
    </row>
    <row r="18" spans="1:1" ht="13.5" customHeight="1" x14ac:dyDescent="0.4">
      <c r="A18" s="101" t="s">
        <v>51</v>
      </c>
    </row>
  </sheetData>
  <phoneticPr fontId="7"/>
  <pageMargins left="0.24" right="0.28000000000000003" top="0.74803149606299213" bottom="0.74803149606299213" header="0.31496062992125984" footer="0.31496062992125984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2BD22-D5F0-4FC9-8A26-5A509FD921E5}">
  <sheetPr>
    <pageSetUpPr fitToPage="1"/>
  </sheetPr>
  <dimension ref="A1:AN18"/>
  <sheetViews>
    <sheetView zoomScaleNormal="100" workbookViewId="0"/>
  </sheetViews>
  <sheetFormatPr defaultColWidth="10.625" defaultRowHeight="13.5" customHeight="1" x14ac:dyDescent="0.4"/>
  <cols>
    <col min="1" max="1" width="4.375" style="20" customWidth="1"/>
    <col min="2" max="2" width="5.625" style="20" customWidth="1"/>
    <col min="3" max="3" width="8.5" style="20" customWidth="1"/>
    <col min="4" max="4" width="11.75" style="20" customWidth="1"/>
    <col min="5" max="6" width="7.75" style="20" customWidth="1"/>
    <col min="7" max="8" width="8.625" style="20" customWidth="1"/>
    <col min="9" max="39" width="7.625" style="20" customWidth="1"/>
    <col min="40" max="16384" width="10.625" style="20"/>
  </cols>
  <sheetData>
    <row r="1" spans="1:40" ht="16.149999999999999" customHeight="1" x14ac:dyDescent="0.4">
      <c r="A1" s="185" t="s">
        <v>54</v>
      </c>
    </row>
    <row r="2" spans="1:40" ht="16.149999999999999" customHeight="1" x14ac:dyDescent="0.4">
      <c r="A2" s="152"/>
    </row>
    <row r="3" spans="1:40" ht="22.5" x14ac:dyDescent="0.4">
      <c r="A3" s="9"/>
      <c r="B3" s="10"/>
      <c r="C3" s="10"/>
      <c r="D3" s="11" t="s">
        <v>1</v>
      </c>
      <c r="E3" s="11" t="s">
        <v>2</v>
      </c>
      <c r="F3" s="11" t="s">
        <v>3</v>
      </c>
      <c r="G3" s="12" t="s">
        <v>4</v>
      </c>
      <c r="H3" s="12" t="s">
        <v>5</v>
      </c>
      <c r="I3" s="141" t="s">
        <v>6</v>
      </c>
      <c r="J3" s="142" t="s">
        <v>7</v>
      </c>
      <c r="K3" s="142" t="s">
        <v>8</v>
      </c>
      <c r="L3" s="142" t="s">
        <v>9</v>
      </c>
      <c r="M3" s="142" t="s">
        <v>10</v>
      </c>
      <c r="N3" s="142" t="s">
        <v>11</v>
      </c>
      <c r="O3" s="142" t="s">
        <v>12</v>
      </c>
      <c r="P3" s="142" t="s">
        <v>13</v>
      </c>
      <c r="Q3" s="142" t="s">
        <v>14</v>
      </c>
      <c r="R3" s="142" t="s">
        <v>15</v>
      </c>
      <c r="S3" s="142" t="s">
        <v>16</v>
      </c>
      <c r="T3" s="142" t="s">
        <v>17</v>
      </c>
      <c r="U3" s="142" t="s">
        <v>18</v>
      </c>
      <c r="V3" s="142" t="s">
        <v>19</v>
      </c>
      <c r="W3" s="143" t="s">
        <v>20</v>
      </c>
      <c r="X3" s="16" t="s">
        <v>21</v>
      </c>
      <c r="Y3" s="12" t="s">
        <v>22</v>
      </c>
      <c r="Z3" s="11" t="s">
        <v>23</v>
      </c>
      <c r="AA3" s="144" t="s">
        <v>24</v>
      </c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9"/>
    </row>
    <row r="4" spans="1:40" ht="11.25" x14ac:dyDescent="0.4">
      <c r="A4" s="83" t="s">
        <v>25</v>
      </c>
      <c r="B4" s="83">
        <v>1960</v>
      </c>
      <c r="C4" s="103" t="s">
        <v>26</v>
      </c>
      <c r="D4" s="24"/>
      <c r="E4" s="104"/>
      <c r="F4" s="104"/>
      <c r="G4" s="40"/>
      <c r="H4" s="40"/>
      <c r="I4" s="29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89"/>
      <c r="X4" s="32"/>
      <c r="Y4" s="33"/>
      <c r="Z4" s="105"/>
      <c r="AA4" s="35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</row>
    <row r="5" spans="1:40" ht="11.25" x14ac:dyDescent="0.4">
      <c r="A5" s="83" t="s">
        <v>27</v>
      </c>
      <c r="B5" s="83">
        <v>1965</v>
      </c>
      <c r="C5" s="103" t="s">
        <v>28</v>
      </c>
      <c r="D5" s="37"/>
      <c r="E5" s="106"/>
      <c r="F5" s="106"/>
      <c r="G5" s="82"/>
      <c r="H5" s="40"/>
      <c r="I5" s="29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89"/>
      <c r="X5" s="32"/>
      <c r="Y5" s="41"/>
      <c r="Z5" s="106"/>
      <c r="AA5" s="42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43"/>
    </row>
    <row r="6" spans="1:40" ht="11.25" x14ac:dyDescent="0.4">
      <c r="A6" s="83" t="s">
        <v>29</v>
      </c>
      <c r="B6" s="83">
        <v>1970</v>
      </c>
      <c r="C6" s="103" t="s">
        <v>30</v>
      </c>
      <c r="D6" s="37"/>
      <c r="E6" s="106"/>
      <c r="F6" s="106"/>
      <c r="G6" s="82"/>
      <c r="H6" s="40"/>
      <c r="I6" s="29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89"/>
      <c r="X6" s="32"/>
      <c r="Y6" s="41"/>
      <c r="Z6" s="106"/>
      <c r="AA6" s="42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43"/>
    </row>
    <row r="7" spans="1:40" ht="11.25" x14ac:dyDescent="0.4">
      <c r="A7" s="83" t="s">
        <v>31</v>
      </c>
      <c r="B7" s="83">
        <v>1975</v>
      </c>
      <c r="C7" s="103" t="s">
        <v>32</v>
      </c>
      <c r="D7" s="37"/>
      <c r="E7" s="106"/>
      <c r="F7" s="106"/>
      <c r="G7" s="82"/>
      <c r="H7" s="40"/>
      <c r="I7" s="29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89"/>
      <c r="X7" s="44"/>
      <c r="Y7" s="41"/>
      <c r="Z7" s="107"/>
      <c r="AA7" s="42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43"/>
    </row>
    <row r="8" spans="1:40" ht="11.25" x14ac:dyDescent="0.4">
      <c r="A8" s="83" t="s">
        <v>33</v>
      </c>
      <c r="B8" s="83">
        <v>1980</v>
      </c>
      <c r="C8" s="103" t="s">
        <v>34</v>
      </c>
      <c r="D8" s="37"/>
      <c r="E8" s="106"/>
      <c r="F8" s="106"/>
      <c r="G8" s="82"/>
      <c r="H8" s="40"/>
      <c r="I8" s="29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89"/>
      <c r="X8" s="44"/>
      <c r="Y8" s="41"/>
      <c r="Z8" s="107"/>
      <c r="AA8" s="42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43"/>
    </row>
    <row r="9" spans="1:40" ht="11.25" x14ac:dyDescent="0.4">
      <c r="A9" s="83" t="s">
        <v>35</v>
      </c>
      <c r="B9" s="83">
        <v>1985</v>
      </c>
      <c r="C9" s="103" t="s">
        <v>36</v>
      </c>
      <c r="D9" s="37"/>
      <c r="E9" s="106"/>
      <c r="F9" s="106"/>
      <c r="G9" s="82"/>
      <c r="H9" s="40"/>
      <c r="I9" s="153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10"/>
      <c r="X9" s="44"/>
      <c r="Y9" s="41"/>
      <c r="Z9" s="107"/>
      <c r="AA9" s="42"/>
      <c r="AB9" s="43"/>
      <c r="AC9" s="49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</row>
    <row r="10" spans="1:40" ht="11.25" x14ac:dyDescent="0.4">
      <c r="A10" s="83" t="s">
        <v>37</v>
      </c>
      <c r="B10" s="83">
        <v>1990</v>
      </c>
      <c r="C10" s="103" t="s">
        <v>38</v>
      </c>
      <c r="D10" s="37"/>
      <c r="E10" s="106"/>
      <c r="F10" s="106"/>
      <c r="G10" s="82"/>
      <c r="H10" s="40"/>
      <c r="I10" s="154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3"/>
      <c r="W10" s="114"/>
      <c r="X10" s="44"/>
      <c r="Y10" s="41"/>
      <c r="Z10" s="107"/>
      <c r="AA10" s="42"/>
      <c r="AB10" s="43"/>
      <c r="AC10" s="49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</row>
    <row r="11" spans="1:40" ht="11.25" x14ac:dyDescent="0.4">
      <c r="A11" s="83" t="s">
        <v>39</v>
      </c>
      <c r="B11" s="83">
        <v>1995</v>
      </c>
      <c r="C11" s="103" t="s">
        <v>40</v>
      </c>
      <c r="D11" s="37"/>
      <c r="E11" s="106"/>
      <c r="F11" s="106"/>
      <c r="G11" s="82"/>
      <c r="H11" s="40"/>
      <c r="I11" s="154"/>
      <c r="J11" s="112"/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3"/>
      <c r="W11" s="114"/>
      <c r="X11" s="44"/>
      <c r="Y11" s="41"/>
      <c r="Z11" s="107"/>
      <c r="AA11" s="42"/>
      <c r="AB11" s="43"/>
      <c r="AC11" s="49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</row>
    <row r="12" spans="1:40" ht="11.25" x14ac:dyDescent="0.4">
      <c r="A12" s="83" t="s">
        <v>41</v>
      </c>
      <c r="B12" s="83">
        <v>2000</v>
      </c>
      <c r="C12" s="103" t="s">
        <v>42</v>
      </c>
      <c r="D12" s="37"/>
      <c r="E12" s="106"/>
      <c r="F12" s="106"/>
      <c r="G12" s="82"/>
      <c r="H12" s="40"/>
      <c r="I12" s="5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116"/>
      <c r="X12" s="44"/>
      <c r="Y12" s="41"/>
      <c r="Z12" s="107"/>
      <c r="AA12" s="42"/>
      <c r="AB12" s="43"/>
      <c r="AC12" s="49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</row>
    <row r="13" spans="1:40" ht="11.25" x14ac:dyDescent="0.4">
      <c r="A13" s="117" t="s">
        <v>43</v>
      </c>
      <c r="B13" s="117">
        <v>2005</v>
      </c>
      <c r="C13" s="118" t="s">
        <v>44</v>
      </c>
      <c r="D13" s="119"/>
      <c r="E13" s="120"/>
      <c r="F13" s="120"/>
      <c r="G13" s="121"/>
      <c r="H13" s="155"/>
      <c r="I13" s="138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4"/>
      <c r="X13" s="58"/>
      <c r="Y13" s="136"/>
      <c r="Z13" s="156"/>
      <c r="AA13" s="126"/>
      <c r="AB13" s="43"/>
      <c r="AC13" s="49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</row>
    <row r="14" spans="1:40" s="170" customFormat="1" ht="11.25" x14ac:dyDescent="0.4">
      <c r="A14" s="117" t="s">
        <v>45</v>
      </c>
      <c r="B14" s="117">
        <v>2010</v>
      </c>
      <c r="C14" s="159" t="s">
        <v>46</v>
      </c>
      <c r="D14" s="160">
        <v>18860</v>
      </c>
      <c r="E14" s="161"/>
      <c r="F14" s="161"/>
      <c r="G14" s="121">
        <f>+SUM(S14:W14)/D14*100</f>
        <v>19.777306468716858</v>
      </c>
      <c r="H14" s="155">
        <f t="shared" ref="H14:H15" si="0">+SUM(I14:L14)/D14*100</f>
        <v>18.557794273594912</v>
      </c>
      <c r="I14" s="162">
        <v>150</v>
      </c>
      <c r="J14" s="163">
        <v>790</v>
      </c>
      <c r="K14" s="163">
        <v>1120</v>
      </c>
      <c r="L14" s="163">
        <v>1440</v>
      </c>
      <c r="M14" s="163">
        <v>1280</v>
      </c>
      <c r="N14" s="163">
        <v>1470</v>
      </c>
      <c r="O14" s="163">
        <v>1400</v>
      </c>
      <c r="P14" s="163">
        <v>1940</v>
      </c>
      <c r="Q14" s="163">
        <v>2630</v>
      </c>
      <c r="R14" s="163">
        <v>2920</v>
      </c>
      <c r="S14" s="163">
        <v>1750</v>
      </c>
      <c r="T14" s="163">
        <v>1360</v>
      </c>
      <c r="U14" s="163">
        <v>460</v>
      </c>
      <c r="V14" s="163">
        <v>120</v>
      </c>
      <c r="W14" s="164">
        <v>40</v>
      </c>
      <c r="X14" s="165">
        <f>+(I14*17.5+J14*22.5+K14*27.5+L14*32.5+M14*37.5+N14*42.5+O14*47.5+P14*52.5+Q14*57.5+R14*62.5+S14*67.5+T14*72.5+U14*77.5+V14*82.5+W14*87.5)/D14</f>
        <v>51.766967126193002</v>
      </c>
      <c r="Y14" s="166">
        <f>+ROUND(D14/10000,0)</f>
        <v>2</v>
      </c>
      <c r="Z14" s="167">
        <f>+(I14*17+J14*22+K14*27+L14*32+M14*37+N14*42+O14*47+P14*52+Q14*57+R14*62+S14*67+T14*72+U14*77+V14*82+W14*87)/D14</f>
        <v>51.266702014846238</v>
      </c>
      <c r="AA14" s="126"/>
      <c r="AB14" s="168"/>
      <c r="AC14" s="169"/>
      <c r="AD14" s="168"/>
      <c r="AE14" s="168"/>
      <c r="AF14" s="168"/>
      <c r="AG14" s="168"/>
      <c r="AH14" s="168"/>
      <c r="AI14" s="168"/>
      <c r="AJ14" s="168"/>
      <c r="AK14" s="168"/>
      <c r="AL14" s="168"/>
      <c r="AM14" s="168"/>
      <c r="AN14" s="168"/>
    </row>
    <row r="15" spans="1:40" s="180" customFormat="1" ht="13.5" customHeight="1" x14ac:dyDescent="0.4">
      <c r="A15" s="131" t="s">
        <v>47</v>
      </c>
      <c r="B15" s="131">
        <v>2015</v>
      </c>
      <c r="C15" s="171" t="s">
        <v>48</v>
      </c>
      <c r="D15" s="172">
        <v>20910</v>
      </c>
      <c r="E15" s="173"/>
      <c r="F15" s="173"/>
      <c r="G15" s="77">
        <f>+SUM(S15:W15)/D15*100</f>
        <v>21.425155428024869</v>
      </c>
      <c r="H15" s="77">
        <f t="shared" si="0"/>
        <v>18.699186991869919</v>
      </c>
      <c r="I15" s="174">
        <v>130</v>
      </c>
      <c r="J15" s="175">
        <v>740</v>
      </c>
      <c r="K15" s="175">
        <v>1230</v>
      </c>
      <c r="L15" s="175">
        <v>1810</v>
      </c>
      <c r="M15" s="175">
        <v>2020</v>
      </c>
      <c r="N15" s="175">
        <v>2040</v>
      </c>
      <c r="O15" s="175">
        <v>1680</v>
      </c>
      <c r="P15" s="175">
        <v>1750</v>
      </c>
      <c r="Q15" s="175">
        <v>2320</v>
      </c>
      <c r="R15" s="175">
        <v>2710</v>
      </c>
      <c r="S15" s="175">
        <v>2290</v>
      </c>
      <c r="T15" s="175">
        <v>1390</v>
      </c>
      <c r="U15" s="175">
        <v>640</v>
      </c>
      <c r="V15" s="175">
        <v>140</v>
      </c>
      <c r="W15" s="176">
        <v>20</v>
      </c>
      <c r="X15" s="177">
        <f>+(I15*17.5+J15*22.5+K15*27.5+L15*32.5+M15*37.5+N15*42.5+O15*47.5+P15*52.5+Q15*57.5+R15*62.5+S15*67.5+T15*72.5+U15*77.5+V15*82.5+W15*87.5)/D15</f>
        <v>51.01506456241033</v>
      </c>
      <c r="Y15" s="166">
        <f>+ROUND(D15/10000,0)</f>
        <v>2</v>
      </c>
      <c r="Z15" s="178">
        <f>+(I15*17+J15*22+K15*27+L15*32+M15*37+N15*42+O15*47+P15*52+Q15*57+R15*62+S15*67+T15*72+U15*77+V15*82+W15*87)/D15</f>
        <v>50.51506456241033</v>
      </c>
      <c r="AA15" s="126"/>
      <c r="AB15" s="179"/>
      <c r="AC15" s="179"/>
      <c r="AD15" s="179"/>
      <c r="AE15" s="179"/>
      <c r="AF15" s="179"/>
      <c r="AG15" s="179"/>
      <c r="AH15" s="179"/>
      <c r="AI15" s="179"/>
      <c r="AJ15" s="179"/>
      <c r="AK15" s="179"/>
    </row>
    <row r="16" spans="1:40" s="180" customFormat="1" ht="13.5" customHeight="1" x14ac:dyDescent="0.4">
      <c r="A16" s="131" t="s">
        <v>49</v>
      </c>
      <c r="B16" s="131">
        <v>2020</v>
      </c>
      <c r="C16" s="171" t="s">
        <v>50</v>
      </c>
      <c r="D16" s="172">
        <v>20480</v>
      </c>
      <c r="E16" s="173"/>
      <c r="F16" s="173"/>
      <c r="G16" s="77">
        <f>+SUM(S16:W16)/D16*100</f>
        <v>21.630859375</v>
      </c>
      <c r="H16" s="77">
        <f>+SUM(I16:L16)/D16*100</f>
        <v>18.9453125</v>
      </c>
      <c r="I16" s="181">
        <v>170</v>
      </c>
      <c r="J16" s="182">
        <v>750</v>
      </c>
      <c r="K16" s="182">
        <v>1230</v>
      </c>
      <c r="L16" s="182">
        <v>1730</v>
      </c>
      <c r="M16" s="182">
        <v>2050</v>
      </c>
      <c r="N16" s="182">
        <v>2430</v>
      </c>
      <c r="O16" s="182">
        <v>1850</v>
      </c>
      <c r="P16" s="182">
        <v>1570</v>
      </c>
      <c r="Q16" s="182">
        <v>1960</v>
      </c>
      <c r="R16" s="182">
        <v>2300</v>
      </c>
      <c r="S16" s="182">
        <v>2030</v>
      </c>
      <c r="T16" s="182">
        <v>1630</v>
      </c>
      <c r="U16" s="182">
        <v>580</v>
      </c>
      <c r="V16" s="182">
        <v>150</v>
      </c>
      <c r="W16" s="183">
        <v>40</v>
      </c>
      <c r="X16" s="184">
        <f>+(I16*17.5+J16*22.5+K16*27.5+L16*32.5+M16*37.5+N16*42.5+O16*47.5+P16*52.5+Q16*57.5+R16*62.5+S16*67.5+T16*72.5+U16*77.5+V16*82.5+W16*87.5)/D16</f>
        <v>50.430908203125</v>
      </c>
      <c r="Y16" s="166">
        <f>+ROUND(D16/10000,0)</f>
        <v>2</v>
      </c>
      <c r="Z16" s="178">
        <f>+(I16*17+J16*22+K16*27+L16*32+M16*37+N16*42+O16*47+P16*52+Q16*57+R16*62+S16*67+T16*72+U16*77+V16*82+W16*87)/D16</f>
        <v>49.93115234375</v>
      </c>
      <c r="AA16" s="126"/>
      <c r="AB16" s="179"/>
      <c r="AC16" s="179"/>
      <c r="AD16" s="179"/>
      <c r="AE16" s="179"/>
      <c r="AF16" s="179"/>
      <c r="AG16" s="179"/>
      <c r="AH16" s="179"/>
      <c r="AI16" s="179"/>
      <c r="AJ16" s="179"/>
      <c r="AK16" s="179"/>
    </row>
    <row r="17" spans="1:1" ht="14.25" x14ac:dyDescent="0.4">
      <c r="A17" s="157"/>
    </row>
    <row r="18" spans="1:1" ht="14.25" x14ac:dyDescent="0.4">
      <c r="A18" s="158" t="s">
        <v>52</v>
      </c>
    </row>
  </sheetData>
  <phoneticPr fontId="7"/>
  <pageMargins left="0.24" right="0.28000000000000003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Ⅱ-14 林業従事者</vt:lpstr>
      <vt:lpstr>Ⅱ-14 育林従事者</vt:lpstr>
      <vt:lpstr>Ⅱ-14 伐木・造材・集材従事者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2024-07-31T01:41:49Z</dcterms:created>
  <dcterms:modified xsi:type="dcterms:W3CDTF">2024-07-31T01:41:52Z</dcterms:modified>
  <cp:category/>
  <cp:contentStatus/>
</cp:coreProperties>
</file>