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1.xml" ContentType="application/vnd.openxmlformats-officedocument.themeOverride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2.xml" ContentType="application/vnd.openxmlformats-officedocument.themeOverride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c動向編\230622図表外部提供用\05Ⅲ章（木材需給と利用・木材産業）\資料\"/>
    </mc:Choice>
  </mc:AlternateContent>
  <xr:revisionPtr revIDLastSave="0" documentId="13_ncr:1_{7B50A40D-D07B-4205-B3A3-97D144FF4086}" xr6:coauthVersionLast="47" xr6:coauthVersionMax="47" xr10:uidLastSave="{00000000-0000-0000-0000-000000000000}"/>
  <bookViews>
    <workbookView xWindow="-120" yWindow="-120" windowWidth="29040" windowHeight="15840" xr2:uid="{3BB2D56C-78D5-4E76-8E28-355EE62EEBDF}"/>
  </bookViews>
  <sheets>
    <sheet name="資料Ⅲ-32" sheetId="4" r:id="rId1"/>
    <sheet name="⑤直送量" sheetId="1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3" i="4" l="1"/>
  <c r="E82" i="4"/>
  <c r="G72" i="4"/>
  <c r="I72" i="4" s="1"/>
  <c r="G71" i="4"/>
  <c r="I71" i="4" s="1"/>
  <c r="G70" i="4"/>
  <c r="I70" i="4" s="1"/>
  <c r="H69" i="4"/>
  <c r="H68" i="4" s="1"/>
  <c r="F69" i="4"/>
  <c r="E69" i="4"/>
  <c r="E68" i="4" s="1"/>
  <c r="D69" i="4"/>
  <c r="D68" i="4" s="1"/>
  <c r="G67" i="4"/>
  <c r="I67" i="4" s="1"/>
  <c r="G66" i="4"/>
  <c r="E80" i="4" s="1"/>
  <c r="G65" i="4"/>
  <c r="E79" i="4" s="1"/>
  <c r="G64" i="4"/>
  <c r="I64" i="4" s="1"/>
  <c r="H63" i="4"/>
  <c r="F63" i="4"/>
  <c r="E63" i="4"/>
  <c r="D63" i="4"/>
  <c r="G58" i="4"/>
  <c r="I58" i="4" s="1"/>
  <c r="G57" i="4"/>
  <c r="I57" i="4" s="1"/>
  <c r="G56" i="4"/>
  <c r="I56" i="4" s="1"/>
  <c r="H55" i="4"/>
  <c r="H54" i="4" s="1"/>
  <c r="F55" i="4"/>
  <c r="E55" i="4"/>
  <c r="E54" i="4" s="1"/>
  <c r="D55" i="4"/>
  <c r="D54" i="4" s="1"/>
  <c r="G53" i="4"/>
  <c r="I53" i="4" s="1"/>
  <c r="G52" i="4"/>
  <c r="G51" i="4"/>
  <c r="G50" i="4"/>
  <c r="I50" i="4" s="1"/>
  <c r="H49" i="4"/>
  <c r="F49" i="4"/>
  <c r="E49" i="4"/>
  <c r="D49" i="4"/>
  <c r="G49" i="4" s="1"/>
  <c r="G44" i="4"/>
  <c r="I44" i="4" s="1"/>
  <c r="G43" i="4"/>
  <c r="I43" i="4" s="1"/>
  <c r="G42" i="4"/>
  <c r="I42" i="4" s="1"/>
  <c r="H41" i="4"/>
  <c r="H40" i="4" s="1"/>
  <c r="F41" i="4"/>
  <c r="E41" i="4"/>
  <c r="D41" i="4"/>
  <c r="D40" i="4" s="1"/>
  <c r="E40" i="4"/>
  <c r="G39" i="4"/>
  <c r="G38" i="4"/>
  <c r="I38" i="4" s="1"/>
  <c r="G37" i="4"/>
  <c r="I37" i="4" s="1"/>
  <c r="G36" i="4"/>
  <c r="H35" i="4"/>
  <c r="F35" i="4"/>
  <c r="E35" i="4"/>
  <c r="D35" i="4"/>
  <c r="G30" i="4"/>
  <c r="I30" i="4" s="1"/>
  <c r="G29" i="4"/>
  <c r="I29" i="4" s="1"/>
  <c r="G28" i="4"/>
  <c r="I28" i="4" s="1"/>
  <c r="H27" i="4"/>
  <c r="H26" i="4" s="1"/>
  <c r="F27" i="4"/>
  <c r="E27" i="4"/>
  <c r="E26" i="4" s="1"/>
  <c r="D27" i="4"/>
  <c r="D26" i="4"/>
  <c r="G25" i="4"/>
  <c r="I25" i="4" s="1"/>
  <c r="G24" i="4"/>
  <c r="G23" i="4"/>
  <c r="G22" i="4"/>
  <c r="H21" i="4"/>
  <c r="F21" i="4"/>
  <c r="E21" i="4"/>
  <c r="D21" i="4"/>
  <c r="G21" i="4" s="1"/>
  <c r="G16" i="4"/>
  <c r="I16" i="4" s="1"/>
  <c r="G15" i="4"/>
  <c r="I15" i="4" s="1"/>
  <c r="G14" i="4"/>
  <c r="I14" i="4" s="1"/>
  <c r="H13" i="4"/>
  <c r="H12" i="4" s="1"/>
  <c r="F13" i="4"/>
  <c r="E13" i="4"/>
  <c r="E12" i="4" s="1"/>
  <c r="D13" i="4"/>
  <c r="D12" i="4" s="1"/>
  <c r="G11" i="4"/>
  <c r="G10" i="4"/>
  <c r="I10" i="4" s="1"/>
  <c r="G9" i="4"/>
  <c r="G8" i="4"/>
  <c r="H7" i="4"/>
  <c r="F7" i="4"/>
  <c r="E7" i="4"/>
  <c r="D7" i="4"/>
  <c r="J83" i="1"/>
  <c r="P76" i="1"/>
  <c r="Q76" i="1"/>
  <c r="Q82" i="1" s="1"/>
  <c r="R76" i="1"/>
  <c r="P77" i="1"/>
  <c r="Q77" i="1"/>
  <c r="R77" i="1"/>
  <c r="P78" i="1"/>
  <c r="Q78" i="1"/>
  <c r="R78" i="1"/>
  <c r="P79" i="1"/>
  <c r="Q79" i="1"/>
  <c r="R79" i="1"/>
  <c r="P80" i="1"/>
  <c r="Q80" i="1"/>
  <c r="R80" i="1"/>
  <c r="P81" i="1"/>
  <c r="Q81" i="1"/>
  <c r="R81" i="1"/>
  <c r="O77" i="1"/>
  <c r="O78" i="1"/>
  <c r="O79" i="1"/>
  <c r="O80" i="1"/>
  <c r="O81" i="1"/>
  <c r="O76" i="1"/>
  <c r="R82" i="1"/>
  <c r="P82" i="1"/>
  <c r="O82" i="1"/>
  <c r="I21" i="4" l="1"/>
  <c r="I49" i="4"/>
  <c r="G69" i="4"/>
  <c r="I69" i="4" s="1"/>
  <c r="G7" i="4"/>
  <c r="I7" i="4" s="1"/>
  <c r="G35" i="4"/>
  <c r="I35" i="4" s="1"/>
  <c r="G27" i="4"/>
  <c r="I27" i="4" s="1"/>
  <c r="G41" i="4"/>
  <c r="I41" i="4" s="1"/>
  <c r="G13" i="4"/>
  <c r="I13" i="4" s="1"/>
  <c r="G63" i="4"/>
  <c r="I63" i="4" s="1"/>
  <c r="G55" i="4"/>
  <c r="I55" i="4" s="1"/>
  <c r="I66" i="4"/>
  <c r="E81" i="4"/>
  <c r="I24" i="4"/>
  <c r="I52" i="4"/>
  <c r="I22" i="4"/>
  <c r="I36" i="4"/>
  <c r="F68" i="4"/>
  <c r="G68" i="4" s="1"/>
  <c r="I68" i="4" s="1"/>
  <c r="E78" i="4"/>
  <c r="I9" i="4"/>
  <c r="I23" i="4"/>
  <c r="I51" i="4"/>
  <c r="I65" i="4"/>
  <c r="I8" i="4"/>
  <c r="F12" i="4"/>
  <c r="G12" i="4" s="1"/>
  <c r="F26" i="4"/>
  <c r="G26" i="4" s="1"/>
  <c r="F40" i="4"/>
  <c r="G40" i="4" s="1"/>
  <c r="F54" i="4"/>
  <c r="G54" i="4" s="1"/>
  <c r="I11" i="4"/>
  <c r="I39" i="4"/>
  <c r="D5" i="1"/>
  <c r="E5" i="1"/>
  <c r="F5" i="1"/>
  <c r="G5" i="1"/>
  <c r="H5" i="1"/>
  <c r="I5" i="1"/>
  <c r="G6" i="1"/>
  <c r="I6" i="1"/>
  <c r="G7" i="1"/>
  <c r="I7" i="1"/>
  <c r="G8" i="1"/>
  <c r="I8" i="1"/>
  <c r="G9" i="1"/>
  <c r="I9" i="1"/>
  <c r="D11" i="1"/>
  <c r="D10" i="1" s="1"/>
  <c r="E11" i="1"/>
  <c r="E10" i="1" s="1"/>
  <c r="F11" i="1"/>
  <c r="F10" i="1" s="1"/>
  <c r="G11" i="1"/>
  <c r="H11" i="1"/>
  <c r="H10" i="1" s="1"/>
  <c r="I11" i="1"/>
  <c r="G12" i="1"/>
  <c r="I12" i="1"/>
  <c r="G13" i="1"/>
  <c r="I13" i="1"/>
  <c r="G14" i="1"/>
  <c r="I14" i="1"/>
  <c r="D19" i="1"/>
  <c r="E19" i="1"/>
  <c r="F19" i="1"/>
  <c r="G19" i="1"/>
  <c r="H19" i="1"/>
  <c r="I19" i="1"/>
  <c r="G20" i="1"/>
  <c r="I20" i="1"/>
  <c r="G21" i="1"/>
  <c r="I21" i="1"/>
  <c r="G22" i="1"/>
  <c r="I22" i="1"/>
  <c r="G23" i="1"/>
  <c r="I23" i="1"/>
  <c r="D25" i="1"/>
  <c r="D24" i="1" s="1"/>
  <c r="E25" i="1"/>
  <c r="E24" i="1" s="1"/>
  <c r="F25" i="1"/>
  <c r="F24" i="1" s="1"/>
  <c r="G25" i="1"/>
  <c r="H25" i="1"/>
  <c r="H24" i="1" s="1"/>
  <c r="I25" i="1"/>
  <c r="G26" i="1"/>
  <c r="I26" i="1"/>
  <c r="G27" i="1"/>
  <c r="I27" i="1"/>
  <c r="G28" i="1"/>
  <c r="I28" i="1"/>
  <c r="D33" i="1"/>
  <c r="E33" i="1"/>
  <c r="F33" i="1"/>
  <c r="G33" i="1"/>
  <c r="H33" i="1"/>
  <c r="I33" i="1"/>
  <c r="G34" i="1"/>
  <c r="I34" i="1"/>
  <c r="G35" i="1"/>
  <c r="I35" i="1"/>
  <c r="G36" i="1"/>
  <c r="I36" i="1"/>
  <c r="G37" i="1"/>
  <c r="I37" i="1"/>
  <c r="D39" i="1"/>
  <c r="D38" i="1" s="1"/>
  <c r="E39" i="1"/>
  <c r="E38" i="1" s="1"/>
  <c r="F39" i="1"/>
  <c r="F38" i="1" s="1"/>
  <c r="G39" i="1"/>
  <c r="H39" i="1"/>
  <c r="H38" i="1" s="1"/>
  <c r="I39" i="1"/>
  <c r="G40" i="1"/>
  <c r="I40" i="1"/>
  <c r="G41" i="1"/>
  <c r="I41" i="1"/>
  <c r="G42" i="1"/>
  <c r="I42" i="1"/>
  <c r="D47" i="1"/>
  <c r="E47" i="1"/>
  <c r="F47" i="1"/>
  <c r="G47" i="1"/>
  <c r="H47" i="1"/>
  <c r="I47" i="1"/>
  <c r="G48" i="1"/>
  <c r="I48" i="1"/>
  <c r="G49" i="1"/>
  <c r="I49" i="1"/>
  <c r="G50" i="1"/>
  <c r="I50" i="1"/>
  <c r="G51" i="1"/>
  <c r="I51" i="1"/>
  <c r="D53" i="1"/>
  <c r="D52" i="1" s="1"/>
  <c r="E53" i="1"/>
  <c r="E52" i="1" s="1"/>
  <c r="F53" i="1"/>
  <c r="F52" i="1" s="1"/>
  <c r="G53" i="1"/>
  <c r="H53" i="1"/>
  <c r="H52" i="1" s="1"/>
  <c r="I53" i="1"/>
  <c r="G54" i="1"/>
  <c r="I54" i="1"/>
  <c r="G55" i="1"/>
  <c r="I55" i="1"/>
  <c r="G56" i="1"/>
  <c r="I56" i="1"/>
  <c r="D61" i="1"/>
  <c r="E61" i="1"/>
  <c r="F61" i="1"/>
  <c r="G61" i="1"/>
  <c r="H61" i="1"/>
  <c r="I61" i="1"/>
  <c r="G62" i="1"/>
  <c r="I62" i="1"/>
  <c r="G63" i="1"/>
  <c r="I63" i="1"/>
  <c r="G64" i="1"/>
  <c r="I64" i="1"/>
  <c r="G65" i="1"/>
  <c r="I65" i="1"/>
  <c r="D67" i="1"/>
  <c r="D66" i="1" s="1"/>
  <c r="E67" i="1"/>
  <c r="E66" i="1" s="1"/>
  <c r="F67" i="1"/>
  <c r="F66" i="1" s="1"/>
  <c r="G67" i="1"/>
  <c r="H67" i="1"/>
  <c r="H66" i="1" s="1"/>
  <c r="I67" i="1"/>
  <c r="G68" i="1"/>
  <c r="I68" i="1"/>
  <c r="G69" i="1"/>
  <c r="I69" i="1"/>
  <c r="G70" i="1"/>
  <c r="I70" i="1"/>
  <c r="E76" i="1"/>
  <c r="F76" i="1"/>
  <c r="F82" i="1" s="1"/>
  <c r="G76" i="1"/>
  <c r="H76" i="1"/>
  <c r="I76" i="1"/>
  <c r="E77" i="1"/>
  <c r="F77" i="1"/>
  <c r="G77" i="1"/>
  <c r="H77" i="1"/>
  <c r="I77" i="1"/>
  <c r="E78" i="1"/>
  <c r="F78" i="1"/>
  <c r="G78" i="1"/>
  <c r="H78" i="1"/>
  <c r="I78" i="1"/>
  <c r="E79" i="1"/>
  <c r="F79" i="1"/>
  <c r="G79" i="1"/>
  <c r="H79" i="1"/>
  <c r="I79" i="1"/>
  <c r="E80" i="1"/>
  <c r="F80" i="1"/>
  <c r="G80" i="1"/>
  <c r="H80" i="1"/>
  <c r="I80" i="1"/>
  <c r="E81" i="1"/>
  <c r="F81" i="1"/>
  <c r="G81" i="1"/>
  <c r="H81" i="1"/>
  <c r="I81" i="1"/>
  <c r="H82" i="1"/>
  <c r="E84" i="4" l="1"/>
  <c r="I54" i="4"/>
  <c r="I40" i="4"/>
  <c r="I26" i="4"/>
  <c r="I12" i="4"/>
  <c r="I82" i="1"/>
  <c r="G82" i="1"/>
  <c r="E82" i="1"/>
  <c r="G66" i="1"/>
  <c r="I66" i="1" s="1"/>
  <c r="G52" i="1"/>
  <c r="I52" i="1" s="1"/>
  <c r="G38" i="1"/>
  <c r="I38" i="1" s="1"/>
  <c r="G24" i="1"/>
  <c r="I24" i="1" s="1"/>
  <c r="G10" i="1"/>
  <c r="I10" i="1" s="1"/>
</calcChain>
</file>

<file path=xl/sharedStrings.xml><?xml version="1.0" encoding="utf-8"?>
<sst xmlns="http://schemas.openxmlformats.org/spreadsheetml/2006/main" count="268" uniqueCount="60">
  <si>
    <t>資料：農林水産省「木材流通構造調査」</t>
    <rPh sb="0" eb="2">
      <t>シリョウ</t>
    </rPh>
    <rPh sb="3" eb="5">
      <t>ノウリン</t>
    </rPh>
    <rPh sb="5" eb="8">
      <t>スイサンショウ</t>
    </rPh>
    <rPh sb="9" eb="11">
      <t>モクザイ</t>
    </rPh>
    <rPh sb="11" eb="13">
      <t>リュウツウ</t>
    </rPh>
    <rPh sb="13" eb="15">
      <t>コウゾウ</t>
    </rPh>
    <rPh sb="15" eb="17">
      <t>チョウサ</t>
    </rPh>
    <phoneticPr fontId="4"/>
  </si>
  <si>
    <t>計</t>
    <rPh sb="0" eb="1">
      <t>ケイ</t>
    </rPh>
    <phoneticPr fontId="4"/>
  </si>
  <si>
    <t>木材市売市場から合板工場（競り売り以外）</t>
    <rPh sb="0" eb="2">
      <t>モクザイ</t>
    </rPh>
    <rPh sb="2" eb="3">
      <t>イチ</t>
    </rPh>
    <rPh sb="3" eb="4">
      <t>ウ</t>
    </rPh>
    <rPh sb="4" eb="6">
      <t>イチバ</t>
    </rPh>
    <rPh sb="8" eb="10">
      <t>ゴウハン</t>
    </rPh>
    <rPh sb="10" eb="12">
      <t>コウジョウ</t>
    </rPh>
    <rPh sb="13" eb="14">
      <t>セ</t>
    </rPh>
    <rPh sb="15" eb="16">
      <t>ウ</t>
    </rPh>
    <rPh sb="17" eb="19">
      <t>イガイ</t>
    </rPh>
    <phoneticPr fontId="4"/>
  </si>
  <si>
    <t>木材市売市場から製材工場（競り売り以外）</t>
    <rPh sb="0" eb="2">
      <t>モクザイ</t>
    </rPh>
    <rPh sb="2" eb="3">
      <t>イチ</t>
    </rPh>
    <rPh sb="3" eb="4">
      <t>ウ</t>
    </rPh>
    <rPh sb="4" eb="6">
      <t>イチバ</t>
    </rPh>
    <rPh sb="8" eb="10">
      <t>セイザイ</t>
    </rPh>
    <rPh sb="10" eb="12">
      <t>コウジョウ</t>
    </rPh>
    <rPh sb="13" eb="14">
      <t>セ</t>
    </rPh>
    <rPh sb="15" eb="16">
      <t>ウ</t>
    </rPh>
    <rPh sb="17" eb="19">
      <t>イガイ</t>
    </rPh>
    <phoneticPr fontId="4"/>
  </si>
  <si>
    <t>素材生産者から木材チップ工場</t>
    <rPh sb="0" eb="2">
      <t>ソザイ</t>
    </rPh>
    <rPh sb="2" eb="5">
      <t>セイサンシャ</t>
    </rPh>
    <rPh sb="7" eb="9">
      <t>モクザイ</t>
    </rPh>
    <rPh sb="12" eb="14">
      <t>コウジョウ</t>
    </rPh>
    <phoneticPr fontId="4"/>
  </si>
  <si>
    <t>素材生産者からLVL工場</t>
    <rPh sb="0" eb="2">
      <t>ソザイ</t>
    </rPh>
    <rPh sb="2" eb="5">
      <t>セイサンシャ</t>
    </rPh>
    <rPh sb="10" eb="12">
      <t>コウジョウ</t>
    </rPh>
    <phoneticPr fontId="4"/>
  </si>
  <si>
    <t>素材生産者から合単板工場</t>
    <rPh sb="0" eb="2">
      <t>ソザイ</t>
    </rPh>
    <rPh sb="2" eb="5">
      <t>セイサンシャ</t>
    </rPh>
    <rPh sb="7" eb="8">
      <t>ゴウ</t>
    </rPh>
    <rPh sb="8" eb="10">
      <t>タンパン</t>
    </rPh>
    <rPh sb="10" eb="12">
      <t>コウジョウ</t>
    </rPh>
    <phoneticPr fontId="4"/>
  </si>
  <si>
    <t>素材生産者から製材工場</t>
    <rPh sb="0" eb="2">
      <t>ソザイ</t>
    </rPh>
    <rPh sb="2" eb="5">
      <t>セイサンシャ</t>
    </rPh>
    <rPh sb="7" eb="9">
      <t>セイザイ</t>
    </rPh>
    <rPh sb="9" eb="11">
      <t>コウジョウ</t>
    </rPh>
    <phoneticPr fontId="4"/>
  </si>
  <si>
    <t>H30</t>
    <phoneticPr fontId="4"/>
  </si>
  <si>
    <t>H28</t>
    <phoneticPr fontId="4"/>
  </si>
  <si>
    <t>H23</t>
    <phoneticPr fontId="4"/>
  </si>
  <si>
    <t>H18</t>
    <phoneticPr fontId="4"/>
  </si>
  <si>
    <t>H13</t>
    <phoneticPr fontId="4"/>
  </si>
  <si>
    <t>（単位：千㎥）</t>
    <rPh sb="1" eb="3">
      <t>タンイ</t>
    </rPh>
    <rPh sb="4" eb="5">
      <t>セン</t>
    </rPh>
    <phoneticPr fontId="4"/>
  </si>
  <si>
    <t>直送量の推移</t>
    <rPh sb="0" eb="2">
      <t>チョクソウ</t>
    </rPh>
    <rPh sb="2" eb="3">
      <t>リョウ</t>
    </rPh>
    <rPh sb="4" eb="6">
      <t>スイイ</t>
    </rPh>
    <phoneticPr fontId="4"/>
  </si>
  <si>
    <t>資料：農林水産省「平成13年木材流通構造調査」</t>
    <rPh sb="0" eb="2">
      <t>シリョウ</t>
    </rPh>
    <rPh sb="3" eb="5">
      <t>ノウリン</t>
    </rPh>
    <rPh sb="5" eb="8">
      <t>スイサンショウ</t>
    </rPh>
    <rPh sb="9" eb="11">
      <t>ヘイセイ</t>
    </rPh>
    <rPh sb="13" eb="14">
      <t>ネン</t>
    </rPh>
    <rPh sb="14" eb="16">
      <t>モクザイ</t>
    </rPh>
    <rPh sb="16" eb="18">
      <t>リュウツウ</t>
    </rPh>
    <rPh sb="18" eb="20">
      <t>コウゾウ</t>
    </rPh>
    <rPh sb="20" eb="22">
      <t>チョウサ</t>
    </rPh>
    <phoneticPr fontId="4"/>
  </si>
  <si>
    <t>木材販売業者</t>
    <rPh sb="0" eb="2">
      <t>モクザイ</t>
    </rPh>
    <rPh sb="2" eb="4">
      <t>ハンバイ</t>
    </rPh>
    <rPh sb="4" eb="6">
      <t>ギョウシャ</t>
    </rPh>
    <phoneticPr fontId="3"/>
  </si>
  <si>
    <t>木材センター</t>
    <rPh sb="0" eb="2">
      <t>モクザイ</t>
    </rPh>
    <phoneticPr fontId="3"/>
  </si>
  <si>
    <t>木材市売市場</t>
    <rPh sb="0" eb="2">
      <t>モクザイ</t>
    </rPh>
    <rPh sb="2" eb="3">
      <t>イチ</t>
    </rPh>
    <rPh sb="3" eb="4">
      <t>ウ</t>
    </rPh>
    <rPh sb="4" eb="6">
      <t>イチバ</t>
    </rPh>
    <phoneticPr fontId="3"/>
  </si>
  <si>
    <t>木材市売市場等</t>
    <rPh sb="0" eb="2">
      <t>モクザイ</t>
    </rPh>
    <rPh sb="2" eb="3">
      <t>イチ</t>
    </rPh>
    <rPh sb="3" eb="4">
      <t>ウ</t>
    </rPh>
    <rPh sb="4" eb="6">
      <t>イチバ</t>
    </rPh>
    <rPh sb="6" eb="7">
      <t>トウ</t>
    </rPh>
    <phoneticPr fontId="3"/>
  </si>
  <si>
    <t>木材流通業者計</t>
    <rPh sb="0" eb="2">
      <t>モクザイ</t>
    </rPh>
    <rPh sb="2" eb="4">
      <t>リュウツウ</t>
    </rPh>
    <rPh sb="4" eb="6">
      <t>ギョウシャ</t>
    </rPh>
    <rPh sb="6" eb="7">
      <t>ケイ</t>
    </rPh>
    <phoneticPr fontId="3"/>
  </si>
  <si>
    <t>木材チップ工場</t>
    <rPh sb="0" eb="2">
      <t>モクザイ</t>
    </rPh>
    <rPh sb="5" eb="7">
      <t>コウジョウ</t>
    </rPh>
    <phoneticPr fontId="3"/>
  </si>
  <si>
    <t>LVL工場</t>
    <rPh sb="3" eb="5">
      <t>コウジョウ</t>
    </rPh>
    <phoneticPr fontId="3"/>
  </si>
  <si>
    <t>合単板工場</t>
    <rPh sb="0" eb="1">
      <t>ゴウ</t>
    </rPh>
    <rPh sb="1" eb="3">
      <t>タンパン</t>
    </rPh>
    <rPh sb="3" eb="5">
      <t>コウジョウ</t>
    </rPh>
    <phoneticPr fontId="3"/>
  </si>
  <si>
    <t>製材工場</t>
    <rPh sb="0" eb="2">
      <t>セイザイ</t>
    </rPh>
    <rPh sb="2" eb="4">
      <t>コウジョウ</t>
    </rPh>
    <phoneticPr fontId="3"/>
  </si>
  <si>
    <t>工場計</t>
    <rPh sb="0" eb="2">
      <t>コウジョウ</t>
    </rPh>
    <rPh sb="2" eb="3">
      <t>ケイ</t>
    </rPh>
    <phoneticPr fontId="3"/>
  </si>
  <si>
    <t>木材市売市場から
（競り売り以外）</t>
    <phoneticPr fontId="3"/>
  </si>
  <si>
    <t>素材生産業者から</t>
    <rPh sb="0" eb="2">
      <t>ソザイ</t>
    </rPh>
    <rPh sb="2" eb="4">
      <t>セイサン</t>
    </rPh>
    <rPh sb="4" eb="6">
      <t>ギョウシャ</t>
    </rPh>
    <phoneticPr fontId="3"/>
  </si>
  <si>
    <t>自ら素材生産
したもの</t>
    <rPh sb="0" eb="1">
      <t>ミズカ</t>
    </rPh>
    <rPh sb="2" eb="4">
      <t>ソザイ</t>
    </rPh>
    <rPh sb="4" eb="6">
      <t>セイサン</t>
    </rPh>
    <phoneticPr fontId="3"/>
  </si>
  <si>
    <t>直接、
国・公共機関から</t>
    <rPh sb="0" eb="2">
      <t>チョクセツ</t>
    </rPh>
    <rPh sb="4" eb="5">
      <t>クニ</t>
    </rPh>
    <rPh sb="6" eb="8">
      <t>コウキョウ</t>
    </rPh>
    <rPh sb="8" eb="10">
      <t>キカン</t>
    </rPh>
    <phoneticPr fontId="3"/>
  </si>
  <si>
    <t>合計</t>
    <rPh sb="0" eb="2">
      <t>ゴウケイ</t>
    </rPh>
    <phoneticPr fontId="3"/>
  </si>
  <si>
    <t>流通業者</t>
    <rPh sb="0" eb="2">
      <t>リュウツウ</t>
    </rPh>
    <rPh sb="2" eb="4">
      <t>ギョウシャ</t>
    </rPh>
    <phoneticPr fontId="3"/>
  </si>
  <si>
    <t>計</t>
    <rPh sb="0" eb="1">
      <t>ケイ</t>
    </rPh>
    <phoneticPr fontId="3"/>
  </si>
  <si>
    <t>素材生産者</t>
    <rPh sb="0" eb="2">
      <t>ソザイ</t>
    </rPh>
    <rPh sb="2" eb="5">
      <t>セイサンシャ</t>
    </rPh>
    <phoneticPr fontId="3"/>
  </si>
  <si>
    <t>資料：農林水産省「平成18年木材流通構造調査」</t>
    <rPh sb="0" eb="2">
      <t>シリョウ</t>
    </rPh>
    <rPh sb="3" eb="5">
      <t>ノウリン</t>
    </rPh>
    <rPh sb="5" eb="8">
      <t>スイサンショウ</t>
    </rPh>
    <rPh sb="9" eb="11">
      <t>ヘイセイ</t>
    </rPh>
    <rPh sb="13" eb="14">
      <t>ネン</t>
    </rPh>
    <rPh sb="14" eb="16">
      <t>モクザイ</t>
    </rPh>
    <rPh sb="16" eb="18">
      <t>リュウツウ</t>
    </rPh>
    <rPh sb="18" eb="20">
      <t>コウゾウ</t>
    </rPh>
    <rPh sb="20" eb="22">
      <t>チョウサ</t>
    </rPh>
    <phoneticPr fontId="4"/>
  </si>
  <si>
    <t>資料：農林水産省「2018年木材流通構造調査」</t>
    <rPh sb="0" eb="2">
      <t>シリョウ</t>
    </rPh>
    <rPh sb="3" eb="5">
      <t>ノウリン</t>
    </rPh>
    <rPh sb="5" eb="8">
      <t>スイサンショウ</t>
    </rPh>
    <rPh sb="13" eb="14">
      <t>ネン</t>
    </rPh>
    <rPh sb="14" eb="16">
      <t>モクザイ</t>
    </rPh>
    <rPh sb="16" eb="18">
      <t>リュウツウ</t>
    </rPh>
    <rPh sb="18" eb="20">
      <t>コウゾウ</t>
    </rPh>
    <rPh sb="20" eb="22">
      <t>チョウサ</t>
    </rPh>
    <phoneticPr fontId="4"/>
  </si>
  <si>
    <t>-</t>
    <phoneticPr fontId="4"/>
  </si>
  <si>
    <t>-</t>
    <phoneticPr fontId="3"/>
  </si>
  <si>
    <t>H30木材流通構造調査</t>
    <rPh sb="3" eb="5">
      <t>モクザイ</t>
    </rPh>
    <rPh sb="5" eb="7">
      <t>リュウツウ</t>
    </rPh>
    <rPh sb="7" eb="9">
      <t>コウゾウ</t>
    </rPh>
    <rPh sb="9" eb="11">
      <t>チョウサ</t>
    </rPh>
    <phoneticPr fontId="3"/>
  </si>
  <si>
    <t>H18</t>
  </si>
  <si>
    <t>H23</t>
  </si>
  <si>
    <t>H28</t>
  </si>
  <si>
    <t>（単位：万㎥）</t>
    <rPh sb="1" eb="3">
      <t>タンイ</t>
    </rPh>
    <rPh sb="4" eb="5">
      <t>マン</t>
    </rPh>
    <phoneticPr fontId="4"/>
  </si>
  <si>
    <t>H18
(2006)</t>
    <phoneticPr fontId="4"/>
  </si>
  <si>
    <t>23
(11)</t>
    <phoneticPr fontId="4"/>
  </si>
  <si>
    <t>28
(16)</t>
    <phoneticPr fontId="4"/>
  </si>
  <si>
    <t>30
(18)</t>
    <phoneticPr fontId="4"/>
  </si>
  <si>
    <t>原木市売市場から製材工場（競り売り以外）</t>
    <rPh sb="0" eb="2">
      <t>ゲンボク</t>
    </rPh>
    <rPh sb="2" eb="3">
      <t>イチ</t>
    </rPh>
    <rPh sb="3" eb="4">
      <t>ウ</t>
    </rPh>
    <rPh sb="4" eb="6">
      <t>イチバ</t>
    </rPh>
    <rPh sb="8" eb="10">
      <t>セイザイ</t>
    </rPh>
    <rPh sb="10" eb="12">
      <t>コウジョウ</t>
    </rPh>
    <rPh sb="13" eb="14">
      <t>セ</t>
    </rPh>
    <rPh sb="15" eb="16">
      <t>ウ</t>
    </rPh>
    <rPh sb="17" eb="19">
      <t>イガイ</t>
    </rPh>
    <phoneticPr fontId="4"/>
  </si>
  <si>
    <r>
      <t>原木市売市場から合</t>
    </r>
    <r>
      <rPr>
        <sz val="11"/>
        <color rgb="FFFF0000"/>
        <rFont val="ＭＳ Ｐゴシック"/>
        <family val="3"/>
        <charset val="128"/>
      </rPr>
      <t>単</t>
    </r>
    <r>
      <rPr>
        <sz val="11"/>
        <color theme="1"/>
        <rFont val="ＭＳ Ｐゴシック"/>
        <family val="3"/>
        <charset val="128"/>
      </rPr>
      <t>板工場（競り売り以外）</t>
    </r>
    <rPh sb="0" eb="2">
      <t>ゲンボク</t>
    </rPh>
    <rPh sb="2" eb="3">
      <t>イチ</t>
    </rPh>
    <rPh sb="3" eb="4">
      <t>ウ</t>
    </rPh>
    <rPh sb="4" eb="6">
      <t>イチバ</t>
    </rPh>
    <rPh sb="8" eb="9">
      <t>ゴウ</t>
    </rPh>
    <rPh sb="9" eb="10">
      <t>タン</t>
    </rPh>
    <rPh sb="10" eb="11">
      <t>イタ</t>
    </rPh>
    <rPh sb="11" eb="13">
      <t>コウジョウ</t>
    </rPh>
    <rPh sb="14" eb="15">
      <t>セ</t>
    </rPh>
    <rPh sb="16" eb="17">
      <t>ウ</t>
    </rPh>
    <rPh sb="18" eb="20">
      <t>イガイ</t>
    </rPh>
    <phoneticPr fontId="4"/>
  </si>
  <si>
    <t>○素材生産者から製材工場等への直送量の推移</t>
    <phoneticPr fontId="3"/>
  </si>
  <si>
    <t>原木市売市場から合単板工場（競り売り以外）</t>
    <rPh sb="0" eb="2">
      <t>ゲンボク</t>
    </rPh>
    <rPh sb="2" eb="3">
      <t>イチ</t>
    </rPh>
    <rPh sb="3" eb="4">
      <t>ウ</t>
    </rPh>
    <rPh sb="4" eb="6">
      <t>イチバ</t>
    </rPh>
    <rPh sb="8" eb="9">
      <t>ゴウ</t>
    </rPh>
    <rPh sb="9" eb="10">
      <t>タン</t>
    </rPh>
    <rPh sb="10" eb="11">
      <t>イタ</t>
    </rPh>
    <rPh sb="11" eb="13">
      <t>コウジョウ</t>
    </rPh>
    <rPh sb="14" eb="15">
      <t>セ</t>
    </rPh>
    <rPh sb="16" eb="17">
      <t>ウ</t>
    </rPh>
    <rPh sb="18" eb="20">
      <t>イガイ</t>
    </rPh>
    <phoneticPr fontId="4"/>
  </si>
  <si>
    <t>H18
(2006)</t>
    <phoneticPr fontId="3"/>
  </si>
  <si>
    <t>23
(11)</t>
    <phoneticPr fontId="3"/>
  </si>
  <si>
    <t>28
(16)</t>
    <phoneticPr fontId="3"/>
  </si>
  <si>
    <t>30
(18)</t>
    <phoneticPr fontId="3"/>
  </si>
  <si>
    <r>
      <t>（単位：千m</t>
    </r>
    <r>
      <rPr>
        <vertAlign val="superscript"/>
        <sz val="11"/>
        <rFont val="ＭＳ ゴシック"/>
        <family val="3"/>
        <charset val="128"/>
      </rPr>
      <t>3</t>
    </r>
    <r>
      <rPr>
        <sz val="11"/>
        <rFont val="ＭＳ ゴシック"/>
        <family val="3"/>
        <charset val="128"/>
      </rPr>
      <t>）</t>
    </r>
    <rPh sb="1" eb="3">
      <t>タンイ</t>
    </rPh>
    <rPh sb="4" eb="5">
      <t>セン</t>
    </rPh>
    <phoneticPr fontId="4"/>
  </si>
  <si>
    <r>
      <t>（単位：万m</t>
    </r>
    <r>
      <rPr>
        <vertAlign val="superscript"/>
        <sz val="11"/>
        <rFont val="ＭＳ ゴシック"/>
        <family val="3"/>
        <charset val="128"/>
      </rPr>
      <t>3</t>
    </r>
    <r>
      <rPr>
        <sz val="11"/>
        <rFont val="ＭＳ ゴシック"/>
        <family val="3"/>
        <charset val="128"/>
      </rPr>
      <t>）</t>
    </r>
    <rPh sb="1" eb="3">
      <t>タンイ</t>
    </rPh>
    <rPh sb="4" eb="5">
      <t>マン</t>
    </rPh>
    <phoneticPr fontId="4"/>
  </si>
  <si>
    <t>　３：計の不一致は四捨五入による。</t>
    <phoneticPr fontId="3"/>
  </si>
  <si>
    <t>注１：「原木市売市場」は、木材市売市場の値。木材市売市場から製材・合単板工場（競り売り以外）については、平成28(2016)年から調査項目に追加。</t>
    <phoneticPr fontId="3"/>
  </si>
  <si>
    <t>　２：木材チップ工場及びLVL工場については、平成23(2011)年より調査対象に追加。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</si>
</sst>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0.0%"/>
  </numFmts>
  <fonts count="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ＭＳ ゴシック"/>
      <family val="3"/>
      <charset val="128"/>
    </font>
    <font>
      <vertAlign val="superscript"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38" fontId="2" fillId="0" borderId="0" xfId="1" applyFont="1">
      <alignment vertical="center"/>
    </xf>
    <xf numFmtId="38" fontId="2" fillId="0" borderId="1" xfId="1" applyFont="1" applyBorder="1">
      <alignment vertical="center"/>
    </xf>
    <xf numFmtId="38" fontId="2" fillId="0" borderId="1" xfId="1" applyFont="1" applyBorder="1" applyAlignment="1">
      <alignment horizontal="center" vertical="center"/>
    </xf>
    <xf numFmtId="38" fontId="2" fillId="2" borderId="5" xfId="1" applyFont="1" applyFill="1" applyBorder="1">
      <alignment vertical="center"/>
    </xf>
    <xf numFmtId="38" fontId="2" fillId="0" borderId="4" xfId="1" applyFont="1" applyFill="1" applyBorder="1">
      <alignment vertical="center"/>
    </xf>
    <xf numFmtId="38" fontId="2" fillId="2" borderId="1" xfId="1" applyFont="1" applyFill="1" applyBorder="1">
      <alignment vertical="center"/>
    </xf>
    <xf numFmtId="38" fontId="2" fillId="2" borderId="6" xfId="1" applyFont="1" applyFill="1" applyBorder="1">
      <alignment vertical="center"/>
    </xf>
    <xf numFmtId="38" fontId="2" fillId="3" borderId="7" xfId="1" applyFont="1" applyFill="1" applyBorder="1">
      <alignment vertical="center"/>
    </xf>
    <xf numFmtId="38" fontId="2" fillId="0" borderId="4" xfId="1" applyFont="1" applyBorder="1">
      <alignment vertical="center"/>
    </xf>
    <xf numFmtId="38" fontId="2" fillId="3" borderId="1" xfId="1" applyFont="1" applyFill="1" applyBorder="1">
      <alignment vertical="center"/>
    </xf>
    <xf numFmtId="38" fontId="2" fillId="3" borderId="6" xfId="1" applyFont="1" applyFill="1" applyBorder="1">
      <alignment vertical="center"/>
    </xf>
    <xf numFmtId="38" fontId="2" fillId="2" borderId="8" xfId="1" applyFont="1" applyFill="1" applyBorder="1">
      <alignment vertical="center"/>
    </xf>
    <xf numFmtId="38" fontId="2" fillId="3" borderId="8" xfId="1" applyFont="1" applyFill="1" applyBorder="1">
      <alignment vertical="center"/>
    </xf>
    <xf numFmtId="38" fontId="2" fillId="3" borderId="4" xfId="1" applyFont="1" applyFill="1" applyBorder="1">
      <alignment vertical="center"/>
    </xf>
    <xf numFmtId="38" fontId="2" fillId="3" borderId="9" xfId="1" applyFont="1" applyFill="1" applyBorder="1">
      <alignment vertical="center"/>
    </xf>
    <xf numFmtId="38" fontId="2" fillId="2" borderId="7" xfId="1" applyFont="1" applyFill="1" applyBorder="1">
      <alignment vertical="center"/>
    </xf>
    <xf numFmtId="38" fontId="2" fillId="2" borderId="4" xfId="1" applyFont="1" applyFill="1" applyBorder="1">
      <alignment vertical="center"/>
    </xf>
    <xf numFmtId="38" fontId="2" fillId="0" borderId="4" xfId="1" applyFont="1" applyBorder="1" applyAlignment="1">
      <alignment vertical="center" wrapText="1"/>
    </xf>
    <xf numFmtId="38" fontId="2" fillId="0" borderId="1" xfId="1" applyFont="1" applyBorder="1" applyAlignment="1">
      <alignment vertical="center" wrapText="1"/>
    </xf>
    <xf numFmtId="38" fontId="2" fillId="0" borderId="4" xfId="1" applyFont="1" applyBorder="1" applyAlignment="1">
      <alignment horizontal="center" vertical="center" wrapText="1"/>
    </xf>
    <xf numFmtId="38" fontId="2" fillId="0" borderId="1" xfId="1" applyFont="1" applyFill="1" applyBorder="1">
      <alignment vertical="center"/>
    </xf>
    <xf numFmtId="38" fontId="2" fillId="0" borderId="1" xfId="1" applyFont="1" applyBorder="1" applyAlignment="1">
      <alignment horizontal="center" vertical="center" wrapText="1"/>
    </xf>
    <xf numFmtId="176" fontId="2" fillId="0" borderId="0" xfId="1" applyNumberFormat="1" applyFont="1">
      <alignment vertical="center"/>
    </xf>
    <xf numFmtId="38" fontId="7" fillId="0" borderId="0" xfId="1" applyFont="1" applyFill="1">
      <alignment vertical="center"/>
    </xf>
    <xf numFmtId="38" fontId="7" fillId="0" borderId="4" xfId="1" applyFont="1" applyFill="1" applyBorder="1" applyAlignment="1">
      <alignment horizontal="center" vertical="center" wrapText="1"/>
    </xf>
    <xf numFmtId="38" fontId="7" fillId="0" borderId="1" xfId="1" applyFont="1" applyFill="1" applyBorder="1" applyAlignment="1">
      <alignment vertical="center" wrapText="1"/>
    </xf>
    <xf numFmtId="38" fontId="7" fillId="0" borderId="1" xfId="1" applyFont="1" applyFill="1" applyBorder="1">
      <alignment vertical="center"/>
    </xf>
    <xf numFmtId="38" fontId="7" fillId="0" borderId="4" xfId="1" applyFont="1" applyFill="1" applyBorder="1" applyAlignment="1">
      <alignment vertical="center" wrapText="1"/>
    </xf>
    <xf numFmtId="38" fontId="7" fillId="0" borderId="4" xfId="1" applyFont="1" applyFill="1" applyBorder="1">
      <alignment vertical="center"/>
    </xf>
    <xf numFmtId="38" fontId="7" fillId="0" borderId="7" xfId="1" applyFont="1" applyFill="1" applyBorder="1">
      <alignment vertical="center"/>
    </xf>
    <xf numFmtId="38" fontId="7" fillId="0" borderId="8" xfId="1" applyFont="1" applyFill="1" applyBorder="1">
      <alignment vertical="center"/>
    </xf>
    <xf numFmtId="38" fontId="7" fillId="0" borderId="6" xfId="1" applyFont="1" applyFill="1" applyBorder="1">
      <alignment vertical="center"/>
    </xf>
    <xf numFmtId="38" fontId="7" fillId="0" borderId="9" xfId="1" applyFont="1" applyFill="1" applyBorder="1">
      <alignment vertical="center"/>
    </xf>
    <xf numFmtId="38" fontId="7" fillId="0" borderId="5" xfId="1" applyFont="1" applyFill="1" applyBorder="1">
      <alignment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 wrapText="1"/>
    </xf>
    <xf numFmtId="177" fontId="7" fillId="0" borderId="0" xfId="2" applyNumberFormat="1" applyFont="1" applyFill="1">
      <alignment vertical="center"/>
    </xf>
    <xf numFmtId="176" fontId="7" fillId="0" borderId="0" xfId="1" applyNumberFormat="1" applyFont="1" applyFill="1">
      <alignment vertical="center"/>
    </xf>
    <xf numFmtId="0" fontId="7" fillId="0" borderId="0" xfId="0" applyFont="1" applyFill="1">
      <alignment vertical="center"/>
    </xf>
    <xf numFmtId="38" fontId="7" fillId="0" borderId="4" xfId="1" applyFont="1" applyFill="1" applyBorder="1" applyAlignment="1">
      <alignment horizontal="left" vertical="center"/>
    </xf>
    <xf numFmtId="38" fontId="7" fillId="0" borderId="3" xfId="1" applyFont="1" applyFill="1" applyBorder="1" applyAlignment="1">
      <alignment horizontal="left" vertical="center"/>
    </xf>
    <xf numFmtId="38" fontId="7" fillId="0" borderId="2" xfId="1" applyFont="1" applyFill="1" applyBorder="1" applyAlignment="1">
      <alignment horizontal="left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" xfId="1" applyFont="1" applyFill="1" applyBorder="1" applyAlignment="1">
      <alignment horizontal="center" vertical="center"/>
    </xf>
    <xf numFmtId="38" fontId="7" fillId="0" borderId="2" xfId="1" applyFont="1" applyFill="1" applyBorder="1" applyAlignment="1">
      <alignment horizontal="center" vertical="center"/>
    </xf>
    <xf numFmtId="38" fontId="7" fillId="0" borderId="12" xfId="1" applyFont="1" applyFill="1" applyBorder="1" applyAlignment="1">
      <alignment horizontal="center" vertical="center"/>
    </xf>
    <xf numFmtId="38" fontId="7" fillId="0" borderId="11" xfId="1" applyFont="1" applyFill="1" applyBorder="1" applyAlignment="1">
      <alignment horizontal="center" vertical="center"/>
    </xf>
    <xf numFmtId="38" fontId="7" fillId="0" borderId="10" xfId="1" applyFont="1" applyFill="1" applyBorder="1" applyAlignment="1">
      <alignment horizontal="center" vertical="center"/>
    </xf>
    <xf numFmtId="38" fontId="7" fillId="0" borderId="16" xfId="1" applyFont="1" applyFill="1" applyBorder="1" applyAlignment="1">
      <alignment horizontal="center" vertical="center"/>
    </xf>
    <xf numFmtId="38" fontId="7" fillId="0" borderId="15" xfId="1" applyFont="1" applyFill="1" applyBorder="1" applyAlignment="1">
      <alignment horizontal="center" vertical="center"/>
    </xf>
    <xf numFmtId="38" fontId="7" fillId="0" borderId="14" xfId="1" applyFont="1" applyFill="1" applyBorder="1" applyAlignment="1">
      <alignment horizontal="center" vertical="center"/>
    </xf>
    <xf numFmtId="38" fontId="7" fillId="0" borderId="9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17" xfId="1" applyFont="1" applyFill="1" applyBorder="1" applyAlignment="1">
      <alignment horizontal="center" vertical="center"/>
    </xf>
    <xf numFmtId="38" fontId="7" fillId="0" borderId="13" xfId="1" applyFont="1" applyFill="1" applyBorder="1" applyAlignment="1">
      <alignment horizontal="center" vertical="center"/>
    </xf>
    <xf numFmtId="38" fontId="7" fillId="0" borderId="12" xfId="1" applyFont="1" applyFill="1" applyBorder="1" applyAlignment="1">
      <alignment horizontal="left" vertical="center"/>
    </xf>
    <xf numFmtId="38" fontId="7" fillId="0" borderId="11" xfId="1" applyFont="1" applyFill="1" applyBorder="1" applyAlignment="1">
      <alignment horizontal="left" vertical="center"/>
    </xf>
    <xf numFmtId="38" fontId="7" fillId="0" borderId="10" xfId="1" applyFont="1" applyFill="1" applyBorder="1" applyAlignment="1">
      <alignment horizontal="left" vertical="center"/>
    </xf>
    <xf numFmtId="38" fontId="2" fillId="0" borderId="4" xfId="1" applyFont="1" applyBorder="1" applyAlignment="1">
      <alignment horizontal="center" vertical="center"/>
    </xf>
    <xf numFmtId="38" fontId="2" fillId="0" borderId="3" xfId="1" applyFont="1" applyBorder="1" applyAlignment="1">
      <alignment horizontal="center" vertical="center"/>
    </xf>
    <xf numFmtId="38" fontId="2" fillId="0" borderId="2" xfId="1" applyFont="1" applyBorder="1" applyAlignment="1">
      <alignment horizontal="center" vertical="center"/>
    </xf>
    <xf numFmtId="38" fontId="2" fillId="2" borderId="12" xfId="1" applyFont="1" applyFill="1" applyBorder="1" applyAlignment="1">
      <alignment horizontal="left" vertical="center"/>
    </xf>
    <xf numFmtId="38" fontId="2" fillId="2" borderId="11" xfId="1" applyFont="1" applyFill="1" applyBorder="1" applyAlignment="1">
      <alignment horizontal="left" vertical="center"/>
    </xf>
    <xf numFmtId="38" fontId="2" fillId="2" borderId="10" xfId="1" applyFont="1" applyFill="1" applyBorder="1" applyAlignment="1">
      <alignment horizontal="left" vertical="center"/>
    </xf>
    <xf numFmtId="38" fontId="2" fillId="2" borderId="12" xfId="1" applyFont="1" applyFill="1" applyBorder="1" applyAlignment="1">
      <alignment horizontal="center" vertical="center"/>
    </xf>
    <xf numFmtId="38" fontId="2" fillId="2" borderId="11" xfId="1" applyFont="1" applyFill="1" applyBorder="1" applyAlignment="1">
      <alignment horizontal="center" vertical="center"/>
    </xf>
    <xf numFmtId="38" fontId="2" fillId="2" borderId="10" xfId="1" applyFont="1" applyFill="1" applyBorder="1" applyAlignment="1">
      <alignment horizontal="center" vertical="center"/>
    </xf>
    <xf numFmtId="38" fontId="2" fillId="0" borderId="4" xfId="1" applyFont="1" applyBorder="1" applyAlignment="1">
      <alignment horizontal="left" vertical="center"/>
    </xf>
    <xf numFmtId="38" fontId="2" fillId="0" borderId="3" xfId="1" applyFont="1" applyBorder="1" applyAlignment="1">
      <alignment horizontal="left" vertical="center"/>
    </xf>
    <xf numFmtId="38" fontId="2" fillId="0" borderId="2" xfId="1" applyFont="1" applyBorder="1" applyAlignment="1">
      <alignment horizontal="left" vertical="center"/>
    </xf>
    <xf numFmtId="38" fontId="2" fillId="0" borderId="12" xfId="1" applyFont="1" applyBorder="1" applyAlignment="1">
      <alignment horizontal="center" vertical="center"/>
    </xf>
    <xf numFmtId="38" fontId="2" fillId="0" borderId="11" xfId="1" applyFont="1" applyBorder="1" applyAlignment="1">
      <alignment horizontal="center" vertical="center"/>
    </xf>
    <xf numFmtId="38" fontId="2" fillId="0" borderId="10" xfId="1" applyFont="1" applyBorder="1" applyAlignment="1">
      <alignment horizontal="center" vertical="center"/>
    </xf>
    <xf numFmtId="38" fontId="2" fillId="0" borderId="16" xfId="1" applyFont="1" applyBorder="1" applyAlignment="1">
      <alignment horizontal="center" vertical="center"/>
    </xf>
    <xf numFmtId="38" fontId="2" fillId="0" borderId="15" xfId="1" applyFont="1" applyBorder="1" applyAlignment="1">
      <alignment horizontal="center" vertical="center"/>
    </xf>
    <xf numFmtId="38" fontId="2" fillId="0" borderId="14" xfId="1" applyFont="1" applyBorder="1" applyAlignment="1">
      <alignment horizontal="center" vertical="center"/>
    </xf>
    <xf numFmtId="38" fontId="2" fillId="0" borderId="9" xfId="1" applyFont="1" applyBorder="1" applyAlignment="1">
      <alignment horizontal="center" vertical="center"/>
    </xf>
    <xf numFmtId="38" fontId="2" fillId="0" borderId="6" xfId="1" applyFont="1" applyBorder="1" applyAlignment="1">
      <alignment horizontal="center" vertical="center"/>
    </xf>
    <xf numFmtId="38" fontId="2" fillId="0" borderId="17" xfId="1" applyFont="1" applyBorder="1" applyAlignment="1">
      <alignment horizontal="center" vertical="center"/>
    </xf>
    <xf numFmtId="38" fontId="2" fillId="0" borderId="13" xfId="1" applyFont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868686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.xml"/><Relationship Id="rId1" Type="http://schemas.microsoft.com/office/2011/relationships/chartStyle" Target="style4.xml"/><Relationship Id="rId4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5.xml"/><Relationship Id="rId1" Type="http://schemas.microsoft.com/office/2011/relationships/chartStyle" Target="style5.xml"/><Relationship Id="rId4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39300726463909"/>
          <c:y val="8.0191919028891862E-2"/>
          <c:w val="0.74124840247156287"/>
          <c:h val="0.5786857202469196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'資料Ⅲ-32'!$A$78:$D$78</c:f>
              <c:strCache>
                <c:ptCount val="4"/>
                <c:pt idx="0">
                  <c:v>素材生産者から製材工場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'資料Ⅲ-32'!$F$78:$I$78</c:f>
              <c:numCache>
                <c:formatCode>#,##0_);[Red]\(#,##0\)</c:formatCode>
                <c:ptCount val="4"/>
                <c:pt idx="0">
                  <c:v>417.3</c:v>
                </c:pt>
                <c:pt idx="1">
                  <c:v>470.2</c:v>
                </c:pt>
                <c:pt idx="2">
                  <c:v>448.1</c:v>
                </c:pt>
                <c:pt idx="3">
                  <c:v>478.6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B6-470F-9F08-A76779B13768}"/>
            </c:ext>
          </c:extLst>
        </c:ser>
        <c:ser>
          <c:idx val="1"/>
          <c:order val="1"/>
          <c:tx>
            <c:strRef>
              <c:f>'資料Ⅲ-32'!$A$79:$D$79</c:f>
              <c:strCache>
                <c:ptCount val="4"/>
                <c:pt idx="0">
                  <c:v>素材生産者から合単板工場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'資料Ⅲ-32'!$F$79:$I$79</c:f>
              <c:numCache>
                <c:formatCode>#,##0_);[Red]\(#,##0\)</c:formatCode>
                <c:ptCount val="4"/>
                <c:pt idx="0">
                  <c:v>53.3</c:v>
                </c:pt>
                <c:pt idx="1">
                  <c:v>54</c:v>
                </c:pt>
                <c:pt idx="2">
                  <c:v>172.4</c:v>
                </c:pt>
                <c:pt idx="3">
                  <c:v>180.4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B6-470F-9F08-A76779B13768}"/>
            </c:ext>
          </c:extLst>
        </c:ser>
        <c:ser>
          <c:idx val="2"/>
          <c:order val="2"/>
          <c:tx>
            <c:strRef>
              <c:f>'資料Ⅲ-32'!$A$80:$D$80</c:f>
              <c:strCache>
                <c:ptCount val="4"/>
                <c:pt idx="0">
                  <c:v>素材生産者からLVL工場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5B6-470F-9F08-A76779B13768}"/>
                </c:ext>
              </c:extLst>
            </c:dLbl>
            <c:dLbl>
              <c:idx val="1"/>
              <c:layout>
                <c:manualLayout>
                  <c:x val="7.6810397273579328E-2"/>
                  <c:y val="-6.958922168180201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5B6-470F-9F08-A76779B13768}"/>
                </c:ext>
              </c:extLst>
            </c:dLbl>
            <c:dLbl>
              <c:idx val="2"/>
              <c:layout>
                <c:manualLayout>
                  <c:x val="7.497413804975378E-2"/>
                  <c:y val="-1.5052666249425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B6-470F-9F08-A76779B13768}"/>
                </c:ext>
              </c:extLst>
            </c:dLbl>
            <c:dLbl>
              <c:idx val="3"/>
              <c:layout>
                <c:manualLayout>
                  <c:x val="7.5575625851095118E-2"/>
                  <c:y val="-1.91097099455852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B6-470F-9F08-A76779B137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'資料Ⅲ-32'!$F$80:$I$80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3.4</c:v>
                </c:pt>
                <c:pt idx="2">
                  <c:v>3.8</c:v>
                </c:pt>
                <c:pt idx="3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5B6-470F-9F08-A76779B13768}"/>
            </c:ext>
          </c:extLst>
        </c:ser>
        <c:ser>
          <c:idx val="3"/>
          <c:order val="3"/>
          <c:tx>
            <c:strRef>
              <c:f>'資料Ⅲ-32'!$A$81:$D$81</c:f>
              <c:strCache>
                <c:ptCount val="4"/>
                <c:pt idx="0">
                  <c:v>素材生産者から木材チップ工場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5B6-470F-9F08-A76779B137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'資料Ⅲ-32'!$F$81:$I$81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301.10000000000002</c:v>
                </c:pt>
                <c:pt idx="2">
                  <c:v>346.8</c:v>
                </c:pt>
                <c:pt idx="3">
                  <c:v>295.60000000000002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5B6-470F-9F08-A76779B13768}"/>
            </c:ext>
          </c:extLst>
        </c:ser>
        <c:ser>
          <c:idx val="4"/>
          <c:order val="4"/>
          <c:tx>
            <c:strRef>
              <c:f>'資料Ⅲ-32'!$A$82:$D$82</c:f>
              <c:strCache>
                <c:ptCount val="4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rgbClr val="FF6699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5B6-470F-9F08-A76779B13768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5B6-470F-9F08-A76779B137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'資料Ⅲ-32'!$F$82:$I$82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84.6</c:v>
                </c:pt>
                <c:pt idx="3">
                  <c:v>170.5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5B6-470F-9F08-A76779B13768}"/>
            </c:ext>
          </c:extLst>
        </c:ser>
        <c:ser>
          <c:idx val="5"/>
          <c:order val="5"/>
          <c:tx>
            <c:strRef>
              <c:f>'資料Ⅲ-32'!$A$83:$D$83</c:f>
              <c:strCache>
                <c:ptCount val="4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5B6-470F-9F08-A76779B13768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5B6-470F-9F08-A76779B13768}"/>
                </c:ext>
              </c:extLst>
            </c:dLbl>
            <c:dLbl>
              <c:idx val="2"/>
              <c:layout>
                <c:manualLayout>
                  <c:x val="6.6782961035727173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5B6-470F-9F08-A76779B13768}"/>
                </c:ext>
              </c:extLst>
            </c:dLbl>
            <c:dLbl>
              <c:idx val="3"/>
              <c:layout>
                <c:manualLayout>
                  <c:x val="5.8689412761586436E-2"/>
                  <c:y val="-6.161481935784305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5B6-470F-9F08-A76779B137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'資料Ⅲ-32'!$F$77:$I$77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'資料Ⅲ-32'!$F$83:$I$83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0.8</c:v>
                </c:pt>
                <c:pt idx="3">
                  <c:v>4.9000000000000004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5B6-470F-9F08-A76779B13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92409024"/>
        <c:axId val="692412304"/>
      </c:barChart>
      <c:catAx>
        <c:axId val="6924090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692412304"/>
        <c:crosses val="autoZero"/>
        <c:auto val="1"/>
        <c:lblAlgn val="ctr"/>
        <c:lblOffset val="100"/>
        <c:noMultiLvlLbl val="0"/>
      </c:catAx>
      <c:valAx>
        <c:axId val="692412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692409024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2617596604109806E-3"/>
          <c:y val="0.7729429797510885"/>
          <c:w val="0.9797075820028649"/>
          <c:h val="0.18408006864213877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ＭＳ ゴシック" panose="020B0609070205080204" pitchFamily="49" charset="-128"/>
          <a:ea typeface="ＭＳ ゴシック" panose="020B0609070205080204" pitchFamily="49" charset="-128"/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74212598425197"/>
          <c:y val="8.0191878620781268E-2"/>
          <c:w val="0.74124840247156287"/>
          <c:h val="0.5786857202469196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⑤直送量!$A$76:$D$76</c:f>
              <c:strCache>
                <c:ptCount val="4"/>
                <c:pt idx="0">
                  <c:v>素材生産者から製材工場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⑤直送量!$F$76:$I$76</c:f>
              <c:numCache>
                <c:formatCode>#,##0_);[Red]\(#,##0\)</c:formatCode>
                <c:ptCount val="4"/>
                <c:pt idx="0">
                  <c:v>4173</c:v>
                </c:pt>
                <c:pt idx="1">
                  <c:v>4702</c:v>
                </c:pt>
                <c:pt idx="2">
                  <c:v>4481</c:v>
                </c:pt>
                <c:pt idx="3">
                  <c:v>4786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34-4163-BA52-DF654D26009F}"/>
            </c:ext>
          </c:extLst>
        </c:ser>
        <c:ser>
          <c:idx val="1"/>
          <c:order val="1"/>
          <c:tx>
            <c:strRef>
              <c:f>⑤直送量!$A$77:$D$77</c:f>
              <c:strCache>
                <c:ptCount val="4"/>
                <c:pt idx="0">
                  <c:v>素材生産者から合単板工場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⑤直送量!$F$77:$I$77</c:f>
              <c:numCache>
                <c:formatCode>#,##0_);[Red]\(#,##0\)</c:formatCode>
                <c:ptCount val="4"/>
                <c:pt idx="0">
                  <c:v>533</c:v>
                </c:pt>
                <c:pt idx="1">
                  <c:v>540</c:v>
                </c:pt>
                <c:pt idx="2">
                  <c:v>1724</c:v>
                </c:pt>
                <c:pt idx="3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34-4163-BA52-DF654D26009F}"/>
            </c:ext>
          </c:extLst>
        </c:ser>
        <c:ser>
          <c:idx val="2"/>
          <c:order val="2"/>
          <c:tx>
            <c:strRef>
              <c:f>⑤直送量!$A$78:$D$78</c:f>
              <c:strCache>
                <c:ptCount val="4"/>
                <c:pt idx="0">
                  <c:v>素材生産者からLVL工場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834-4163-BA52-DF654D26009F}"/>
                </c:ext>
              </c:extLst>
            </c:dLbl>
            <c:dLbl>
              <c:idx val="1"/>
              <c:layout>
                <c:manualLayout>
                  <c:x val="5.8806299013823865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834-4163-BA52-DF654D26009F}"/>
                </c:ext>
              </c:extLst>
            </c:dLbl>
            <c:dLbl>
              <c:idx val="2"/>
              <c:layout>
                <c:manualLayout>
                  <c:x val="5.4450276864651877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834-4163-BA52-DF654D26009F}"/>
                </c:ext>
              </c:extLst>
            </c:dLbl>
            <c:dLbl>
              <c:idx val="3"/>
              <c:layout>
                <c:manualLayout>
                  <c:x val="6.0190503665315247E-2"/>
                  <c:y val="3.665300885126872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834-4163-BA52-DF654D2600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⑤直送量!$F$78:$I$78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34</c:v>
                </c:pt>
                <c:pt idx="2">
                  <c:v>38</c:v>
                </c:pt>
                <c:pt idx="3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834-4163-BA52-DF654D26009F}"/>
            </c:ext>
          </c:extLst>
        </c:ser>
        <c:ser>
          <c:idx val="3"/>
          <c:order val="3"/>
          <c:tx>
            <c:strRef>
              <c:f>⑤直送量!$A$79:$D$79</c:f>
              <c:strCache>
                <c:ptCount val="4"/>
                <c:pt idx="0">
                  <c:v>素材生産者から木材チップ工場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834-4163-BA52-DF654D2600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⑤直送量!$F$79:$I$79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3011</c:v>
                </c:pt>
                <c:pt idx="2">
                  <c:v>3468</c:v>
                </c:pt>
                <c:pt idx="3">
                  <c:v>2956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34-4163-BA52-DF654D26009F}"/>
            </c:ext>
          </c:extLst>
        </c:ser>
        <c:ser>
          <c:idx val="4"/>
          <c:order val="4"/>
          <c:tx>
            <c:strRef>
              <c:f>⑤直送量!$A$80:$D$80</c:f>
              <c:strCache>
                <c:ptCount val="4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rgbClr val="FF6699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834-4163-BA52-DF654D26009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834-4163-BA52-DF654D2600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⑤直送量!$F$80:$I$80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846</c:v>
                </c:pt>
                <c:pt idx="3">
                  <c:v>1705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834-4163-BA52-DF654D26009F}"/>
            </c:ext>
          </c:extLst>
        </c:ser>
        <c:ser>
          <c:idx val="5"/>
          <c:order val="5"/>
          <c:tx>
            <c:strRef>
              <c:f>⑤直送量!$A$81:$D$81</c:f>
              <c:strCache>
                <c:ptCount val="4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834-4163-BA52-DF654D26009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834-4163-BA52-DF654D26009F}"/>
                </c:ext>
              </c:extLst>
            </c:dLbl>
            <c:dLbl>
              <c:idx val="2"/>
              <c:layout>
                <c:manualLayout>
                  <c:x val="5.6515750898697918E-2"/>
                  <c:y val="-2.101137349495790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834-4163-BA52-DF654D26009F}"/>
                </c:ext>
              </c:extLst>
            </c:dLbl>
            <c:dLbl>
              <c:idx val="3"/>
              <c:layout>
                <c:manualLayout>
                  <c:x val="5.8689433625570997E-2"/>
                  <c:y val="-1.37530578895445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834-4163-BA52-DF654D2600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⑤直送量!$F$75:$I$75</c:f>
              <c:strCache>
                <c:ptCount val="4"/>
                <c:pt idx="0">
                  <c:v>H18
(2006)</c:v>
                </c:pt>
                <c:pt idx="1">
                  <c:v>23
(11)</c:v>
                </c:pt>
                <c:pt idx="2">
                  <c:v>28
(16)</c:v>
                </c:pt>
                <c:pt idx="3">
                  <c:v>30
(18)</c:v>
                </c:pt>
              </c:strCache>
            </c:strRef>
          </c:cat>
          <c:val>
            <c:numRef>
              <c:f>⑤直送量!$F$81:$I$81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8</c:v>
                </c:pt>
                <c:pt idx="3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834-4163-BA52-DF654D260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92409024"/>
        <c:axId val="692412304"/>
      </c:barChart>
      <c:catAx>
        <c:axId val="692409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12304"/>
        <c:crosses val="autoZero"/>
        <c:auto val="1"/>
        <c:lblAlgn val="ctr"/>
        <c:lblOffset val="100"/>
        <c:noMultiLvlLbl val="0"/>
      </c:catAx>
      <c:valAx>
        <c:axId val="692412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09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2617596604109806E-3"/>
          <c:y val="0.7729429797510885"/>
          <c:w val="0.99573824033958902"/>
          <c:h val="0.184080068642138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97662368078223"/>
          <c:y val="5.0709541548572108E-2"/>
          <c:w val="0.78466413923328016"/>
          <c:h val="0.864243791718710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⑤直送量!$A$80</c:f>
              <c:strCache>
                <c:ptCount val="1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rgbClr val="FF6699"/>
            </a:solidFill>
            <a:ln>
              <a:noFill/>
            </a:ln>
            <a:effectLst/>
          </c:spPr>
          <c:invertIfNegative val="0"/>
          <c:cat>
            <c:strRef>
              <c:f>⑤直送量!$H$75:$I$75</c:f>
              <c:strCache>
                <c:ptCount val="2"/>
                <c:pt idx="0">
                  <c:v>28
(16)</c:v>
                </c:pt>
                <c:pt idx="1">
                  <c:v>30
(18)</c:v>
                </c:pt>
              </c:strCache>
            </c:strRef>
          </c:cat>
          <c:val>
            <c:numRef>
              <c:f>⑤直送量!$H$80:$I$80</c:f>
              <c:numCache>
                <c:formatCode>#,##0_);[Red]\(#,##0\)</c:formatCode>
                <c:ptCount val="2"/>
                <c:pt idx="0">
                  <c:v>846</c:v>
                </c:pt>
                <c:pt idx="1">
                  <c:v>1705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6A-412B-8145-CF358BCD0AF5}"/>
            </c:ext>
          </c:extLst>
        </c:ser>
        <c:ser>
          <c:idx val="1"/>
          <c:order val="1"/>
          <c:tx>
            <c:strRef>
              <c:f>⑤直送量!$A$81</c:f>
              <c:strCache>
                <c:ptCount val="1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⑤直送量!$H$75:$I$75</c:f>
              <c:strCache>
                <c:ptCount val="2"/>
                <c:pt idx="0">
                  <c:v>28
(16)</c:v>
                </c:pt>
                <c:pt idx="1">
                  <c:v>30
(18)</c:v>
                </c:pt>
              </c:strCache>
            </c:strRef>
          </c:cat>
          <c:val>
            <c:numRef>
              <c:f>⑤直送量!$H$81:$I$81</c:f>
              <c:numCache>
                <c:formatCode>#,##0_);[Red]\(#,##0\)</c:formatCode>
                <c:ptCount val="2"/>
                <c:pt idx="0">
                  <c:v>8</c:v>
                </c:pt>
                <c:pt idx="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6A-412B-8145-CF358BCD0A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78487768"/>
        <c:axId val="344008488"/>
      </c:barChart>
      <c:catAx>
        <c:axId val="478487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344008488"/>
        <c:crosses val="autoZero"/>
        <c:auto val="1"/>
        <c:lblAlgn val="ctr"/>
        <c:lblOffset val="100"/>
        <c:noMultiLvlLbl val="0"/>
      </c:catAx>
      <c:valAx>
        <c:axId val="344008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478487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960125403480628"/>
          <c:y val="4.1142811934219918E-2"/>
          <c:w val="0.51809680864899654"/>
          <c:h val="0.222135759766362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2974212598425197"/>
          <c:y val="8.0191878620781268E-2"/>
          <c:w val="0.74124840247156287"/>
          <c:h val="0.5786857202469196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⑤直送量!$A$76:$D$76</c:f>
              <c:strCache>
                <c:ptCount val="4"/>
                <c:pt idx="0">
                  <c:v>素材生産者から製材工場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⑤直送量!$F$76:$I$76</c15:sqref>
                  </c15:fullRef>
                </c:ext>
              </c:extLst>
              <c:f>⑤直送量!$G$76:$I$76</c:f>
              <c:numCache>
                <c:formatCode>#,##0_);[Red]\(#,##0\)</c:formatCode>
                <c:ptCount val="3"/>
                <c:pt idx="0">
                  <c:v>4702</c:v>
                </c:pt>
                <c:pt idx="1">
                  <c:v>4481</c:v>
                </c:pt>
                <c:pt idx="2">
                  <c:v>4786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4-4D82-B638-77AA15D7AD94}"/>
            </c:ext>
          </c:extLst>
        </c:ser>
        <c:ser>
          <c:idx val="1"/>
          <c:order val="1"/>
          <c:tx>
            <c:strRef>
              <c:f>⑤直送量!$A$77:$D$77</c:f>
              <c:strCache>
                <c:ptCount val="4"/>
                <c:pt idx="0">
                  <c:v>素材生産者から合単板工場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⑤直送量!$F$77:$I$77</c15:sqref>
                  </c15:fullRef>
                </c:ext>
              </c:extLst>
              <c:f>⑤直送量!$G$77:$I$77</c:f>
              <c:numCache>
                <c:formatCode>#,##0_);[Red]\(#,##0\)</c:formatCode>
                <c:ptCount val="3"/>
                <c:pt idx="0">
                  <c:v>540</c:v>
                </c:pt>
                <c:pt idx="1">
                  <c:v>1724</c:v>
                </c:pt>
                <c:pt idx="2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C4-4D82-B638-77AA15D7AD94}"/>
            </c:ext>
          </c:extLst>
        </c:ser>
        <c:ser>
          <c:idx val="2"/>
          <c:order val="2"/>
          <c:tx>
            <c:strRef>
              <c:f>⑤直送量!$A$78:$D$78</c:f>
              <c:strCache>
                <c:ptCount val="4"/>
                <c:pt idx="0">
                  <c:v>素材生産者からLVL工場</c:v>
                </c:pt>
              </c:strCache>
            </c:strRef>
          </c:tx>
          <c:spPr>
            <a:solidFill>
              <a:srgbClr val="7030A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9274303641618198E-2"/>
                  <c:y val="-6.7196406635369121E-1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C4-4D82-B638-77AA15D7AD94}"/>
                </c:ext>
              </c:extLst>
            </c:dLbl>
            <c:dLbl>
              <c:idx val="1"/>
              <c:layout>
                <c:manualLayout>
                  <c:x val="7.0152124749506745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C4-4D82-B638-77AA15D7AD94}"/>
                </c:ext>
              </c:extLst>
            </c:dLbl>
            <c:dLbl>
              <c:idx val="2"/>
              <c:layout>
                <c:manualLayout>
                  <c:x val="7.3275395766470838E-2"/>
                  <c:y val="3.665300885126872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C4-4D82-B638-77AA15D7AD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⑤直送量!$F$78:$I$78</c15:sqref>
                  </c15:fullRef>
                </c:ext>
              </c:extLst>
              <c:f>⑤直送量!$G$78:$I$78</c:f>
              <c:numCache>
                <c:formatCode>#,##0_);[Red]\(#,##0\)</c:formatCode>
                <c:ptCount val="3"/>
                <c:pt idx="0">
                  <c:v>34</c:v>
                </c:pt>
                <c:pt idx="1">
                  <c:v>38</c:v>
                </c:pt>
                <c:pt idx="2">
                  <c:v>38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⑤直送量!$F$78</c15:sqref>
                  <c15:dLbl>
                    <c:idx val="-1"/>
                    <c:delete val="1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8991-45FD-9046-DB29AD62366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6-9CC4-4D82-B638-77AA15D7AD94}"/>
            </c:ext>
          </c:extLst>
        </c:ser>
        <c:ser>
          <c:idx val="3"/>
          <c:order val="3"/>
          <c:tx>
            <c:strRef>
              <c:f>⑤直送量!$A$79:$D$79</c:f>
              <c:strCache>
                <c:ptCount val="4"/>
                <c:pt idx="0">
                  <c:v>素材生産者から木材チップ工場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⑤直送量!$F$79:$I$79</c15:sqref>
                  </c15:fullRef>
                </c:ext>
              </c:extLst>
              <c:f>⑤直送量!$G$79:$I$79</c:f>
              <c:numCache>
                <c:formatCode>#,##0_);[Red]\(#,##0\)</c:formatCode>
                <c:ptCount val="3"/>
                <c:pt idx="0">
                  <c:v>3011</c:v>
                </c:pt>
                <c:pt idx="1">
                  <c:v>3468</c:v>
                </c:pt>
                <c:pt idx="2">
                  <c:v>2956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⑤直送量!$F$79</c15:sqref>
                  <c15:dLbl>
                    <c:idx val="-1"/>
                    <c:delete val="1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991-45FD-9046-DB29AD62366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8-9CC4-4D82-B638-77AA15D7AD94}"/>
            </c:ext>
          </c:extLst>
        </c:ser>
        <c:ser>
          <c:idx val="4"/>
          <c:order val="4"/>
          <c:tx>
            <c:strRef>
              <c:f>⑤直送量!$A$80:$D$80</c:f>
              <c:strCache>
                <c:ptCount val="4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rgbClr val="FF6699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CC4-4D82-B638-77AA15D7AD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⑤直送量!$F$80:$I$80</c15:sqref>
                  </c15:fullRef>
                </c:ext>
              </c:extLst>
              <c:f>⑤直送量!$G$80:$I$80</c:f>
              <c:numCache>
                <c:formatCode>#,##0_);[Red]\(#,##0\)</c:formatCode>
                <c:ptCount val="3"/>
                <c:pt idx="0">
                  <c:v>0</c:v>
                </c:pt>
                <c:pt idx="1">
                  <c:v>846</c:v>
                </c:pt>
                <c:pt idx="2">
                  <c:v>1705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⑤直送量!$F$80</c15:sqref>
                  <c15:dLbl>
                    <c:idx val="-1"/>
                    <c:delete val="1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8991-45FD-9046-DB29AD62366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B-9CC4-4D82-B638-77AA15D7AD94}"/>
            </c:ext>
          </c:extLst>
        </c:ser>
        <c:ser>
          <c:idx val="5"/>
          <c:order val="5"/>
          <c:tx>
            <c:strRef>
              <c:f>⑤直送量!$A$81:$D$81</c:f>
              <c:strCache>
                <c:ptCount val="4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CC4-4D82-B638-77AA15D7AD94}"/>
                </c:ext>
              </c:extLst>
            </c:dLbl>
            <c:dLbl>
              <c:idx val="1"/>
              <c:layout>
                <c:manualLayout>
                  <c:x val="5.6515750898697918E-2"/>
                  <c:y val="-2.101137349495790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CC4-4D82-B638-77AA15D7AD94}"/>
                </c:ext>
              </c:extLst>
            </c:dLbl>
            <c:dLbl>
              <c:idx val="2"/>
              <c:layout>
                <c:manualLayout>
                  <c:x val="5.8689433625570997E-2"/>
                  <c:y val="-1.37530578895445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CC4-4D82-B638-77AA15D7AD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⑤直送量!$F$75:$I$75</c15:sqref>
                  </c15:fullRef>
                </c:ext>
              </c:extLst>
              <c:f>⑤直送量!$G$75:$I$75</c:f>
              <c:strCache>
                <c:ptCount val="3"/>
                <c:pt idx="0">
                  <c:v>23
(11)</c:v>
                </c:pt>
                <c:pt idx="1">
                  <c:v>28
(16)</c:v>
                </c:pt>
                <c:pt idx="2">
                  <c:v>30
(18)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⑤直送量!$F$81:$I$81</c15:sqref>
                  </c15:fullRef>
                </c:ext>
              </c:extLst>
              <c:f>⑤直送量!$G$81:$I$81</c:f>
              <c:numCache>
                <c:formatCode>#,##0_);[Red]\(#,##0\)</c:formatCode>
                <c:ptCount val="3"/>
                <c:pt idx="0">
                  <c:v>0</c:v>
                </c:pt>
                <c:pt idx="1">
                  <c:v>8</c:v>
                </c:pt>
                <c:pt idx="2">
                  <c:v>49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⑤直送量!$F$81</c15:sqref>
                  <c15:dLbl>
                    <c:idx val="-1"/>
                    <c:delete val="1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991-45FD-9046-DB29AD62366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10-9CC4-4D82-B638-77AA15D7A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92409024"/>
        <c:axId val="692412304"/>
      </c:barChart>
      <c:catAx>
        <c:axId val="692409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12304"/>
        <c:crosses val="autoZero"/>
        <c:auto val="1"/>
        <c:lblAlgn val="ctr"/>
        <c:lblOffset val="100"/>
        <c:noMultiLvlLbl val="0"/>
      </c:catAx>
      <c:valAx>
        <c:axId val="692412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09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2617596604109806E-3"/>
          <c:y val="0.7729429797510885"/>
          <c:w val="0.99573824033958902"/>
          <c:h val="0.184080068642138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2974212598425197"/>
          <c:y val="8.0191878620781268E-2"/>
          <c:w val="0.74124840247156287"/>
          <c:h val="0.5786857202469196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⑤直送量!$A$76:$D$76</c:f>
              <c:strCache>
                <c:ptCount val="4"/>
                <c:pt idx="0">
                  <c:v>素材生産者から製材工場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⑤直送量!$O$76:$R$76</c:f>
              <c:numCache>
                <c:formatCode>#,##0_);[Red]\(#,##0\)</c:formatCode>
                <c:ptCount val="4"/>
                <c:pt idx="0">
                  <c:v>417.3</c:v>
                </c:pt>
                <c:pt idx="1">
                  <c:v>470.2</c:v>
                </c:pt>
                <c:pt idx="2">
                  <c:v>448.1</c:v>
                </c:pt>
                <c:pt idx="3">
                  <c:v>478.6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24-4A85-B25C-E67BA9283F3E}"/>
            </c:ext>
          </c:extLst>
        </c:ser>
        <c:ser>
          <c:idx val="1"/>
          <c:order val="1"/>
          <c:tx>
            <c:strRef>
              <c:f>⑤直送量!$A$77:$D$77</c:f>
              <c:strCache>
                <c:ptCount val="4"/>
                <c:pt idx="0">
                  <c:v>素材生産者から合単板工場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⑤直送量!$O$77:$R$77</c:f>
              <c:numCache>
                <c:formatCode>#,##0_);[Red]\(#,##0\)</c:formatCode>
                <c:ptCount val="4"/>
                <c:pt idx="0">
                  <c:v>53.3</c:v>
                </c:pt>
                <c:pt idx="1">
                  <c:v>54</c:v>
                </c:pt>
                <c:pt idx="2">
                  <c:v>172.4</c:v>
                </c:pt>
                <c:pt idx="3">
                  <c:v>180.4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24-4A85-B25C-E67BA9283F3E}"/>
            </c:ext>
          </c:extLst>
        </c:ser>
        <c:ser>
          <c:idx val="2"/>
          <c:order val="2"/>
          <c:tx>
            <c:strRef>
              <c:f>⑤直送量!$A$78:$D$78</c:f>
              <c:strCache>
                <c:ptCount val="4"/>
                <c:pt idx="0">
                  <c:v>素材生産者からLVL工場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⑤直送量!$O$78:$R$78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3.4</c:v>
                </c:pt>
                <c:pt idx="2">
                  <c:v>3.8</c:v>
                </c:pt>
                <c:pt idx="3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924-4A85-B25C-E67BA9283F3E}"/>
            </c:ext>
          </c:extLst>
        </c:ser>
        <c:ser>
          <c:idx val="3"/>
          <c:order val="3"/>
          <c:tx>
            <c:strRef>
              <c:f>⑤直送量!$A$79:$D$79</c:f>
              <c:strCache>
                <c:ptCount val="4"/>
                <c:pt idx="0">
                  <c:v>素材生産者から木材チップ工場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⑤直送量!$O$79:$R$79</c:f>
              <c:numCache>
                <c:formatCode>#,##0_);[Red]\(#,##0\)</c:formatCode>
                <c:ptCount val="4"/>
                <c:pt idx="0">
                  <c:v>0</c:v>
                </c:pt>
                <c:pt idx="1">
                  <c:v>301.10000000000002</c:v>
                </c:pt>
                <c:pt idx="2">
                  <c:v>346.8</c:v>
                </c:pt>
                <c:pt idx="3">
                  <c:v>295.60000000000002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924-4A85-B25C-E67BA9283F3E}"/>
            </c:ext>
          </c:extLst>
        </c:ser>
        <c:ser>
          <c:idx val="4"/>
          <c:order val="4"/>
          <c:tx>
            <c:strRef>
              <c:f>⑤直送量!$A$80:$D$80</c:f>
              <c:strCache>
                <c:ptCount val="4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⑤直送量!$O$80:$R$80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84.6</c:v>
                </c:pt>
                <c:pt idx="3">
                  <c:v>170.5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924-4A85-B25C-E67BA9283F3E}"/>
            </c:ext>
          </c:extLst>
        </c:ser>
        <c:ser>
          <c:idx val="5"/>
          <c:order val="5"/>
          <c:tx>
            <c:strRef>
              <c:f>⑤直送量!$A$81:$D$81</c:f>
              <c:strCache>
                <c:ptCount val="4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⑤直送量!$O$75:$R$75</c:f>
              <c:strCache>
                <c:ptCount val="4"/>
                <c:pt idx="0">
                  <c:v>H18</c:v>
                </c:pt>
                <c:pt idx="1">
                  <c:v>H23</c:v>
                </c:pt>
                <c:pt idx="2">
                  <c:v>H28</c:v>
                </c:pt>
                <c:pt idx="3">
                  <c:v>H30</c:v>
                </c:pt>
              </c:strCache>
            </c:strRef>
          </c:cat>
          <c:val>
            <c:numRef>
              <c:f>⑤直送量!$O$81:$R$81</c:f>
              <c:numCache>
                <c:formatCode>#,##0_);[Red]\(#,##0\)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0.8</c:v>
                </c:pt>
                <c:pt idx="3">
                  <c:v>4.9000000000000004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924-4A85-B25C-E67BA9283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92409024"/>
        <c:axId val="692412304"/>
      </c:barChart>
      <c:catAx>
        <c:axId val="692409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12304"/>
        <c:crosses val="autoZero"/>
        <c:auto val="1"/>
        <c:lblAlgn val="ctr"/>
        <c:lblOffset val="100"/>
        <c:noMultiLvlLbl val="0"/>
      </c:catAx>
      <c:valAx>
        <c:axId val="692412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2409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2617596604109806E-3"/>
          <c:y val="0.7729429797510885"/>
          <c:w val="0.99573824033958902"/>
          <c:h val="0.184080068642138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4097662368078223"/>
          <c:y val="5.0709541548572108E-2"/>
          <c:w val="0.78466413923328016"/>
          <c:h val="0.864243791718710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⑤直送量!$A$80</c:f>
              <c:strCache>
                <c:ptCount val="1"/>
                <c:pt idx="0">
                  <c:v>原木市売市場から製材工場（競り売り以外）</c:v>
                </c:pt>
              </c:strCache>
            </c:strRef>
          </c:tx>
          <c:spPr>
            <a:solidFill>
              <a:srgbClr val="FF66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⑤直送量!$Q$75:$R$75</c:f>
              <c:strCache>
                <c:ptCount val="2"/>
                <c:pt idx="0">
                  <c:v>H28</c:v>
                </c:pt>
                <c:pt idx="1">
                  <c:v>H30</c:v>
                </c:pt>
              </c:strCache>
            </c:strRef>
          </c:cat>
          <c:val>
            <c:numRef>
              <c:f>⑤直送量!$Q$80:$R$80</c:f>
              <c:numCache>
                <c:formatCode>#,##0_);[Red]\(#,##0\)</c:formatCode>
                <c:ptCount val="2"/>
                <c:pt idx="0">
                  <c:v>84.6</c:v>
                </c:pt>
                <c:pt idx="1">
                  <c:v>170.5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D3-4683-8912-118DA41EB7C4}"/>
            </c:ext>
          </c:extLst>
        </c:ser>
        <c:ser>
          <c:idx val="1"/>
          <c:order val="1"/>
          <c:tx>
            <c:strRef>
              <c:f>⑤直送量!$A$81</c:f>
              <c:strCache>
                <c:ptCount val="1"/>
                <c:pt idx="0">
                  <c:v>原木市売市場から合単板工場（競り売り以外）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⑤直送量!$Q$75:$R$75</c:f>
              <c:strCache>
                <c:ptCount val="2"/>
                <c:pt idx="0">
                  <c:v>H28</c:v>
                </c:pt>
                <c:pt idx="1">
                  <c:v>H30</c:v>
                </c:pt>
              </c:strCache>
            </c:strRef>
          </c:cat>
          <c:val>
            <c:numRef>
              <c:f>⑤直送量!$Q$81:$R$81</c:f>
              <c:numCache>
                <c:formatCode>#,##0_);[Red]\(#,##0\)</c:formatCode>
                <c:ptCount val="2"/>
                <c:pt idx="0">
                  <c:v>0.8</c:v>
                </c:pt>
                <c:pt idx="1">
                  <c:v>4.9000000000000004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D3-4683-8912-118DA41EB7C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78487768"/>
        <c:axId val="344008488"/>
      </c:barChart>
      <c:catAx>
        <c:axId val="478487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344008488"/>
        <c:crosses val="autoZero"/>
        <c:auto val="1"/>
        <c:lblAlgn val="ctr"/>
        <c:lblOffset val="100"/>
        <c:noMultiLvlLbl val="0"/>
      </c:catAx>
      <c:valAx>
        <c:axId val="344008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478487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960125403480628"/>
          <c:y val="4.1142811934219918E-2"/>
          <c:w val="0.51809680864899654"/>
          <c:h val="0.222135759766362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28536</xdr:colOff>
      <xdr:row>91</xdr:row>
      <xdr:rowOff>69132</xdr:rowOff>
    </xdr:from>
    <xdr:to>
      <xdr:col>7</xdr:col>
      <xdr:colOff>791189</xdr:colOff>
      <xdr:row>110</xdr:row>
      <xdr:rowOff>95814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641225D-37E3-4523-9DB8-2B3135920C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0.36784</cdr:x>
      <cdr:y>0.18732</cdr:y>
    </cdr:from>
    <cdr:to>
      <cdr:x>0.4528</cdr:x>
      <cdr:y>0.2631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6C56E836-26FC-40BC-ADB2-F3FEE974DF93}"/>
            </a:ext>
          </a:extLst>
        </cdr:cNvPr>
        <cdr:cNvSpPr txBox="1"/>
      </cdr:nvSpPr>
      <cdr:spPr>
        <a:xfrm xmlns:a="http://schemas.openxmlformats.org/drawingml/2006/main">
          <a:off x="1816317" y="626736"/>
          <a:ext cx="419512" cy="2535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n-US" altLang="ja-JP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829</a:t>
          </a:r>
          <a:endParaRPr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  <cdr:relSizeAnchor xmlns:cdr="http://schemas.openxmlformats.org/drawingml/2006/chartDrawing">
    <cdr:from>
      <cdr:x>0.18191</cdr:x>
      <cdr:y>0.36421</cdr:y>
    </cdr:from>
    <cdr:to>
      <cdr:x>0.26688</cdr:x>
      <cdr:y>0.43999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C27FB7-125A-4611-8B6A-3FA9613A1AA9}"/>
            </a:ext>
          </a:extLst>
        </cdr:cNvPr>
        <cdr:cNvSpPr txBox="1"/>
      </cdr:nvSpPr>
      <cdr:spPr>
        <a:xfrm xmlns:a="http://schemas.openxmlformats.org/drawingml/2006/main">
          <a:off x="898243" y="1218553"/>
          <a:ext cx="419561" cy="2535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471</a:t>
          </a:r>
          <a:endParaRPr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  <cdr:relSizeAnchor xmlns:cdr="http://schemas.openxmlformats.org/drawingml/2006/chartDrawing">
    <cdr:from>
      <cdr:x>0.73801</cdr:x>
      <cdr:y>0.02126</cdr:y>
    </cdr:from>
    <cdr:to>
      <cdr:x>0.82297</cdr:x>
      <cdr:y>0.09704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780BDCB-E0B0-407D-8AE7-EBFAA97C87E4}"/>
            </a:ext>
          </a:extLst>
        </cdr:cNvPr>
        <cdr:cNvSpPr txBox="1"/>
      </cdr:nvSpPr>
      <cdr:spPr>
        <a:xfrm xmlns:a="http://schemas.openxmlformats.org/drawingml/2006/main">
          <a:off x="3652571" y="73069"/>
          <a:ext cx="420488" cy="2605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1,134</a:t>
          </a:r>
          <a:endParaRPr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  <cdr:relSizeAnchor xmlns:cdr="http://schemas.openxmlformats.org/drawingml/2006/chartDrawing">
    <cdr:from>
      <cdr:x>0.55419</cdr:x>
      <cdr:y>0.06979</cdr:y>
    </cdr:from>
    <cdr:to>
      <cdr:x>0.63915</cdr:x>
      <cdr:y>0.14556</cdr:y>
    </cdr:to>
    <cdr:sp macro="" textlink="">
      <cdr:nvSpPr>
        <cdr:cNvPr id="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057915C-E2C3-40CE-9849-C0C478EEA070}"/>
            </a:ext>
          </a:extLst>
        </cdr:cNvPr>
        <cdr:cNvSpPr txBox="1"/>
      </cdr:nvSpPr>
      <cdr:spPr>
        <a:xfrm xmlns:a="http://schemas.openxmlformats.org/drawingml/2006/main">
          <a:off x="2742808" y="239911"/>
          <a:ext cx="420488" cy="2604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1,057</a:t>
          </a:r>
          <a:endParaRPr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  <cdr:relSizeAnchor xmlns:cdr="http://schemas.openxmlformats.org/drawingml/2006/chartDrawing">
    <cdr:from>
      <cdr:x>0.03643</cdr:x>
      <cdr:y>0</cdr:y>
    </cdr:from>
    <cdr:to>
      <cdr:x>0.12416</cdr:x>
      <cdr:y>0.05991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FEAC8D-1A9B-4964-9501-3C6F9D3FE56E}"/>
            </a:ext>
          </a:extLst>
        </cdr:cNvPr>
        <cdr:cNvSpPr txBox="1"/>
      </cdr:nvSpPr>
      <cdr:spPr>
        <a:xfrm xmlns:a="http://schemas.openxmlformats.org/drawingml/2006/main">
          <a:off x="189956" y="0"/>
          <a:ext cx="457475" cy="200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（万</a:t>
          </a:r>
          <a:r>
            <a:rPr lang="en-US" altLang="ja-JP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m</a:t>
          </a:r>
          <a:r>
            <a:rPr lang="en-US" altLang="ja-JP" sz="900" baseline="300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3</a:t>
          </a:r>
          <a:r>
            <a:rPr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）</a:t>
          </a:r>
          <a:endParaRPr lang="ja-JP" altLang="en-US" sz="105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  <cdr:relSizeAnchor xmlns:cdr="http://schemas.openxmlformats.org/drawingml/2006/chartDrawing">
    <cdr:from>
      <cdr:x>0.85039</cdr:x>
      <cdr:y>0.67679</cdr:y>
    </cdr:from>
    <cdr:to>
      <cdr:x>0.93536</cdr:x>
      <cdr:y>0.75256</cdr:y>
    </cdr:to>
    <cdr:sp macro="" textlink="">
      <cdr:nvSpPr>
        <cdr:cNvPr id="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C3F17E14-33CB-4D8F-ACE8-6E4C6AACC61B}"/>
            </a:ext>
          </a:extLst>
        </cdr:cNvPr>
        <cdr:cNvSpPr txBox="1"/>
      </cdr:nvSpPr>
      <cdr:spPr>
        <a:xfrm xmlns:a="http://schemas.openxmlformats.org/drawingml/2006/main">
          <a:off x="4042229" y="2169626"/>
          <a:ext cx="403897" cy="2428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（年）</a:t>
          </a:r>
          <a:endParaRPr lang="ja-JP" altLang="en-US" sz="105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28537</xdr:colOff>
      <xdr:row>85</xdr:row>
      <xdr:rowOff>129868</xdr:rowOff>
    </xdr:from>
    <xdr:to>
      <xdr:col>7</xdr:col>
      <xdr:colOff>877074</xdr:colOff>
      <xdr:row>105</xdr:row>
      <xdr:rowOff>95815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3F14D4E-DC84-4C5B-B3E4-19734916B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336704</xdr:colOff>
      <xdr:row>85</xdr:row>
      <xdr:rowOff>127063</xdr:rowOff>
    </xdr:from>
    <xdr:to>
      <xdr:col>15</xdr:col>
      <xdr:colOff>155705</xdr:colOff>
      <xdr:row>105</xdr:row>
      <xdr:rowOff>93307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8BEE4D55-BA2C-48DE-B98F-C1773E4FF6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406343</xdr:colOff>
      <xdr:row>89</xdr:row>
      <xdr:rowOff>162583</xdr:rowOff>
    </xdr:from>
    <xdr:to>
      <xdr:col>13</xdr:col>
      <xdr:colOff>150119</xdr:colOff>
      <xdr:row>95</xdr:row>
      <xdr:rowOff>10961</xdr:rowOff>
    </xdr:to>
    <xdr:sp macro="" textlink="">
      <xdr:nvSpPr>
        <xdr:cNvPr id="4" name="矢印: 右 3">
          <a:extLst>
            <a:ext uri="{FF2B5EF4-FFF2-40B4-BE49-F238E27FC236}">
              <a16:creationId xmlns:a16="http://schemas.microsoft.com/office/drawing/2014/main" id="{09F4411F-EB24-4FAC-9E41-7C79D62A3E30}"/>
            </a:ext>
          </a:extLst>
        </xdr:cNvPr>
        <xdr:cNvSpPr/>
      </xdr:nvSpPr>
      <xdr:spPr>
        <a:xfrm rot="18594377">
          <a:off x="8124693" y="17831274"/>
          <a:ext cx="898072" cy="394975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373225</xdr:colOff>
      <xdr:row>87</xdr:row>
      <xdr:rowOff>21382</xdr:rowOff>
    </xdr:from>
    <xdr:to>
      <xdr:col>14</xdr:col>
      <xdr:colOff>412104</xdr:colOff>
      <xdr:row>88</xdr:row>
      <xdr:rowOff>110862</xdr:rowOff>
    </xdr:to>
    <xdr:sp macro="" textlink="">
      <xdr:nvSpPr>
        <xdr:cNvPr id="5" name="テキスト ボックス 1">
          <a:extLst>
            <a:ext uri="{FF2B5EF4-FFF2-40B4-BE49-F238E27FC236}">
              <a16:creationId xmlns:a16="http://schemas.microsoft.com/office/drawing/2014/main" id="{B25970FF-23C8-4308-AA18-12BA070AFDC5}"/>
            </a:ext>
          </a:extLst>
        </xdr:cNvPr>
        <xdr:cNvSpPr txBox="1"/>
      </xdr:nvSpPr>
      <xdr:spPr>
        <a:xfrm>
          <a:off x="8994322" y="17088627"/>
          <a:ext cx="690078" cy="264429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1,754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566446</xdr:colOff>
      <xdr:row>95</xdr:row>
      <xdr:rowOff>33823</xdr:rowOff>
    </xdr:from>
    <xdr:to>
      <xdr:col>12</xdr:col>
      <xdr:colOff>336290</xdr:colOff>
      <xdr:row>96</xdr:row>
      <xdr:rowOff>119416</xdr:rowOff>
    </xdr:to>
    <xdr:sp macro="" textlink="">
      <xdr:nvSpPr>
        <xdr:cNvPr id="6" name="テキスト ボックス 1">
          <a:extLst>
            <a:ext uri="{FF2B5EF4-FFF2-40B4-BE49-F238E27FC236}">
              <a16:creationId xmlns:a16="http://schemas.microsoft.com/office/drawing/2014/main" id="{A5D722EE-D846-4D57-959B-421F430FAA77}"/>
            </a:ext>
          </a:extLst>
        </xdr:cNvPr>
        <xdr:cNvSpPr txBox="1"/>
      </xdr:nvSpPr>
      <xdr:spPr>
        <a:xfrm>
          <a:off x="7885145" y="18500660"/>
          <a:ext cx="421043" cy="260542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854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12</xdr:col>
      <xdr:colOff>302855</xdr:colOff>
      <xdr:row>95</xdr:row>
      <xdr:rowOff>170672</xdr:rowOff>
    </xdr:from>
    <xdr:to>
      <xdr:col>13</xdr:col>
      <xdr:colOff>82419</xdr:colOff>
      <xdr:row>97</xdr:row>
      <xdr:rowOff>81315</xdr:rowOff>
    </xdr:to>
    <xdr:sp macro="" textlink="">
      <xdr:nvSpPr>
        <xdr:cNvPr id="7" name="テキスト ボックス 1">
          <a:extLst>
            <a:ext uri="{FF2B5EF4-FFF2-40B4-BE49-F238E27FC236}">
              <a16:creationId xmlns:a16="http://schemas.microsoft.com/office/drawing/2014/main" id="{38653DB4-DFC9-4A4F-A158-8259AB9612F1}"/>
            </a:ext>
          </a:extLst>
        </xdr:cNvPr>
        <xdr:cNvSpPr txBox="1"/>
      </xdr:nvSpPr>
      <xdr:spPr>
        <a:xfrm>
          <a:off x="8272753" y="18637509"/>
          <a:ext cx="430763" cy="26054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529122</xdr:colOff>
      <xdr:row>99</xdr:row>
      <xdr:rowOff>64536</xdr:rowOff>
    </xdr:from>
    <xdr:to>
      <xdr:col>12</xdr:col>
      <xdr:colOff>372203</xdr:colOff>
      <xdr:row>100</xdr:row>
      <xdr:rowOff>154016</xdr:rowOff>
    </xdr:to>
    <xdr:sp macro="" textlink="">
      <xdr:nvSpPr>
        <xdr:cNvPr id="8" name="テキスト ボックス 1">
          <a:extLst>
            <a:ext uri="{FF2B5EF4-FFF2-40B4-BE49-F238E27FC236}">
              <a16:creationId xmlns:a16="http://schemas.microsoft.com/office/drawing/2014/main" id="{13146FB3-E32B-4046-B6FA-3A2667F12676}"/>
            </a:ext>
          </a:extLst>
        </xdr:cNvPr>
        <xdr:cNvSpPr txBox="1"/>
      </xdr:nvSpPr>
      <xdr:spPr>
        <a:xfrm>
          <a:off x="7847821" y="19231169"/>
          <a:ext cx="494280" cy="264429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846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13</xdr:col>
      <xdr:colOff>374386</xdr:colOff>
      <xdr:row>95</xdr:row>
      <xdr:rowOff>34212</xdr:rowOff>
    </xdr:from>
    <xdr:to>
      <xdr:col>14</xdr:col>
      <xdr:colOff>217468</xdr:colOff>
      <xdr:row>96</xdr:row>
      <xdr:rowOff>119804</xdr:rowOff>
    </xdr:to>
    <xdr:sp macro="" textlink="">
      <xdr:nvSpPr>
        <xdr:cNvPr id="9" name="テキスト ボックス 1">
          <a:extLst>
            <a:ext uri="{FF2B5EF4-FFF2-40B4-BE49-F238E27FC236}">
              <a16:creationId xmlns:a16="http://schemas.microsoft.com/office/drawing/2014/main" id="{B9AAF055-F8A3-48B2-9A7D-B88743F0E907}"/>
            </a:ext>
          </a:extLst>
        </xdr:cNvPr>
        <xdr:cNvSpPr txBox="1"/>
      </xdr:nvSpPr>
      <xdr:spPr>
        <a:xfrm>
          <a:off x="8995483" y="18501049"/>
          <a:ext cx="494281" cy="26054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1,705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14</xdr:col>
      <xdr:colOff>138010</xdr:colOff>
      <xdr:row>88</xdr:row>
      <xdr:rowOff>46653</xdr:rowOff>
    </xdr:from>
    <xdr:to>
      <xdr:col>14</xdr:col>
      <xdr:colOff>642010</xdr:colOff>
      <xdr:row>89</xdr:row>
      <xdr:rowOff>136134</xdr:rowOff>
    </xdr:to>
    <xdr:sp macro="" textlink="">
      <xdr:nvSpPr>
        <xdr:cNvPr id="10" name="テキスト ボックス 1">
          <a:extLst>
            <a:ext uri="{FF2B5EF4-FFF2-40B4-BE49-F238E27FC236}">
              <a16:creationId xmlns:a16="http://schemas.microsoft.com/office/drawing/2014/main" id="{C993C8FA-824E-43C1-A9FD-0F879DBFFDEE}"/>
            </a:ext>
          </a:extLst>
        </xdr:cNvPr>
        <xdr:cNvSpPr txBox="1"/>
      </xdr:nvSpPr>
      <xdr:spPr>
        <a:xfrm>
          <a:off x="9410306" y="17288847"/>
          <a:ext cx="504000" cy="264430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49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15</xdr:col>
      <xdr:colOff>583163</xdr:colOff>
      <xdr:row>86</xdr:row>
      <xdr:rowOff>29158</xdr:rowOff>
    </xdr:from>
    <xdr:to>
      <xdr:col>23</xdr:col>
      <xdr:colOff>226496</xdr:colOff>
      <xdr:row>105</xdr:row>
      <xdr:rowOff>170054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72327B09-7B4B-4538-9680-631CD87D4C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107</xdr:row>
      <xdr:rowOff>0</xdr:rowOff>
    </xdr:from>
    <xdr:to>
      <xdr:col>7</xdr:col>
      <xdr:colOff>848537</xdr:colOff>
      <xdr:row>126</xdr:row>
      <xdr:rowOff>140896</xdr:rowOff>
    </xdr:to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EC3F9204-7715-4DE8-B5A6-F8E13A34F9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408215</xdr:colOff>
      <xdr:row>108</xdr:row>
      <xdr:rowOff>0</xdr:rowOff>
    </xdr:from>
    <xdr:to>
      <xdr:col>15</xdr:col>
      <xdr:colOff>227216</xdr:colOff>
      <xdr:row>127</xdr:row>
      <xdr:rowOff>141193</xdr:rowOff>
    </xdr:to>
    <xdr:graphicFrame macro="">
      <xdr:nvGraphicFramePr>
        <xdr:cNvPr id="16" name="グラフ 15">
          <a:extLst>
            <a:ext uri="{FF2B5EF4-FFF2-40B4-BE49-F238E27FC236}">
              <a16:creationId xmlns:a16="http://schemas.microsoft.com/office/drawing/2014/main" id="{A675F808-0A50-49AB-B1CD-4C9A7EA811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0.36162</cdr:x>
      <cdr:y>0.17125</cdr:y>
    </cdr:from>
    <cdr:to>
      <cdr:x>0.44658</cdr:x>
      <cdr:y>0.24703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6C56E836-26FC-40BC-ADB2-F3FEE974DF93}"/>
            </a:ext>
          </a:extLst>
        </cdr:cNvPr>
        <cdr:cNvSpPr txBox="1"/>
      </cdr:nvSpPr>
      <cdr:spPr>
        <a:xfrm xmlns:a="http://schemas.openxmlformats.org/drawingml/2006/main">
          <a:off x="1754923" y="593371"/>
          <a:ext cx="412304" cy="2625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8,287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0.17399</cdr:x>
      <cdr:y>0.34914</cdr:y>
    </cdr:from>
    <cdr:to>
      <cdr:x>0.25896</cdr:x>
      <cdr:y>0.42492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C27FB7-125A-4611-8B6A-3FA9613A1AA9}"/>
            </a:ext>
          </a:extLst>
        </cdr:cNvPr>
        <cdr:cNvSpPr txBox="1"/>
      </cdr:nvSpPr>
      <cdr:spPr>
        <a:xfrm xmlns:a="http://schemas.openxmlformats.org/drawingml/2006/main">
          <a:off x="844341" y="1209729"/>
          <a:ext cx="412353" cy="2625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4,706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0.72002</cdr:x>
      <cdr:y>0.02255</cdr:y>
    </cdr:from>
    <cdr:to>
      <cdr:x>0.80498</cdr:x>
      <cdr:y>0.09833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780BDCB-E0B0-407D-8AE7-EBFAA97C87E4}"/>
            </a:ext>
          </a:extLst>
        </cdr:cNvPr>
        <cdr:cNvSpPr txBox="1"/>
      </cdr:nvSpPr>
      <cdr:spPr>
        <a:xfrm xmlns:a="http://schemas.openxmlformats.org/drawingml/2006/main">
          <a:off x="3494206" y="78135"/>
          <a:ext cx="412305" cy="2625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11,338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0.538</cdr:x>
      <cdr:y>0.06202</cdr:y>
    </cdr:from>
    <cdr:to>
      <cdr:x>0.62296</cdr:x>
      <cdr:y>0.13779</cdr:y>
    </cdr:to>
    <cdr:sp macro="" textlink="">
      <cdr:nvSpPr>
        <cdr:cNvPr id="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057915C-E2C3-40CE-9849-C0C478EEA070}"/>
            </a:ext>
          </a:extLst>
        </cdr:cNvPr>
        <cdr:cNvSpPr txBox="1"/>
      </cdr:nvSpPr>
      <cdr:spPr>
        <a:xfrm xmlns:a="http://schemas.openxmlformats.org/drawingml/2006/main">
          <a:off x="2610854" y="214896"/>
          <a:ext cx="412305" cy="2625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10,565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0.03643</cdr:x>
      <cdr:y>0</cdr:y>
    </cdr:from>
    <cdr:to>
      <cdr:x>0.1214</cdr:x>
      <cdr:y>0.07577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FEAC8D-1A9B-4964-9501-3C6F9D3FE56E}"/>
            </a:ext>
          </a:extLst>
        </cdr:cNvPr>
        <cdr:cNvSpPr txBox="1"/>
      </cdr:nvSpPr>
      <cdr:spPr>
        <a:xfrm xmlns:a="http://schemas.openxmlformats.org/drawingml/2006/main">
          <a:off x="212594" y="0"/>
          <a:ext cx="495821" cy="2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（千</a:t>
          </a:r>
          <a:r>
            <a:rPr lang="en-US" altLang="ja-JP" sz="9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lang="en-US" altLang="ja-JP" sz="900" baseline="30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r>
            <a:rPr lang="ja-JP" altLang="en-US" sz="9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endParaRPr lang="ja-JP" altLang="en-US" sz="10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0.2034</cdr:x>
      <cdr:y>0.18247</cdr:y>
    </cdr:from>
    <cdr:to>
      <cdr:x>0.28836</cdr:x>
      <cdr:y>0.25825</cdr:y>
    </cdr:to>
    <cdr:sp macro="" textlink="">
      <cdr:nvSpPr>
        <cdr:cNvPr id="3" name="テキスト ボックス 2">
          <a:extLst xmlns:a="http://schemas.openxmlformats.org/drawingml/2006/main">
            <a:ext uri="{FF2B5EF4-FFF2-40B4-BE49-F238E27FC236}">
              <a16:creationId xmlns:a16="http://schemas.microsoft.com/office/drawing/2014/main" id="{6C56E836-26FC-40BC-ADB2-F3FEE974DF93}"/>
            </a:ext>
          </a:extLst>
        </cdr:cNvPr>
        <cdr:cNvSpPr txBox="1"/>
      </cdr:nvSpPr>
      <cdr:spPr>
        <a:xfrm xmlns:a="http://schemas.openxmlformats.org/drawingml/2006/main">
          <a:off x="987084" y="632247"/>
          <a:ext cx="412304" cy="2625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8,287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0.68998</cdr:x>
      <cdr:y>0.04219</cdr:y>
    </cdr:from>
    <cdr:to>
      <cdr:x>0.77494</cdr:x>
      <cdr:y>0.11797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780BDCB-E0B0-407D-8AE7-EBFAA97C87E4}"/>
            </a:ext>
          </a:extLst>
        </cdr:cNvPr>
        <cdr:cNvSpPr txBox="1"/>
      </cdr:nvSpPr>
      <cdr:spPr>
        <a:xfrm xmlns:a="http://schemas.openxmlformats.org/drawingml/2006/main">
          <a:off x="3348412" y="146169"/>
          <a:ext cx="412305" cy="2625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11,338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0.44387</cdr:x>
      <cdr:y>0.07605</cdr:y>
    </cdr:from>
    <cdr:to>
      <cdr:x>0.52883</cdr:x>
      <cdr:y>0.15182</cdr:y>
    </cdr:to>
    <cdr:sp macro="" textlink="">
      <cdr:nvSpPr>
        <cdr:cNvPr id="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057915C-E2C3-40CE-9849-C0C478EEA070}"/>
            </a:ext>
          </a:extLst>
        </cdr:cNvPr>
        <cdr:cNvSpPr txBox="1"/>
      </cdr:nvSpPr>
      <cdr:spPr>
        <a:xfrm xmlns:a="http://schemas.openxmlformats.org/drawingml/2006/main">
          <a:off x="2154062" y="263492"/>
          <a:ext cx="412304" cy="2625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10,565</a:t>
          </a:r>
          <a:endParaRPr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  <cdr:relSizeAnchor xmlns:cdr="http://schemas.openxmlformats.org/drawingml/2006/chartDrawing">
    <cdr:from>
      <cdr:x>0.03643</cdr:x>
      <cdr:y>0</cdr:y>
    </cdr:from>
    <cdr:to>
      <cdr:x>0.1214</cdr:x>
      <cdr:y>0.07577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FEAC8D-1A9B-4964-9501-3C6F9D3FE56E}"/>
            </a:ext>
          </a:extLst>
        </cdr:cNvPr>
        <cdr:cNvSpPr txBox="1"/>
      </cdr:nvSpPr>
      <cdr:spPr>
        <a:xfrm xmlns:a="http://schemas.openxmlformats.org/drawingml/2006/main">
          <a:off x="212594" y="0"/>
          <a:ext cx="495821" cy="2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（千㎥）</a:t>
          </a:r>
          <a:endParaRPr lang="ja-JP" altLang="en-US" sz="10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0.03643</cdr:x>
      <cdr:y>0</cdr:y>
    </cdr:from>
    <cdr:to>
      <cdr:x>0.1214</cdr:x>
      <cdr:y>0.07577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CFEAC8D-1A9B-4964-9501-3C6F9D3FE56E}"/>
            </a:ext>
          </a:extLst>
        </cdr:cNvPr>
        <cdr:cNvSpPr txBox="1"/>
      </cdr:nvSpPr>
      <cdr:spPr>
        <a:xfrm xmlns:a="http://schemas.openxmlformats.org/drawingml/2006/main">
          <a:off x="212594" y="0"/>
          <a:ext cx="495821" cy="2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8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（万㎥）</a:t>
          </a:r>
          <a:endParaRPr lang="ja-JP" altLang="en-US" sz="10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FF472-ADE5-4A1A-B8F1-00FB806A01CC}">
  <dimension ref="A1:M89"/>
  <sheetViews>
    <sheetView showGridLines="0" tabSelected="1" zoomScale="124" zoomScaleNormal="124" workbookViewId="0">
      <selection activeCell="C4" sqref="C4"/>
    </sheetView>
  </sheetViews>
  <sheetFormatPr defaultColWidth="9.7109375" defaultRowHeight="13.5" x14ac:dyDescent="0.15"/>
  <cols>
    <col min="1" max="1" width="4.140625" style="24" customWidth="1"/>
    <col min="2" max="2" width="4.42578125" style="24" customWidth="1"/>
    <col min="3" max="3" width="13" style="24" bestFit="1" customWidth="1"/>
    <col min="4" max="4" width="21.5703125" style="24" customWidth="1"/>
    <col min="5" max="5" width="12.7109375" style="24" hidden="1" customWidth="1"/>
    <col min="6" max="6" width="18.28515625" style="24" customWidth="1"/>
    <col min="7" max="7" width="9.7109375" style="24"/>
    <col min="8" max="8" width="18.5703125" style="24" customWidth="1"/>
    <col min="9" max="16384" width="9.7109375" style="24"/>
  </cols>
  <sheetData>
    <row r="1" spans="1:9" x14ac:dyDescent="0.15">
      <c r="A1" s="24" t="s">
        <v>49</v>
      </c>
    </row>
    <row r="3" spans="1:9" x14ac:dyDescent="0.15">
      <c r="A3" s="24" t="s">
        <v>38</v>
      </c>
    </row>
    <row r="4" spans="1:9" ht="16.5" thickBot="1" x14ac:dyDescent="0.2">
      <c r="I4" s="24" t="s">
        <v>55</v>
      </c>
    </row>
    <row r="5" spans="1:9" ht="14.25" thickTop="1" x14ac:dyDescent="0.15">
      <c r="A5" s="46" t="s">
        <v>8</v>
      </c>
      <c r="B5" s="47"/>
      <c r="C5" s="48"/>
      <c r="D5" s="43" t="s">
        <v>33</v>
      </c>
      <c r="E5" s="44"/>
      <c r="F5" s="45"/>
      <c r="G5" s="52" t="s">
        <v>32</v>
      </c>
      <c r="H5" s="25" t="s">
        <v>31</v>
      </c>
      <c r="I5" s="54" t="s">
        <v>30</v>
      </c>
    </row>
    <row r="6" spans="1:9" ht="54" x14ac:dyDescent="0.15">
      <c r="A6" s="49"/>
      <c r="B6" s="50"/>
      <c r="C6" s="51"/>
      <c r="D6" s="26" t="s">
        <v>29</v>
      </c>
      <c r="E6" s="26" t="s">
        <v>28</v>
      </c>
      <c r="F6" s="27" t="s">
        <v>27</v>
      </c>
      <c r="G6" s="53"/>
      <c r="H6" s="28" t="s">
        <v>26</v>
      </c>
      <c r="I6" s="55"/>
    </row>
    <row r="7" spans="1:9" x14ac:dyDescent="0.15">
      <c r="A7" s="56" t="s">
        <v>25</v>
      </c>
      <c r="B7" s="57"/>
      <c r="C7" s="58"/>
      <c r="D7" s="27">
        <f>SUM(D8:D11)</f>
        <v>1050</v>
      </c>
      <c r="E7" s="27">
        <f>SUM(E8:E11)</f>
        <v>1418</v>
      </c>
      <c r="F7" s="27">
        <f>SUM(F8:F11)</f>
        <v>7116</v>
      </c>
      <c r="G7" s="27">
        <f t="shared" ref="G7:G16" si="0">SUM(D7:F7)</f>
        <v>9584</v>
      </c>
      <c r="H7" s="29">
        <f>SUM(H8:H11)</f>
        <v>1754</v>
      </c>
      <c r="I7" s="30">
        <f>G7+H7</f>
        <v>11338</v>
      </c>
    </row>
    <row r="8" spans="1:9" x14ac:dyDescent="0.15">
      <c r="A8" s="31"/>
      <c r="B8" s="27" t="s">
        <v>24</v>
      </c>
      <c r="C8" s="27"/>
      <c r="D8" s="27">
        <v>760</v>
      </c>
      <c r="E8" s="27">
        <v>1042</v>
      </c>
      <c r="F8" s="27">
        <v>2984</v>
      </c>
      <c r="G8" s="27">
        <f t="shared" si="0"/>
        <v>4786</v>
      </c>
      <c r="H8" s="29">
        <v>1705</v>
      </c>
      <c r="I8" s="30">
        <f>G8+H8</f>
        <v>6491</v>
      </c>
    </row>
    <row r="9" spans="1:9" x14ac:dyDescent="0.15">
      <c r="A9" s="31"/>
      <c r="B9" s="27" t="s">
        <v>23</v>
      </c>
      <c r="C9" s="27"/>
      <c r="D9" s="27">
        <v>78</v>
      </c>
      <c r="E9" s="27">
        <v>48</v>
      </c>
      <c r="F9" s="27">
        <v>1678</v>
      </c>
      <c r="G9" s="27">
        <f t="shared" si="0"/>
        <v>1804</v>
      </c>
      <c r="H9" s="29">
        <v>49</v>
      </c>
      <c r="I9" s="30">
        <f>G9+H9</f>
        <v>1853</v>
      </c>
    </row>
    <row r="10" spans="1:9" x14ac:dyDescent="0.15">
      <c r="A10" s="31"/>
      <c r="B10" s="27" t="s">
        <v>22</v>
      </c>
      <c r="C10" s="27"/>
      <c r="D10" s="27">
        <v>0</v>
      </c>
      <c r="E10" s="27" t="s">
        <v>37</v>
      </c>
      <c r="F10" s="27">
        <v>38</v>
      </c>
      <c r="G10" s="27">
        <f t="shared" si="0"/>
        <v>38</v>
      </c>
      <c r="H10" s="29" t="s">
        <v>37</v>
      </c>
      <c r="I10" s="30">
        <f>G10</f>
        <v>38</v>
      </c>
    </row>
    <row r="11" spans="1:9" x14ac:dyDescent="0.15">
      <c r="A11" s="32"/>
      <c r="B11" s="27" t="s">
        <v>21</v>
      </c>
      <c r="C11" s="27"/>
      <c r="D11" s="27">
        <v>212</v>
      </c>
      <c r="E11" s="27">
        <v>328</v>
      </c>
      <c r="F11" s="27">
        <v>2416</v>
      </c>
      <c r="G11" s="27">
        <f t="shared" si="0"/>
        <v>2956</v>
      </c>
      <c r="H11" s="29" t="s">
        <v>37</v>
      </c>
      <c r="I11" s="30">
        <f>G11</f>
        <v>2956</v>
      </c>
    </row>
    <row r="12" spans="1:9" x14ac:dyDescent="0.15">
      <c r="A12" s="46" t="s">
        <v>20</v>
      </c>
      <c r="B12" s="47"/>
      <c r="C12" s="48"/>
      <c r="D12" s="27">
        <f>D13+D16</f>
        <v>2477</v>
      </c>
      <c r="E12" s="27">
        <f>E13+E16</f>
        <v>3234</v>
      </c>
      <c r="F12" s="27">
        <f>F13+F16</f>
        <v>10674</v>
      </c>
      <c r="G12" s="27">
        <f t="shared" si="0"/>
        <v>16385</v>
      </c>
      <c r="H12" s="29">
        <f>H13+H16</f>
        <v>350</v>
      </c>
      <c r="I12" s="30">
        <f>G12+H12</f>
        <v>16735</v>
      </c>
    </row>
    <row r="13" spans="1:9" x14ac:dyDescent="0.15">
      <c r="A13" s="31"/>
      <c r="B13" s="33" t="s">
        <v>19</v>
      </c>
      <c r="C13" s="27"/>
      <c r="D13" s="27">
        <f>SUM(D14:D15)</f>
        <v>1977</v>
      </c>
      <c r="E13" s="27">
        <f>SUM(E14:E15)</f>
        <v>1721</v>
      </c>
      <c r="F13" s="27">
        <f>SUM(F14:F15)</f>
        <v>7521</v>
      </c>
      <c r="G13" s="27">
        <f t="shared" si="0"/>
        <v>11219</v>
      </c>
      <c r="H13" s="29">
        <f>SUM(H14:H15)</f>
        <v>11</v>
      </c>
      <c r="I13" s="30">
        <f>G13+H13</f>
        <v>11230</v>
      </c>
    </row>
    <row r="14" spans="1:9" x14ac:dyDescent="0.15">
      <c r="A14" s="31"/>
      <c r="B14" s="31"/>
      <c r="C14" s="27" t="s">
        <v>18</v>
      </c>
      <c r="D14" s="27">
        <v>1776</v>
      </c>
      <c r="E14" s="27">
        <v>1687</v>
      </c>
      <c r="F14" s="27">
        <v>6987</v>
      </c>
      <c r="G14" s="27">
        <f t="shared" si="0"/>
        <v>10450</v>
      </c>
      <c r="H14" s="29">
        <v>11</v>
      </c>
      <c r="I14" s="30">
        <f>G14+H14</f>
        <v>10461</v>
      </c>
    </row>
    <row r="15" spans="1:9" x14ac:dyDescent="0.15">
      <c r="A15" s="31"/>
      <c r="B15" s="32"/>
      <c r="C15" s="27" t="s">
        <v>17</v>
      </c>
      <c r="D15" s="27">
        <v>201</v>
      </c>
      <c r="E15" s="27">
        <v>34</v>
      </c>
      <c r="F15" s="27">
        <v>534</v>
      </c>
      <c r="G15" s="27">
        <f t="shared" si="0"/>
        <v>769</v>
      </c>
      <c r="H15" s="29">
        <v>0</v>
      </c>
      <c r="I15" s="30">
        <f>G15+H15</f>
        <v>769</v>
      </c>
    </row>
    <row r="16" spans="1:9" ht="14.25" thickBot="1" x14ac:dyDescent="0.2">
      <c r="A16" s="32"/>
      <c r="B16" s="27" t="s">
        <v>16</v>
      </c>
      <c r="C16" s="27"/>
      <c r="D16" s="27">
        <v>500</v>
      </c>
      <c r="E16" s="27">
        <v>1513</v>
      </c>
      <c r="F16" s="27">
        <v>3153</v>
      </c>
      <c r="G16" s="27">
        <f t="shared" si="0"/>
        <v>5166</v>
      </c>
      <c r="H16" s="29">
        <v>339</v>
      </c>
      <c r="I16" s="34">
        <f>G16+H16</f>
        <v>5505</v>
      </c>
    </row>
    <row r="17" spans="1:9" ht="14.25" thickTop="1" x14ac:dyDescent="0.15">
      <c r="A17" s="24" t="s">
        <v>35</v>
      </c>
    </row>
    <row r="18" spans="1:9" ht="14.25" thickBot="1" x14ac:dyDescent="0.2"/>
    <row r="19" spans="1:9" ht="14.25" thickTop="1" x14ac:dyDescent="0.15">
      <c r="A19" s="46" t="s">
        <v>9</v>
      </c>
      <c r="B19" s="47"/>
      <c r="C19" s="48"/>
      <c r="D19" s="43" t="s">
        <v>33</v>
      </c>
      <c r="E19" s="44"/>
      <c r="F19" s="45"/>
      <c r="G19" s="52" t="s">
        <v>32</v>
      </c>
      <c r="H19" s="25" t="s">
        <v>31</v>
      </c>
      <c r="I19" s="54" t="s">
        <v>30</v>
      </c>
    </row>
    <row r="20" spans="1:9" ht="54" x14ac:dyDescent="0.15">
      <c r="A20" s="49"/>
      <c r="B20" s="50"/>
      <c r="C20" s="51"/>
      <c r="D20" s="26" t="s">
        <v>29</v>
      </c>
      <c r="E20" s="26" t="s">
        <v>28</v>
      </c>
      <c r="F20" s="27" t="s">
        <v>27</v>
      </c>
      <c r="G20" s="53"/>
      <c r="H20" s="28" t="s">
        <v>26</v>
      </c>
      <c r="I20" s="55"/>
    </row>
    <row r="21" spans="1:9" x14ac:dyDescent="0.15">
      <c r="A21" s="56" t="s">
        <v>25</v>
      </c>
      <c r="B21" s="57"/>
      <c r="C21" s="58"/>
      <c r="D21" s="27">
        <f>SUM(D22:D25)</f>
        <v>1290</v>
      </c>
      <c r="E21" s="27">
        <f>SUM(E22:E25)</f>
        <v>1569</v>
      </c>
      <c r="F21" s="27">
        <f>SUM(F22:F25)</f>
        <v>6852</v>
      </c>
      <c r="G21" s="27">
        <f t="shared" ref="G21:G30" si="1">SUM(D21:F21)</f>
        <v>9711</v>
      </c>
      <c r="H21" s="29">
        <f>SUM(H22:H25)</f>
        <v>854</v>
      </c>
      <c r="I21" s="30">
        <f>G21+H21</f>
        <v>10565</v>
      </c>
    </row>
    <row r="22" spans="1:9" x14ac:dyDescent="0.15">
      <c r="A22" s="31"/>
      <c r="B22" s="27" t="s">
        <v>24</v>
      </c>
      <c r="C22" s="27"/>
      <c r="D22" s="27">
        <v>859</v>
      </c>
      <c r="E22" s="27">
        <v>954</v>
      </c>
      <c r="F22" s="27">
        <v>2668</v>
      </c>
      <c r="G22" s="27">
        <f t="shared" si="1"/>
        <v>4481</v>
      </c>
      <c r="H22" s="29">
        <v>846</v>
      </c>
      <c r="I22" s="30">
        <f>G22+H22</f>
        <v>5327</v>
      </c>
    </row>
    <row r="23" spans="1:9" x14ac:dyDescent="0.15">
      <c r="A23" s="31"/>
      <c r="B23" s="27" t="s">
        <v>23</v>
      </c>
      <c r="C23" s="27"/>
      <c r="D23" s="27">
        <v>64</v>
      </c>
      <c r="E23" s="27">
        <v>24</v>
      </c>
      <c r="F23" s="27">
        <v>1636</v>
      </c>
      <c r="G23" s="27">
        <f t="shared" si="1"/>
        <v>1724</v>
      </c>
      <c r="H23" s="29">
        <v>8</v>
      </c>
      <c r="I23" s="30">
        <f>G23+H23</f>
        <v>1732</v>
      </c>
    </row>
    <row r="24" spans="1:9" x14ac:dyDescent="0.15">
      <c r="A24" s="31"/>
      <c r="B24" s="27" t="s">
        <v>22</v>
      </c>
      <c r="C24" s="27"/>
      <c r="D24" s="27" t="s">
        <v>36</v>
      </c>
      <c r="E24" s="27" t="s">
        <v>36</v>
      </c>
      <c r="F24" s="27">
        <v>38</v>
      </c>
      <c r="G24" s="27">
        <f t="shared" si="1"/>
        <v>38</v>
      </c>
      <c r="H24" s="29" t="s">
        <v>36</v>
      </c>
      <c r="I24" s="30">
        <f>G24</f>
        <v>38</v>
      </c>
    </row>
    <row r="25" spans="1:9" x14ac:dyDescent="0.15">
      <c r="A25" s="32"/>
      <c r="B25" s="27" t="s">
        <v>21</v>
      </c>
      <c r="C25" s="27"/>
      <c r="D25" s="27">
        <v>367</v>
      </c>
      <c r="E25" s="27">
        <v>591</v>
      </c>
      <c r="F25" s="27">
        <v>2510</v>
      </c>
      <c r="G25" s="27">
        <f t="shared" si="1"/>
        <v>3468</v>
      </c>
      <c r="H25" s="29" t="s">
        <v>36</v>
      </c>
      <c r="I25" s="30">
        <f>G25</f>
        <v>3468</v>
      </c>
    </row>
    <row r="26" spans="1:9" x14ac:dyDescent="0.15">
      <c r="A26" s="46" t="s">
        <v>20</v>
      </c>
      <c r="B26" s="47"/>
      <c r="C26" s="48"/>
      <c r="D26" s="27">
        <f>D27+D30</f>
        <v>2684</v>
      </c>
      <c r="E26" s="27">
        <f>E27+E30</f>
        <v>2632</v>
      </c>
      <c r="F26" s="27">
        <f>F27+F30</f>
        <v>8190</v>
      </c>
      <c r="G26" s="27">
        <f t="shared" si="1"/>
        <v>13506</v>
      </c>
      <c r="H26" s="29">
        <f>H27+H30</f>
        <v>0</v>
      </c>
      <c r="I26" s="30">
        <f>G26+H26</f>
        <v>13506</v>
      </c>
    </row>
    <row r="27" spans="1:9" x14ac:dyDescent="0.15">
      <c r="A27" s="31"/>
      <c r="B27" s="33" t="s">
        <v>19</v>
      </c>
      <c r="C27" s="27"/>
      <c r="D27" s="27">
        <f>SUM(D28:D29)</f>
        <v>1885</v>
      </c>
      <c r="E27" s="27">
        <f>SUM(E28:E29)</f>
        <v>1657</v>
      </c>
      <c r="F27" s="27">
        <f>SUM(F28:F29)</f>
        <v>6529</v>
      </c>
      <c r="G27" s="27">
        <f t="shared" si="1"/>
        <v>10071</v>
      </c>
      <c r="H27" s="29">
        <f>SUM(H28:H29)</f>
        <v>0</v>
      </c>
      <c r="I27" s="30">
        <f>G27+H27</f>
        <v>10071</v>
      </c>
    </row>
    <row r="28" spans="1:9" x14ac:dyDescent="0.15">
      <c r="A28" s="31"/>
      <c r="B28" s="31"/>
      <c r="C28" s="27" t="s">
        <v>18</v>
      </c>
      <c r="D28" s="27">
        <v>1827</v>
      </c>
      <c r="E28" s="27">
        <v>1408</v>
      </c>
      <c r="F28" s="27">
        <v>6467</v>
      </c>
      <c r="G28" s="27">
        <f t="shared" si="1"/>
        <v>9702</v>
      </c>
      <c r="H28" s="29"/>
      <c r="I28" s="30">
        <f>G28+H28</f>
        <v>9702</v>
      </c>
    </row>
    <row r="29" spans="1:9" x14ac:dyDescent="0.15">
      <c r="A29" s="31"/>
      <c r="B29" s="32"/>
      <c r="C29" s="27" t="s">
        <v>17</v>
      </c>
      <c r="D29" s="27">
        <v>58</v>
      </c>
      <c r="E29" s="27">
        <v>249</v>
      </c>
      <c r="F29" s="27">
        <v>62</v>
      </c>
      <c r="G29" s="27">
        <f t="shared" si="1"/>
        <v>369</v>
      </c>
      <c r="H29" s="29"/>
      <c r="I29" s="30">
        <f>G29+H29</f>
        <v>369</v>
      </c>
    </row>
    <row r="30" spans="1:9" ht="14.25" thickBot="1" x14ac:dyDescent="0.2">
      <c r="A30" s="32"/>
      <c r="B30" s="27" t="s">
        <v>16</v>
      </c>
      <c r="C30" s="27"/>
      <c r="D30" s="27">
        <v>799</v>
      </c>
      <c r="E30" s="27">
        <v>975</v>
      </c>
      <c r="F30" s="27">
        <v>1661</v>
      </c>
      <c r="G30" s="27">
        <f t="shared" si="1"/>
        <v>3435</v>
      </c>
      <c r="H30" s="29"/>
      <c r="I30" s="34">
        <f>G30+H30</f>
        <v>3435</v>
      </c>
    </row>
    <row r="31" spans="1:9" ht="14.25" thickTop="1" x14ac:dyDescent="0.15">
      <c r="A31" s="24" t="s">
        <v>35</v>
      </c>
    </row>
    <row r="32" spans="1:9" ht="14.25" thickBot="1" x14ac:dyDescent="0.2"/>
    <row r="33" spans="1:9" ht="14.25" thickTop="1" x14ac:dyDescent="0.15">
      <c r="A33" s="46" t="s">
        <v>10</v>
      </c>
      <c r="B33" s="47"/>
      <c r="C33" s="48"/>
      <c r="D33" s="43" t="s">
        <v>33</v>
      </c>
      <c r="E33" s="44"/>
      <c r="F33" s="45"/>
      <c r="G33" s="52" t="s">
        <v>32</v>
      </c>
      <c r="H33" s="25" t="s">
        <v>31</v>
      </c>
      <c r="I33" s="54" t="s">
        <v>30</v>
      </c>
    </row>
    <row r="34" spans="1:9" ht="54" x14ac:dyDescent="0.15">
      <c r="A34" s="49"/>
      <c r="B34" s="50"/>
      <c r="C34" s="51"/>
      <c r="D34" s="26" t="s">
        <v>29</v>
      </c>
      <c r="E34" s="26" t="s">
        <v>28</v>
      </c>
      <c r="F34" s="27" t="s">
        <v>27</v>
      </c>
      <c r="G34" s="53"/>
      <c r="H34" s="28" t="s">
        <v>26</v>
      </c>
      <c r="I34" s="55"/>
    </row>
    <row r="35" spans="1:9" x14ac:dyDescent="0.15">
      <c r="A35" s="56" t="s">
        <v>25</v>
      </c>
      <c r="B35" s="57"/>
      <c r="C35" s="58"/>
      <c r="D35" s="27">
        <f>SUM(D36:D39)</f>
        <v>995</v>
      </c>
      <c r="E35" s="27">
        <f>SUM(E36:E39)</f>
        <v>1249</v>
      </c>
      <c r="F35" s="27">
        <f>SUM(F36:F39)</f>
        <v>6043</v>
      </c>
      <c r="G35" s="27">
        <f t="shared" ref="G35:G44" si="2">SUM(D35:F35)</f>
        <v>8287</v>
      </c>
      <c r="H35" s="29">
        <f>SUM(H36:H39)</f>
        <v>0</v>
      </c>
      <c r="I35" s="30">
        <f>G35+H35</f>
        <v>8287</v>
      </c>
    </row>
    <row r="36" spans="1:9" x14ac:dyDescent="0.15">
      <c r="A36" s="31"/>
      <c r="B36" s="27" t="s">
        <v>24</v>
      </c>
      <c r="C36" s="27"/>
      <c r="D36" s="27">
        <v>667</v>
      </c>
      <c r="E36" s="27">
        <v>720</v>
      </c>
      <c r="F36" s="27">
        <v>3315</v>
      </c>
      <c r="G36" s="27">
        <f t="shared" si="2"/>
        <v>4702</v>
      </c>
      <c r="H36" s="29"/>
      <c r="I36" s="30">
        <f>G36+H36</f>
        <v>4702</v>
      </c>
    </row>
    <row r="37" spans="1:9" x14ac:dyDescent="0.15">
      <c r="A37" s="31"/>
      <c r="B37" s="27" t="s">
        <v>23</v>
      </c>
      <c r="C37" s="27"/>
      <c r="D37" s="27">
        <v>103</v>
      </c>
      <c r="E37" s="27" t="s">
        <v>36</v>
      </c>
      <c r="F37" s="27">
        <v>437</v>
      </c>
      <c r="G37" s="27">
        <f t="shared" si="2"/>
        <v>540</v>
      </c>
      <c r="H37" s="29"/>
      <c r="I37" s="30">
        <f>G37+H37</f>
        <v>540</v>
      </c>
    </row>
    <row r="38" spans="1:9" x14ac:dyDescent="0.15">
      <c r="A38" s="31"/>
      <c r="B38" s="27" t="s">
        <v>22</v>
      </c>
      <c r="C38" s="27"/>
      <c r="D38" s="27">
        <v>10</v>
      </c>
      <c r="E38" s="27" t="s">
        <v>36</v>
      </c>
      <c r="F38" s="27">
        <v>24</v>
      </c>
      <c r="G38" s="27">
        <f t="shared" si="2"/>
        <v>34</v>
      </c>
      <c r="H38" s="29"/>
      <c r="I38" s="30">
        <f>G38</f>
        <v>34</v>
      </c>
    </row>
    <row r="39" spans="1:9" x14ac:dyDescent="0.15">
      <c r="A39" s="32"/>
      <c r="B39" s="27" t="s">
        <v>21</v>
      </c>
      <c r="C39" s="27"/>
      <c r="D39" s="27">
        <v>215</v>
      </c>
      <c r="E39" s="27">
        <v>529</v>
      </c>
      <c r="F39" s="27">
        <v>2267</v>
      </c>
      <c r="G39" s="27">
        <f t="shared" si="2"/>
        <v>3011</v>
      </c>
      <c r="H39" s="29"/>
      <c r="I39" s="30">
        <f>G39</f>
        <v>3011</v>
      </c>
    </row>
    <row r="40" spans="1:9" x14ac:dyDescent="0.15">
      <c r="A40" s="46" t="s">
        <v>20</v>
      </c>
      <c r="B40" s="47"/>
      <c r="C40" s="48"/>
      <c r="D40" s="27">
        <f>D41+D44</f>
        <v>2291</v>
      </c>
      <c r="E40" s="27">
        <f>E41+E44</f>
        <v>1491</v>
      </c>
      <c r="F40" s="27">
        <f>F41+F44</f>
        <v>7943</v>
      </c>
      <c r="G40" s="27">
        <f t="shared" si="2"/>
        <v>11725</v>
      </c>
      <c r="H40" s="29">
        <f>H41+H44</f>
        <v>0</v>
      </c>
      <c r="I40" s="30">
        <f>G40+H40</f>
        <v>11725</v>
      </c>
    </row>
    <row r="41" spans="1:9" x14ac:dyDescent="0.15">
      <c r="A41" s="31"/>
      <c r="B41" s="33" t="s">
        <v>19</v>
      </c>
      <c r="C41" s="27"/>
      <c r="D41" s="27">
        <f>SUM(D42:D43)</f>
        <v>1289</v>
      </c>
      <c r="E41" s="27">
        <f>SUM(E42:E43)</f>
        <v>1073</v>
      </c>
      <c r="F41" s="27">
        <f>SUM(F42:F43)</f>
        <v>5410</v>
      </c>
      <c r="G41" s="27">
        <f t="shared" si="2"/>
        <v>7772</v>
      </c>
      <c r="H41" s="29">
        <f>SUM(H42:H43)</f>
        <v>0</v>
      </c>
      <c r="I41" s="30">
        <f>G41+H41</f>
        <v>7772</v>
      </c>
    </row>
    <row r="42" spans="1:9" x14ac:dyDescent="0.15">
      <c r="A42" s="31"/>
      <c r="B42" s="31"/>
      <c r="C42" s="27" t="s">
        <v>18</v>
      </c>
      <c r="D42" s="27">
        <v>1289</v>
      </c>
      <c r="E42" s="27">
        <v>1073</v>
      </c>
      <c r="F42" s="27">
        <v>5410</v>
      </c>
      <c r="G42" s="27">
        <f t="shared" si="2"/>
        <v>7772</v>
      </c>
      <c r="H42" s="29"/>
      <c r="I42" s="30">
        <f>G42+H42</f>
        <v>7772</v>
      </c>
    </row>
    <row r="43" spans="1:9" x14ac:dyDescent="0.15">
      <c r="A43" s="31"/>
      <c r="B43" s="32"/>
      <c r="C43" s="27" t="s">
        <v>17</v>
      </c>
      <c r="D43" s="27"/>
      <c r="E43" s="27"/>
      <c r="F43" s="27"/>
      <c r="G43" s="27">
        <f t="shared" si="2"/>
        <v>0</v>
      </c>
      <c r="H43" s="29"/>
      <c r="I43" s="30">
        <f>G43+H43</f>
        <v>0</v>
      </c>
    </row>
    <row r="44" spans="1:9" ht="14.25" thickBot="1" x14ac:dyDescent="0.2">
      <c r="A44" s="32"/>
      <c r="B44" s="27" t="s">
        <v>16</v>
      </c>
      <c r="C44" s="27"/>
      <c r="D44" s="27">
        <v>1002</v>
      </c>
      <c r="E44" s="27">
        <v>418</v>
      </c>
      <c r="F44" s="27">
        <v>2533</v>
      </c>
      <c r="G44" s="27">
        <f t="shared" si="2"/>
        <v>3953</v>
      </c>
      <c r="H44" s="29"/>
      <c r="I44" s="34">
        <f>G44+H44</f>
        <v>3953</v>
      </c>
    </row>
    <row r="45" spans="1:9" ht="14.25" thickTop="1" x14ac:dyDescent="0.15">
      <c r="A45" s="24" t="s">
        <v>35</v>
      </c>
    </row>
    <row r="46" spans="1:9" ht="14.25" thickBot="1" x14ac:dyDescent="0.2"/>
    <row r="47" spans="1:9" ht="14.25" thickTop="1" x14ac:dyDescent="0.15">
      <c r="A47" s="46" t="s">
        <v>11</v>
      </c>
      <c r="B47" s="47"/>
      <c r="C47" s="48"/>
      <c r="D47" s="43" t="s">
        <v>33</v>
      </c>
      <c r="E47" s="44"/>
      <c r="F47" s="45"/>
      <c r="G47" s="52" t="s">
        <v>32</v>
      </c>
      <c r="H47" s="25" t="s">
        <v>31</v>
      </c>
      <c r="I47" s="54" t="s">
        <v>30</v>
      </c>
    </row>
    <row r="48" spans="1:9" ht="54" x14ac:dyDescent="0.15">
      <c r="A48" s="49"/>
      <c r="B48" s="50"/>
      <c r="C48" s="51"/>
      <c r="D48" s="26" t="s">
        <v>29</v>
      </c>
      <c r="E48" s="26" t="s">
        <v>28</v>
      </c>
      <c r="F48" s="27" t="s">
        <v>27</v>
      </c>
      <c r="G48" s="53"/>
      <c r="H48" s="28" t="s">
        <v>26</v>
      </c>
      <c r="I48" s="55"/>
    </row>
    <row r="49" spans="1:9" x14ac:dyDescent="0.15">
      <c r="A49" s="56" t="s">
        <v>25</v>
      </c>
      <c r="B49" s="57"/>
      <c r="C49" s="58"/>
      <c r="D49" s="27">
        <f>SUM(D50:D53)</f>
        <v>967</v>
      </c>
      <c r="E49" s="27">
        <f>SUM(E50:E53)</f>
        <v>1079</v>
      </c>
      <c r="F49" s="27">
        <f>SUM(F50:F53)</f>
        <v>2660</v>
      </c>
      <c r="G49" s="27">
        <f t="shared" ref="G49:G58" si="3">SUM(D49:F49)</f>
        <v>4706</v>
      </c>
      <c r="H49" s="29">
        <f>SUM(H50:H53)</f>
        <v>0</v>
      </c>
      <c r="I49" s="30">
        <f>G49+H49</f>
        <v>4706</v>
      </c>
    </row>
    <row r="50" spans="1:9" x14ac:dyDescent="0.15">
      <c r="A50" s="31"/>
      <c r="B50" s="27" t="s">
        <v>24</v>
      </c>
      <c r="C50" s="27"/>
      <c r="D50" s="27">
        <v>965</v>
      </c>
      <c r="E50" s="27">
        <v>1077</v>
      </c>
      <c r="F50" s="27">
        <v>2131</v>
      </c>
      <c r="G50" s="27">
        <f t="shared" si="3"/>
        <v>4173</v>
      </c>
      <c r="H50" s="29"/>
      <c r="I50" s="30">
        <f>G50+H50</f>
        <v>4173</v>
      </c>
    </row>
    <row r="51" spans="1:9" x14ac:dyDescent="0.15">
      <c r="A51" s="31"/>
      <c r="B51" s="27" t="s">
        <v>23</v>
      </c>
      <c r="C51" s="27"/>
      <c r="D51" s="27">
        <v>2</v>
      </c>
      <c r="E51" s="27">
        <v>2</v>
      </c>
      <c r="F51" s="27">
        <v>529</v>
      </c>
      <c r="G51" s="27">
        <f t="shared" si="3"/>
        <v>533</v>
      </c>
      <c r="H51" s="29"/>
      <c r="I51" s="30">
        <f>G51+H51</f>
        <v>533</v>
      </c>
    </row>
    <row r="52" spans="1:9" x14ac:dyDescent="0.15">
      <c r="A52" s="31"/>
      <c r="B52" s="27" t="s">
        <v>22</v>
      </c>
      <c r="C52" s="27"/>
      <c r="D52" s="27"/>
      <c r="E52" s="27"/>
      <c r="F52" s="27"/>
      <c r="G52" s="27">
        <f t="shared" si="3"/>
        <v>0</v>
      </c>
      <c r="H52" s="29"/>
      <c r="I52" s="30">
        <f>G52</f>
        <v>0</v>
      </c>
    </row>
    <row r="53" spans="1:9" x14ac:dyDescent="0.15">
      <c r="A53" s="32"/>
      <c r="B53" s="27" t="s">
        <v>21</v>
      </c>
      <c r="C53" s="27"/>
      <c r="D53" s="27"/>
      <c r="E53" s="27"/>
      <c r="F53" s="27"/>
      <c r="G53" s="27">
        <f t="shared" si="3"/>
        <v>0</v>
      </c>
      <c r="H53" s="29"/>
      <c r="I53" s="30">
        <f>G53</f>
        <v>0</v>
      </c>
    </row>
    <row r="54" spans="1:9" x14ac:dyDescent="0.15">
      <c r="A54" s="46" t="s">
        <v>20</v>
      </c>
      <c r="B54" s="47"/>
      <c r="C54" s="48"/>
      <c r="D54" s="27">
        <f>D55+D58</f>
        <v>1082</v>
      </c>
      <c r="E54" s="27">
        <f>E55+E58</f>
        <v>1767</v>
      </c>
      <c r="F54" s="27">
        <f>F55+F58</f>
        <v>6286</v>
      </c>
      <c r="G54" s="27">
        <f t="shared" si="3"/>
        <v>9135</v>
      </c>
      <c r="H54" s="29">
        <f>H55+H58</f>
        <v>0</v>
      </c>
      <c r="I54" s="30">
        <f>G54+H54</f>
        <v>9135</v>
      </c>
    </row>
    <row r="55" spans="1:9" x14ac:dyDescent="0.15">
      <c r="A55" s="31"/>
      <c r="B55" s="33" t="s">
        <v>19</v>
      </c>
      <c r="C55" s="27"/>
      <c r="D55" s="27">
        <f>SUM(D56:D57)</f>
        <v>770</v>
      </c>
      <c r="E55" s="27">
        <f>SUM(E56:E57)</f>
        <v>957</v>
      </c>
      <c r="F55" s="27">
        <f>SUM(F56:F57)</f>
        <v>5388</v>
      </c>
      <c r="G55" s="27">
        <f t="shared" si="3"/>
        <v>7115</v>
      </c>
      <c r="H55" s="29">
        <f>SUM(H56:H57)</f>
        <v>0</v>
      </c>
      <c r="I55" s="30">
        <f>G55+H55</f>
        <v>7115</v>
      </c>
    </row>
    <row r="56" spans="1:9" x14ac:dyDescent="0.15">
      <c r="A56" s="31"/>
      <c r="B56" s="31"/>
      <c r="C56" s="27" t="s">
        <v>18</v>
      </c>
      <c r="D56" s="27">
        <v>770</v>
      </c>
      <c r="E56" s="27">
        <v>957</v>
      </c>
      <c r="F56" s="27">
        <v>5388</v>
      </c>
      <c r="G56" s="27">
        <f t="shared" si="3"/>
        <v>7115</v>
      </c>
      <c r="H56" s="29"/>
      <c r="I56" s="30">
        <f>G56+H56</f>
        <v>7115</v>
      </c>
    </row>
    <row r="57" spans="1:9" x14ac:dyDescent="0.15">
      <c r="A57" s="31"/>
      <c r="B57" s="32"/>
      <c r="C57" s="27" t="s">
        <v>17</v>
      </c>
      <c r="D57" s="27"/>
      <c r="E57" s="27"/>
      <c r="F57" s="27"/>
      <c r="G57" s="27">
        <f t="shared" si="3"/>
        <v>0</v>
      </c>
      <c r="H57" s="29"/>
      <c r="I57" s="30">
        <f>G57+H57</f>
        <v>0</v>
      </c>
    </row>
    <row r="58" spans="1:9" ht="14.25" thickBot="1" x14ac:dyDescent="0.2">
      <c r="A58" s="32"/>
      <c r="B58" s="27" t="s">
        <v>16</v>
      </c>
      <c r="C58" s="27"/>
      <c r="D58" s="27">
        <v>312</v>
      </c>
      <c r="E58" s="27">
        <v>810</v>
      </c>
      <c r="F58" s="27">
        <v>898</v>
      </c>
      <c r="G58" s="27">
        <f t="shared" si="3"/>
        <v>2020</v>
      </c>
      <c r="H58" s="29"/>
      <c r="I58" s="34">
        <f>G58+H58</f>
        <v>2020</v>
      </c>
    </row>
    <row r="59" spans="1:9" ht="14.25" thickTop="1" x14ac:dyDescent="0.15">
      <c r="A59" s="24" t="s">
        <v>34</v>
      </c>
    </row>
    <row r="60" spans="1:9" ht="14.25" thickBot="1" x14ac:dyDescent="0.2"/>
    <row r="61" spans="1:9" ht="14.25" thickTop="1" x14ac:dyDescent="0.15">
      <c r="A61" s="46" t="s">
        <v>12</v>
      </c>
      <c r="B61" s="47"/>
      <c r="C61" s="48"/>
      <c r="D61" s="43" t="s">
        <v>33</v>
      </c>
      <c r="E61" s="44"/>
      <c r="F61" s="45"/>
      <c r="G61" s="52" t="s">
        <v>32</v>
      </c>
      <c r="H61" s="25" t="s">
        <v>31</v>
      </c>
      <c r="I61" s="54" t="s">
        <v>30</v>
      </c>
    </row>
    <row r="62" spans="1:9" ht="54" x14ac:dyDescent="0.15">
      <c r="A62" s="49"/>
      <c r="B62" s="50"/>
      <c r="C62" s="51"/>
      <c r="D62" s="26" t="s">
        <v>29</v>
      </c>
      <c r="E62" s="26" t="s">
        <v>28</v>
      </c>
      <c r="F62" s="27" t="s">
        <v>27</v>
      </c>
      <c r="G62" s="53"/>
      <c r="H62" s="28" t="s">
        <v>26</v>
      </c>
      <c r="I62" s="55"/>
    </row>
    <row r="63" spans="1:9" x14ac:dyDescent="0.15">
      <c r="A63" s="56" t="s">
        <v>25</v>
      </c>
      <c r="B63" s="57"/>
      <c r="C63" s="58"/>
      <c r="D63" s="27">
        <f>SUM(D64:D67)</f>
        <v>660</v>
      </c>
      <c r="E63" s="27">
        <f>SUM(E64:E67)</f>
        <v>1230</v>
      </c>
      <c r="F63" s="27">
        <f>SUM(F64:F67)</f>
        <v>2110</v>
      </c>
      <c r="G63" s="27">
        <f t="shared" ref="G63:G72" si="4">SUM(D63:F63)</f>
        <v>4000</v>
      </c>
      <c r="H63" s="29">
        <f>SUM(H64:H67)</f>
        <v>0</v>
      </c>
      <c r="I63" s="30">
        <f>G63+H63</f>
        <v>4000</v>
      </c>
    </row>
    <row r="64" spans="1:9" x14ac:dyDescent="0.15">
      <c r="A64" s="31"/>
      <c r="B64" s="27" t="s">
        <v>24</v>
      </c>
      <c r="C64" s="27"/>
      <c r="D64" s="27">
        <v>658</v>
      </c>
      <c r="E64" s="27">
        <v>1230</v>
      </c>
      <c r="F64" s="27">
        <v>2101</v>
      </c>
      <c r="G64" s="27">
        <f t="shared" si="4"/>
        <v>3989</v>
      </c>
      <c r="H64" s="29"/>
      <c r="I64" s="30">
        <f>G64+H64</f>
        <v>3989</v>
      </c>
    </row>
    <row r="65" spans="1:9" x14ac:dyDescent="0.15">
      <c r="A65" s="31"/>
      <c r="B65" s="27" t="s">
        <v>23</v>
      </c>
      <c r="C65" s="27"/>
      <c r="D65" s="27">
        <v>2</v>
      </c>
      <c r="E65" s="27">
        <v>0</v>
      </c>
      <c r="F65" s="27">
        <v>9</v>
      </c>
      <c r="G65" s="27">
        <f t="shared" si="4"/>
        <v>11</v>
      </c>
      <c r="H65" s="29"/>
      <c r="I65" s="30">
        <f>G65+H65</f>
        <v>11</v>
      </c>
    </row>
    <row r="66" spans="1:9" x14ac:dyDescent="0.15">
      <c r="A66" s="31"/>
      <c r="B66" s="27" t="s">
        <v>22</v>
      </c>
      <c r="C66" s="27"/>
      <c r="D66" s="27"/>
      <c r="E66" s="27"/>
      <c r="F66" s="27"/>
      <c r="G66" s="27">
        <f t="shared" si="4"/>
        <v>0</v>
      </c>
      <c r="H66" s="29"/>
      <c r="I66" s="30">
        <f>G66</f>
        <v>0</v>
      </c>
    </row>
    <row r="67" spans="1:9" x14ac:dyDescent="0.15">
      <c r="A67" s="32"/>
      <c r="B67" s="27" t="s">
        <v>21</v>
      </c>
      <c r="C67" s="27"/>
      <c r="D67" s="27"/>
      <c r="E67" s="27"/>
      <c r="F67" s="27"/>
      <c r="G67" s="27">
        <f t="shared" si="4"/>
        <v>0</v>
      </c>
      <c r="H67" s="29"/>
      <c r="I67" s="30">
        <f>G67</f>
        <v>0</v>
      </c>
    </row>
    <row r="68" spans="1:9" x14ac:dyDescent="0.15">
      <c r="A68" s="46" t="s">
        <v>20</v>
      </c>
      <c r="B68" s="47"/>
      <c r="C68" s="48"/>
      <c r="D68" s="27">
        <f>D69+D72</f>
        <v>792</v>
      </c>
      <c r="E68" s="27">
        <f>E69+E72</f>
        <v>1498</v>
      </c>
      <c r="F68" s="27">
        <f>F69+F72</f>
        <v>6870</v>
      </c>
      <c r="G68" s="27">
        <f t="shared" si="4"/>
        <v>9160</v>
      </c>
      <c r="H68" s="29">
        <f>H69+H72</f>
        <v>0</v>
      </c>
      <c r="I68" s="30">
        <f>G68+H68</f>
        <v>9160</v>
      </c>
    </row>
    <row r="69" spans="1:9" x14ac:dyDescent="0.15">
      <c r="A69" s="31"/>
      <c r="B69" s="33" t="s">
        <v>19</v>
      </c>
      <c r="C69" s="27"/>
      <c r="D69" s="27">
        <f>SUM(D70:D71)</f>
        <v>349</v>
      </c>
      <c r="E69" s="27">
        <f>SUM(E70:E71)</f>
        <v>841</v>
      </c>
      <c r="F69" s="27">
        <f>SUM(F70:F71)</f>
        <v>5747</v>
      </c>
      <c r="G69" s="27">
        <f t="shared" si="4"/>
        <v>6937</v>
      </c>
      <c r="H69" s="29">
        <f>SUM(H70:H71)</f>
        <v>0</v>
      </c>
      <c r="I69" s="30">
        <f>G69+H69</f>
        <v>6937</v>
      </c>
    </row>
    <row r="70" spans="1:9" x14ac:dyDescent="0.15">
      <c r="A70" s="31"/>
      <c r="B70" s="31"/>
      <c r="C70" s="27" t="s">
        <v>18</v>
      </c>
      <c r="D70" s="27">
        <v>349</v>
      </c>
      <c r="E70" s="27">
        <v>841</v>
      </c>
      <c r="F70" s="27">
        <v>5747</v>
      </c>
      <c r="G70" s="27">
        <f t="shared" si="4"/>
        <v>6937</v>
      </c>
      <c r="H70" s="29"/>
      <c r="I70" s="30">
        <f>G70+H70</f>
        <v>6937</v>
      </c>
    </row>
    <row r="71" spans="1:9" x14ac:dyDescent="0.15">
      <c r="A71" s="31"/>
      <c r="B71" s="32"/>
      <c r="C71" s="27" t="s">
        <v>17</v>
      </c>
      <c r="D71" s="27"/>
      <c r="E71" s="27"/>
      <c r="F71" s="27"/>
      <c r="G71" s="27">
        <f t="shared" si="4"/>
        <v>0</v>
      </c>
      <c r="H71" s="29"/>
      <c r="I71" s="30">
        <f>G71+H71</f>
        <v>0</v>
      </c>
    </row>
    <row r="72" spans="1:9" ht="14.25" thickBot="1" x14ac:dyDescent="0.2">
      <c r="A72" s="32"/>
      <c r="B72" s="27" t="s">
        <v>16</v>
      </c>
      <c r="C72" s="27"/>
      <c r="D72" s="27">
        <v>443</v>
      </c>
      <c r="E72" s="27">
        <v>657</v>
      </c>
      <c r="F72" s="27">
        <v>1123</v>
      </c>
      <c r="G72" s="27">
        <f t="shared" si="4"/>
        <v>2223</v>
      </c>
      <c r="H72" s="29"/>
      <c r="I72" s="34">
        <f>G72+H72</f>
        <v>2223</v>
      </c>
    </row>
    <row r="73" spans="1:9" ht="14.25" thickTop="1" x14ac:dyDescent="0.15">
      <c r="A73" s="24" t="s">
        <v>15</v>
      </c>
    </row>
    <row r="76" spans="1:9" ht="15.75" x14ac:dyDescent="0.15">
      <c r="A76" s="24" t="s">
        <v>14</v>
      </c>
      <c r="I76" s="24" t="s">
        <v>56</v>
      </c>
    </row>
    <row r="77" spans="1:9" ht="27" x14ac:dyDescent="0.15">
      <c r="A77" s="43"/>
      <c r="B77" s="44"/>
      <c r="C77" s="44"/>
      <c r="D77" s="45"/>
      <c r="E77" s="35" t="s">
        <v>12</v>
      </c>
      <c r="F77" s="36" t="s">
        <v>51</v>
      </c>
      <c r="G77" s="36" t="s">
        <v>52</v>
      </c>
      <c r="H77" s="36" t="s">
        <v>53</v>
      </c>
      <c r="I77" s="36" t="s">
        <v>54</v>
      </c>
    </row>
    <row r="78" spans="1:9" x14ac:dyDescent="0.15">
      <c r="A78" s="40" t="s">
        <v>7</v>
      </c>
      <c r="B78" s="41"/>
      <c r="C78" s="41"/>
      <c r="D78" s="42"/>
      <c r="E78" s="27">
        <f>G64</f>
        <v>3989</v>
      </c>
      <c r="F78" s="27">
        <v>417.3</v>
      </c>
      <c r="G78" s="27">
        <v>470.2</v>
      </c>
      <c r="H78" s="27">
        <v>448.1</v>
      </c>
      <c r="I78" s="27">
        <v>478.6</v>
      </c>
    </row>
    <row r="79" spans="1:9" x14ac:dyDescent="0.15">
      <c r="A79" s="40" t="s">
        <v>6</v>
      </c>
      <c r="B79" s="41"/>
      <c r="C79" s="41"/>
      <c r="D79" s="42"/>
      <c r="E79" s="27">
        <f>G65</f>
        <v>11</v>
      </c>
      <c r="F79" s="27">
        <v>53.3</v>
      </c>
      <c r="G79" s="27">
        <v>54</v>
      </c>
      <c r="H79" s="27">
        <v>172.4</v>
      </c>
      <c r="I79" s="27">
        <v>180.4</v>
      </c>
    </row>
    <row r="80" spans="1:9" x14ac:dyDescent="0.15">
      <c r="A80" s="40" t="s">
        <v>5</v>
      </c>
      <c r="B80" s="41"/>
      <c r="C80" s="41"/>
      <c r="D80" s="42"/>
      <c r="E80" s="27">
        <f>G66</f>
        <v>0</v>
      </c>
      <c r="F80" s="27">
        <v>0</v>
      </c>
      <c r="G80" s="27">
        <v>3.4</v>
      </c>
      <c r="H80" s="27">
        <v>3.8</v>
      </c>
      <c r="I80" s="27">
        <v>3.8</v>
      </c>
    </row>
    <row r="81" spans="1:13" x14ac:dyDescent="0.15">
      <c r="A81" s="40" t="s">
        <v>4</v>
      </c>
      <c r="B81" s="41"/>
      <c r="C81" s="41"/>
      <c r="D81" s="42"/>
      <c r="E81" s="27">
        <f>G67</f>
        <v>0</v>
      </c>
      <c r="F81" s="27">
        <v>0</v>
      </c>
      <c r="G81" s="27">
        <v>301.10000000000002</v>
      </c>
      <c r="H81" s="27">
        <v>346.8</v>
      </c>
      <c r="I81" s="27">
        <v>295.60000000000002</v>
      </c>
    </row>
    <row r="82" spans="1:13" x14ac:dyDescent="0.15">
      <c r="A82" s="40" t="s">
        <v>47</v>
      </c>
      <c r="B82" s="41"/>
      <c r="C82" s="41"/>
      <c r="D82" s="42"/>
      <c r="E82" s="27">
        <f>H64</f>
        <v>0</v>
      </c>
      <c r="F82" s="27">
        <v>0</v>
      </c>
      <c r="G82" s="27">
        <v>0</v>
      </c>
      <c r="H82" s="27">
        <v>84.6</v>
      </c>
      <c r="I82" s="27">
        <v>170.5</v>
      </c>
      <c r="M82" s="37"/>
    </row>
    <row r="83" spans="1:13" x14ac:dyDescent="0.15">
      <c r="A83" s="40" t="s">
        <v>50</v>
      </c>
      <c r="B83" s="41"/>
      <c r="C83" s="41"/>
      <c r="D83" s="42"/>
      <c r="E83" s="27">
        <f>H65</f>
        <v>0</v>
      </c>
      <c r="F83" s="27">
        <v>0</v>
      </c>
      <c r="G83" s="27">
        <v>0</v>
      </c>
      <c r="H83" s="27">
        <v>0.8</v>
      </c>
      <c r="I83" s="27">
        <v>4.9000000000000004</v>
      </c>
    </row>
    <row r="84" spans="1:13" x14ac:dyDescent="0.15">
      <c r="A84" s="43" t="s">
        <v>1</v>
      </c>
      <c r="B84" s="44"/>
      <c r="C84" s="44"/>
      <c r="D84" s="45"/>
      <c r="E84" s="27">
        <f>SUM(E78:E83)</f>
        <v>4000</v>
      </c>
      <c r="F84" s="27">
        <v>470.6</v>
      </c>
      <c r="G84" s="27">
        <v>828.7</v>
      </c>
      <c r="H84" s="27">
        <v>1056.4999999999998</v>
      </c>
      <c r="I84" s="27">
        <v>1133.8000000000002</v>
      </c>
    </row>
    <row r="85" spans="1:13" x14ac:dyDescent="0.15">
      <c r="J85" s="38"/>
    </row>
    <row r="86" spans="1:13" x14ac:dyDescent="0.15">
      <c r="A86" s="39" t="s">
        <v>58</v>
      </c>
      <c r="J86" s="38"/>
    </row>
    <row r="87" spans="1:13" x14ac:dyDescent="0.15">
      <c r="A87" s="24" t="s">
        <v>59</v>
      </c>
      <c r="J87" s="38"/>
    </row>
    <row r="88" spans="1:13" x14ac:dyDescent="0.15">
      <c r="A88" s="24" t="s">
        <v>57</v>
      </c>
      <c r="J88" s="38"/>
    </row>
    <row r="89" spans="1:13" x14ac:dyDescent="0.15">
      <c r="A89" s="24" t="s">
        <v>0</v>
      </c>
    </row>
  </sheetData>
  <mergeCells count="38">
    <mergeCell ref="A12:C12"/>
    <mergeCell ref="A5:C6"/>
    <mergeCell ref="D5:F5"/>
    <mergeCell ref="G5:G6"/>
    <mergeCell ref="I5:I6"/>
    <mergeCell ref="A7:C7"/>
    <mergeCell ref="A40:C40"/>
    <mergeCell ref="A19:C20"/>
    <mergeCell ref="D19:F19"/>
    <mergeCell ref="G19:G20"/>
    <mergeCell ref="I19:I20"/>
    <mergeCell ref="A21:C21"/>
    <mergeCell ref="A26:C26"/>
    <mergeCell ref="A33:C34"/>
    <mergeCell ref="D33:F33"/>
    <mergeCell ref="G33:G34"/>
    <mergeCell ref="I33:I34"/>
    <mergeCell ref="A35:C35"/>
    <mergeCell ref="G61:G62"/>
    <mergeCell ref="I61:I62"/>
    <mergeCell ref="A63:C63"/>
    <mergeCell ref="A68:C68"/>
    <mergeCell ref="A47:C48"/>
    <mergeCell ref="D47:F47"/>
    <mergeCell ref="G47:G48"/>
    <mergeCell ref="I47:I48"/>
    <mergeCell ref="A49:C49"/>
    <mergeCell ref="A54:C54"/>
    <mergeCell ref="A77:D77"/>
    <mergeCell ref="A78:D78"/>
    <mergeCell ref="A79:D79"/>
    <mergeCell ref="A61:C62"/>
    <mergeCell ref="D61:F61"/>
    <mergeCell ref="A83:D83"/>
    <mergeCell ref="A84:D84"/>
    <mergeCell ref="A80:D80"/>
    <mergeCell ref="A81:D81"/>
    <mergeCell ref="A82:D82"/>
  </mergeCells>
  <phoneticPr fontId="3"/>
  <pageMargins left="0.7" right="0.7" top="0.75" bottom="0.75" header="0.3" footer="0.3"/>
  <pageSetup paperSize="9" orientation="landscape" r:id="rId1"/>
  <ignoredErrors>
    <ignoredError sqref="G26:G27 G21 G35 G40:G41 G49 G54:G55 G63 G68:G69 G7:G12" formula="1"/>
    <ignoredError sqref="F27 D27 F41 D41 D55:F55 D69:F69 D13:F13 H13" formulaRange="1"/>
    <ignoredError sqref="G13" formula="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CA7EF-2E30-44EC-9CB3-0F4091BFB574}">
  <dimension ref="A1:S84"/>
  <sheetViews>
    <sheetView topLeftCell="A77" zoomScale="98" zoomScaleNormal="98" workbookViewId="0">
      <selection activeCell="J87" sqref="J87"/>
    </sheetView>
  </sheetViews>
  <sheetFormatPr defaultColWidth="9.7109375" defaultRowHeight="13.5" x14ac:dyDescent="0.15"/>
  <cols>
    <col min="1" max="1" width="4.140625" style="1" customWidth="1"/>
    <col min="2" max="2" width="4.42578125" style="1" customWidth="1"/>
    <col min="3" max="3" width="13" style="1" bestFit="1" customWidth="1"/>
    <col min="4" max="4" width="16" style="1" bestFit="1" customWidth="1"/>
    <col min="5" max="5" width="12.7109375" style="1" hidden="1" customWidth="1"/>
    <col min="6" max="6" width="16.85546875" style="1" bestFit="1" customWidth="1"/>
    <col min="7" max="7" width="9.7109375" style="1"/>
    <col min="8" max="8" width="16.28515625" style="1" customWidth="1"/>
    <col min="9" max="16384" width="9.7109375" style="1"/>
  </cols>
  <sheetData>
    <row r="1" spans="1:9" x14ac:dyDescent="0.15">
      <c r="A1" s="1" t="s">
        <v>38</v>
      </c>
    </row>
    <row r="2" spans="1:9" ht="14.25" thickBot="1" x14ac:dyDescent="0.2">
      <c r="I2" s="1" t="s">
        <v>13</v>
      </c>
    </row>
    <row r="3" spans="1:9" ht="14.25" thickTop="1" x14ac:dyDescent="0.15">
      <c r="A3" s="71" t="s">
        <v>8</v>
      </c>
      <c r="B3" s="72"/>
      <c r="C3" s="73"/>
      <c r="D3" s="59" t="s">
        <v>33</v>
      </c>
      <c r="E3" s="60"/>
      <c r="F3" s="61"/>
      <c r="G3" s="77" t="s">
        <v>32</v>
      </c>
      <c r="H3" s="20" t="s">
        <v>31</v>
      </c>
      <c r="I3" s="79" t="s">
        <v>30</v>
      </c>
    </row>
    <row r="4" spans="1:9" ht="40.5" x14ac:dyDescent="0.15">
      <c r="A4" s="74"/>
      <c r="B4" s="75"/>
      <c r="C4" s="76"/>
      <c r="D4" s="19" t="s">
        <v>29</v>
      </c>
      <c r="E4" s="19" t="s">
        <v>28</v>
      </c>
      <c r="F4" s="2" t="s">
        <v>27</v>
      </c>
      <c r="G4" s="78"/>
      <c r="H4" s="18" t="s">
        <v>26</v>
      </c>
      <c r="I4" s="80"/>
    </row>
    <row r="5" spans="1:9" x14ac:dyDescent="0.15">
      <c r="A5" s="62" t="s">
        <v>25</v>
      </c>
      <c r="B5" s="63"/>
      <c r="C5" s="64"/>
      <c r="D5" s="6">
        <f>SUM(D6:D9)</f>
        <v>1050</v>
      </c>
      <c r="E5" s="6">
        <f>SUM(E6:E9)</f>
        <v>1418</v>
      </c>
      <c r="F5" s="6">
        <f>SUM(F6:F9)</f>
        <v>7116</v>
      </c>
      <c r="G5" s="6">
        <f t="shared" ref="G5:G14" si="0">SUM(D5:F5)</f>
        <v>9584</v>
      </c>
      <c r="H5" s="17">
        <f>SUM(H6:H9)</f>
        <v>1754</v>
      </c>
      <c r="I5" s="16">
        <f>G5+H5</f>
        <v>11338</v>
      </c>
    </row>
    <row r="6" spans="1:9" x14ac:dyDescent="0.15">
      <c r="A6" s="12"/>
      <c r="B6" s="2" t="s">
        <v>24</v>
      </c>
      <c r="C6" s="2"/>
      <c r="D6" s="2">
        <v>760</v>
      </c>
      <c r="E6" s="2">
        <v>1042</v>
      </c>
      <c r="F6" s="2">
        <v>2984</v>
      </c>
      <c r="G6" s="6">
        <f t="shared" si="0"/>
        <v>4786</v>
      </c>
      <c r="H6" s="9">
        <v>1705</v>
      </c>
      <c r="I6" s="16">
        <f>G6+H6</f>
        <v>6491</v>
      </c>
    </row>
    <row r="7" spans="1:9" x14ac:dyDescent="0.15">
      <c r="A7" s="12"/>
      <c r="B7" s="2" t="s">
        <v>23</v>
      </c>
      <c r="C7" s="2"/>
      <c r="D7" s="2">
        <v>78</v>
      </c>
      <c r="E7" s="2">
        <v>48</v>
      </c>
      <c r="F7" s="2">
        <v>1678</v>
      </c>
      <c r="G7" s="6">
        <f t="shared" si="0"/>
        <v>1804</v>
      </c>
      <c r="H7" s="9">
        <v>49</v>
      </c>
      <c r="I7" s="16">
        <f>G7+H7</f>
        <v>1853</v>
      </c>
    </row>
    <row r="8" spans="1:9" x14ac:dyDescent="0.15">
      <c r="A8" s="12"/>
      <c r="B8" s="2" t="s">
        <v>22</v>
      </c>
      <c r="C8" s="2"/>
      <c r="D8" s="2">
        <v>0</v>
      </c>
      <c r="E8" s="2" t="s">
        <v>37</v>
      </c>
      <c r="F8" s="2">
        <v>38</v>
      </c>
      <c r="G8" s="6">
        <f t="shared" si="0"/>
        <v>38</v>
      </c>
      <c r="H8" s="9" t="s">
        <v>37</v>
      </c>
      <c r="I8" s="16">
        <f>G8</f>
        <v>38</v>
      </c>
    </row>
    <row r="9" spans="1:9" x14ac:dyDescent="0.15">
      <c r="A9" s="7"/>
      <c r="B9" s="2" t="s">
        <v>21</v>
      </c>
      <c r="C9" s="2"/>
      <c r="D9" s="2">
        <v>212</v>
      </c>
      <c r="E9" s="2">
        <v>328</v>
      </c>
      <c r="F9" s="2">
        <v>2416</v>
      </c>
      <c r="G9" s="6">
        <f t="shared" si="0"/>
        <v>2956</v>
      </c>
      <c r="H9" s="9" t="s">
        <v>37</v>
      </c>
      <c r="I9" s="16">
        <f>G9</f>
        <v>2956</v>
      </c>
    </row>
    <row r="10" spans="1:9" x14ac:dyDescent="0.15">
      <c r="A10" s="65" t="s">
        <v>20</v>
      </c>
      <c r="B10" s="66"/>
      <c r="C10" s="67"/>
      <c r="D10" s="6">
        <f>D11+D14</f>
        <v>2477</v>
      </c>
      <c r="E10" s="6">
        <f>E11+E14</f>
        <v>3234</v>
      </c>
      <c r="F10" s="6">
        <f>F11+F14</f>
        <v>10674</v>
      </c>
      <c r="G10" s="6">
        <f t="shared" si="0"/>
        <v>16385</v>
      </c>
      <c r="H10" s="17">
        <f>H11+H14</f>
        <v>350</v>
      </c>
      <c r="I10" s="16">
        <f>G10+H10</f>
        <v>16735</v>
      </c>
    </row>
    <row r="11" spans="1:9" x14ac:dyDescent="0.15">
      <c r="A11" s="12"/>
      <c r="B11" s="15" t="s">
        <v>19</v>
      </c>
      <c r="C11" s="10"/>
      <c r="D11" s="10">
        <f>SUM(D12:D13)</f>
        <v>1977</v>
      </c>
      <c r="E11" s="10">
        <f>SUM(E12:E13)</f>
        <v>1721</v>
      </c>
      <c r="F11" s="10">
        <f>SUM(F12:F13)</f>
        <v>7521</v>
      </c>
      <c r="G11" s="10">
        <f t="shared" si="0"/>
        <v>11219</v>
      </c>
      <c r="H11" s="14">
        <f>SUM(H12:H13)</f>
        <v>11</v>
      </c>
      <c r="I11" s="8">
        <f>G11+H11</f>
        <v>11230</v>
      </c>
    </row>
    <row r="12" spans="1:9" x14ac:dyDescent="0.15">
      <c r="A12" s="12"/>
      <c r="B12" s="13"/>
      <c r="C12" s="2" t="s">
        <v>18</v>
      </c>
      <c r="D12" s="2">
        <v>1776</v>
      </c>
      <c r="E12" s="2">
        <v>1687</v>
      </c>
      <c r="F12" s="2">
        <v>6987</v>
      </c>
      <c r="G12" s="10">
        <f t="shared" si="0"/>
        <v>10450</v>
      </c>
      <c r="H12" s="9">
        <v>11</v>
      </c>
      <c r="I12" s="8">
        <f>G12+H12</f>
        <v>10461</v>
      </c>
    </row>
    <row r="13" spans="1:9" x14ac:dyDescent="0.15">
      <c r="A13" s="12"/>
      <c r="B13" s="11"/>
      <c r="C13" s="2" t="s">
        <v>17</v>
      </c>
      <c r="D13" s="2">
        <v>201</v>
      </c>
      <c r="E13" s="2">
        <v>34</v>
      </c>
      <c r="F13" s="2">
        <v>534</v>
      </c>
      <c r="G13" s="10">
        <f t="shared" si="0"/>
        <v>769</v>
      </c>
      <c r="H13" s="9">
        <v>0</v>
      </c>
      <c r="I13" s="8">
        <f>G13+H13</f>
        <v>769</v>
      </c>
    </row>
    <row r="14" spans="1:9" ht="14.25" thickBot="1" x14ac:dyDescent="0.2">
      <c r="A14" s="7"/>
      <c r="B14" s="6" t="s">
        <v>16</v>
      </c>
      <c r="C14" s="6"/>
      <c r="D14" s="21">
        <v>500</v>
      </c>
      <c r="E14" s="21">
        <v>1513</v>
      </c>
      <c r="F14" s="21">
        <v>3153</v>
      </c>
      <c r="G14" s="6">
        <f t="shared" si="0"/>
        <v>5166</v>
      </c>
      <c r="H14" s="5">
        <v>339</v>
      </c>
      <c r="I14" s="4">
        <f>G14+H14</f>
        <v>5505</v>
      </c>
    </row>
    <row r="15" spans="1:9" ht="14.25" thickTop="1" x14ac:dyDescent="0.15">
      <c r="A15" s="1" t="s">
        <v>35</v>
      </c>
    </row>
    <row r="16" spans="1:9" ht="14.25" thickBot="1" x14ac:dyDescent="0.2"/>
    <row r="17" spans="1:9" ht="14.25" thickTop="1" x14ac:dyDescent="0.15">
      <c r="A17" s="71" t="s">
        <v>9</v>
      </c>
      <c r="B17" s="72"/>
      <c r="C17" s="73"/>
      <c r="D17" s="59" t="s">
        <v>33</v>
      </c>
      <c r="E17" s="60"/>
      <c r="F17" s="61"/>
      <c r="G17" s="77" t="s">
        <v>32</v>
      </c>
      <c r="H17" s="20" t="s">
        <v>31</v>
      </c>
      <c r="I17" s="79" t="s">
        <v>30</v>
      </c>
    </row>
    <row r="18" spans="1:9" ht="40.5" x14ac:dyDescent="0.15">
      <c r="A18" s="74"/>
      <c r="B18" s="75"/>
      <c r="C18" s="76"/>
      <c r="D18" s="19" t="s">
        <v>29</v>
      </c>
      <c r="E18" s="19" t="s">
        <v>28</v>
      </c>
      <c r="F18" s="2" t="s">
        <v>27</v>
      </c>
      <c r="G18" s="78"/>
      <c r="H18" s="18" t="s">
        <v>26</v>
      </c>
      <c r="I18" s="80"/>
    </row>
    <row r="19" spans="1:9" x14ac:dyDescent="0.15">
      <c r="A19" s="62" t="s">
        <v>25</v>
      </c>
      <c r="B19" s="63"/>
      <c r="C19" s="64"/>
      <c r="D19" s="6">
        <f>SUM(D20:D23)</f>
        <v>1290</v>
      </c>
      <c r="E19" s="6">
        <f>SUM(E20:E23)</f>
        <v>1569</v>
      </c>
      <c r="F19" s="6">
        <f>SUM(F20:F23)</f>
        <v>6852</v>
      </c>
      <c r="G19" s="6">
        <f t="shared" ref="G19:G28" si="1">SUM(D19:F19)</f>
        <v>9711</v>
      </c>
      <c r="H19" s="17">
        <f>SUM(H20:H23)</f>
        <v>854</v>
      </c>
      <c r="I19" s="16">
        <f>G19+H19</f>
        <v>10565</v>
      </c>
    </row>
    <row r="20" spans="1:9" x14ac:dyDescent="0.15">
      <c r="A20" s="12"/>
      <c r="B20" s="2" t="s">
        <v>24</v>
      </c>
      <c r="C20" s="2"/>
      <c r="D20" s="2">
        <v>859</v>
      </c>
      <c r="E20" s="2">
        <v>954</v>
      </c>
      <c r="F20" s="2">
        <v>2668</v>
      </c>
      <c r="G20" s="6">
        <f t="shared" si="1"/>
        <v>4481</v>
      </c>
      <c r="H20" s="9">
        <v>846</v>
      </c>
      <c r="I20" s="16">
        <f>G20+H20</f>
        <v>5327</v>
      </c>
    </row>
    <row r="21" spans="1:9" x14ac:dyDescent="0.15">
      <c r="A21" s="12"/>
      <c r="B21" s="2" t="s">
        <v>23</v>
      </c>
      <c r="C21" s="2"/>
      <c r="D21" s="2">
        <v>64</v>
      </c>
      <c r="E21" s="2">
        <v>24</v>
      </c>
      <c r="F21" s="2">
        <v>1636</v>
      </c>
      <c r="G21" s="6">
        <f t="shared" si="1"/>
        <v>1724</v>
      </c>
      <c r="H21" s="9">
        <v>8</v>
      </c>
      <c r="I21" s="16">
        <f>G21+H21</f>
        <v>1732</v>
      </c>
    </row>
    <row r="22" spans="1:9" x14ac:dyDescent="0.15">
      <c r="A22" s="12"/>
      <c r="B22" s="2" t="s">
        <v>22</v>
      </c>
      <c r="C22" s="2"/>
      <c r="D22" s="2" t="s">
        <v>36</v>
      </c>
      <c r="E22" s="2" t="s">
        <v>36</v>
      </c>
      <c r="F22" s="2">
        <v>38</v>
      </c>
      <c r="G22" s="6">
        <f t="shared" si="1"/>
        <v>38</v>
      </c>
      <c r="H22" s="9" t="s">
        <v>36</v>
      </c>
      <c r="I22" s="16">
        <f>G22</f>
        <v>38</v>
      </c>
    </row>
    <row r="23" spans="1:9" x14ac:dyDescent="0.15">
      <c r="A23" s="7"/>
      <c r="B23" s="2" t="s">
        <v>21</v>
      </c>
      <c r="C23" s="2"/>
      <c r="D23" s="2">
        <v>367</v>
      </c>
      <c r="E23" s="2">
        <v>591</v>
      </c>
      <c r="F23" s="2">
        <v>2510</v>
      </c>
      <c r="G23" s="6">
        <f t="shared" si="1"/>
        <v>3468</v>
      </c>
      <c r="H23" s="9" t="s">
        <v>36</v>
      </c>
      <c r="I23" s="16">
        <f>G23</f>
        <v>3468</v>
      </c>
    </row>
    <row r="24" spans="1:9" x14ac:dyDescent="0.15">
      <c r="A24" s="65" t="s">
        <v>20</v>
      </c>
      <c r="B24" s="66"/>
      <c r="C24" s="67"/>
      <c r="D24" s="6">
        <f>D25+D28</f>
        <v>2684</v>
      </c>
      <c r="E24" s="6">
        <f>E25+E28</f>
        <v>2632</v>
      </c>
      <c r="F24" s="6">
        <f>F25+F28</f>
        <v>8190</v>
      </c>
      <c r="G24" s="6">
        <f t="shared" si="1"/>
        <v>13506</v>
      </c>
      <c r="H24" s="17">
        <f>H25+H28</f>
        <v>0</v>
      </c>
      <c r="I24" s="16">
        <f>G24+H24</f>
        <v>13506</v>
      </c>
    </row>
    <row r="25" spans="1:9" x14ac:dyDescent="0.15">
      <c r="A25" s="12"/>
      <c r="B25" s="15" t="s">
        <v>19</v>
      </c>
      <c r="C25" s="10"/>
      <c r="D25" s="10">
        <f>SUM(D26:D27)</f>
        <v>1885</v>
      </c>
      <c r="E25" s="10">
        <f>SUM(E26:E27)</f>
        <v>1657</v>
      </c>
      <c r="F25" s="10">
        <f>SUM(F26:F27)</f>
        <v>6529</v>
      </c>
      <c r="G25" s="10">
        <f t="shared" si="1"/>
        <v>10071</v>
      </c>
      <c r="H25" s="14">
        <f>SUM(H26:H27)</f>
        <v>0</v>
      </c>
      <c r="I25" s="8">
        <f>G25+H25</f>
        <v>10071</v>
      </c>
    </row>
    <row r="26" spans="1:9" x14ac:dyDescent="0.15">
      <c r="A26" s="12"/>
      <c r="B26" s="13"/>
      <c r="C26" s="2" t="s">
        <v>18</v>
      </c>
      <c r="D26" s="2">
        <v>1827</v>
      </c>
      <c r="E26" s="2">
        <v>1408</v>
      </c>
      <c r="F26" s="2">
        <v>6467</v>
      </c>
      <c r="G26" s="10">
        <f t="shared" si="1"/>
        <v>9702</v>
      </c>
      <c r="H26" s="9"/>
      <c r="I26" s="8">
        <f>G26+H26</f>
        <v>9702</v>
      </c>
    </row>
    <row r="27" spans="1:9" x14ac:dyDescent="0.15">
      <c r="A27" s="12"/>
      <c r="B27" s="11"/>
      <c r="C27" s="2" t="s">
        <v>17</v>
      </c>
      <c r="D27" s="2">
        <v>58</v>
      </c>
      <c r="E27" s="2">
        <v>249</v>
      </c>
      <c r="F27" s="2">
        <v>62</v>
      </c>
      <c r="G27" s="10">
        <f t="shared" si="1"/>
        <v>369</v>
      </c>
      <c r="H27" s="9"/>
      <c r="I27" s="8">
        <f>G27+H27</f>
        <v>369</v>
      </c>
    </row>
    <row r="28" spans="1:9" ht="14.25" thickBot="1" x14ac:dyDescent="0.2">
      <c r="A28" s="7"/>
      <c r="B28" s="6" t="s">
        <v>16</v>
      </c>
      <c r="C28" s="6"/>
      <c r="D28" s="21">
        <v>799</v>
      </c>
      <c r="E28" s="21">
        <v>975</v>
      </c>
      <c r="F28" s="21">
        <v>1661</v>
      </c>
      <c r="G28" s="6">
        <f t="shared" si="1"/>
        <v>3435</v>
      </c>
      <c r="H28" s="5"/>
      <c r="I28" s="4">
        <f>G28+H28</f>
        <v>3435</v>
      </c>
    </row>
    <row r="29" spans="1:9" ht="14.25" thickTop="1" x14ac:dyDescent="0.15">
      <c r="A29" s="1" t="s">
        <v>35</v>
      </c>
    </row>
    <row r="30" spans="1:9" ht="14.25" thickBot="1" x14ac:dyDescent="0.2"/>
    <row r="31" spans="1:9" ht="14.25" thickTop="1" x14ac:dyDescent="0.15">
      <c r="A31" s="71" t="s">
        <v>10</v>
      </c>
      <c r="B31" s="72"/>
      <c r="C31" s="73"/>
      <c r="D31" s="59" t="s">
        <v>33</v>
      </c>
      <c r="E31" s="60"/>
      <c r="F31" s="61"/>
      <c r="G31" s="77" t="s">
        <v>32</v>
      </c>
      <c r="H31" s="20" t="s">
        <v>31</v>
      </c>
      <c r="I31" s="79" t="s">
        <v>30</v>
      </c>
    </row>
    <row r="32" spans="1:9" ht="40.5" x14ac:dyDescent="0.15">
      <c r="A32" s="74"/>
      <c r="B32" s="75"/>
      <c r="C32" s="76"/>
      <c r="D32" s="19" t="s">
        <v>29</v>
      </c>
      <c r="E32" s="19" t="s">
        <v>28</v>
      </c>
      <c r="F32" s="2" t="s">
        <v>27</v>
      </c>
      <c r="G32" s="78"/>
      <c r="H32" s="18" t="s">
        <v>26</v>
      </c>
      <c r="I32" s="80"/>
    </row>
    <row r="33" spans="1:9" x14ac:dyDescent="0.15">
      <c r="A33" s="62" t="s">
        <v>25</v>
      </c>
      <c r="B33" s="63"/>
      <c r="C33" s="64"/>
      <c r="D33" s="6">
        <f>SUM(D34:D37)</f>
        <v>995</v>
      </c>
      <c r="E33" s="6">
        <f>SUM(E34:E37)</f>
        <v>1249</v>
      </c>
      <c r="F33" s="6">
        <f>SUM(F34:F37)</f>
        <v>6043</v>
      </c>
      <c r="G33" s="6">
        <f t="shared" ref="G33:G42" si="2">SUM(D33:F33)</f>
        <v>8287</v>
      </c>
      <c r="H33" s="17">
        <f>SUM(H34:H37)</f>
        <v>0</v>
      </c>
      <c r="I33" s="16">
        <f>G33+H33</f>
        <v>8287</v>
      </c>
    </row>
    <row r="34" spans="1:9" x14ac:dyDescent="0.15">
      <c r="A34" s="12"/>
      <c r="B34" s="2" t="s">
        <v>24</v>
      </c>
      <c r="C34" s="2"/>
      <c r="D34" s="2">
        <v>667</v>
      </c>
      <c r="E34" s="2">
        <v>720</v>
      </c>
      <c r="F34" s="2">
        <v>3315</v>
      </c>
      <c r="G34" s="6">
        <f t="shared" si="2"/>
        <v>4702</v>
      </c>
      <c r="H34" s="9"/>
      <c r="I34" s="16">
        <f>G34+H34</f>
        <v>4702</v>
      </c>
    </row>
    <row r="35" spans="1:9" x14ac:dyDescent="0.15">
      <c r="A35" s="12"/>
      <c r="B35" s="2" t="s">
        <v>23</v>
      </c>
      <c r="C35" s="2"/>
      <c r="D35" s="2">
        <v>103</v>
      </c>
      <c r="E35" s="2" t="s">
        <v>36</v>
      </c>
      <c r="F35" s="2">
        <v>437</v>
      </c>
      <c r="G35" s="6">
        <f t="shared" si="2"/>
        <v>540</v>
      </c>
      <c r="H35" s="9"/>
      <c r="I35" s="16">
        <f>G35+H35</f>
        <v>540</v>
      </c>
    </row>
    <row r="36" spans="1:9" x14ac:dyDescent="0.15">
      <c r="A36" s="12"/>
      <c r="B36" s="2" t="s">
        <v>22</v>
      </c>
      <c r="C36" s="2"/>
      <c r="D36" s="2">
        <v>10</v>
      </c>
      <c r="E36" s="2" t="s">
        <v>36</v>
      </c>
      <c r="F36" s="2">
        <v>24</v>
      </c>
      <c r="G36" s="6">
        <f t="shared" si="2"/>
        <v>34</v>
      </c>
      <c r="H36" s="9"/>
      <c r="I36" s="16">
        <f>G36</f>
        <v>34</v>
      </c>
    </row>
    <row r="37" spans="1:9" x14ac:dyDescent="0.15">
      <c r="A37" s="7"/>
      <c r="B37" s="2" t="s">
        <v>21</v>
      </c>
      <c r="C37" s="2"/>
      <c r="D37" s="2">
        <v>215</v>
      </c>
      <c r="E37" s="2">
        <v>529</v>
      </c>
      <c r="F37" s="2">
        <v>2267</v>
      </c>
      <c r="G37" s="6">
        <f t="shared" si="2"/>
        <v>3011</v>
      </c>
      <c r="H37" s="9"/>
      <c r="I37" s="16">
        <f>G37</f>
        <v>3011</v>
      </c>
    </row>
    <row r="38" spans="1:9" x14ac:dyDescent="0.15">
      <c r="A38" s="65" t="s">
        <v>20</v>
      </c>
      <c r="B38" s="66"/>
      <c r="C38" s="67"/>
      <c r="D38" s="6">
        <f>D39+D42</f>
        <v>2291</v>
      </c>
      <c r="E38" s="6">
        <f>E39+E42</f>
        <v>1491</v>
      </c>
      <c r="F38" s="6">
        <f>F39+F42</f>
        <v>7943</v>
      </c>
      <c r="G38" s="6">
        <f t="shared" si="2"/>
        <v>11725</v>
      </c>
      <c r="H38" s="17">
        <f>H39+H42</f>
        <v>0</v>
      </c>
      <c r="I38" s="16">
        <f>G38+H38</f>
        <v>11725</v>
      </c>
    </row>
    <row r="39" spans="1:9" x14ac:dyDescent="0.15">
      <c r="A39" s="12"/>
      <c r="B39" s="15" t="s">
        <v>19</v>
      </c>
      <c r="C39" s="10"/>
      <c r="D39" s="10">
        <f>SUM(D40:D41)</f>
        <v>1289</v>
      </c>
      <c r="E39" s="10">
        <f>SUM(E40:E41)</f>
        <v>1073</v>
      </c>
      <c r="F39" s="10">
        <f>SUM(F40:F41)</f>
        <v>5410</v>
      </c>
      <c r="G39" s="10">
        <f t="shared" si="2"/>
        <v>7772</v>
      </c>
      <c r="H39" s="14">
        <f>SUM(H40:H41)</f>
        <v>0</v>
      </c>
      <c r="I39" s="8">
        <f>G39+H39</f>
        <v>7772</v>
      </c>
    </row>
    <row r="40" spans="1:9" x14ac:dyDescent="0.15">
      <c r="A40" s="12"/>
      <c r="B40" s="13"/>
      <c r="C40" s="2" t="s">
        <v>18</v>
      </c>
      <c r="D40" s="2">
        <v>1289</v>
      </c>
      <c r="E40" s="2">
        <v>1073</v>
      </c>
      <c r="F40" s="2">
        <v>5410</v>
      </c>
      <c r="G40" s="10">
        <f t="shared" si="2"/>
        <v>7772</v>
      </c>
      <c r="H40" s="9"/>
      <c r="I40" s="8">
        <f>G40+H40</f>
        <v>7772</v>
      </c>
    </row>
    <row r="41" spans="1:9" x14ac:dyDescent="0.15">
      <c r="A41" s="12"/>
      <c r="B41" s="11"/>
      <c r="C41" s="2" t="s">
        <v>17</v>
      </c>
      <c r="D41" s="2"/>
      <c r="E41" s="2"/>
      <c r="F41" s="2"/>
      <c r="G41" s="10">
        <f t="shared" si="2"/>
        <v>0</v>
      </c>
      <c r="H41" s="9"/>
      <c r="I41" s="8">
        <f>G41+H41</f>
        <v>0</v>
      </c>
    </row>
    <row r="42" spans="1:9" ht="14.25" thickBot="1" x14ac:dyDescent="0.2">
      <c r="A42" s="7"/>
      <c r="B42" s="6" t="s">
        <v>16</v>
      </c>
      <c r="C42" s="6"/>
      <c r="D42" s="21">
        <v>1002</v>
      </c>
      <c r="E42" s="21">
        <v>418</v>
      </c>
      <c r="F42" s="21">
        <v>2533</v>
      </c>
      <c r="G42" s="6">
        <f t="shared" si="2"/>
        <v>3953</v>
      </c>
      <c r="H42" s="5"/>
      <c r="I42" s="4">
        <f>G42+H42</f>
        <v>3953</v>
      </c>
    </row>
    <row r="43" spans="1:9" ht="14.25" thickTop="1" x14ac:dyDescent="0.15">
      <c r="A43" s="1" t="s">
        <v>35</v>
      </c>
    </row>
    <row r="44" spans="1:9" ht="14.25" thickBot="1" x14ac:dyDescent="0.2"/>
    <row r="45" spans="1:9" ht="14.25" thickTop="1" x14ac:dyDescent="0.15">
      <c r="A45" s="71" t="s">
        <v>11</v>
      </c>
      <c r="B45" s="72"/>
      <c r="C45" s="73"/>
      <c r="D45" s="59" t="s">
        <v>33</v>
      </c>
      <c r="E45" s="60"/>
      <c r="F45" s="61"/>
      <c r="G45" s="77" t="s">
        <v>32</v>
      </c>
      <c r="H45" s="20" t="s">
        <v>31</v>
      </c>
      <c r="I45" s="79" t="s">
        <v>30</v>
      </c>
    </row>
    <row r="46" spans="1:9" ht="40.5" x14ac:dyDescent="0.15">
      <c r="A46" s="74"/>
      <c r="B46" s="75"/>
      <c r="C46" s="76"/>
      <c r="D46" s="19" t="s">
        <v>29</v>
      </c>
      <c r="E46" s="19" t="s">
        <v>28</v>
      </c>
      <c r="F46" s="2" t="s">
        <v>27</v>
      </c>
      <c r="G46" s="78"/>
      <c r="H46" s="18" t="s">
        <v>26</v>
      </c>
      <c r="I46" s="80"/>
    </row>
    <row r="47" spans="1:9" x14ac:dyDescent="0.15">
      <c r="A47" s="62" t="s">
        <v>25</v>
      </c>
      <c r="B47" s="63"/>
      <c r="C47" s="64"/>
      <c r="D47" s="6">
        <f>SUM(D48:D51)</f>
        <v>967</v>
      </c>
      <c r="E47" s="6">
        <f>SUM(E48:E51)</f>
        <v>1079</v>
      </c>
      <c r="F47" s="6">
        <f>SUM(F48:F51)</f>
        <v>2660</v>
      </c>
      <c r="G47" s="6">
        <f t="shared" ref="G47:G56" si="3">SUM(D47:F47)</f>
        <v>4706</v>
      </c>
      <c r="H47" s="17">
        <f>SUM(H48:H51)</f>
        <v>0</v>
      </c>
      <c r="I47" s="16">
        <f>G47+H47</f>
        <v>4706</v>
      </c>
    </row>
    <row r="48" spans="1:9" x14ac:dyDescent="0.15">
      <c r="A48" s="12"/>
      <c r="B48" s="2" t="s">
        <v>24</v>
      </c>
      <c r="C48" s="2"/>
      <c r="D48" s="2">
        <v>965</v>
      </c>
      <c r="E48" s="2">
        <v>1077</v>
      </c>
      <c r="F48" s="2">
        <v>2131</v>
      </c>
      <c r="G48" s="6">
        <f t="shared" si="3"/>
        <v>4173</v>
      </c>
      <c r="H48" s="9"/>
      <c r="I48" s="16">
        <f>G48+H48</f>
        <v>4173</v>
      </c>
    </row>
    <row r="49" spans="1:9" x14ac:dyDescent="0.15">
      <c r="A49" s="12"/>
      <c r="B49" s="2" t="s">
        <v>23</v>
      </c>
      <c r="C49" s="2"/>
      <c r="D49" s="2">
        <v>2</v>
      </c>
      <c r="E49" s="2">
        <v>2</v>
      </c>
      <c r="F49" s="2">
        <v>529</v>
      </c>
      <c r="G49" s="6">
        <f t="shared" si="3"/>
        <v>533</v>
      </c>
      <c r="H49" s="9"/>
      <c r="I49" s="16">
        <f>G49+H49</f>
        <v>533</v>
      </c>
    </row>
    <row r="50" spans="1:9" x14ac:dyDescent="0.15">
      <c r="A50" s="12"/>
      <c r="B50" s="2" t="s">
        <v>22</v>
      </c>
      <c r="C50" s="2"/>
      <c r="D50" s="2"/>
      <c r="E50" s="2"/>
      <c r="F50" s="2"/>
      <c r="G50" s="6">
        <f t="shared" si="3"/>
        <v>0</v>
      </c>
      <c r="H50" s="9"/>
      <c r="I50" s="16">
        <f>G50</f>
        <v>0</v>
      </c>
    </row>
    <row r="51" spans="1:9" x14ac:dyDescent="0.15">
      <c r="A51" s="7"/>
      <c r="B51" s="2" t="s">
        <v>21</v>
      </c>
      <c r="C51" s="2"/>
      <c r="D51" s="2"/>
      <c r="E51" s="2"/>
      <c r="F51" s="2"/>
      <c r="G51" s="6">
        <f t="shared" si="3"/>
        <v>0</v>
      </c>
      <c r="H51" s="9"/>
      <c r="I51" s="16">
        <f>G51</f>
        <v>0</v>
      </c>
    </row>
    <row r="52" spans="1:9" x14ac:dyDescent="0.15">
      <c r="A52" s="65" t="s">
        <v>20</v>
      </c>
      <c r="B52" s="66"/>
      <c r="C52" s="67"/>
      <c r="D52" s="6">
        <f>D53+D56</f>
        <v>1082</v>
      </c>
      <c r="E52" s="6">
        <f>E53+E56</f>
        <v>1767</v>
      </c>
      <c r="F52" s="6">
        <f>F53+F56</f>
        <v>6286</v>
      </c>
      <c r="G52" s="6">
        <f t="shared" si="3"/>
        <v>9135</v>
      </c>
      <c r="H52" s="17">
        <f>H53+H56</f>
        <v>0</v>
      </c>
      <c r="I52" s="16">
        <f>G52+H52</f>
        <v>9135</v>
      </c>
    </row>
    <row r="53" spans="1:9" x14ac:dyDescent="0.15">
      <c r="A53" s="12"/>
      <c r="B53" s="15" t="s">
        <v>19</v>
      </c>
      <c r="C53" s="10"/>
      <c r="D53" s="10">
        <f>SUM(D54:D55)</f>
        <v>770</v>
      </c>
      <c r="E53" s="10">
        <f>SUM(E54:E55)</f>
        <v>957</v>
      </c>
      <c r="F53" s="10">
        <f>SUM(F54:F55)</f>
        <v>5388</v>
      </c>
      <c r="G53" s="10">
        <f t="shared" si="3"/>
        <v>7115</v>
      </c>
      <c r="H53" s="14">
        <f>SUM(H54:H55)</f>
        <v>0</v>
      </c>
      <c r="I53" s="8">
        <f>G53+H53</f>
        <v>7115</v>
      </c>
    </row>
    <row r="54" spans="1:9" x14ac:dyDescent="0.15">
      <c r="A54" s="12"/>
      <c r="B54" s="13"/>
      <c r="C54" s="2" t="s">
        <v>18</v>
      </c>
      <c r="D54" s="2">
        <v>770</v>
      </c>
      <c r="E54" s="2">
        <v>957</v>
      </c>
      <c r="F54" s="2">
        <v>5388</v>
      </c>
      <c r="G54" s="10">
        <f t="shared" si="3"/>
        <v>7115</v>
      </c>
      <c r="H54" s="9"/>
      <c r="I54" s="8">
        <f>G54+H54</f>
        <v>7115</v>
      </c>
    </row>
    <row r="55" spans="1:9" x14ac:dyDescent="0.15">
      <c r="A55" s="12"/>
      <c r="B55" s="11"/>
      <c r="C55" s="2" t="s">
        <v>17</v>
      </c>
      <c r="D55" s="2"/>
      <c r="E55" s="2"/>
      <c r="F55" s="2"/>
      <c r="G55" s="10">
        <f t="shared" si="3"/>
        <v>0</v>
      </c>
      <c r="H55" s="9"/>
      <c r="I55" s="8">
        <f>G55+H55</f>
        <v>0</v>
      </c>
    </row>
    <row r="56" spans="1:9" ht="14.25" thickBot="1" x14ac:dyDescent="0.2">
      <c r="A56" s="7"/>
      <c r="B56" s="6" t="s">
        <v>16</v>
      </c>
      <c r="C56" s="6"/>
      <c r="D56" s="2">
        <v>312</v>
      </c>
      <c r="E56" s="2">
        <v>810</v>
      </c>
      <c r="F56" s="2">
        <v>898</v>
      </c>
      <c r="G56" s="6">
        <f t="shared" si="3"/>
        <v>2020</v>
      </c>
      <c r="H56" s="5"/>
      <c r="I56" s="4">
        <f>G56+H56</f>
        <v>2020</v>
      </c>
    </row>
    <row r="57" spans="1:9" ht="14.25" thickTop="1" x14ac:dyDescent="0.15">
      <c r="A57" s="1" t="s">
        <v>34</v>
      </c>
    </row>
    <row r="58" spans="1:9" ht="14.25" thickBot="1" x14ac:dyDescent="0.2"/>
    <row r="59" spans="1:9" ht="14.25" thickTop="1" x14ac:dyDescent="0.15">
      <c r="A59" s="71" t="s">
        <v>12</v>
      </c>
      <c r="B59" s="72"/>
      <c r="C59" s="73"/>
      <c r="D59" s="59" t="s">
        <v>33</v>
      </c>
      <c r="E59" s="60"/>
      <c r="F59" s="61"/>
      <c r="G59" s="77" t="s">
        <v>32</v>
      </c>
      <c r="H59" s="20" t="s">
        <v>31</v>
      </c>
      <c r="I59" s="79" t="s">
        <v>30</v>
      </c>
    </row>
    <row r="60" spans="1:9" ht="40.5" x14ac:dyDescent="0.15">
      <c r="A60" s="74"/>
      <c r="B60" s="75"/>
      <c r="C60" s="76"/>
      <c r="D60" s="19" t="s">
        <v>29</v>
      </c>
      <c r="E60" s="19" t="s">
        <v>28</v>
      </c>
      <c r="F60" s="2" t="s">
        <v>27</v>
      </c>
      <c r="G60" s="78"/>
      <c r="H60" s="18" t="s">
        <v>26</v>
      </c>
      <c r="I60" s="80"/>
    </row>
    <row r="61" spans="1:9" x14ac:dyDescent="0.15">
      <c r="A61" s="62" t="s">
        <v>25</v>
      </c>
      <c r="B61" s="63"/>
      <c r="C61" s="64"/>
      <c r="D61" s="6">
        <f>SUM(D62:D65)</f>
        <v>660</v>
      </c>
      <c r="E61" s="6">
        <f>SUM(E62:E65)</f>
        <v>1230</v>
      </c>
      <c r="F61" s="6">
        <f>SUM(F62:F65)</f>
        <v>2110</v>
      </c>
      <c r="G61" s="6">
        <f t="shared" ref="G61:G70" si="4">SUM(D61:F61)</f>
        <v>4000</v>
      </c>
      <c r="H61" s="17">
        <f>SUM(H62:H65)</f>
        <v>0</v>
      </c>
      <c r="I61" s="16">
        <f>G61+H61</f>
        <v>4000</v>
      </c>
    </row>
    <row r="62" spans="1:9" x14ac:dyDescent="0.15">
      <c r="A62" s="12"/>
      <c r="B62" s="2" t="s">
        <v>24</v>
      </c>
      <c r="C62" s="2"/>
      <c r="D62" s="2">
        <v>658</v>
      </c>
      <c r="E62" s="2">
        <v>1230</v>
      </c>
      <c r="F62" s="2">
        <v>2101</v>
      </c>
      <c r="G62" s="6">
        <f t="shared" si="4"/>
        <v>3989</v>
      </c>
      <c r="H62" s="9"/>
      <c r="I62" s="16">
        <f>G62+H62</f>
        <v>3989</v>
      </c>
    </row>
    <row r="63" spans="1:9" x14ac:dyDescent="0.15">
      <c r="A63" s="12"/>
      <c r="B63" s="2" t="s">
        <v>23</v>
      </c>
      <c r="C63" s="2"/>
      <c r="D63" s="2">
        <v>2</v>
      </c>
      <c r="E63" s="2">
        <v>0</v>
      </c>
      <c r="F63" s="2">
        <v>9</v>
      </c>
      <c r="G63" s="6">
        <f t="shared" si="4"/>
        <v>11</v>
      </c>
      <c r="H63" s="9"/>
      <c r="I63" s="16">
        <f>G63+H63</f>
        <v>11</v>
      </c>
    </row>
    <row r="64" spans="1:9" x14ac:dyDescent="0.15">
      <c r="A64" s="12"/>
      <c r="B64" s="2" t="s">
        <v>22</v>
      </c>
      <c r="C64" s="2"/>
      <c r="D64" s="2"/>
      <c r="E64" s="2"/>
      <c r="F64" s="2"/>
      <c r="G64" s="6">
        <f t="shared" si="4"/>
        <v>0</v>
      </c>
      <c r="H64" s="9"/>
      <c r="I64" s="16">
        <f>G64</f>
        <v>0</v>
      </c>
    </row>
    <row r="65" spans="1:19" x14ac:dyDescent="0.15">
      <c r="A65" s="7"/>
      <c r="B65" s="2" t="s">
        <v>21</v>
      </c>
      <c r="C65" s="2"/>
      <c r="D65" s="2"/>
      <c r="E65" s="2"/>
      <c r="F65" s="2"/>
      <c r="G65" s="6">
        <f t="shared" si="4"/>
        <v>0</v>
      </c>
      <c r="H65" s="9"/>
      <c r="I65" s="16">
        <f>G65</f>
        <v>0</v>
      </c>
    </row>
    <row r="66" spans="1:19" x14ac:dyDescent="0.15">
      <c r="A66" s="65" t="s">
        <v>20</v>
      </c>
      <c r="B66" s="66"/>
      <c r="C66" s="67"/>
      <c r="D66" s="6">
        <f>D67+D70</f>
        <v>792</v>
      </c>
      <c r="E66" s="6">
        <f>E67+E70</f>
        <v>1498</v>
      </c>
      <c r="F66" s="6">
        <f>F67+F70</f>
        <v>6870</v>
      </c>
      <c r="G66" s="6">
        <f t="shared" si="4"/>
        <v>9160</v>
      </c>
      <c r="H66" s="17">
        <f>H67+H70</f>
        <v>0</v>
      </c>
      <c r="I66" s="16">
        <f>G66+H66</f>
        <v>9160</v>
      </c>
    </row>
    <row r="67" spans="1:19" x14ac:dyDescent="0.15">
      <c r="A67" s="12"/>
      <c r="B67" s="15" t="s">
        <v>19</v>
      </c>
      <c r="C67" s="10"/>
      <c r="D67" s="10">
        <f>SUM(D68:D69)</f>
        <v>349</v>
      </c>
      <c r="E67" s="10">
        <f>SUM(E68:E69)</f>
        <v>841</v>
      </c>
      <c r="F67" s="10">
        <f>SUM(F68:F69)</f>
        <v>5747</v>
      </c>
      <c r="G67" s="10">
        <f t="shared" si="4"/>
        <v>6937</v>
      </c>
      <c r="H67" s="14">
        <f>SUM(H68:H69)</f>
        <v>0</v>
      </c>
      <c r="I67" s="8">
        <f>G67+H67</f>
        <v>6937</v>
      </c>
    </row>
    <row r="68" spans="1:19" x14ac:dyDescent="0.15">
      <c r="A68" s="12"/>
      <c r="B68" s="13"/>
      <c r="C68" s="2" t="s">
        <v>18</v>
      </c>
      <c r="D68" s="2">
        <v>349</v>
      </c>
      <c r="E68" s="2">
        <v>841</v>
      </c>
      <c r="F68" s="2">
        <v>5747</v>
      </c>
      <c r="G68" s="10">
        <f t="shared" si="4"/>
        <v>6937</v>
      </c>
      <c r="H68" s="9"/>
      <c r="I68" s="8">
        <f>G68+H68</f>
        <v>6937</v>
      </c>
    </row>
    <row r="69" spans="1:19" x14ac:dyDescent="0.15">
      <c r="A69" s="12"/>
      <c r="B69" s="11"/>
      <c r="C69" s="2" t="s">
        <v>17</v>
      </c>
      <c r="D69" s="2"/>
      <c r="E69" s="2"/>
      <c r="F69" s="2"/>
      <c r="G69" s="10">
        <f t="shared" si="4"/>
        <v>0</v>
      </c>
      <c r="H69" s="9"/>
      <c r="I69" s="8">
        <f>G69+H69</f>
        <v>0</v>
      </c>
    </row>
    <row r="70" spans="1:19" ht="14.25" thickBot="1" x14ac:dyDescent="0.2">
      <c r="A70" s="7"/>
      <c r="B70" s="6" t="s">
        <v>16</v>
      </c>
      <c r="C70" s="6"/>
      <c r="D70" s="2">
        <v>443</v>
      </c>
      <c r="E70" s="2">
        <v>657</v>
      </c>
      <c r="F70" s="2">
        <v>1123</v>
      </c>
      <c r="G70" s="6">
        <f t="shared" si="4"/>
        <v>2223</v>
      </c>
      <c r="H70" s="5"/>
      <c r="I70" s="4">
        <f>G70+H70</f>
        <v>2223</v>
      </c>
    </row>
    <row r="71" spans="1:19" ht="14.25" thickTop="1" x14ac:dyDescent="0.15">
      <c r="A71" s="1" t="s">
        <v>15</v>
      </c>
    </row>
    <row r="74" spans="1:19" x14ac:dyDescent="0.15">
      <c r="A74" s="1" t="s">
        <v>14</v>
      </c>
      <c r="I74" s="1" t="s">
        <v>13</v>
      </c>
      <c r="R74" s="1" t="s">
        <v>42</v>
      </c>
    </row>
    <row r="75" spans="1:19" ht="27" x14ac:dyDescent="0.15">
      <c r="A75" s="59"/>
      <c r="B75" s="60"/>
      <c r="C75" s="60"/>
      <c r="D75" s="61"/>
      <c r="E75" s="3" t="s">
        <v>12</v>
      </c>
      <c r="F75" s="22" t="s">
        <v>43</v>
      </c>
      <c r="G75" s="22" t="s">
        <v>44</v>
      </c>
      <c r="H75" s="22" t="s">
        <v>45</v>
      </c>
      <c r="I75" s="22" t="s">
        <v>46</v>
      </c>
      <c r="K75" s="59"/>
      <c r="L75" s="60"/>
      <c r="M75" s="60"/>
      <c r="N75" s="61"/>
      <c r="O75" s="3" t="s">
        <v>39</v>
      </c>
      <c r="P75" s="3" t="s">
        <v>40</v>
      </c>
      <c r="Q75" s="3" t="s">
        <v>41</v>
      </c>
      <c r="R75" s="3" t="s">
        <v>8</v>
      </c>
      <c r="S75" s="3"/>
    </row>
    <row r="76" spans="1:19" x14ac:dyDescent="0.15">
      <c r="A76" s="68" t="s">
        <v>7</v>
      </c>
      <c r="B76" s="69"/>
      <c r="C76" s="69"/>
      <c r="D76" s="70"/>
      <c r="E76" s="2">
        <f>G62</f>
        <v>3989</v>
      </c>
      <c r="F76" s="2">
        <f>G48</f>
        <v>4173</v>
      </c>
      <c r="G76" s="2">
        <f>G34</f>
        <v>4702</v>
      </c>
      <c r="H76" s="2">
        <f>G20</f>
        <v>4481</v>
      </c>
      <c r="I76" s="2">
        <f>G6</f>
        <v>4786</v>
      </c>
      <c r="K76" s="68" t="s">
        <v>7</v>
      </c>
      <c r="L76" s="69"/>
      <c r="M76" s="69"/>
      <c r="N76" s="70"/>
      <c r="O76" s="2">
        <f>F76/10</f>
        <v>417.3</v>
      </c>
      <c r="P76" s="2">
        <f t="shared" ref="P76:R81" si="5">G76/10</f>
        <v>470.2</v>
      </c>
      <c r="Q76" s="2">
        <f t="shared" si="5"/>
        <v>448.1</v>
      </c>
      <c r="R76" s="2">
        <f t="shared" si="5"/>
        <v>478.6</v>
      </c>
      <c r="S76" s="2"/>
    </row>
    <row r="77" spans="1:19" x14ac:dyDescent="0.15">
      <c r="A77" s="68" t="s">
        <v>6</v>
      </c>
      <c r="B77" s="69"/>
      <c r="C77" s="69"/>
      <c r="D77" s="70"/>
      <c r="E77" s="2">
        <f>G63</f>
        <v>11</v>
      </c>
      <c r="F77" s="2">
        <f>G49</f>
        <v>533</v>
      </c>
      <c r="G77" s="2">
        <f>G35</f>
        <v>540</v>
      </c>
      <c r="H77" s="2">
        <f>G21</f>
        <v>1724</v>
      </c>
      <c r="I77" s="2">
        <f>G7</f>
        <v>1804</v>
      </c>
      <c r="K77" s="68" t="s">
        <v>6</v>
      </c>
      <c r="L77" s="69"/>
      <c r="M77" s="69"/>
      <c r="N77" s="70"/>
      <c r="O77" s="2">
        <f t="shared" ref="O77:O81" si="6">F77/10</f>
        <v>53.3</v>
      </c>
      <c r="P77" s="2">
        <f t="shared" si="5"/>
        <v>54</v>
      </c>
      <c r="Q77" s="2">
        <f t="shared" si="5"/>
        <v>172.4</v>
      </c>
      <c r="R77" s="2">
        <f t="shared" si="5"/>
        <v>180.4</v>
      </c>
      <c r="S77" s="2"/>
    </row>
    <row r="78" spans="1:19" x14ac:dyDescent="0.15">
      <c r="A78" s="68" t="s">
        <v>5</v>
      </c>
      <c r="B78" s="69"/>
      <c r="C78" s="69"/>
      <c r="D78" s="70"/>
      <c r="E78" s="2">
        <f>G64</f>
        <v>0</v>
      </c>
      <c r="F78" s="2">
        <f>G50</f>
        <v>0</v>
      </c>
      <c r="G78" s="2">
        <f>G36</f>
        <v>34</v>
      </c>
      <c r="H78" s="2">
        <f>G22</f>
        <v>38</v>
      </c>
      <c r="I78" s="2">
        <f>G8</f>
        <v>38</v>
      </c>
      <c r="K78" s="68" t="s">
        <v>5</v>
      </c>
      <c r="L78" s="69"/>
      <c r="M78" s="69"/>
      <c r="N78" s="70"/>
      <c r="O78" s="2">
        <f t="shared" si="6"/>
        <v>0</v>
      </c>
      <c r="P78" s="2">
        <f t="shared" si="5"/>
        <v>3.4</v>
      </c>
      <c r="Q78" s="2">
        <f t="shared" si="5"/>
        <v>3.8</v>
      </c>
      <c r="R78" s="2">
        <f t="shared" si="5"/>
        <v>3.8</v>
      </c>
      <c r="S78" s="2"/>
    </row>
    <row r="79" spans="1:19" x14ac:dyDescent="0.15">
      <c r="A79" s="68" t="s">
        <v>4</v>
      </c>
      <c r="B79" s="69"/>
      <c r="C79" s="69"/>
      <c r="D79" s="70"/>
      <c r="E79" s="2">
        <f>G65</f>
        <v>0</v>
      </c>
      <c r="F79" s="2">
        <f>G51</f>
        <v>0</v>
      </c>
      <c r="G79" s="2">
        <f>G37</f>
        <v>3011</v>
      </c>
      <c r="H79" s="2">
        <f>G23</f>
        <v>3468</v>
      </c>
      <c r="I79" s="2">
        <f>G9</f>
        <v>2956</v>
      </c>
      <c r="K79" s="68" t="s">
        <v>4</v>
      </c>
      <c r="L79" s="69"/>
      <c r="M79" s="69"/>
      <c r="N79" s="70"/>
      <c r="O79" s="2">
        <f t="shared" si="6"/>
        <v>0</v>
      </c>
      <c r="P79" s="2">
        <f t="shared" si="5"/>
        <v>301.10000000000002</v>
      </c>
      <c r="Q79" s="2">
        <f t="shared" si="5"/>
        <v>346.8</v>
      </c>
      <c r="R79" s="2">
        <f t="shared" si="5"/>
        <v>295.60000000000002</v>
      </c>
      <c r="S79" s="2"/>
    </row>
    <row r="80" spans="1:19" x14ac:dyDescent="0.15">
      <c r="A80" s="68" t="s">
        <v>47</v>
      </c>
      <c r="B80" s="69"/>
      <c r="C80" s="69"/>
      <c r="D80" s="70"/>
      <c r="E80" s="2">
        <f>H62</f>
        <v>0</v>
      </c>
      <c r="F80" s="2">
        <f>H48</f>
        <v>0</v>
      </c>
      <c r="G80" s="2">
        <f>H34</f>
        <v>0</v>
      </c>
      <c r="H80" s="2">
        <f>H20</f>
        <v>846</v>
      </c>
      <c r="I80" s="2">
        <f>H6</f>
        <v>1705</v>
      </c>
      <c r="K80" s="68" t="s">
        <v>3</v>
      </c>
      <c r="L80" s="69"/>
      <c r="M80" s="69"/>
      <c r="N80" s="70"/>
      <c r="O80" s="2">
        <f t="shared" si="6"/>
        <v>0</v>
      </c>
      <c r="P80" s="2">
        <f t="shared" si="5"/>
        <v>0</v>
      </c>
      <c r="Q80" s="2">
        <f t="shared" si="5"/>
        <v>84.6</v>
      </c>
      <c r="R80" s="2">
        <f t="shared" si="5"/>
        <v>170.5</v>
      </c>
      <c r="S80" s="2"/>
    </row>
    <row r="81" spans="1:19" x14ac:dyDescent="0.15">
      <c r="A81" s="68" t="s">
        <v>48</v>
      </c>
      <c r="B81" s="69"/>
      <c r="C81" s="69"/>
      <c r="D81" s="70"/>
      <c r="E81" s="2">
        <f>H63</f>
        <v>0</v>
      </c>
      <c r="F81" s="2">
        <f>H49</f>
        <v>0</v>
      </c>
      <c r="G81" s="2">
        <f>H35</f>
        <v>0</v>
      </c>
      <c r="H81" s="2">
        <f>H21</f>
        <v>8</v>
      </c>
      <c r="I81" s="2">
        <f>H7</f>
        <v>49</v>
      </c>
      <c r="K81" s="68" t="s">
        <v>2</v>
      </c>
      <c r="L81" s="69"/>
      <c r="M81" s="69"/>
      <c r="N81" s="70"/>
      <c r="O81" s="2">
        <f t="shared" si="6"/>
        <v>0</v>
      </c>
      <c r="P81" s="2">
        <f t="shared" si="5"/>
        <v>0</v>
      </c>
      <c r="Q81" s="2">
        <f t="shared" si="5"/>
        <v>0.8</v>
      </c>
      <c r="R81" s="2">
        <f t="shared" si="5"/>
        <v>4.9000000000000004</v>
      </c>
      <c r="S81" s="2"/>
    </row>
    <row r="82" spans="1:19" x14ac:dyDescent="0.15">
      <c r="A82" s="59" t="s">
        <v>1</v>
      </c>
      <c r="B82" s="60"/>
      <c r="C82" s="60"/>
      <c r="D82" s="61"/>
      <c r="E82" s="2">
        <f>SUM(E76:E81)</f>
        <v>4000</v>
      </c>
      <c r="F82" s="2">
        <f>SUM(F76:F81)</f>
        <v>4706</v>
      </c>
      <c r="G82" s="2">
        <f>SUM(G76:G81)</f>
        <v>8287</v>
      </c>
      <c r="H82" s="2">
        <f>SUM(H76:H81)</f>
        <v>10565</v>
      </c>
      <c r="I82" s="2">
        <f>SUM(I76:I81)</f>
        <v>11338</v>
      </c>
      <c r="K82" s="59" t="s">
        <v>1</v>
      </c>
      <c r="L82" s="60"/>
      <c r="M82" s="60"/>
      <c r="N82" s="61"/>
      <c r="O82" s="2">
        <f>SUM(O76:O81)</f>
        <v>470.6</v>
      </c>
      <c r="P82" s="2">
        <f>SUM(P76:P81)</f>
        <v>828.7</v>
      </c>
      <c r="Q82" s="2">
        <f>SUM(Q76:Q81)</f>
        <v>1056.4999999999998</v>
      </c>
      <c r="R82" s="2">
        <f>SUM(R76:R81)</f>
        <v>1133.8000000000002</v>
      </c>
      <c r="S82" s="2"/>
    </row>
    <row r="83" spans="1:19" x14ac:dyDescent="0.15">
      <c r="J83" s="23">
        <f>(I80+I81)/(H80+H81)</f>
        <v>2.0538641686182668</v>
      </c>
    </row>
    <row r="84" spans="1:19" x14ac:dyDescent="0.15">
      <c r="A84" s="1" t="s">
        <v>0</v>
      </c>
    </row>
  </sheetData>
  <mergeCells count="46">
    <mergeCell ref="K80:N80"/>
    <mergeCell ref="K81:N81"/>
    <mergeCell ref="K82:N82"/>
    <mergeCell ref="K75:N75"/>
    <mergeCell ref="K76:N76"/>
    <mergeCell ref="K77:N77"/>
    <mergeCell ref="K78:N78"/>
    <mergeCell ref="K79:N79"/>
    <mergeCell ref="A24:C24"/>
    <mergeCell ref="A3:C4"/>
    <mergeCell ref="D3:F3"/>
    <mergeCell ref="G3:G4"/>
    <mergeCell ref="I3:I4"/>
    <mergeCell ref="A5:C5"/>
    <mergeCell ref="A10:C10"/>
    <mergeCell ref="A17:C18"/>
    <mergeCell ref="D17:F17"/>
    <mergeCell ref="G17:G18"/>
    <mergeCell ref="I17:I18"/>
    <mergeCell ref="A19:C19"/>
    <mergeCell ref="A52:C52"/>
    <mergeCell ref="A31:C32"/>
    <mergeCell ref="D31:F31"/>
    <mergeCell ref="G31:G32"/>
    <mergeCell ref="I31:I32"/>
    <mergeCell ref="A33:C33"/>
    <mergeCell ref="A38:C38"/>
    <mergeCell ref="A45:C46"/>
    <mergeCell ref="D45:F45"/>
    <mergeCell ref="G45:G46"/>
    <mergeCell ref="I45:I46"/>
    <mergeCell ref="A47:C47"/>
    <mergeCell ref="A59:C60"/>
    <mergeCell ref="D59:F59"/>
    <mergeCell ref="G59:G60"/>
    <mergeCell ref="I59:I60"/>
    <mergeCell ref="A80:D80"/>
    <mergeCell ref="A82:D82"/>
    <mergeCell ref="A75:D75"/>
    <mergeCell ref="A61:C61"/>
    <mergeCell ref="A66:C66"/>
    <mergeCell ref="A76:D76"/>
    <mergeCell ref="A77:D77"/>
    <mergeCell ref="A78:D78"/>
    <mergeCell ref="A79:D79"/>
    <mergeCell ref="A81:D81"/>
  </mergeCells>
  <phoneticPr fontId="3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d4dd5c1408c02038b1b399a124f12fac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1c58bb1b0a5d1bdd0ecb93bf3e1b3604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9FC868-058F-44EC-903E-672BA2EC8FB4}">
  <ds:schemaRefs>
    <ds:schemaRef ds:uri="http://schemas.microsoft.com/office/2006/metadata/properties"/>
    <ds:schemaRef ds:uri="http://schemas.microsoft.com/office/infopath/2007/PartnerControls"/>
    <ds:schemaRef ds:uri="479e75aa-b735-44d4-85ab-90c831d7658c"/>
  </ds:schemaRefs>
</ds:datastoreItem>
</file>

<file path=customXml/itemProps2.xml><?xml version="1.0" encoding="utf-8"?>
<ds:datastoreItem xmlns:ds="http://schemas.openxmlformats.org/officeDocument/2006/customXml" ds:itemID="{A9AB92B3-BC30-4DBB-AF60-9513BF5302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C288C6-C29F-4094-8670-9F4C9E47C7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9e75aa-b735-44d4-85ab-90c831d7658c"/>
    <ds:schemaRef ds:uri="ccdc35c8-3ac3-4c5b-aae7-45b023f746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資料Ⅲ-32</vt:lpstr>
      <vt:lpstr>⑤直送量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2020-03-01T04:28:30Z</dcterms:created>
  <dcterms:modified xsi:type="dcterms:W3CDTF">2023-07-10T05:40:51Z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0x010100C7B5D19B1230E741AF99F3FF1B57EB1F</vt:lpwstr>
  </property>
  <property fmtid="{D5CDD505-2E9C-101B-9397-08002B2CF9AE}" pid="3" name="MediaServiceImageTags">
    <vt:lpwstr/>
  </property>
</Properties>
</file>