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1635" windowWidth="18360" windowHeight="5130" activeTab="0"/>
  </bookViews>
  <sheets>
    <sheet name="資料Ⅲ-42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<sst xmlns="http://schemas.openxmlformats.org/spreadsheetml/2006/main" count="38" uniqueCount="37">
  <si>
    <t>年</t>
  </si>
  <si>
    <t>製品輸入</t>
  </si>
  <si>
    <t>14
(02)</t>
  </si>
  <si>
    <t>15
(03)</t>
  </si>
  <si>
    <t>16
(04)</t>
  </si>
  <si>
    <t>17
(05)</t>
  </si>
  <si>
    <t>18
(06)</t>
  </si>
  <si>
    <t>19
(07)</t>
  </si>
  <si>
    <t>20
(08)</t>
  </si>
  <si>
    <t>21
(09)</t>
  </si>
  <si>
    <t>H11
(1999)</t>
  </si>
  <si>
    <t>12
(2000)</t>
  </si>
  <si>
    <t>13
(01)</t>
  </si>
  <si>
    <r>
      <t>（万m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indexed="8"/>
        <rFont val="ＭＳ Ｐゴシック"/>
        <family val="3"/>
      </rPr>
      <t>）</t>
    </r>
  </si>
  <si>
    <t>22
(10)</t>
  </si>
  <si>
    <t>○集成材の供給量の推移</t>
  </si>
  <si>
    <t>23
(11)</t>
  </si>
  <si>
    <t>24
(12)</t>
  </si>
  <si>
    <t>25
(13)</t>
  </si>
  <si>
    <t>26
(14)</t>
  </si>
  <si>
    <t>27
(15)</t>
  </si>
  <si>
    <t>計</t>
  </si>
  <si>
    <t>28
(16)</t>
  </si>
  <si>
    <t>国内生産
小計</t>
  </si>
  <si>
    <t>国産材率</t>
  </si>
  <si>
    <t>29
(17)</t>
  </si>
  <si>
    <t>　 ３：計の不一致は四捨五入による。</t>
  </si>
  <si>
    <t>製品輸入</t>
  </si>
  <si>
    <t>30
(18)</t>
  </si>
  <si>
    <t>　 ２：「製品輸入」は輸入統計品目表4412.10号910、4412.94号120、190、4412.99号120～190、4418.91号291、4418.99号231～239の合計。</t>
  </si>
  <si>
    <t>国内生産（国産材）(H29～)</t>
  </si>
  <si>
    <t>国内生産（輸入材）(H29～)</t>
  </si>
  <si>
    <t>国内生産（国産材）(～H28)</t>
  </si>
  <si>
    <t>国内生産（輸入材）(～H28)</t>
  </si>
  <si>
    <t>国内生産（混合）(H29～)</t>
  </si>
  <si>
    <t>注１：「国内生産（輸入材）(～H28）」と「国内生産（国産材）(～H28）」は集成材原材料の地域別使用比率から試算した値。</t>
  </si>
  <si>
    <r>
      <t>資料：国内生産の集成材については、平成28(2016)年までは、日本集成材工業協同組合調べ。平成29(2017)年以降は、</t>
    </r>
    <r>
      <rPr>
        <sz val="11"/>
        <rFont val="ＭＳ Ｐゴシック"/>
        <family val="3"/>
      </rPr>
      <t>農林水産省「木材需給報告書」。「製品輸入」については、財務省「貿易統計」。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</si>
</sst>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_ ;[Red]\-#,##0\ "/>
    <numFmt numFmtId="180" formatCode="0.0%"/>
    <numFmt numFmtId="181" formatCode="#,##0.0_ ;[Red]\-#,##0.0\ "/>
    <numFmt numFmtId="182" formatCode="#,##0.00_);[Red]\(#,##0.00\)"/>
    <numFmt numFmtId="183" formatCode="#,##0.000_);[Red]\(#,##0.000\)"/>
    <numFmt numFmtId="184" formatCode="#,##0.00_ "/>
    <numFmt numFmtId="185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right" vertical="center" wrapText="1"/>
    </xf>
    <xf numFmtId="179" fontId="5" fillId="0" borderId="10" xfId="48" applyNumberFormat="1" applyFont="1" applyBorder="1" applyAlignment="1">
      <alignment vertical="center"/>
    </xf>
    <xf numFmtId="9" fontId="0" fillId="0" borderId="0" xfId="0" applyNumberFormat="1" applyFill="1" applyBorder="1" applyAlignment="1">
      <alignment vertical="center"/>
    </xf>
    <xf numFmtId="9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0" fontId="0" fillId="0" borderId="0" xfId="42" applyNumberFormat="1" applyFont="1" applyAlignment="1">
      <alignment vertical="center"/>
    </xf>
    <xf numFmtId="9" fontId="0" fillId="0" borderId="0" xfId="42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7" fontId="43" fillId="0" borderId="0" xfId="0" applyNumberFormat="1" applyFont="1" applyAlignment="1">
      <alignment vertical="center"/>
    </xf>
    <xf numFmtId="9" fontId="43" fillId="0" borderId="0" xfId="42" applyFon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42" applyNumberFormat="1" applyFont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10" xfId="0" applyNumberFormat="1" applyFill="1" applyBorder="1" applyAlignment="1">
      <alignment vertical="center"/>
    </xf>
    <xf numFmtId="9" fontId="0" fillId="0" borderId="0" xfId="42" applyFont="1" applyAlignment="1">
      <alignment vertical="center"/>
    </xf>
    <xf numFmtId="177" fontId="43" fillId="0" borderId="0" xfId="0" applyNumberFormat="1" applyFont="1" applyFill="1" applyAlignment="1">
      <alignment vertical="center"/>
    </xf>
    <xf numFmtId="9" fontId="43" fillId="0" borderId="0" xfId="42" applyFont="1" applyFill="1" applyAlignment="1">
      <alignment vertical="center"/>
    </xf>
    <xf numFmtId="10" fontId="43" fillId="0" borderId="0" xfId="42" applyNumberFormat="1" applyFont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76" fontId="43" fillId="0" borderId="0" xfId="0" applyNumberFormat="1" applyFont="1" applyAlignment="1">
      <alignment vertical="center"/>
    </xf>
    <xf numFmtId="0" fontId="43" fillId="0" borderId="11" xfId="0" applyFont="1" applyBorder="1" applyAlignment="1">
      <alignment horizontal="center" vertical="center" shrinkToFi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46"/>
          <c:w val="0.89325"/>
          <c:h val="0.8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'資料Ⅲ-42'!$B$3</c:f>
              <c:strCache>
                <c:ptCount val="1"/>
                <c:pt idx="0">
                  <c:v>国内生産（国産材）(～H28)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33CC3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'資料Ⅲ-42'!$B$4:$B$45</c:f>
              <c:numCache/>
            </c:numRef>
          </c:val>
        </c:ser>
        <c:ser>
          <c:idx val="1"/>
          <c:order val="1"/>
          <c:tx>
            <c:strRef>
              <c:f>'資料Ⅲ-42'!$C$3</c:f>
              <c:strCache>
                <c:ptCount val="1"/>
                <c:pt idx="0">
                  <c:v>国内生産（輸入材）(～H28)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'資料Ⅲ-42'!$C$4:$C$45</c:f>
              <c:numCache/>
            </c:numRef>
          </c:val>
        </c:ser>
        <c:ser>
          <c:idx val="2"/>
          <c:order val="2"/>
          <c:tx>
            <c:strRef>
              <c:f>'資料Ⅲ-42'!$D$3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7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'資料Ⅲ-42'!$D$4:$D$45</c:f>
              <c:numCache/>
            </c:numRef>
          </c:val>
        </c:ser>
        <c:ser>
          <c:idx val="3"/>
          <c:order val="3"/>
          <c:tx>
            <c:strRef>
              <c:f>'資料Ⅲ-42'!$E$3</c:f>
              <c:strCache>
                <c:ptCount val="1"/>
                <c:pt idx="0">
                  <c:v>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'資料Ⅲ-42'!$E$4:$E$45</c:f>
              <c:numCache/>
            </c:numRef>
          </c:val>
        </c:ser>
        <c:ser>
          <c:idx val="4"/>
          <c:order val="4"/>
          <c:tx>
            <c:strRef>
              <c:f>'資料Ⅲ-42'!$F$3</c:f>
              <c:strCache>
                <c:ptCount val="1"/>
                <c:pt idx="0">
                  <c:v>国内生産（国産材）(H29～)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'資料Ⅲ-42'!$F$4:$F$45</c:f>
              <c:numCache/>
            </c:numRef>
          </c:val>
        </c:ser>
        <c:ser>
          <c:idx val="5"/>
          <c:order val="5"/>
          <c:tx>
            <c:strRef>
              <c:f>'資料Ⅲ-42'!$G$3</c:f>
              <c:strCache>
                <c:ptCount val="1"/>
                <c:pt idx="0">
                  <c:v>国内生産（輸入材）(H29～)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'資料Ⅲ-42'!$G$4:$G$45</c:f>
              <c:numCache/>
            </c:numRef>
          </c:val>
        </c:ser>
        <c:ser>
          <c:idx val="6"/>
          <c:order val="6"/>
          <c:tx>
            <c:strRef>
              <c:f>'資料Ⅲ-42'!$H$3</c:f>
              <c:strCache>
                <c:ptCount val="1"/>
                <c:pt idx="0">
                  <c:v>国内生産（混合）(H29～)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dLbls>
            <c:dLbl>
              <c:idx val="3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'資料Ⅲ-42'!$H$4:$H$45</c:f>
              <c:numCache/>
            </c:numRef>
          </c:val>
        </c:ser>
        <c:ser>
          <c:idx val="7"/>
          <c:order val="7"/>
          <c:tx>
            <c:strRef>
              <c:f>'資料Ⅲ-42'!$I$3</c:f>
              <c:strCache>
                <c:ptCount val="1"/>
                <c:pt idx="0">
                  <c:v>製品輸入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solidFill>
                <a:srgbClr val="FF99CC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'資料Ⅲ-42'!$I$4:$I$45</c:f>
              <c:numCache/>
            </c:numRef>
          </c:val>
        </c:ser>
        <c:ser>
          <c:idx val="8"/>
          <c:order val="8"/>
          <c:tx>
            <c:strRef>
              <c:f>'資料Ⅲ-42'!$J$3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8"/>
            <c:invertIfNegative val="0"/>
            <c:spPr>
              <a:noFill/>
              <a:ln w="3175">
                <a:noFill/>
              </a:ln>
            </c:spPr>
          </c:dPt>
          <c:dPt>
            <c:idx val="40"/>
            <c:invertIfNegative val="0"/>
            <c:spPr>
              <a:noFill/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'資料Ⅲ-42'!$A$4:$A$45</c:f>
              <c:strCache/>
            </c:strRef>
          </c:cat>
          <c:val>
            <c:numRef>
              <c:f>'資料Ⅲ-42'!$J$4:$J$45</c:f>
              <c:numCache/>
            </c:numRef>
          </c:val>
        </c:ser>
        <c:overlap val="100"/>
        <c:gapWidth val="9"/>
        <c:axId val="57929646"/>
        <c:axId val="51604767"/>
      </c:bar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929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0755"/>
          <c:y val="0.012"/>
          <c:w val="0.58325"/>
          <c:h val="0.077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-0.00525</cdr:x>
      <cdr:y>-0.009</cdr:y>
    </cdr:from>
    <cdr:to>
      <cdr:x>0.094</cdr:x>
      <cdr:y>0.041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38099" y="-47624"/>
          <a:ext cx="8001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（万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0.90775</cdr:x>
      <cdr:y>0.87375</cdr:y>
    </cdr:from>
    <cdr:to>
      <cdr:x>0.9695</cdr:x>
      <cdr:y>0.926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7343775" y="4924425"/>
          <a:ext cx="495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45720" rIns="3600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0.7995</cdr:x>
      <cdr:y>0.04875</cdr:y>
    </cdr:from>
    <cdr:to>
      <cdr:x>0.7995</cdr:x>
      <cdr:y>0.93075</cdr:y>
    </cdr:to>
    <cdr:sp>
      <cdr:nvSpPr>
        <cdr:cNvPr id="3" name="直線コネクタ 7"/>
        <cdr:cNvSpPr>
          <a:spLocks/>
        </cdr:cNvSpPr>
      </cdr:nvSpPr>
      <cdr:spPr>
        <a:xfrm>
          <a:off x="6467475" y="266700"/>
          <a:ext cx="0" cy="4972050"/>
        </a:xfrm>
        <a:prstGeom prst="line">
          <a:avLst/>
        </a:prstGeom>
        <a:noFill/>
        <a:ln w="317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447675</xdr:colOff>
      <xdr:row>2</xdr:row>
      <xdr:rowOff>171450</xdr:rowOff>
    </xdr:from>
    <xdr:to>
      <xdr:col>25</xdr:col>
      <xdr:colOff>57150</xdr:colOff>
      <xdr:row>19</xdr:row>
      <xdr:rowOff>161925</xdr:rowOff>
    </xdr:to>
    <xdr:graphicFrame>
      <xdr:nvGraphicFramePr>
        <xdr:cNvPr id="1" name="グラフ 1"/>
        <xdr:cNvGraphicFramePr/>
      </xdr:nvGraphicFramePr>
      <xdr:xfrm>
        <a:off x="9610725" y="628650"/>
        <a:ext cx="8096250" cy="563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55"/>
  <sheetViews>
    <sheetView showGridLines="0" tabSelected="1" zoomScaleSheetLayoutView="100" zoomScalePageLayoutView="0" workbookViewId="0" topLeftCell="A1">
      <selection activeCell="L44" sqref="L44"/>
    </sheetView>
  </sheetViews>
  <sheetFormatPr defaultColWidth="10.57421875" defaultRowHeight="18" customHeight="1"/>
  <cols>
    <col min="1" max="14" width="10.57421875" style="0" customWidth="1"/>
    <col min="15" max="15" width="11.00390625" style="0" bestFit="1" customWidth="1"/>
  </cols>
  <sheetData>
    <row r="1" ht="18" customHeight="1">
      <c r="A1" s="3" t="s">
        <v>15</v>
      </c>
    </row>
    <row r="2" spans="5:10" ht="18" customHeight="1">
      <c r="E2" s="1"/>
      <c r="F2" s="1"/>
      <c r="G2" s="1"/>
      <c r="H2" s="1"/>
      <c r="I2" s="1"/>
      <c r="J2" s="1" t="s">
        <v>13</v>
      </c>
    </row>
    <row r="3" spans="1:13" ht="18" customHeight="1">
      <c r="A3" s="23" t="s">
        <v>0</v>
      </c>
      <c r="B3" s="30" t="s">
        <v>32</v>
      </c>
      <c r="C3" s="30" t="s">
        <v>33</v>
      </c>
      <c r="D3" s="30" t="s">
        <v>1</v>
      </c>
      <c r="E3" s="31" t="s">
        <v>21</v>
      </c>
      <c r="F3" s="32" t="s">
        <v>30</v>
      </c>
      <c r="G3" s="32" t="s">
        <v>31</v>
      </c>
      <c r="H3" s="32" t="s">
        <v>34</v>
      </c>
      <c r="I3" s="25" t="s">
        <v>27</v>
      </c>
      <c r="J3" s="25" t="s">
        <v>21</v>
      </c>
      <c r="L3" s="26" t="s">
        <v>23</v>
      </c>
      <c r="M3" s="26" t="s">
        <v>24</v>
      </c>
    </row>
    <row r="4" spans="1:13" ht="18" customHeight="1">
      <c r="A4" s="24"/>
      <c r="B4" s="33"/>
      <c r="C4" s="33"/>
      <c r="D4" s="33"/>
      <c r="E4" s="34"/>
      <c r="F4" s="32"/>
      <c r="G4" s="32"/>
      <c r="H4" s="32"/>
      <c r="I4" s="25"/>
      <c r="J4" s="25"/>
      <c r="L4" s="27"/>
      <c r="M4" s="26"/>
    </row>
    <row r="5" spans="1:13" ht="27" customHeight="1">
      <c r="A5" s="4" t="s">
        <v>10</v>
      </c>
      <c r="B5" s="5">
        <v>12</v>
      </c>
      <c r="C5" s="5">
        <v>64.6</v>
      </c>
      <c r="D5" s="5">
        <v>35.7</v>
      </c>
      <c r="E5" s="2">
        <f>SUM(B5:D5)</f>
        <v>112.3</v>
      </c>
      <c r="F5" s="2"/>
      <c r="G5" s="2"/>
      <c r="H5" s="2"/>
      <c r="I5" s="2"/>
      <c r="J5" s="2"/>
      <c r="K5" s="8"/>
      <c r="L5" s="13">
        <f aca="true" t="shared" si="0" ref="L5:L39">B5+C5</f>
        <v>76.6</v>
      </c>
      <c r="M5" s="14">
        <f aca="true" t="shared" si="1" ref="M5:M39">B5/E5</f>
        <v>0.1068566340160285</v>
      </c>
    </row>
    <row r="6" spans="1:13" ht="27" customHeight="1">
      <c r="A6" s="4"/>
      <c r="B6" s="5"/>
      <c r="C6" s="5"/>
      <c r="D6" s="5"/>
      <c r="E6" s="2"/>
      <c r="F6" s="2"/>
      <c r="G6" s="2"/>
      <c r="H6" s="2"/>
      <c r="I6" s="2"/>
      <c r="J6" s="2"/>
      <c r="K6" s="8"/>
      <c r="L6" s="13"/>
      <c r="M6" s="14"/>
    </row>
    <row r="7" spans="1:13" ht="27" customHeight="1">
      <c r="A7" s="4" t="s">
        <v>11</v>
      </c>
      <c r="B7" s="5">
        <v>14.5</v>
      </c>
      <c r="C7" s="5">
        <v>74.7</v>
      </c>
      <c r="D7" s="5">
        <v>55.1</v>
      </c>
      <c r="E7" s="2">
        <f>SUM(B7:D7)</f>
        <v>144.3</v>
      </c>
      <c r="F7" s="2"/>
      <c r="G7" s="2"/>
      <c r="H7" s="2"/>
      <c r="I7" s="2"/>
      <c r="J7" s="2"/>
      <c r="K7" s="8"/>
      <c r="L7" s="13">
        <f t="shared" si="0"/>
        <v>89.2</v>
      </c>
      <c r="M7" s="14">
        <f t="shared" si="1"/>
        <v>0.10048510048510048</v>
      </c>
    </row>
    <row r="8" spans="1:13" ht="27" customHeight="1">
      <c r="A8" s="4"/>
      <c r="B8" s="5"/>
      <c r="C8" s="5"/>
      <c r="D8" s="5"/>
      <c r="E8" s="2"/>
      <c r="F8" s="2"/>
      <c r="G8" s="2"/>
      <c r="H8" s="2"/>
      <c r="I8" s="2"/>
      <c r="J8" s="2"/>
      <c r="K8" s="8"/>
      <c r="L8" s="13"/>
      <c r="M8" s="14"/>
    </row>
    <row r="9" spans="1:13" ht="27">
      <c r="A9" s="4" t="s">
        <v>12</v>
      </c>
      <c r="B9" s="2">
        <v>14.1</v>
      </c>
      <c r="C9" s="2">
        <v>88.9</v>
      </c>
      <c r="D9" s="2">
        <v>60.6</v>
      </c>
      <c r="E9" s="2">
        <f>SUM(B9:D9)</f>
        <v>163.6</v>
      </c>
      <c r="F9" s="2"/>
      <c r="G9" s="2"/>
      <c r="H9" s="2"/>
      <c r="I9" s="2"/>
      <c r="J9" s="2"/>
      <c r="K9" s="8"/>
      <c r="L9" s="13">
        <f t="shared" si="0"/>
        <v>103</v>
      </c>
      <c r="M9" s="14">
        <f t="shared" si="1"/>
        <v>0.08618581907090464</v>
      </c>
    </row>
    <row r="10" spans="1:13" ht="27.75" customHeight="1">
      <c r="A10" s="4"/>
      <c r="B10" s="2"/>
      <c r="C10" s="2"/>
      <c r="D10" s="2"/>
      <c r="E10" s="2"/>
      <c r="F10" s="2"/>
      <c r="G10" s="2"/>
      <c r="H10" s="2"/>
      <c r="I10" s="2"/>
      <c r="J10" s="2"/>
      <c r="K10" s="8"/>
      <c r="L10" s="13"/>
      <c r="M10" s="14"/>
    </row>
    <row r="11" spans="1:13" ht="27">
      <c r="A11" s="4" t="s">
        <v>2</v>
      </c>
      <c r="B11" s="2">
        <v>15.5</v>
      </c>
      <c r="C11" s="2">
        <v>101.8</v>
      </c>
      <c r="D11" s="2">
        <v>64.7</v>
      </c>
      <c r="E11" s="2">
        <f aca="true" t="shared" si="2" ref="E11:E33">SUM(B11:D11)</f>
        <v>182</v>
      </c>
      <c r="F11" s="2"/>
      <c r="G11" s="2"/>
      <c r="H11" s="2"/>
      <c r="I11" s="2"/>
      <c r="J11" s="2"/>
      <c r="K11" s="8"/>
      <c r="L11" s="13">
        <f t="shared" si="0"/>
        <v>117.3</v>
      </c>
      <c r="M11" s="14">
        <f t="shared" si="1"/>
        <v>0.08516483516483517</v>
      </c>
    </row>
    <row r="12" spans="1:13" ht="27.75" customHeight="1">
      <c r="A12" s="4"/>
      <c r="B12" s="2"/>
      <c r="C12" s="2"/>
      <c r="D12" s="2"/>
      <c r="E12" s="2"/>
      <c r="F12" s="2"/>
      <c r="G12" s="2"/>
      <c r="H12" s="2"/>
      <c r="I12" s="2"/>
      <c r="J12" s="2"/>
      <c r="K12" s="8"/>
      <c r="L12" s="13"/>
      <c r="M12" s="14"/>
    </row>
    <row r="13" spans="1:13" ht="27">
      <c r="A13" s="4" t="s">
        <v>3</v>
      </c>
      <c r="B13" s="2">
        <v>17.3</v>
      </c>
      <c r="C13" s="2">
        <v>123.4</v>
      </c>
      <c r="D13" s="2">
        <v>72.4</v>
      </c>
      <c r="E13" s="2">
        <f t="shared" si="2"/>
        <v>213.10000000000002</v>
      </c>
      <c r="F13" s="2"/>
      <c r="G13" s="2"/>
      <c r="H13" s="2"/>
      <c r="I13" s="2"/>
      <c r="J13" s="2"/>
      <c r="K13" s="8"/>
      <c r="L13" s="13">
        <f t="shared" si="0"/>
        <v>140.70000000000002</v>
      </c>
      <c r="M13" s="14">
        <f t="shared" si="1"/>
        <v>0.08118254340685124</v>
      </c>
    </row>
    <row r="14" spans="1:13" ht="27.75" customHeight="1">
      <c r="A14" s="4"/>
      <c r="B14" s="2"/>
      <c r="C14" s="2"/>
      <c r="D14" s="2"/>
      <c r="E14" s="2"/>
      <c r="F14" s="2"/>
      <c r="G14" s="2"/>
      <c r="H14" s="2"/>
      <c r="I14" s="2"/>
      <c r="J14" s="2"/>
      <c r="K14" s="8"/>
      <c r="L14" s="13"/>
      <c r="M14" s="14"/>
    </row>
    <row r="15" spans="1:13" ht="27">
      <c r="A15" s="4" t="s">
        <v>4</v>
      </c>
      <c r="B15" s="2">
        <v>19.3</v>
      </c>
      <c r="C15" s="2">
        <v>129.5</v>
      </c>
      <c r="D15" s="2">
        <v>79.2</v>
      </c>
      <c r="E15" s="2">
        <f t="shared" si="2"/>
        <v>228</v>
      </c>
      <c r="F15" s="2"/>
      <c r="G15" s="2"/>
      <c r="H15" s="2"/>
      <c r="I15" s="2"/>
      <c r="J15" s="2"/>
      <c r="K15" s="8"/>
      <c r="L15" s="13">
        <f t="shared" si="0"/>
        <v>148.8</v>
      </c>
      <c r="M15" s="14">
        <f t="shared" si="1"/>
        <v>0.08464912280701754</v>
      </c>
    </row>
    <row r="16" spans="1:13" ht="27.75" customHeight="1">
      <c r="A16" s="4"/>
      <c r="B16" s="2"/>
      <c r="C16" s="2"/>
      <c r="D16" s="2"/>
      <c r="E16" s="2"/>
      <c r="F16" s="2"/>
      <c r="G16" s="2"/>
      <c r="H16" s="2"/>
      <c r="I16" s="2"/>
      <c r="J16" s="2"/>
      <c r="K16" s="8"/>
      <c r="L16" s="13"/>
      <c r="M16" s="14"/>
    </row>
    <row r="17" spans="1:13" ht="27">
      <c r="A17" s="4" t="s">
        <v>5</v>
      </c>
      <c r="B17" s="2">
        <v>19.1</v>
      </c>
      <c r="C17" s="2">
        <v>132.1</v>
      </c>
      <c r="D17" s="2">
        <v>83.3</v>
      </c>
      <c r="E17" s="2">
        <f t="shared" si="2"/>
        <v>234.5</v>
      </c>
      <c r="F17" s="2"/>
      <c r="G17" s="2"/>
      <c r="H17" s="2"/>
      <c r="I17" s="2"/>
      <c r="J17" s="2"/>
      <c r="K17" s="8"/>
      <c r="L17" s="13">
        <f t="shared" si="0"/>
        <v>151.2</v>
      </c>
      <c r="M17" s="14">
        <f t="shared" si="1"/>
        <v>0.0814498933901919</v>
      </c>
    </row>
    <row r="18" spans="1:13" ht="27.75" customHeight="1">
      <c r="A18" s="4"/>
      <c r="B18" s="2"/>
      <c r="C18" s="2"/>
      <c r="D18" s="2"/>
      <c r="E18" s="2"/>
      <c r="F18" s="2"/>
      <c r="G18" s="2"/>
      <c r="H18" s="2"/>
      <c r="I18" s="2"/>
      <c r="J18" s="2"/>
      <c r="K18" s="8"/>
      <c r="L18" s="13"/>
      <c r="M18" s="14"/>
    </row>
    <row r="19" spans="1:13" ht="27">
      <c r="A19" s="4" t="s">
        <v>6</v>
      </c>
      <c r="B19" s="2">
        <v>29.6</v>
      </c>
      <c r="C19" s="2">
        <v>137.9</v>
      </c>
      <c r="D19" s="2">
        <v>97.1</v>
      </c>
      <c r="E19" s="2">
        <f t="shared" si="2"/>
        <v>264.6</v>
      </c>
      <c r="F19" s="2"/>
      <c r="G19" s="2"/>
      <c r="H19" s="2"/>
      <c r="I19" s="2"/>
      <c r="J19" s="2"/>
      <c r="K19" s="8"/>
      <c r="L19" s="13">
        <f t="shared" si="0"/>
        <v>167.5</v>
      </c>
      <c r="M19" s="14">
        <f t="shared" si="1"/>
        <v>0.11186696900982615</v>
      </c>
    </row>
    <row r="20" spans="1:13" ht="27.75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8"/>
      <c r="L20" s="13"/>
      <c r="M20" s="14"/>
    </row>
    <row r="21" spans="1:13" ht="27">
      <c r="A21" s="4" t="s">
        <v>7</v>
      </c>
      <c r="B21" s="2">
        <v>24.8</v>
      </c>
      <c r="C21" s="2">
        <v>109.8</v>
      </c>
      <c r="D21" s="2">
        <v>81.4</v>
      </c>
      <c r="E21" s="2">
        <f t="shared" si="2"/>
        <v>216</v>
      </c>
      <c r="F21" s="2"/>
      <c r="G21" s="2"/>
      <c r="H21" s="2"/>
      <c r="I21" s="2"/>
      <c r="J21" s="2"/>
      <c r="K21" s="8"/>
      <c r="L21" s="13">
        <f t="shared" si="0"/>
        <v>134.6</v>
      </c>
      <c r="M21" s="14">
        <f t="shared" si="1"/>
        <v>0.11481481481481481</v>
      </c>
    </row>
    <row r="22" spans="1:13" ht="27.75" customHeight="1">
      <c r="A22" s="4"/>
      <c r="B22" s="2"/>
      <c r="C22" s="2"/>
      <c r="D22" s="2"/>
      <c r="E22" s="2"/>
      <c r="F22" s="2"/>
      <c r="G22" s="2"/>
      <c r="H22" s="2"/>
      <c r="I22" s="2"/>
      <c r="J22" s="2"/>
      <c r="K22" s="8"/>
      <c r="L22" s="13"/>
      <c r="M22" s="14"/>
    </row>
    <row r="23" spans="1:13" ht="27">
      <c r="A23" s="4" t="s">
        <v>8</v>
      </c>
      <c r="B23" s="2">
        <v>22.6</v>
      </c>
      <c r="C23" s="2">
        <v>106.7</v>
      </c>
      <c r="D23" s="2">
        <v>53.4</v>
      </c>
      <c r="E23" s="2">
        <f t="shared" si="2"/>
        <v>182.70000000000002</v>
      </c>
      <c r="F23" s="2"/>
      <c r="G23" s="2"/>
      <c r="H23" s="2"/>
      <c r="I23" s="2"/>
      <c r="J23" s="2"/>
      <c r="K23" s="8"/>
      <c r="L23" s="13">
        <f t="shared" si="0"/>
        <v>129.3</v>
      </c>
      <c r="M23" s="14">
        <f t="shared" si="1"/>
        <v>0.12370005473453749</v>
      </c>
    </row>
    <row r="24" spans="1:13" ht="27.75" customHeight="1">
      <c r="A24" s="4"/>
      <c r="B24" s="2"/>
      <c r="C24" s="2"/>
      <c r="D24" s="2"/>
      <c r="E24" s="2"/>
      <c r="F24" s="2"/>
      <c r="G24" s="2"/>
      <c r="H24" s="2"/>
      <c r="I24" s="2"/>
      <c r="J24" s="2"/>
      <c r="K24" s="8"/>
      <c r="L24" s="13"/>
      <c r="M24" s="14"/>
    </row>
    <row r="25" spans="1:13" ht="27">
      <c r="A25" s="4" t="s">
        <v>9</v>
      </c>
      <c r="B25" s="2">
        <v>28.2</v>
      </c>
      <c r="C25" s="2">
        <v>96.7</v>
      </c>
      <c r="D25" s="2">
        <v>56.2</v>
      </c>
      <c r="E25" s="2">
        <f t="shared" si="2"/>
        <v>181.10000000000002</v>
      </c>
      <c r="F25" s="2"/>
      <c r="G25" s="2"/>
      <c r="H25" s="2"/>
      <c r="I25" s="2"/>
      <c r="J25" s="2"/>
      <c r="K25" s="8"/>
      <c r="L25" s="13">
        <f t="shared" si="0"/>
        <v>124.9</v>
      </c>
      <c r="M25" s="14">
        <f t="shared" si="1"/>
        <v>0.15571507454445055</v>
      </c>
    </row>
    <row r="26" spans="1:13" ht="27.75" customHeight="1">
      <c r="A26" s="4"/>
      <c r="B26" s="2"/>
      <c r="C26" s="2"/>
      <c r="D26" s="2"/>
      <c r="E26" s="2"/>
      <c r="F26" s="2"/>
      <c r="G26" s="2"/>
      <c r="H26" s="2"/>
      <c r="I26" s="2"/>
      <c r="J26" s="2"/>
      <c r="K26" s="8"/>
      <c r="L26" s="13"/>
      <c r="M26" s="14"/>
    </row>
    <row r="27" spans="1:13" ht="27">
      <c r="A27" s="4" t="s">
        <v>14</v>
      </c>
      <c r="B27" s="2">
        <v>34.9</v>
      </c>
      <c r="C27" s="2">
        <v>110.6</v>
      </c>
      <c r="D27" s="2">
        <v>69.1</v>
      </c>
      <c r="E27" s="2">
        <f t="shared" si="2"/>
        <v>214.6</v>
      </c>
      <c r="F27" s="2"/>
      <c r="G27" s="2"/>
      <c r="H27" s="2"/>
      <c r="I27" s="2"/>
      <c r="J27" s="2"/>
      <c r="K27" s="8"/>
      <c r="L27" s="13">
        <f t="shared" si="0"/>
        <v>145.5</v>
      </c>
      <c r="M27" s="14">
        <f t="shared" si="1"/>
        <v>0.16262814538676607</v>
      </c>
    </row>
    <row r="28" spans="1:13" ht="27.75" customHeight="1">
      <c r="A28" s="4"/>
      <c r="B28" s="2"/>
      <c r="C28" s="2"/>
      <c r="D28" s="2"/>
      <c r="E28" s="2"/>
      <c r="F28" s="2"/>
      <c r="G28" s="2"/>
      <c r="H28" s="2"/>
      <c r="I28" s="2"/>
      <c r="J28" s="2"/>
      <c r="K28" s="8"/>
      <c r="L28" s="13"/>
      <c r="M28" s="14"/>
    </row>
    <row r="29" spans="1:13" ht="24.75" customHeight="1">
      <c r="A29" s="4" t="s">
        <v>16</v>
      </c>
      <c r="B29" s="2">
        <v>32.9</v>
      </c>
      <c r="C29" s="2">
        <v>112.6</v>
      </c>
      <c r="D29" s="2">
        <v>81.5</v>
      </c>
      <c r="E29" s="2">
        <f t="shared" si="2"/>
        <v>227</v>
      </c>
      <c r="F29" s="2"/>
      <c r="G29" s="2"/>
      <c r="H29" s="2"/>
      <c r="I29" s="2"/>
      <c r="J29" s="2"/>
      <c r="K29" s="8"/>
      <c r="L29" s="13">
        <f t="shared" si="0"/>
        <v>145.5</v>
      </c>
      <c r="M29" s="14">
        <f t="shared" si="1"/>
        <v>0.14493392070484581</v>
      </c>
    </row>
    <row r="30" spans="1:13" ht="24.75" customHeight="1">
      <c r="A30" s="4"/>
      <c r="B30" s="2"/>
      <c r="C30" s="2"/>
      <c r="D30" s="2"/>
      <c r="E30" s="2"/>
      <c r="F30" s="2"/>
      <c r="G30" s="2"/>
      <c r="H30" s="2"/>
      <c r="I30" s="2"/>
      <c r="J30" s="2"/>
      <c r="K30" s="8"/>
      <c r="L30" s="13"/>
      <c r="M30" s="14"/>
    </row>
    <row r="31" spans="1:13" ht="27">
      <c r="A31" s="4" t="s">
        <v>17</v>
      </c>
      <c r="B31" s="2">
        <v>33.2232</v>
      </c>
      <c r="C31" s="2">
        <v>119.1768</v>
      </c>
      <c r="D31" s="2">
        <v>79.6</v>
      </c>
      <c r="E31" s="2">
        <f t="shared" si="2"/>
        <v>232</v>
      </c>
      <c r="F31" s="2"/>
      <c r="G31" s="2"/>
      <c r="H31" s="2"/>
      <c r="I31" s="2"/>
      <c r="J31" s="2"/>
      <c r="K31" s="8"/>
      <c r="L31" s="13">
        <f t="shared" si="0"/>
        <v>152.4</v>
      </c>
      <c r="M31" s="14">
        <f t="shared" si="1"/>
        <v>0.14320344827586207</v>
      </c>
    </row>
    <row r="32" spans="1:13" ht="27.75" customHeight="1">
      <c r="A32" s="4"/>
      <c r="B32" s="2"/>
      <c r="C32" s="2"/>
      <c r="D32" s="2"/>
      <c r="E32" s="2"/>
      <c r="F32" s="2"/>
      <c r="G32" s="2"/>
      <c r="H32" s="2"/>
      <c r="I32" s="2"/>
      <c r="J32" s="2"/>
      <c r="K32" s="8"/>
      <c r="L32" s="13"/>
      <c r="M32" s="14"/>
    </row>
    <row r="33" spans="1:13" ht="27">
      <c r="A33" s="4" t="s">
        <v>18</v>
      </c>
      <c r="B33" s="2">
        <v>37.70485</v>
      </c>
      <c r="C33" s="2">
        <v>126.94515</v>
      </c>
      <c r="D33" s="2">
        <v>88.3</v>
      </c>
      <c r="E33" s="2">
        <f t="shared" si="2"/>
        <v>252.95</v>
      </c>
      <c r="F33" s="2"/>
      <c r="G33" s="2"/>
      <c r="H33" s="2"/>
      <c r="I33" s="2"/>
      <c r="J33" s="2"/>
      <c r="K33" s="19"/>
      <c r="L33" s="13">
        <f t="shared" si="0"/>
        <v>164.65</v>
      </c>
      <c r="M33" s="14">
        <f t="shared" si="1"/>
        <v>0.14906048626210713</v>
      </c>
    </row>
    <row r="34" spans="1:13" ht="27.75" customHeight="1">
      <c r="A34" s="4"/>
      <c r="B34" s="2"/>
      <c r="C34" s="2"/>
      <c r="D34" s="2"/>
      <c r="E34" s="2"/>
      <c r="F34" s="2"/>
      <c r="G34" s="2"/>
      <c r="H34" s="2"/>
      <c r="I34" s="2"/>
      <c r="J34" s="2"/>
      <c r="K34" s="19"/>
      <c r="L34" s="13"/>
      <c r="M34" s="14"/>
    </row>
    <row r="35" spans="1:13" ht="27" customHeight="1">
      <c r="A35" s="4" t="s">
        <v>19</v>
      </c>
      <c r="B35" s="2">
        <v>37.942</v>
      </c>
      <c r="C35" s="2">
        <v>117.558</v>
      </c>
      <c r="D35" s="2">
        <v>83.6</v>
      </c>
      <c r="E35" s="2">
        <f>SUM(B35:D35)</f>
        <v>239.1</v>
      </c>
      <c r="F35" s="2"/>
      <c r="G35" s="2"/>
      <c r="H35" s="2"/>
      <c r="I35" s="2"/>
      <c r="J35" s="2"/>
      <c r="K35" s="8"/>
      <c r="L35" s="13">
        <f t="shared" si="0"/>
        <v>155.5</v>
      </c>
      <c r="M35" s="14">
        <f t="shared" si="1"/>
        <v>0.15868674194897534</v>
      </c>
    </row>
    <row r="36" spans="1:13" ht="27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8"/>
      <c r="L36" s="13"/>
      <c r="M36" s="14"/>
    </row>
    <row r="37" spans="1:13" ht="27" customHeight="1">
      <c r="A37" s="4" t="s">
        <v>20</v>
      </c>
      <c r="B37" s="2">
        <f>148.45*0.239</f>
        <v>35.479549999999996</v>
      </c>
      <c r="C37" s="2">
        <f>148.45*0.761</f>
        <v>112.97045</v>
      </c>
      <c r="D37" s="2">
        <v>81.8</v>
      </c>
      <c r="E37" s="2">
        <f>SUM(B37:D37)</f>
        <v>230.25</v>
      </c>
      <c r="F37" s="2"/>
      <c r="G37" s="2"/>
      <c r="H37" s="2"/>
      <c r="I37" s="2"/>
      <c r="J37" s="2"/>
      <c r="K37" s="8"/>
      <c r="L37" s="13">
        <f t="shared" si="0"/>
        <v>148.45</v>
      </c>
      <c r="M37" s="14">
        <f t="shared" si="1"/>
        <v>0.1540914223669924</v>
      </c>
    </row>
    <row r="38" spans="1:13" ht="27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8"/>
      <c r="L38" s="13"/>
      <c r="M38" s="14"/>
    </row>
    <row r="39" spans="1:16" ht="27" customHeight="1">
      <c r="A39" s="4" t="s">
        <v>22</v>
      </c>
      <c r="B39" s="2">
        <f>154.93*0.24</f>
        <v>37.1832</v>
      </c>
      <c r="C39" s="2">
        <f>154.93*0.76</f>
        <v>117.74680000000001</v>
      </c>
      <c r="D39" s="2">
        <f>11.3611+77.1632</f>
        <v>88.52430000000001</v>
      </c>
      <c r="E39" s="2">
        <f>SUM(B39:D39)</f>
        <v>243.45430000000002</v>
      </c>
      <c r="F39" s="2"/>
      <c r="G39" s="2"/>
      <c r="H39" s="2"/>
      <c r="I39" s="2"/>
      <c r="J39" s="2"/>
      <c r="K39" s="8"/>
      <c r="L39" s="13">
        <f t="shared" si="0"/>
        <v>154.93</v>
      </c>
      <c r="M39" s="14">
        <f t="shared" si="1"/>
        <v>0.15273174472580683</v>
      </c>
      <c r="N39" s="10"/>
      <c r="O39" s="19"/>
      <c r="P39" s="9"/>
    </row>
    <row r="40" spans="1:16" ht="27" customHeight="1">
      <c r="A40" s="4"/>
      <c r="B40" s="2"/>
      <c r="C40" s="2"/>
      <c r="D40" s="2"/>
      <c r="E40" s="2"/>
      <c r="F40" s="2"/>
      <c r="G40" s="2"/>
      <c r="H40" s="2"/>
      <c r="I40" s="2"/>
      <c r="J40" s="2"/>
      <c r="K40" s="8"/>
      <c r="L40" s="13"/>
      <c r="M40" s="14"/>
      <c r="N40" s="10"/>
      <c r="O40" s="19"/>
      <c r="P40" s="9"/>
    </row>
    <row r="41" spans="1:16" ht="27" customHeight="1">
      <c r="A41" s="4"/>
      <c r="B41" s="18"/>
      <c r="C41" s="18"/>
      <c r="D41" s="2"/>
      <c r="E41" s="2"/>
      <c r="F41" s="2"/>
      <c r="G41" s="2"/>
      <c r="H41" s="2"/>
      <c r="I41" s="2"/>
      <c r="J41" s="2"/>
      <c r="K41" s="8"/>
      <c r="L41" s="20"/>
      <c r="M41" s="21"/>
      <c r="N41" s="10"/>
      <c r="O41" s="19"/>
      <c r="P41" s="9"/>
    </row>
    <row r="42" spans="1:16" ht="27" customHeight="1">
      <c r="A42" s="4" t="s">
        <v>25</v>
      </c>
      <c r="B42" s="18"/>
      <c r="C42" s="18"/>
      <c r="D42" s="2"/>
      <c r="E42" s="2"/>
      <c r="F42" s="2">
        <v>53.9</v>
      </c>
      <c r="G42" s="2">
        <v>130.5</v>
      </c>
      <c r="H42" s="2">
        <v>12.7</v>
      </c>
      <c r="I42" s="2">
        <v>98.0284</v>
      </c>
      <c r="J42" s="2">
        <f>SUM(F42:I42)</f>
        <v>295.1284</v>
      </c>
      <c r="K42" s="8"/>
      <c r="L42" s="13">
        <f>F42+G42+H42</f>
        <v>197.1</v>
      </c>
      <c r="M42" s="14">
        <f>F42/J42</f>
        <v>0.18263237289261217</v>
      </c>
      <c r="N42" s="10"/>
      <c r="O42" s="19"/>
      <c r="P42" s="9"/>
    </row>
    <row r="43" spans="1:16" ht="27" customHeight="1">
      <c r="A43" s="4"/>
      <c r="B43" s="18"/>
      <c r="C43" s="18"/>
      <c r="D43" s="2"/>
      <c r="E43" s="2"/>
      <c r="F43" s="2"/>
      <c r="G43" s="2"/>
      <c r="H43" s="2"/>
      <c r="I43" s="2"/>
      <c r="J43" s="2"/>
      <c r="K43" s="8"/>
      <c r="L43" s="13"/>
      <c r="M43" s="14"/>
      <c r="N43" s="10"/>
      <c r="O43" s="19"/>
      <c r="P43" s="9"/>
    </row>
    <row r="44" spans="1:16" ht="27" customHeight="1">
      <c r="A44" s="4" t="s">
        <v>28</v>
      </c>
      <c r="B44" s="18"/>
      <c r="C44" s="18"/>
      <c r="D44" s="2"/>
      <c r="E44" s="2"/>
      <c r="F44" s="2">
        <v>66.7</v>
      </c>
      <c r="G44" s="2">
        <v>112.1</v>
      </c>
      <c r="H44" s="2">
        <v>13.5</v>
      </c>
      <c r="I44" s="2">
        <v>93.6427</v>
      </c>
      <c r="J44" s="2">
        <f>SUM(F44:I44)</f>
        <v>285.9427</v>
      </c>
      <c r="K44" s="8"/>
      <c r="L44" s="13">
        <f>F44+G44+H44</f>
        <v>192.3</v>
      </c>
      <c r="M44" s="14">
        <f>F44/J44</f>
        <v>0.23326351748094987</v>
      </c>
      <c r="N44" s="10">
        <f>H44/J44</f>
        <v>0.04721225616181144</v>
      </c>
      <c r="O44" s="19"/>
      <c r="P44" s="9"/>
    </row>
    <row r="45" spans="1:16" ht="27" customHeight="1">
      <c r="A45" s="4"/>
      <c r="B45" s="18"/>
      <c r="C45" s="18"/>
      <c r="D45" s="2"/>
      <c r="E45" s="2"/>
      <c r="F45" s="2"/>
      <c r="G45" s="2"/>
      <c r="H45" s="2"/>
      <c r="I45" s="2"/>
      <c r="J45" s="2"/>
      <c r="K45" s="8"/>
      <c r="L45" s="13"/>
      <c r="M45" s="14"/>
      <c r="N45" s="10"/>
      <c r="O45" s="19"/>
      <c r="P45" s="9"/>
    </row>
    <row r="46" spans="2:15" ht="18" customHeight="1">
      <c r="B46" s="19"/>
      <c r="C46" s="11"/>
      <c r="E46" s="10"/>
      <c r="F46" s="10"/>
      <c r="G46" s="10"/>
      <c r="H46" s="10"/>
      <c r="I46" s="10"/>
      <c r="J46" s="10"/>
      <c r="K46" s="19"/>
      <c r="L46" s="22">
        <f>L44/L42</f>
        <v>0.9756468797564689</v>
      </c>
      <c r="M46" s="14"/>
      <c r="N46" s="12"/>
      <c r="O46" s="7"/>
    </row>
    <row r="47" spans="1:4" ht="18" customHeight="1">
      <c r="A47" t="s">
        <v>35</v>
      </c>
      <c r="B47" s="6"/>
      <c r="C47" s="7"/>
      <c r="D47" s="7"/>
    </row>
    <row r="48" spans="1:15" ht="18" customHeight="1">
      <c r="A48" s="28" t="s">
        <v>29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8" customHeight="1">
      <c r="A49" s="28" t="s">
        <v>26</v>
      </c>
      <c r="B49" s="29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8" customHeight="1">
      <c r="A50" s="28" t="s">
        <v>36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2" spans="2:14" ht="18" customHeight="1">
      <c r="B52" s="15"/>
      <c r="N52" s="16"/>
    </row>
    <row r="53" spans="3:14" ht="18" customHeight="1">
      <c r="C53" s="15"/>
      <c r="N53" s="16"/>
    </row>
    <row r="54" spans="12:18" ht="18" customHeight="1">
      <c r="L54" s="17"/>
      <c r="M54" s="17"/>
      <c r="N54" s="17"/>
      <c r="O54" s="17"/>
      <c r="P54" s="17"/>
      <c r="Q54" s="17"/>
      <c r="R54" s="17"/>
    </row>
    <row r="55" spans="12:18" ht="18" customHeight="1">
      <c r="L55" s="17"/>
      <c r="M55" s="17"/>
      <c r="N55" s="17"/>
      <c r="O55" s="17"/>
      <c r="R55" s="17"/>
    </row>
  </sheetData>
  <sheetProtection/>
  <mergeCells count="12">
    <mergeCell ref="G3:G4"/>
    <mergeCell ref="H3:H4"/>
    <mergeCell ref="I3:I4"/>
    <mergeCell ref="J3:J4"/>
    <mergeCell ref="L3:L4"/>
    <mergeCell ref="M3:M4"/>
    <mergeCell ref="A3:A4"/>
    <mergeCell ref="B3:B4"/>
    <mergeCell ref="C3:C4"/>
    <mergeCell ref="D3:D4"/>
    <mergeCell ref="E3:E4"/>
    <mergeCell ref="F3:F4"/>
  </mergeCells>
  <conditionalFormatting sqref="L5:M38">
    <cfRule type="colorScale" priority="2" dxfId="0">
      <colorScale>
        <cfvo type="min" val="0"/>
        <cfvo type="max"/>
        <color rgb="FFFCFCFF"/>
        <color rgb="FF63BE7B"/>
      </colorScale>
    </cfRule>
  </conditionalFormatting>
  <conditionalFormatting sqref="M5:M38">
    <cfRule type="colorScale" priority="1" dxfId="0">
      <colorScale>
        <cfvo type="min" val="0"/>
        <cfvo type="max"/>
        <color rgb="FFFCFCFF"/>
        <color rgb="FF63BE7B"/>
      </colorScale>
    </cfRule>
  </conditionalFormatting>
  <conditionalFormatting sqref="L39:M45">
    <cfRule type="colorScale" priority="3" dxfId="0">
      <colorScale>
        <cfvo type="min" val="0"/>
        <cfvo type="max"/>
        <color rgb="FFFCFCFF"/>
        <color rgb="FF63BE7B"/>
      </colorScale>
    </cfRule>
  </conditionalFormatting>
  <conditionalFormatting sqref="M39:M45">
    <cfRule type="colorScale" priority="4" dxfId="0">
      <colorScale>
        <cfvo type="min" val="0"/>
        <cfvo type="max"/>
        <color rgb="FFFCFCFF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2019-11-01T04:28:45Z</cp:lastPrinted>
  <dcterms:created xsi:type="dcterms:W3CDTF">2009-12-24T07:18:19Z</dcterms:created>
  <dcterms:modified xsi:type="dcterms:W3CDTF">2020-07-14T12:00:10Z</dcterms:modified>
  <cp:category/>
  <cp:version/>
  <cp:contentType/>
  <cp:contentStatus/>
</cp:coreProperties>
</file>