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activeTab="0"/>
  </bookViews>
  <sheets>
    <sheet name="資料Ⅰ-4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<sst xmlns="http://schemas.openxmlformats.org/spreadsheetml/2006/main" count="17" uniqueCount="17">
  <si>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オーストリア</t>
  </si>
  <si>
    <t>フィンランド</t>
  </si>
  <si>
    <t>ドイツ</t>
  </si>
  <si>
    <t>スウェーデン</t>
  </si>
  <si>
    <t>カナダ</t>
  </si>
  <si>
    <t>米国</t>
  </si>
  <si>
    <t>日本</t>
  </si>
  <si>
    <t>認証森林の割合
（％）</t>
  </si>
  <si>
    <t>FSC
（万ha）</t>
  </si>
  <si>
    <t>PEFC
（万ha）</t>
  </si>
  <si>
    <t>○主要国における認証森林面積とその割合</t>
  </si>
  <si>
    <t>森林面積
（万ha）</t>
  </si>
  <si>
    <t>認証面積
（万ha）</t>
  </si>
  <si>
    <t>注 １：認証面積は、FSC認証とPEFC認証の合計（令和元(2019)年12月現在）から、重複取得面積（2019年中間報告）を差し引いた総数。</t>
  </si>
  <si>
    <t>　　２：計の不一致は四捨五入による。</t>
  </si>
  <si>
    <t>　　３：日本のPEFC認証面積は、SGEC認証との相互承認後の審査・報告手続が終了したもののみ計上。（令和元(2019)年12月現在）</t>
  </si>
  <si>
    <r>
      <t>資料：FSC「Facts &amp; Figures」(2019年12月４日)、PEFC「PEFC Global Statistics: SFM &amp; CoC Certification」(2019年12月)</t>
    </r>
    <r>
      <rPr>
        <sz val="11"/>
        <rFont val="ＭＳ Ｐゴシック"/>
        <family val="3"/>
      </rPr>
      <t>、FSC・PEFC「DOUBLE CERTIFICATION FSC and PEFC – 2019 ESTIMATION」（2020年１月）</t>
    </r>
    <r>
      <rPr>
        <sz val="11"/>
        <rFont val="ＭＳ Ｐゴシック"/>
        <family val="3"/>
      </rPr>
      <t>、FAO「世界森林資源評価2015」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</si>
</sst>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176" fontId="43" fillId="33" borderId="10" xfId="0" applyNumberFormat="1" applyFont="1" applyFill="1" applyBorder="1" applyAlignment="1">
      <alignment vertical="center"/>
    </xf>
    <xf numFmtId="176" fontId="43" fillId="33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4" borderId="10" xfId="0" applyFont="1" applyFill="1" applyBorder="1" applyAlignment="1">
      <alignment horizontal="distributed" vertical="center" inden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tabSelected="1" zoomScale="110" zoomScaleNormal="110" zoomScalePageLayoutView="0" workbookViewId="0" topLeftCell="A1">
      <selection activeCell="H1" sqref="H1"/>
    </sheetView>
  </sheetViews>
  <sheetFormatPr defaultColWidth="9.140625" defaultRowHeight="15"/>
  <cols>
    <col min="1" max="1" width="15.8515625" style="0" customWidth="1"/>
    <col min="2" max="5" width="10.8515625" style="0" customWidth="1"/>
    <col min="6" max="6" width="15.57421875" style="0" customWidth="1"/>
    <col min="9" max="9" width="14.57421875" style="0" customWidth="1"/>
    <col min="10" max="14" width="15.57421875" style="0" customWidth="1"/>
  </cols>
  <sheetData>
    <row r="1" ht="17.25">
      <c r="A1" s="2" t="s">
        <v>10</v>
      </c>
    </row>
    <row r="3" spans="1:14" s="1" customFormat="1" ht="34.5" customHeight="1">
      <c r="A3" s="9"/>
      <c r="B3" s="10" t="s">
        <v>8</v>
      </c>
      <c r="C3" s="10" t="s">
        <v>9</v>
      </c>
      <c r="D3" s="10" t="s">
        <v>12</v>
      </c>
      <c r="E3" s="10" t="s">
        <v>11</v>
      </c>
      <c r="F3" s="10" t="s">
        <v>7</v>
      </c>
      <c r="G3" s="11"/>
      <c r="H3" s="11"/>
      <c r="I3" s="17"/>
      <c r="J3" s="18"/>
      <c r="K3" s="18"/>
      <c r="L3" s="18"/>
      <c r="M3" s="7"/>
      <c r="N3" s="7"/>
    </row>
    <row r="4" spans="1:14" ht="22.5" customHeight="1">
      <c r="A4" s="12" t="s">
        <v>0</v>
      </c>
      <c r="B4" s="5">
        <v>0.0587</v>
      </c>
      <c r="C4" s="5">
        <v>315.2189</v>
      </c>
      <c r="D4" s="5">
        <f>SUM(B4:C4)</f>
        <v>315.2776</v>
      </c>
      <c r="E4" s="3">
        <v>387</v>
      </c>
      <c r="F4" s="4">
        <f aca="true" t="shared" si="0" ref="F4:F10">D4/E4*100</f>
        <v>81.46708010335918</v>
      </c>
      <c r="G4" s="13"/>
      <c r="H4" s="13"/>
      <c r="I4" s="19"/>
      <c r="J4" s="16"/>
      <c r="K4" s="16"/>
      <c r="L4" s="16"/>
      <c r="M4" s="15"/>
      <c r="N4" s="8"/>
    </row>
    <row r="5" spans="1:14" ht="22.5" customHeight="1">
      <c r="A5" s="12" t="s">
        <v>1</v>
      </c>
      <c r="B5" s="5">
        <v>163.1446</v>
      </c>
      <c r="C5" s="5">
        <v>1868.5894</v>
      </c>
      <c r="D5" s="5">
        <f>SUM(B5:C5)-162.3311</f>
        <v>1869.4029</v>
      </c>
      <c r="E5" s="3">
        <v>2222</v>
      </c>
      <c r="F5" s="4">
        <f t="shared" si="0"/>
        <v>84.13154365436543</v>
      </c>
      <c r="G5" s="13"/>
      <c r="H5" s="13"/>
      <c r="I5" s="19"/>
      <c r="J5" s="16"/>
      <c r="K5" s="16"/>
      <c r="L5" s="16"/>
      <c r="M5" s="15"/>
      <c r="N5" s="8"/>
    </row>
    <row r="6" spans="1:14" ht="22.5" customHeight="1">
      <c r="A6" s="12" t="s">
        <v>2</v>
      </c>
      <c r="B6" s="5">
        <v>143.8013</v>
      </c>
      <c r="C6" s="5">
        <v>760.1892</v>
      </c>
      <c r="D6" s="5">
        <f>SUM(B6:C6)-112.3187</f>
        <v>791.6718</v>
      </c>
      <c r="E6" s="3">
        <v>1142</v>
      </c>
      <c r="F6" s="4">
        <f t="shared" si="0"/>
        <v>69.32327495621716</v>
      </c>
      <c r="G6" s="13"/>
      <c r="H6" s="13"/>
      <c r="I6" s="19"/>
      <c r="J6" s="16"/>
      <c r="K6" s="16"/>
      <c r="L6" s="16"/>
      <c r="M6" s="15"/>
      <c r="N6" s="8"/>
    </row>
    <row r="7" spans="1:14" ht="22.5" customHeight="1">
      <c r="A7" s="12" t="s">
        <v>3</v>
      </c>
      <c r="B7" s="5">
        <v>1147.2526</v>
      </c>
      <c r="C7" s="5">
        <v>1570</v>
      </c>
      <c r="D7" s="5">
        <f>SUM(B7:C7)-1218.1095</f>
        <v>1499.1430999999998</v>
      </c>
      <c r="E7" s="3">
        <v>2807</v>
      </c>
      <c r="F7" s="4">
        <f t="shared" si="0"/>
        <v>53.40730673316707</v>
      </c>
      <c r="G7" s="13"/>
      <c r="H7" s="13"/>
      <c r="I7" s="19"/>
      <c r="J7" s="16"/>
      <c r="K7" s="16"/>
      <c r="L7" s="16"/>
      <c r="M7" s="15"/>
      <c r="N7" s="8"/>
    </row>
    <row r="8" spans="1:14" ht="22.5" customHeight="1">
      <c r="A8" s="12" t="s">
        <v>4</v>
      </c>
      <c r="B8" s="5">
        <v>5056.9757</v>
      </c>
      <c r="C8" s="5">
        <f>12416.3962+1294.8094</f>
        <v>13711.2056</v>
      </c>
      <c r="D8" s="5">
        <f>SUM(B8:C8)-1972.4028</f>
        <v>16795.7785</v>
      </c>
      <c r="E8" s="3">
        <v>34707</v>
      </c>
      <c r="F8" s="4">
        <f t="shared" si="0"/>
        <v>48.393057596450284</v>
      </c>
      <c r="G8" s="13"/>
      <c r="H8" s="13"/>
      <c r="I8" s="19"/>
      <c r="J8" s="16"/>
      <c r="K8" s="16"/>
      <c r="L8" s="16"/>
      <c r="M8" s="15"/>
      <c r="N8" s="8"/>
    </row>
    <row r="9" spans="1:14" ht="22.5" customHeight="1">
      <c r="A9" s="12" t="s">
        <v>5</v>
      </c>
      <c r="B9" s="5">
        <v>1453.7699</v>
      </c>
      <c r="C9" s="5">
        <f>2676.3234+717.3965</f>
        <v>3393.7199</v>
      </c>
      <c r="D9" s="5">
        <f>SUM(B9:C9)-907.1019</f>
        <v>3940.3879</v>
      </c>
      <c r="E9" s="3">
        <v>31010</v>
      </c>
      <c r="F9" s="4">
        <f t="shared" si="0"/>
        <v>12.706829732344405</v>
      </c>
      <c r="G9" s="13"/>
      <c r="H9" s="13"/>
      <c r="I9" s="19"/>
      <c r="J9" s="16"/>
      <c r="K9" s="16"/>
      <c r="L9" s="16"/>
      <c r="M9" s="15"/>
      <c r="N9" s="8"/>
    </row>
    <row r="10" spans="1:14" ht="22.5" customHeight="1">
      <c r="A10" s="12" t="s">
        <v>6</v>
      </c>
      <c r="B10" s="5">
        <v>41.4184</v>
      </c>
      <c r="C10" s="5">
        <v>188.2787</v>
      </c>
      <c r="D10" s="5">
        <f>SUM(B10:C10)-4.4417</f>
        <v>225.25539999999998</v>
      </c>
      <c r="E10" s="3">
        <v>2496</v>
      </c>
      <c r="F10" s="4">
        <f t="shared" si="0"/>
        <v>9.02465544871795</v>
      </c>
      <c r="G10" s="13"/>
      <c r="H10" s="13"/>
      <c r="I10" s="19"/>
      <c r="J10" s="16"/>
      <c r="K10" s="16"/>
      <c r="L10" s="16"/>
      <c r="M10" s="15"/>
      <c r="N10" s="8"/>
    </row>
    <row r="11" spans="1:12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3.5">
      <c r="A12" s="13" t="s">
        <v>13</v>
      </c>
      <c r="B12" s="11"/>
      <c r="C12" s="11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3.5">
      <c r="A13" s="14" t="s">
        <v>14</v>
      </c>
      <c r="B13" s="11"/>
      <c r="C13" s="11"/>
      <c r="D13" s="13"/>
      <c r="E13" s="13"/>
      <c r="F13" s="13"/>
      <c r="G13" s="13"/>
      <c r="H13" s="13"/>
      <c r="I13" s="13"/>
      <c r="J13" s="13"/>
      <c r="K13" s="13"/>
      <c r="L13" s="13"/>
    </row>
    <row r="14" spans="1:12" s="6" customFormat="1" ht="13.5" customHeight="1">
      <c r="A14" s="14" t="s">
        <v>15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3.5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</sheetData>
  <sheetProtection/>
  <printOptions/>
  <pageMargins left="0.9055118110236221" right="0.9055118110236221" top="0.7874015748031497" bottom="0.7874015748031497" header="0.31496062992125984" footer="0.31496062992125984"/>
  <pageSetup fitToHeight="0" fitToWidth="1" horizontalDpi="600" verticalDpi="600" orientation="landscape" paperSize="9" scale="65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2020-04-22T08:52:27Z</cp:lastPrinted>
  <dcterms:created xsi:type="dcterms:W3CDTF">2010-06-10T01:56:01Z</dcterms:created>
  <dcterms:modified xsi:type="dcterms:W3CDTF">2020-07-27T06:40:55Z</dcterms:modified>
  <cp:category/>
  <cp:version/>
  <cp:contentType/>
  <cp:contentStatus/>
</cp:coreProperties>
</file>