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Alr02n0473\e\年次報告班\R2年度\R2HTML化\01_本文関係\Ⅱ章（林業と山村（中山間地域））\"/>
    </mc:Choice>
  </mc:AlternateContent>
  <xr:revisionPtr revIDLastSave="0" documentId="13_ncr:1_{9C31C16E-A224-44B2-B7DE-EE2CEDAC2309}" xr6:coauthVersionLast="45" xr6:coauthVersionMax="45" xr10:uidLastSave="{00000000-0000-0000-0000-000000000000}"/>
  <bookViews>
    <workbookView xWindow="28680" yWindow="-120" windowWidth="29040" windowHeight="15840" tabRatio="868" xr2:uid="{C55FBC46-D7B3-4E50-9C9B-CBCC06AFB7B0}"/>
  </bookViews>
  <sheets>
    <sheet name="資料Ⅱ-４" sheetId="2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2" i="21" l="1"/>
  <c r="W38" i="21"/>
  <c r="P38" i="21" s="1"/>
  <c r="O38" i="21"/>
  <c r="W37" i="21"/>
  <c r="P37" i="21"/>
  <c r="O37" i="21"/>
  <c r="H20" i="21" l="1"/>
  <c r="G20" i="21"/>
  <c r="I20" i="21" s="1"/>
  <c r="E20" i="21"/>
  <c r="D20" i="21"/>
  <c r="F20" i="21" s="1"/>
  <c r="M19" i="21"/>
  <c r="I19" i="21"/>
  <c r="F19" i="21"/>
  <c r="M18" i="21"/>
  <c r="I18" i="21"/>
  <c r="F18" i="21"/>
  <c r="M17" i="21"/>
  <c r="I17" i="21"/>
  <c r="F17" i="21"/>
  <c r="M16" i="21"/>
  <c r="I16" i="21"/>
  <c r="F16" i="21"/>
  <c r="M15" i="21"/>
  <c r="I15" i="21"/>
  <c r="F15" i="21"/>
  <c r="M14" i="21"/>
  <c r="I14" i="21"/>
  <c r="F14" i="21"/>
  <c r="M13" i="21"/>
  <c r="I13" i="21"/>
  <c r="F13" i="21"/>
  <c r="I12" i="21"/>
  <c r="F12" i="21"/>
  <c r="M11" i="21"/>
  <c r="I11" i="21"/>
  <c r="F11" i="21"/>
  <c r="M10" i="21"/>
  <c r="I10" i="21"/>
  <c r="F10" i="21"/>
  <c r="M9" i="21"/>
  <c r="I9" i="21"/>
  <c r="F9" i="21"/>
  <c r="M8" i="21"/>
  <c r="I8" i="21"/>
  <c r="F8" i="21"/>
  <c r="M7" i="21"/>
  <c r="I7" i="21"/>
  <c r="F7" i="21"/>
  <c r="M6" i="21"/>
  <c r="I6" i="21"/>
  <c r="F6" i="21"/>
  <c r="M5" i="21"/>
  <c r="I5" i="21"/>
  <c r="F5" i="21"/>
  <c r="M20" i="21" l="1"/>
</calcChain>
</file>

<file path=xl/sharedStrings.xml><?xml version="1.0" encoding="utf-8"?>
<sst xmlns="http://schemas.openxmlformats.org/spreadsheetml/2006/main" count="58" uniqueCount="48">
  <si>
    <r>
      <t>木材生産量(百万ｍ</t>
    </r>
    <r>
      <rPr>
        <vertAlign val="superscript"/>
        <sz val="11"/>
        <rFont val="ＭＳ Ｐゴシック"/>
        <family val="3"/>
        <charset val="128"/>
      </rPr>
      <t>３</t>
    </r>
    <r>
      <rPr>
        <sz val="11"/>
        <rFont val="ＭＳ Ｐゴシック"/>
        <family val="3"/>
        <charset val="128"/>
      </rPr>
      <t>)</t>
    </r>
    <rPh sb="0" eb="2">
      <t>モクザイ</t>
    </rPh>
    <rPh sb="2" eb="5">
      <t>セイサンリョウ</t>
    </rPh>
    <phoneticPr fontId="5"/>
  </si>
  <si>
    <t>木材生産量/蓄積量（％）</t>
    <rPh sb="0" eb="2">
      <t>モクザイ</t>
    </rPh>
    <rPh sb="2" eb="4">
      <t>セイサン</t>
    </rPh>
    <rPh sb="4" eb="5">
      <t>リョウ</t>
    </rPh>
    <rPh sb="6" eb="8">
      <t>チクセキ</t>
    </rPh>
    <rPh sb="8" eb="9">
      <t>リョウ</t>
    </rPh>
    <phoneticPr fontId="5"/>
  </si>
  <si>
    <t>United States of America</t>
  </si>
  <si>
    <t>Canada</t>
  </si>
  <si>
    <t>Sweden</t>
  </si>
  <si>
    <t>Finland</t>
  </si>
  <si>
    <t>Mexico</t>
  </si>
  <si>
    <t>Germany</t>
  </si>
  <si>
    <t>France</t>
  </si>
  <si>
    <t>Poland</t>
  </si>
  <si>
    <t>New Zealand</t>
  </si>
  <si>
    <t>Turkey</t>
  </si>
  <si>
    <t>Japan</t>
  </si>
  <si>
    <t>Norway</t>
  </si>
  <si>
    <t>Italy</t>
  </si>
  <si>
    <t>Chile</t>
  </si>
  <si>
    <t>日本</t>
    <rPh sb="0" eb="2">
      <t>ニホン</t>
    </rPh>
    <phoneticPr fontId="5"/>
  </si>
  <si>
    <r>
      <t>森林蓄積量(百万ｍ</t>
    </r>
    <r>
      <rPr>
        <vertAlign val="superscript"/>
        <sz val="11"/>
        <rFont val="ＭＳ Ｐゴシック"/>
        <family val="3"/>
        <charset val="128"/>
      </rPr>
      <t>３</t>
    </r>
    <r>
      <rPr>
        <sz val="11"/>
        <rFont val="ＭＳ Ｐゴシック"/>
        <family val="3"/>
        <charset val="128"/>
      </rPr>
      <t>)</t>
    </r>
    <rPh sb="0" eb="2">
      <t>シンリン</t>
    </rPh>
    <rPh sb="2" eb="4">
      <t>チクセキ</t>
    </rPh>
    <rPh sb="4" eb="5">
      <t>リョウ</t>
    </rPh>
    <rPh sb="6" eb="8">
      <t>ヒャクマン</t>
    </rPh>
    <phoneticPr fontId="5"/>
  </si>
  <si>
    <t>スウェーデン</t>
    <phoneticPr fontId="5"/>
  </si>
  <si>
    <t>フィンランド</t>
    <phoneticPr fontId="5"/>
  </si>
  <si>
    <t>フランス</t>
    <phoneticPr fontId="5"/>
  </si>
  <si>
    <t>ポーランド</t>
    <phoneticPr fontId="5"/>
  </si>
  <si>
    <t>ドイツ</t>
    <phoneticPr fontId="5"/>
  </si>
  <si>
    <t>チリ</t>
    <phoneticPr fontId="5"/>
  </si>
  <si>
    <t>トルコ</t>
    <phoneticPr fontId="5"/>
  </si>
  <si>
    <t>イタリア</t>
    <phoneticPr fontId="5"/>
  </si>
  <si>
    <t>ノルウェー</t>
    <phoneticPr fontId="5"/>
  </si>
  <si>
    <t>メキシコ</t>
    <phoneticPr fontId="5"/>
  </si>
  <si>
    <t>ニュージーランド</t>
    <phoneticPr fontId="5"/>
  </si>
  <si>
    <t>国名</t>
    <rPh sb="0" eb="2">
      <t>コクメイ</t>
    </rPh>
    <phoneticPr fontId="5"/>
  </si>
  <si>
    <t>○諸外国の森林蓄積量に対する木材生産量の比率</t>
    <rPh sb="1" eb="4">
      <t>ショガイコク</t>
    </rPh>
    <rPh sb="5" eb="7">
      <t>シンリン</t>
    </rPh>
    <rPh sb="7" eb="10">
      <t>チクセキリョウ</t>
    </rPh>
    <rPh sb="11" eb="12">
      <t>タイ</t>
    </rPh>
    <rPh sb="14" eb="16">
      <t>モクザイ</t>
    </rPh>
    <rPh sb="16" eb="19">
      <t>セイサンリョウ</t>
    </rPh>
    <rPh sb="20" eb="22">
      <t>ヒリツ</t>
    </rPh>
    <phoneticPr fontId="5"/>
  </si>
  <si>
    <t>OECD加盟国森林蓄積量上位15か国</t>
    <rPh sb="4" eb="7">
      <t>カメイコク</t>
    </rPh>
    <rPh sb="7" eb="9">
      <t>シンリン</t>
    </rPh>
    <rPh sb="9" eb="12">
      <t>チクセキリョウ</t>
    </rPh>
    <rPh sb="12" eb="14">
      <t>ジョウイ</t>
    </rPh>
    <rPh sb="17" eb="18">
      <t>コク</t>
    </rPh>
    <phoneticPr fontId="5"/>
  </si>
  <si>
    <t>計</t>
    <rPh sb="0" eb="1">
      <t>ケイ</t>
    </rPh>
    <phoneticPr fontId="5"/>
  </si>
  <si>
    <t>米国</t>
    <rPh sb="0" eb="2">
      <t>ベイコク</t>
    </rPh>
    <phoneticPr fontId="5"/>
  </si>
  <si>
    <r>
      <t>木材生産量（百万m</t>
    </r>
    <r>
      <rPr>
        <vertAlign val="superscript"/>
        <sz val="11"/>
        <color theme="1"/>
        <rFont val="ＭＳ Ｐゴシック"/>
        <family val="3"/>
        <charset val="128"/>
      </rPr>
      <t>3</t>
    </r>
    <r>
      <rPr>
        <sz val="11"/>
        <color theme="1"/>
        <rFont val="ＭＳ Ｐゴシック"/>
        <family val="3"/>
        <charset val="128"/>
      </rPr>
      <t>）</t>
    </r>
    <rPh sb="0" eb="2">
      <t>モクザイ</t>
    </rPh>
    <rPh sb="2" eb="5">
      <t>セイサンリョウ</t>
    </rPh>
    <rPh sb="6" eb="8">
      <t>ヒャクマン</t>
    </rPh>
    <phoneticPr fontId="5"/>
  </si>
  <si>
    <r>
      <t>蓄積量（百万m</t>
    </r>
    <r>
      <rPr>
        <vertAlign val="superscript"/>
        <sz val="11"/>
        <color theme="1"/>
        <rFont val="ＭＳ Ｐゴシック"/>
        <family val="3"/>
        <charset val="128"/>
      </rPr>
      <t>3</t>
    </r>
    <r>
      <rPr>
        <sz val="11"/>
        <color theme="1"/>
        <rFont val="ＭＳ Ｐゴシック"/>
        <family val="3"/>
        <charset val="128"/>
      </rPr>
      <t>）</t>
    </r>
    <rPh sb="0" eb="3">
      <t>チクセキリョウ</t>
    </rPh>
    <rPh sb="4" eb="6">
      <t>ヒャクマン</t>
    </rPh>
    <phoneticPr fontId="5"/>
  </si>
  <si>
    <t>Colombia</t>
  </si>
  <si>
    <t>2017年</t>
    <rPh sb="4" eb="5">
      <t>ネン</t>
    </rPh>
    <phoneticPr fontId="5"/>
  </si>
  <si>
    <t>カナダ</t>
    <phoneticPr fontId="5"/>
  </si>
  <si>
    <t>コロンビア</t>
    <phoneticPr fontId="5"/>
  </si>
  <si>
    <t>2010年</t>
    <rPh sb="4" eb="5">
      <t>ネン</t>
    </rPh>
    <phoneticPr fontId="5"/>
  </si>
  <si>
    <t>森林蓄積量の推移
(2010)-(2017)</t>
    <rPh sb="0" eb="2">
      <t>シンリン</t>
    </rPh>
    <rPh sb="2" eb="4">
      <t>チクセキ</t>
    </rPh>
    <rPh sb="4" eb="5">
      <t>リョウ</t>
    </rPh>
    <rPh sb="6" eb="8">
      <t>スイイ</t>
    </rPh>
    <phoneticPr fontId="5"/>
  </si>
  <si>
    <t>森林率（％）</t>
    <rPh sb="0" eb="3">
      <t>シンリンリツ</t>
    </rPh>
    <phoneticPr fontId="5"/>
  </si>
  <si>
    <t>ダミー１</t>
    <phoneticPr fontId="5"/>
  </si>
  <si>
    <t>ダミー２</t>
  </si>
  <si>
    <t>　　２：木材生産量は「FAOSTAT」による2017年の丸太生産量の数値。森林蓄積量は「世界森林資源評価2020」による2017年の数値。森林率は「世界森林資源評価2020」を基に算出した、2017年の数値。</t>
    <rPh sb="26" eb="27">
      <t>ネン</t>
    </rPh>
    <rPh sb="37" eb="39">
      <t>シンリン</t>
    </rPh>
    <rPh sb="64" eb="65">
      <t>ネン</t>
    </rPh>
    <rPh sb="69" eb="72">
      <t>シンリンリツ</t>
    </rPh>
    <rPh sb="74" eb="82">
      <t>セカイシンリンシゲンヒョウカ</t>
    </rPh>
    <rPh sb="88" eb="89">
      <t>モト</t>
    </rPh>
    <rPh sb="90" eb="92">
      <t>サンシュツ</t>
    </rPh>
    <rPh sb="99" eb="100">
      <t>ネン</t>
    </rPh>
    <rPh sb="101" eb="103">
      <t>スウチ</t>
    </rPh>
    <phoneticPr fontId="5"/>
  </si>
  <si>
    <t xml:space="preserve"> 注１：OECD加盟国（2021年１月時点）のうち、2017年における森林蓄積量上位15か国の比較（ポルトガル、オーストラリア、ベルギー、イスラエルについては森林蓄積量が報告されていないため除いている）。</t>
    <phoneticPr fontId="5"/>
  </si>
  <si>
    <t>資料：国際連合食糧農業機関(FAO)「FAOSTAT」（2021年３月１日現在有効なもの）、FAO「世界森林資源評価2020」を基に林野庁企画課作成。</t>
    <rPh sb="0" eb="2">
      <t>シリョウ</t>
    </rPh>
    <rPh sb="64" eb="65">
      <t>モト</t>
    </rPh>
    <rPh sb="66" eb="68">
      <t>リンヤ</t>
    </rPh>
    <rPh sb="68" eb="69">
      <t>チョウ</t>
    </rPh>
    <rPh sb="69" eb="72">
      <t>キカクカ</t>
    </rPh>
    <rPh sb="72" eb="74">
      <t>サクセイ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</si>
</sst>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7" formatCode="0.00_);[Red]\(0.00\)"/>
    <numFmt numFmtId="178" formatCode="0.0_ "/>
    <numFmt numFmtId="180" formatCode="#,##0_);[Red]\(#,##0\)"/>
    <numFmt numFmtId="182" formatCode="0.0_);[Red]\(0.0\)"/>
    <numFmt numFmtId="184" formatCode="#,##0.0;[Red]\-#,##0.0"/>
    <numFmt numFmtId="185" formatCode="0.00_ "/>
    <numFmt numFmtId="186" formatCode="#,##0_);\(#,##0\)"/>
  </numFmts>
  <fonts count="14" x14ac:knownFonts="1">
    <font>
      <sz val="11"/>
      <name val="ＭＳ Ｐゴシック"/>
      <family val="3"/>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1"/>
      <name val="ＭＳ Ｐゴシック"/>
      <family val="3"/>
      <charset val="128"/>
    </font>
    <font>
      <sz val="6"/>
      <name val="ＭＳ Ｐゴシック"/>
      <family val="3"/>
      <charset val="128"/>
    </font>
    <font>
      <vertAlign val="superscript"/>
      <sz val="11"/>
      <name val="ＭＳ Ｐゴシック"/>
      <family val="3"/>
      <charset val="128"/>
    </font>
    <font>
      <sz val="11"/>
      <color rgb="FFFF0000"/>
      <name val="ＭＳ Ｐゴシック"/>
      <family val="3"/>
      <charset val="128"/>
    </font>
    <font>
      <sz val="12"/>
      <name val="ＭＳ Ｐゴシック"/>
      <family val="3"/>
      <charset val="128"/>
    </font>
    <font>
      <b/>
      <sz val="11"/>
      <name val="ＭＳ Ｐゴシック"/>
      <family val="3"/>
      <charset val="128"/>
    </font>
    <font>
      <sz val="12"/>
      <color rgb="FFFF0000"/>
      <name val="ＭＳ Ｐゴシック"/>
      <family val="3"/>
      <charset val="128"/>
    </font>
    <font>
      <sz val="14"/>
      <name val="ＭＳ Ｐゴシック"/>
      <family val="3"/>
      <charset val="128"/>
    </font>
    <font>
      <sz val="11"/>
      <color theme="1"/>
      <name val="ＭＳ Ｐゴシック"/>
      <family val="3"/>
      <charset val="128"/>
    </font>
    <font>
      <vertAlign val="superscript"/>
      <sz val="11"/>
      <color theme="1"/>
      <name val="ＭＳ Ｐゴシック"/>
      <family val="3"/>
      <charset val="128"/>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alignment vertical="center"/>
    </xf>
    <xf numFmtId="9"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73">
    <xf numFmtId="0" fontId="0" fillId="0" borderId="0" xfId="0">
      <alignment vertical="center"/>
    </xf>
    <xf numFmtId="0" fontId="8" fillId="0" borderId="0" xfId="0" applyFont="1" applyBorder="1">
      <alignment vertical="center"/>
    </xf>
    <xf numFmtId="0" fontId="0" fillId="0" borderId="0" xfId="0" applyFont="1">
      <alignment vertical="center"/>
    </xf>
    <xf numFmtId="0" fontId="0" fillId="0" borderId="0" xfId="0" applyAlignment="1">
      <alignment vertical="center"/>
    </xf>
    <xf numFmtId="0" fontId="0" fillId="2" borderId="1" xfId="0" applyFill="1" applyBorder="1" applyAlignment="1">
      <alignment horizontal="center" vertical="center"/>
    </xf>
    <xf numFmtId="0" fontId="0" fillId="2" borderId="1" xfId="0" applyFont="1" applyFill="1" applyBorder="1" applyAlignment="1">
      <alignment horizontal="center" vertical="center"/>
    </xf>
    <xf numFmtId="0" fontId="9" fillId="0" borderId="0" xfId="0" applyFont="1">
      <alignment vertical="center"/>
    </xf>
    <xf numFmtId="0" fontId="0" fillId="0" borderId="0" xfId="0" applyAlignment="1">
      <alignment horizontal="right" vertical="center"/>
    </xf>
    <xf numFmtId="0" fontId="7" fillId="0" borderId="0" xfId="0" applyFont="1" applyBorder="1" applyAlignment="1">
      <alignment vertical="center"/>
    </xf>
    <xf numFmtId="0" fontId="10" fillId="0" borderId="0" xfId="0" applyFont="1" applyBorder="1" applyAlignment="1">
      <alignment vertical="center"/>
    </xf>
    <xf numFmtId="0" fontId="0" fillId="2" borderId="1" xfId="0" applyFont="1" applyFill="1" applyBorder="1" applyAlignment="1">
      <alignment horizontal="center" vertical="center" wrapText="1"/>
    </xf>
    <xf numFmtId="0" fontId="11" fillId="0" borderId="0" xfId="0" applyFont="1">
      <alignment vertical="center"/>
    </xf>
    <xf numFmtId="38" fontId="0" fillId="3" borderId="12" xfId="0" applyNumberFormat="1" applyFont="1" applyFill="1" applyBorder="1" applyAlignment="1">
      <alignment horizontal="right" vertical="center"/>
    </xf>
    <xf numFmtId="10" fontId="0" fillId="3" borderId="12" xfId="1" applyNumberFormat="1" applyFont="1" applyFill="1" applyBorder="1" applyAlignment="1">
      <alignment horizontal="right" vertical="center"/>
    </xf>
    <xf numFmtId="177" fontId="4" fillId="3" borderId="12" xfId="1" applyNumberFormat="1" applyFill="1" applyBorder="1">
      <alignment vertical="center"/>
    </xf>
    <xf numFmtId="0" fontId="12" fillId="0" borderId="0" xfId="0" applyFont="1" applyFill="1" applyBorder="1">
      <alignment vertical="center"/>
    </xf>
    <xf numFmtId="0" fontId="12" fillId="0" borderId="0" xfId="0" applyFont="1">
      <alignment vertical="center"/>
    </xf>
    <xf numFmtId="38" fontId="0" fillId="3" borderId="1" xfId="0" applyNumberFormat="1" applyFont="1" applyFill="1" applyBorder="1" applyAlignment="1">
      <alignment horizontal="center" vertical="center"/>
    </xf>
    <xf numFmtId="180" fontId="12" fillId="0" borderId="3" xfId="0" applyNumberFormat="1" applyFont="1" applyFill="1" applyBorder="1">
      <alignment vertical="center"/>
    </xf>
    <xf numFmtId="182" fontId="12" fillId="0" borderId="1" xfId="0" applyNumberFormat="1" applyFont="1" applyBorder="1">
      <alignment vertical="center"/>
    </xf>
    <xf numFmtId="178" fontId="12" fillId="0" borderId="1" xfId="0" applyNumberFormat="1" applyFont="1" applyBorder="1">
      <alignment vertical="center"/>
    </xf>
    <xf numFmtId="180" fontId="12" fillId="0" borderId="1" xfId="0" applyNumberFormat="1" applyFont="1" applyBorder="1">
      <alignment vertical="center"/>
    </xf>
    <xf numFmtId="180" fontId="12" fillId="0" borderId="3" xfId="0" applyNumberFormat="1" applyFont="1" applyBorder="1">
      <alignment vertical="center"/>
    </xf>
    <xf numFmtId="182" fontId="12" fillId="0" borderId="3" xfId="0" applyNumberFormat="1" applyFont="1" applyFill="1" applyBorder="1">
      <alignment vertical="center"/>
    </xf>
    <xf numFmtId="182" fontId="12" fillId="0" borderId="3" xfId="0" applyNumberFormat="1" applyFont="1" applyBorder="1">
      <alignment vertical="center"/>
    </xf>
    <xf numFmtId="0" fontId="7" fillId="0" borderId="0" xfId="0" applyFont="1" applyAlignment="1">
      <alignment vertical="center"/>
    </xf>
    <xf numFmtId="0" fontId="12" fillId="0" borderId="3" xfId="0" applyFont="1" applyFill="1" applyBorder="1">
      <alignment vertical="center"/>
    </xf>
    <xf numFmtId="0" fontId="12" fillId="0" borderId="3" xfId="0" applyFont="1" applyBorder="1">
      <alignment vertical="center"/>
    </xf>
    <xf numFmtId="0" fontId="12" fillId="0" borderId="1" xfId="0" applyFont="1" applyFill="1" applyBorder="1" applyAlignment="1">
      <alignment horizontal="center" vertical="center" wrapText="1"/>
    </xf>
    <xf numFmtId="182" fontId="12" fillId="0" borderId="4" xfId="0" applyNumberFormat="1" applyFont="1" applyBorder="1">
      <alignment vertical="center"/>
    </xf>
    <xf numFmtId="0" fontId="12" fillId="0" borderId="9" xfId="0" applyFont="1" applyFill="1" applyBorder="1" applyAlignment="1">
      <alignment horizontal="center" vertical="center" wrapText="1"/>
    </xf>
    <xf numFmtId="0" fontId="12" fillId="0" borderId="0" xfId="0" applyFont="1" applyFill="1" applyBorder="1" applyAlignment="1">
      <alignment horizontal="center" vertical="center" wrapText="1"/>
    </xf>
    <xf numFmtId="182" fontId="12" fillId="0" borderId="9" xfId="0" applyNumberFormat="1" applyFont="1" applyBorder="1">
      <alignment vertical="center"/>
    </xf>
    <xf numFmtId="182" fontId="12" fillId="0" borderId="0" xfId="0" applyNumberFormat="1" applyFont="1" applyBorder="1">
      <alignment vertical="center"/>
    </xf>
    <xf numFmtId="185" fontId="0" fillId="3" borderId="1" xfId="1" applyNumberFormat="1" applyFont="1" applyFill="1" applyBorder="1" applyAlignment="1">
      <alignment horizontal="center" vertical="center"/>
    </xf>
    <xf numFmtId="185" fontId="4" fillId="3" borderId="1" xfId="1" applyNumberFormat="1" applyFill="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0" fillId="2" borderId="2" xfId="0" applyFill="1" applyBorder="1" applyAlignment="1">
      <alignment horizontal="center" vertical="center"/>
    </xf>
    <xf numFmtId="0" fontId="0" fillId="2" borderId="8" xfId="0" applyFill="1" applyBorder="1" applyAlignment="1">
      <alignment horizontal="center" vertical="center"/>
    </xf>
    <xf numFmtId="0" fontId="0" fillId="2" borderId="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4" xfId="0" applyFont="1" applyFill="1" applyBorder="1" applyAlignment="1">
      <alignment horizontal="center" vertical="center"/>
    </xf>
    <xf numFmtId="0" fontId="12" fillId="0" borderId="3"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12" xfId="0" applyFont="1" applyBorder="1" applyAlignment="1">
      <alignment horizontal="center" vertical="center"/>
    </xf>
    <xf numFmtId="182" fontId="12" fillId="0" borderId="1" xfId="0" applyNumberFormat="1" applyFont="1" applyFill="1" applyBorder="1">
      <alignment vertical="center"/>
    </xf>
    <xf numFmtId="178" fontId="12" fillId="0" borderId="1" xfId="0" applyNumberFormat="1" applyFont="1" applyFill="1" applyBorder="1">
      <alignment vertical="center"/>
    </xf>
    <xf numFmtId="180" fontId="12" fillId="0" borderId="1" xfId="0" applyNumberFormat="1" applyFont="1" applyFill="1" applyBorder="1">
      <alignment vertical="center"/>
    </xf>
    <xf numFmtId="182" fontId="12" fillId="0" borderId="9" xfId="0" applyNumberFormat="1" applyFont="1" applyFill="1" applyBorder="1">
      <alignment vertical="center"/>
    </xf>
    <xf numFmtId="182" fontId="12" fillId="0" borderId="0" xfId="0" applyNumberFormat="1" applyFont="1" applyFill="1" applyBorder="1">
      <alignment vertical="center"/>
    </xf>
    <xf numFmtId="182" fontId="12" fillId="0" borderId="4" xfId="0" applyNumberFormat="1" applyFont="1" applyFill="1" applyBorder="1">
      <alignment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182" fontId="12" fillId="0" borderId="11" xfId="0" applyNumberFormat="1" applyFont="1" applyFill="1" applyBorder="1">
      <alignment vertical="center"/>
    </xf>
    <xf numFmtId="182" fontId="12" fillId="0" borderId="13" xfId="0" applyNumberFormat="1" applyFont="1" applyFill="1" applyBorder="1">
      <alignment vertical="center"/>
    </xf>
    <xf numFmtId="0" fontId="12" fillId="0" borderId="0" xfId="0" applyFont="1" applyBorder="1" applyAlignment="1">
      <alignment vertical="center" wrapText="1"/>
    </xf>
    <xf numFmtId="180" fontId="12" fillId="0" borderId="9" xfId="0" applyNumberFormat="1" applyFont="1" applyBorder="1" applyAlignment="1">
      <alignment vertical="center"/>
    </xf>
    <xf numFmtId="0" fontId="12" fillId="0" borderId="4"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3"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8" xfId="0"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184" fontId="0" fillId="0" borderId="1" xfId="0" applyNumberFormat="1" applyFont="1" applyFill="1" applyBorder="1" applyAlignment="1">
      <alignment horizontal="center" vertical="center"/>
    </xf>
    <xf numFmtId="38" fontId="0" fillId="0" borderId="1" xfId="0" applyNumberFormat="1" applyFont="1" applyFill="1" applyBorder="1" applyAlignment="1">
      <alignment horizontal="center" vertical="center"/>
    </xf>
    <xf numFmtId="10" fontId="0" fillId="0" borderId="1" xfId="1" applyNumberFormat="1" applyFont="1" applyFill="1" applyBorder="1" applyAlignment="1">
      <alignment horizontal="center" vertical="center"/>
    </xf>
    <xf numFmtId="186" fontId="12" fillId="0" borderId="0" xfId="0" applyNumberFormat="1" applyFont="1" applyBorder="1" applyAlignment="1">
      <alignment vertical="center"/>
    </xf>
  </cellXfs>
  <cellStyles count="5">
    <cellStyle name="パーセント" xfId="1" builtinId="5"/>
    <cellStyle name="標準" xfId="0" builtinId="0"/>
    <cellStyle name="標準 2" xfId="2" xr:uid="{35BFAF85-BFF4-479C-8BB5-59B9F9E4BF45}"/>
    <cellStyle name="標準 3" xfId="3" xr:uid="{48195F8A-703C-43DA-AD10-16F8DE721C14}"/>
    <cellStyle name="標準 4" xfId="4" xr:uid="{A875FB02-32BE-49D2-9102-FBCB51F5A849}"/>
  </cellStyles>
  <dxfs count="0"/>
  <tableStyles count="0" defaultTableStyle="TableStyleMedium2" defaultPivotStyle="PivotStyleLight16"/>
  <colors>
    <mruColors>
      <color rgb="FFFF9900"/>
      <color rgb="FFA8DC84"/>
      <color rgb="FF8CD495"/>
      <color rgb="FF8686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256608648115611E-2"/>
          <c:y val="7.4976067504605212E-2"/>
          <c:w val="0.88560345489410996"/>
          <c:h val="0.67815243900653777"/>
        </c:manualLayout>
      </c:layout>
      <c:barChart>
        <c:barDir val="col"/>
        <c:grouping val="clustered"/>
        <c:varyColors val="0"/>
        <c:ser>
          <c:idx val="3"/>
          <c:order val="0"/>
          <c:tx>
            <c:v>木材生産量/蓄積量（％）</c:v>
          </c:tx>
          <c:spPr>
            <a:solidFill>
              <a:srgbClr val="FF9900"/>
            </a:solidFill>
            <a:ln>
              <a:noFill/>
            </a:ln>
            <a:effectLst/>
          </c:spPr>
          <c:invertIfNegative val="0"/>
          <c:dPt>
            <c:idx val="12"/>
            <c:invertIfNegative val="0"/>
            <c:bubble3D val="0"/>
            <c:spPr>
              <a:solidFill>
                <a:srgbClr val="FF9900"/>
              </a:solidFill>
              <a:ln>
                <a:noFill/>
              </a:ln>
              <a:effectLst/>
            </c:spPr>
            <c:extLst>
              <c:ext xmlns:c16="http://schemas.microsoft.com/office/drawing/2014/chart" uri="{C3380CC4-5D6E-409C-BE32-E72D297353CC}">
                <c16:uniqueId val="{00000001-48B3-4D09-9338-00B70A9760A2}"/>
              </c:ext>
            </c:extLst>
          </c:dPt>
          <c:dLbls>
            <c:dLbl>
              <c:idx val="0"/>
              <c:layout>
                <c:manualLayout>
                  <c:x val="-6.6310562123859428E-3"/>
                  <c:y val="8.448616259147407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B3-4D09-9338-00B70A9760A2}"/>
                </c:ext>
              </c:extLst>
            </c:dLbl>
            <c:dLbl>
              <c:idx val="1"/>
              <c:layout>
                <c:manualLayout>
                  <c:x val="-6.6310562123859428E-3"/>
                  <c:y val="-2.596758846765549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B3-4D09-9338-00B70A9760A2}"/>
                </c:ext>
              </c:extLst>
            </c:dLbl>
            <c:dLbl>
              <c:idx val="8"/>
              <c:layout>
                <c:manualLayout>
                  <c:x val="-6.631056212386023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B3-4D09-9338-00B70A9760A2}"/>
                </c:ext>
              </c:extLst>
            </c:dLbl>
            <c:dLbl>
              <c:idx val="9"/>
              <c:layout>
                <c:manualLayout>
                  <c:x val="-8.841408283181256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B3-4D09-9338-00B70A9760A2}"/>
                </c:ext>
              </c:extLst>
            </c:dLbl>
            <c:dLbl>
              <c:idx val="10"/>
              <c:layout>
                <c:manualLayout>
                  <c:x val="-6.63105621238594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8B3-4D09-9338-00B70A9760A2}"/>
                </c:ext>
              </c:extLst>
            </c:dLbl>
            <c:dLbl>
              <c:idx val="11"/>
              <c:layout>
                <c:manualLayout>
                  <c:x val="-1.105176035397665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8B3-4D09-9338-00B70A9760A2}"/>
                </c:ext>
              </c:extLst>
            </c:dLbl>
            <c:dLbl>
              <c:idx val="12"/>
              <c:layout>
                <c:manualLayout>
                  <c:x val="-8.8414082831812565E-3"/>
                  <c:y val="-2.832860557904108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B3-4D09-9338-00B70A9760A2}"/>
                </c:ext>
              </c:extLst>
            </c:dLbl>
            <c:dLbl>
              <c:idx val="13"/>
              <c:layout>
                <c:manualLayout>
                  <c:x val="-6.6310562123859428E-3"/>
                  <c:y val="2.832860557904004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8B3-4D09-9338-00B70A9760A2}"/>
                </c:ext>
              </c:extLst>
            </c:dLbl>
            <c:dLbl>
              <c:idx val="14"/>
              <c:layout>
                <c:manualLayout>
                  <c:x val="-8.841408283181256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8B3-4D09-9338-00B70A9760A2}"/>
                </c:ext>
              </c:extLst>
            </c:dLbl>
            <c:numFmt formatCode="#,##0.0_);[Red]\(#,##0.0\)" sourceLinked="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'資料Ⅱ-４'!$C$5:$C$19</c:f>
              <c:strCache>
                <c:ptCount val="15"/>
                <c:pt idx="0">
                  <c:v>フィンランド</c:v>
                </c:pt>
                <c:pt idx="1">
                  <c:v>スウェーデン</c:v>
                </c:pt>
                <c:pt idx="2">
                  <c:v>ドイツ</c:v>
                </c:pt>
                <c:pt idx="3">
                  <c:v>ポーランド</c:v>
                </c:pt>
                <c:pt idx="4">
                  <c:v>フランス</c:v>
                </c:pt>
                <c:pt idx="5">
                  <c:v>トルコ</c:v>
                </c:pt>
                <c:pt idx="6">
                  <c:v>チリ</c:v>
                </c:pt>
                <c:pt idx="7">
                  <c:v>メキシコ</c:v>
                </c:pt>
                <c:pt idx="8">
                  <c:v>米国</c:v>
                </c:pt>
                <c:pt idx="9">
                  <c:v>ノルウェー</c:v>
                </c:pt>
                <c:pt idx="10">
                  <c:v>イタリア</c:v>
                </c:pt>
                <c:pt idx="11">
                  <c:v>ニュージーランド</c:v>
                </c:pt>
                <c:pt idx="12">
                  <c:v>日本</c:v>
                </c:pt>
                <c:pt idx="13">
                  <c:v>カナダ</c:v>
                </c:pt>
                <c:pt idx="14">
                  <c:v>コロンビア</c:v>
                </c:pt>
              </c:strCache>
            </c:strRef>
          </c:cat>
          <c:val>
            <c:numRef>
              <c:f>'資料Ⅱ-４'!$I$5:$I$19</c:f>
              <c:numCache>
                <c:formatCode>0.0_);[Red]\(0.0\)</c:formatCode>
                <c:ptCount val="15"/>
                <c:pt idx="0">
                  <c:v>2.5848867835922986</c:v>
                </c:pt>
                <c:pt idx="1">
                  <c:v>2.0912365351987239</c:v>
                </c:pt>
                <c:pt idx="2">
                  <c:v>1.7936117936117939</c:v>
                </c:pt>
                <c:pt idx="3">
                  <c:v>1.7270301181852841</c:v>
                </c:pt>
                <c:pt idx="4">
                  <c:v>1.7133202989284082</c:v>
                </c:pt>
                <c:pt idx="5">
                  <c:v>1.5161333708291049</c:v>
                </c:pt>
                <c:pt idx="6">
                  <c:v>1.4091762105640564</c:v>
                </c:pt>
                <c:pt idx="7">
                  <c:v>1.2414285485942023</c:v>
                </c:pt>
                <c:pt idx="8">
                  <c:v>1.0581828526399808</c:v>
                </c:pt>
                <c:pt idx="9">
                  <c:v>1.0305794897786789</c:v>
                </c:pt>
                <c:pt idx="10">
                  <c:v>0.93547373532520217</c:v>
                </c:pt>
                <c:pt idx="11">
                  <c:v>0.83358979143292633</c:v>
                </c:pt>
                <c:pt idx="12">
                  <c:v>0.5486522653412349</c:v>
                </c:pt>
                <c:pt idx="13">
                  <c:v>0.34739164739237893</c:v>
                </c:pt>
                <c:pt idx="14">
                  <c:v>6.5417460187133999E-2</c:v>
                </c:pt>
              </c:numCache>
            </c:numRef>
          </c:val>
          <c:extLst>
            <c:ext xmlns:c16="http://schemas.microsoft.com/office/drawing/2014/chart" uri="{C3380CC4-5D6E-409C-BE32-E72D297353CC}">
              <c16:uniqueId val="{00000003-48B3-4D09-9338-00B70A9760A2}"/>
            </c:ext>
          </c:extLst>
        </c:ser>
        <c:ser>
          <c:idx val="2"/>
          <c:order val="2"/>
          <c:tx>
            <c:strRef>
              <c:f>'資料Ⅱ-４'!$K$4</c:f>
              <c:strCache>
                <c:ptCount val="1"/>
                <c:pt idx="0">
                  <c:v>ダミー２</c:v>
                </c:pt>
              </c:strCache>
            </c:strRef>
          </c:tx>
          <c:spPr>
            <a:solidFill>
              <a:schemeClr val="accent3"/>
            </a:solidFill>
            <a:ln>
              <a:noFill/>
            </a:ln>
            <a:effectLst/>
          </c:spPr>
          <c:invertIfNegative val="0"/>
          <c:val>
            <c:numRef>
              <c:f>'資料Ⅱ-４'!$K$5:$K$19</c:f>
              <c:numCache>
                <c:formatCode>0.0_);[Red]\(0.0\)</c:formatCode>
                <c:ptCount val="15"/>
              </c:numCache>
            </c:numRef>
          </c:val>
          <c:extLst>
            <c:ext xmlns:c16="http://schemas.microsoft.com/office/drawing/2014/chart" uri="{C3380CC4-5D6E-409C-BE32-E72D297353CC}">
              <c16:uniqueId val="{00000004-48B3-4D09-9338-00B70A9760A2}"/>
            </c:ext>
          </c:extLst>
        </c:ser>
        <c:dLbls>
          <c:showLegendKey val="0"/>
          <c:showVal val="0"/>
          <c:showCatName val="0"/>
          <c:showSerName val="0"/>
          <c:showPercent val="0"/>
          <c:showBubbleSize val="0"/>
        </c:dLbls>
        <c:gapWidth val="150"/>
        <c:axId val="595156088"/>
        <c:axId val="595156416"/>
      </c:barChart>
      <c:barChart>
        <c:barDir val="col"/>
        <c:grouping val="clustered"/>
        <c:varyColors val="0"/>
        <c:ser>
          <c:idx val="1"/>
          <c:order val="1"/>
          <c:tx>
            <c:strRef>
              <c:f>'資料Ⅱ-４'!$J$4</c:f>
              <c:strCache>
                <c:ptCount val="1"/>
                <c:pt idx="0">
                  <c:v>ダミー１</c:v>
                </c:pt>
              </c:strCache>
            </c:strRef>
          </c:tx>
          <c:spPr>
            <a:solidFill>
              <a:schemeClr val="accent2"/>
            </a:solidFill>
            <a:ln>
              <a:noFill/>
            </a:ln>
            <a:effectLst/>
          </c:spPr>
          <c:invertIfNegative val="0"/>
          <c:val>
            <c:numRef>
              <c:f>'資料Ⅱ-４'!$J$5:$J$19</c:f>
              <c:numCache>
                <c:formatCode>0.0_);[Red]\(0.0\)</c:formatCode>
                <c:ptCount val="15"/>
              </c:numCache>
            </c:numRef>
          </c:val>
          <c:extLst>
            <c:ext xmlns:c16="http://schemas.microsoft.com/office/drawing/2014/chart" uri="{C3380CC4-5D6E-409C-BE32-E72D297353CC}">
              <c16:uniqueId val="{00000005-48B3-4D09-9338-00B70A9760A2}"/>
            </c:ext>
          </c:extLst>
        </c:ser>
        <c:ser>
          <c:idx val="0"/>
          <c:order val="3"/>
          <c:tx>
            <c:v>森林率（右軸）</c:v>
          </c:tx>
          <c:spPr>
            <a:solidFill>
              <a:srgbClr val="00B050"/>
            </a:solidFill>
            <a:ln>
              <a:noFill/>
            </a:ln>
            <a:effectLst/>
          </c:spPr>
          <c:invertIfNegative val="0"/>
          <c:dLbls>
            <c:dLbl>
              <c:idx val="12"/>
              <c:layout>
                <c:manualLayout>
                  <c:x val="-2.1903370717290577E-3"/>
                  <c:y val="-3.1814640855125746E-3"/>
                </c:manualLayout>
              </c:layout>
              <c:numFmt formatCode="#,##0.0&quot;%&quot;" sourceLinked="0"/>
              <c:spPr>
                <a:noFill/>
                <a:ln w="9525">
                  <a:solidFill>
                    <a:schemeClr val="tx1"/>
                  </a:solid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B3-4D09-9338-00B70A9760A2}"/>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val>
            <c:numRef>
              <c:f>'資料Ⅱ-４'!$L$5:$L$19</c:f>
              <c:numCache>
                <c:formatCode>0.0_);[Red]\(0.0\)</c:formatCode>
                <c:ptCount val="15"/>
                <c:pt idx="0">
                  <c:v>73.7</c:v>
                </c:pt>
                <c:pt idx="1">
                  <c:v>68.7</c:v>
                </c:pt>
                <c:pt idx="2">
                  <c:v>32.700000000000003</c:v>
                </c:pt>
                <c:pt idx="3">
                  <c:v>30.9</c:v>
                </c:pt>
                <c:pt idx="4">
                  <c:v>31.1</c:v>
                </c:pt>
                <c:pt idx="5">
                  <c:v>28.3</c:v>
                </c:pt>
                <c:pt idx="6">
                  <c:v>24</c:v>
                </c:pt>
                <c:pt idx="7">
                  <c:v>34</c:v>
                </c:pt>
                <c:pt idx="8">
                  <c:v>33.9</c:v>
                </c:pt>
                <c:pt idx="9">
                  <c:v>40</c:v>
                </c:pt>
                <c:pt idx="10">
                  <c:v>32</c:v>
                </c:pt>
                <c:pt idx="11">
                  <c:v>37.4</c:v>
                </c:pt>
                <c:pt idx="12">
                  <c:v>68.400000000000006</c:v>
                </c:pt>
                <c:pt idx="13">
                  <c:v>38.200000000000003</c:v>
                </c:pt>
                <c:pt idx="14">
                  <c:v>53.8</c:v>
                </c:pt>
              </c:numCache>
            </c:numRef>
          </c:val>
          <c:extLst>
            <c:ext xmlns:c16="http://schemas.microsoft.com/office/drawing/2014/chart" uri="{C3380CC4-5D6E-409C-BE32-E72D297353CC}">
              <c16:uniqueId val="{00000007-48B3-4D09-9338-00B70A9760A2}"/>
            </c:ext>
          </c:extLst>
        </c:ser>
        <c:dLbls>
          <c:showLegendKey val="0"/>
          <c:showVal val="0"/>
          <c:showCatName val="0"/>
          <c:showSerName val="0"/>
          <c:showPercent val="0"/>
          <c:showBubbleSize val="0"/>
        </c:dLbls>
        <c:gapWidth val="150"/>
        <c:axId val="434410224"/>
        <c:axId val="434403664"/>
      </c:barChart>
      <c:catAx>
        <c:axId val="595156088"/>
        <c:scaling>
          <c:orientation val="minMax"/>
        </c:scaling>
        <c:delete val="0"/>
        <c:axPos val="b"/>
        <c:numFmt formatCode="General" sourceLinked="1"/>
        <c:majorTickMark val="in"/>
        <c:minorTickMark val="none"/>
        <c:tickLblPos val="nextTo"/>
        <c:spPr>
          <a:noFill/>
          <a:ln w="19050" cap="flat" cmpd="sng" algn="ctr">
            <a:solidFill>
              <a:schemeClr val="tx1"/>
            </a:solidFill>
            <a:round/>
          </a:ln>
          <a:effectLst/>
        </c:spPr>
        <c:txPr>
          <a:bodyPr rot="0" spcFirstLastPara="1" vertOverflow="ellipsis" vert="eaVert" wrap="square" anchor="ctr" anchorCtr="1"/>
          <a:lstStyle/>
          <a:p>
            <a:pPr>
              <a:defRPr sz="10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595156416"/>
        <c:crosses val="autoZero"/>
        <c:auto val="1"/>
        <c:lblAlgn val="ctr"/>
        <c:lblOffset val="100"/>
        <c:noMultiLvlLbl val="0"/>
      </c:catAx>
      <c:valAx>
        <c:axId val="595156416"/>
        <c:scaling>
          <c:orientation val="minMax"/>
          <c:max val="3"/>
        </c:scaling>
        <c:delete val="0"/>
        <c:axPos val="l"/>
        <c:numFmt formatCode="General" sourceLinked="0"/>
        <c:majorTickMark val="in"/>
        <c:minorTickMark val="none"/>
        <c:tickLblPos val="low"/>
        <c:spPr>
          <a:noFill/>
          <a:ln w="19050">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595156088"/>
        <c:crosses val="autoZero"/>
        <c:crossBetween val="between"/>
        <c:majorUnit val="1"/>
      </c:valAx>
      <c:valAx>
        <c:axId val="434403664"/>
        <c:scaling>
          <c:orientation val="minMax"/>
        </c:scaling>
        <c:delete val="0"/>
        <c:axPos val="r"/>
        <c:numFmt formatCode="#,##0_);[Red]\(#,##0\)" sourceLinked="0"/>
        <c:majorTickMark val="in"/>
        <c:minorTickMark val="none"/>
        <c:tickLblPos val="nextTo"/>
        <c:spPr>
          <a:noFill/>
          <a:ln w="19050">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434410224"/>
        <c:crosses val="max"/>
        <c:crossBetween val="between"/>
      </c:valAx>
      <c:catAx>
        <c:axId val="434410224"/>
        <c:scaling>
          <c:orientation val="minMax"/>
        </c:scaling>
        <c:delete val="1"/>
        <c:axPos val="b"/>
        <c:majorTickMark val="out"/>
        <c:minorTickMark val="none"/>
        <c:tickLblPos val="nextTo"/>
        <c:crossAx val="434403664"/>
        <c:crosses val="autoZero"/>
        <c:auto val="1"/>
        <c:lblAlgn val="ctr"/>
        <c:lblOffset val="100"/>
        <c:noMultiLvlLbl val="0"/>
      </c:catAx>
      <c:spPr>
        <a:solidFill>
          <a:schemeClr val="bg1"/>
        </a:solidFill>
        <a:ln>
          <a:noFill/>
        </a:ln>
        <a:effectLst/>
      </c:spPr>
    </c:plotArea>
    <c:legend>
      <c:legendPos val="r"/>
      <c:legendEntry>
        <c:idx val="1"/>
        <c:delete val="1"/>
      </c:legendEntry>
      <c:legendEntry>
        <c:idx val="2"/>
        <c:delete val="1"/>
      </c:legendEntry>
      <c:layout>
        <c:manualLayout>
          <c:xMode val="edge"/>
          <c:yMode val="edge"/>
          <c:x val="0.30152874562868076"/>
          <c:y val="9.7559207008933696E-2"/>
          <c:w val="0.31608034612372993"/>
          <c:h val="8.9556428910232688E-2"/>
        </c:manualLayout>
      </c:layout>
      <c:overlay val="0"/>
      <c:spPr>
        <a:solidFill>
          <a:schemeClr val="bg1"/>
        </a:solidFill>
        <a:ln>
          <a:solidFill>
            <a:schemeClr val="tx1"/>
          </a:solidFill>
        </a:ln>
        <a:effectLst/>
      </c:spPr>
      <c:txPr>
        <a:bodyPr rot="0" spcFirstLastPara="1" vertOverflow="ellipsis" vert="horz" wrap="square" anchor="ctr" anchorCtr="1"/>
        <a:lstStyle/>
        <a:p>
          <a:pPr>
            <a:defRPr sz="10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00">
          <a:solidFill>
            <a:schemeClr val="tx1"/>
          </a:solidFill>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201083</xdr:colOff>
      <xdr:row>28</xdr:row>
      <xdr:rowOff>80434</xdr:rowOff>
    </xdr:from>
    <xdr:to>
      <xdr:col>6</xdr:col>
      <xdr:colOff>136524</xdr:colOff>
      <xdr:row>52</xdr:row>
      <xdr:rowOff>65618</xdr:rowOff>
    </xdr:to>
    <xdr:graphicFrame macro="">
      <xdr:nvGraphicFramePr>
        <xdr:cNvPr id="2" name="グラフ 1">
          <a:extLst>
            <a:ext uri="{FF2B5EF4-FFF2-40B4-BE49-F238E27FC236}">
              <a16:creationId xmlns:a16="http://schemas.microsoft.com/office/drawing/2014/main" id="{B92B3F3D-FE27-4769-A140-3D050D6F5E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0.00883</cdr:y>
    </cdr:from>
    <cdr:to>
      <cdr:x>0.077</cdr:x>
      <cdr:y>0.06069</cdr:y>
    </cdr:to>
    <cdr:sp macro="" textlink="">
      <cdr:nvSpPr>
        <cdr:cNvPr id="2" name="テキスト ボックス 1">
          <a:extLst xmlns:a="http://schemas.openxmlformats.org/drawingml/2006/main">
            <a:ext uri="{FF2B5EF4-FFF2-40B4-BE49-F238E27FC236}">
              <a16:creationId xmlns:a16="http://schemas.microsoft.com/office/drawing/2014/main" id="{25776639-2DBC-4091-9FF9-CE55FD1E7934}"/>
            </a:ext>
          </a:extLst>
        </cdr:cNvPr>
        <cdr:cNvSpPr txBox="1"/>
      </cdr:nvSpPr>
      <cdr:spPr>
        <a:xfrm xmlns:a="http://schemas.openxmlformats.org/drawingml/2006/main">
          <a:off x="0" y="40313"/>
          <a:ext cx="442182" cy="23665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000">
              <a:latin typeface="ＭＳ Ｐゴシック" pitchFamily="50" charset="-128"/>
              <a:ea typeface="ＭＳ Ｐゴシック" pitchFamily="50" charset="-128"/>
            </a:rPr>
            <a:t>（</a:t>
          </a:r>
          <a:r>
            <a:rPr lang="en-US" altLang="ja-JP" sz="1000">
              <a:latin typeface="ＭＳ Ｐゴシック" pitchFamily="50" charset="-128"/>
              <a:ea typeface="ＭＳ Ｐゴシック" pitchFamily="50" charset="-128"/>
            </a:rPr>
            <a:t>%</a:t>
          </a:r>
          <a:r>
            <a:rPr lang="ja-JP" altLang="en-US" sz="1000">
              <a:latin typeface="ＭＳ Ｐゴシック" pitchFamily="50" charset="-128"/>
              <a:ea typeface="ＭＳ Ｐゴシック" pitchFamily="50" charset="-128"/>
            </a:rPr>
            <a:t>）</a:t>
          </a:r>
        </a:p>
      </cdr:txBody>
    </cdr:sp>
  </cdr:relSizeAnchor>
  <cdr:relSizeAnchor xmlns:cdr="http://schemas.openxmlformats.org/drawingml/2006/chartDrawing">
    <cdr:from>
      <cdr:x>0.923</cdr:x>
      <cdr:y>0</cdr:y>
    </cdr:from>
    <cdr:to>
      <cdr:x>1</cdr:x>
      <cdr:y>0.05186</cdr:y>
    </cdr:to>
    <cdr:sp macro="" textlink="">
      <cdr:nvSpPr>
        <cdr:cNvPr id="3" name="テキスト ボックス 1">
          <a:extLst xmlns:a="http://schemas.openxmlformats.org/drawingml/2006/main">
            <a:ext uri="{FF2B5EF4-FFF2-40B4-BE49-F238E27FC236}">
              <a16:creationId xmlns:a16="http://schemas.microsoft.com/office/drawing/2014/main" id="{6F790D95-4226-4752-B7FC-332483F9F4A6}"/>
            </a:ext>
          </a:extLst>
        </cdr:cNvPr>
        <cdr:cNvSpPr txBox="1"/>
      </cdr:nvSpPr>
      <cdr:spPr>
        <a:xfrm xmlns:a="http://schemas.openxmlformats.org/drawingml/2006/main">
          <a:off x="5303273" y="0"/>
          <a:ext cx="442418" cy="23386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000">
              <a:latin typeface="ＭＳ Ｐゴシック" pitchFamily="50" charset="-128"/>
              <a:ea typeface="ＭＳ Ｐゴシック" pitchFamily="50" charset="-128"/>
            </a:rPr>
            <a:t>（</a:t>
          </a:r>
          <a:r>
            <a:rPr lang="en-US" altLang="ja-JP" sz="1000">
              <a:latin typeface="ＭＳ Ｐゴシック" pitchFamily="50" charset="-128"/>
              <a:ea typeface="ＭＳ Ｐゴシック" pitchFamily="50" charset="-128"/>
            </a:rPr>
            <a:t>%</a:t>
          </a:r>
          <a:r>
            <a:rPr lang="ja-JP" altLang="en-US" sz="1000">
              <a:latin typeface="ＭＳ Ｐゴシック" pitchFamily="50" charset="-128"/>
              <a:ea typeface="ＭＳ Ｐゴシック" pitchFamily="50" charset="-128"/>
            </a:rPr>
            <a:t>）</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FD331-BE06-4177-A5BC-7C844D8E2BC1}">
  <sheetPr>
    <pageSetUpPr fitToPage="1"/>
  </sheetPr>
  <dimension ref="A1:W40"/>
  <sheetViews>
    <sheetView showGridLines="0" tabSelected="1" zoomScale="90" zoomScaleNormal="90" workbookViewId="0">
      <selection activeCell="P14" sqref="P14"/>
    </sheetView>
  </sheetViews>
  <sheetFormatPr defaultRowHeight="13.5" x14ac:dyDescent="0.15"/>
  <cols>
    <col min="1" max="1" width="3.125" customWidth="1"/>
    <col min="2" max="3" width="23.625" customWidth="1"/>
    <col min="4" max="9" width="8.625" customWidth="1"/>
    <col min="10" max="11" width="0.125" customWidth="1"/>
    <col min="12" max="12" width="8.625" customWidth="1"/>
    <col min="13" max="16" width="11.5" customWidth="1"/>
    <col min="17" max="19" width="2.25" customWidth="1"/>
    <col min="20" max="20" width="9.25" customWidth="1"/>
    <col min="21" max="23" width="13.875" customWidth="1"/>
  </cols>
  <sheetData>
    <row r="1" spans="1:14" ht="17.25" x14ac:dyDescent="0.15">
      <c r="A1" s="11" t="s">
        <v>30</v>
      </c>
      <c r="B1" s="11"/>
    </row>
    <row r="2" spans="1:14" x14ac:dyDescent="0.15">
      <c r="B2" s="6"/>
      <c r="C2" s="2"/>
      <c r="D2" s="2"/>
      <c r="E2" s="2"/>
      <c r="F2" s="2"/>
      <c r="G2" s="2"/>
      <c r="H2" s="2"/>
      <c r="I2" s="7"/>
      <c r="J2" s="7"/>
      <c r="K2" s="2"/>
    </row>
    <row r="3" spans="1:14" x14ac:dyDescent="0.15">
      <c r="B3" s="36" t="s">
        <v>29</v>
      </c>
      <c r="C3" s="37"/>
      <c r="D3" s="45" t="s">
        <v>40</v>
      </c>
      <c r="E3" s="46"/>
      <c r="F3" s="47"/>
      <c r="G3" s="45" t="s">
        <v>37</v>
      </c>
      <c r="H3" s="46"/>
      <c r="I3" s="46"/>
      <c r="J3" s="48"/>
      <c r="K3" s="48"/>
      <c r="L3" s="47"/>
    </row>
    <row r="4" spans="1:14" ht="54" x14ac:dyDescent="0.15">
      <c r="B4" s="38"/>
      <c r="C4" s="39"/>
      <c r="D4" s="28" t="s">
        <v>34</v>
      </c>
      <c r="E4" s="28" t="s">
        <v>35</v>
      </c>
      <c r="F4" s="28" t="s">
        <v>1</v>
      </c>
      <c r="G4" s="28" t="s">
        <v>34</v>
      </c>
      <c r="H4" s="28" t="s">
        <v>35</v>
      </c>
      <c r="I4" s="28" t="s">
        <v>1</v>
      </c>
      <c r="J4" s="30" t="s">
        <v>43</v>
      </c>
      <c r="K4" s="31" t="s">
        <v>44</v>
      </c>
      <c r="L4" s="61" t="s">
        <v>42</v>
      </c>
      <c r="M4" s="59" t="s">
        <v>41</v>
      </c>
    </row>
    <row r="5" spans="1:14" x14ac:dyDescent="0.15">
      <c r="B5" s="26" t="s">
        <v>5</v>
      </c>
      <c r="C5" s="26" t="s">
        <v>19</v>
      </c>
      <c r="D5" s="23">
        <v>52.1</v>
      </c>
      <c r="E5" s="18">
        <v>2343.0700000000002</v>
      </c>
      <c r="F5" s="19">
        <f>D5/E5*100</f>
        <v>2.2235784675660564</v>
      </c>
      <c r="G5" s="20">
        <v>63.3</v>
      </c>
      <c r="H5" s="21">
        <v>2448.85</v>
      </c>
      <c r="I5" s="19">
        <f>G5/H5*100</f>
        <v>2.5848867835922986</v>
      </c>
      <c r="J5" s="32"/>
      <c r="K5" s="33"/>
      <c r="L5" s="29">
        <v>73.7</v>
      </c>
      <c r="M5" s="72">
        <f t="shared" ref="M5:M20" si="0">H5-E5</f>
        <v>105.77999999999975</v>
      </c>
    </row>
    <row r="6" spans="1:14" x14ac:dyDescent="0.15">
      <c r="B6" s="27" t="s">
        <v>4</v>
      </c>
      <c r="C6" s="27" t="s">
        <v>18</v>
      </c>
      <c r="D6" s="24">
        <v>72.2</v>
      </c>
      <c r="E6" s="22">
        <v>3294.65</v>
      </c>
      <c r="F6" s="19">
        <f t="shared" ref="F6:F20" si="1">D6/E6*100</f>
        <v>2.1914315632920034</v>
      </c>
      <c r="G6" s="20">
        <v>74.2</v>
      </c>
      <c r="H6" s="21">
        <v>3548.14</v>
      </c>
      <c r="I6" s="19">
        <f t="shared" ref="I6:I20" si="2">G6/H6*100</f>
        <v>2.0912365351987239</v>
      </c>
      <c r="J6" s="32"/>
      <c r="K6" s="33"/>
      <c r="L6" s="29">
        <v>68.7</v>
      </c>
      <c r="M6" s="72">
        <f t="shared" si="0"/>
        <v>253.48999999999978</v>
      </c>
    </row>
    <row r="7" spans="1:14" x14ac:dyDescent="0.15">
      <c r="B7" s="27" t="s">
        <v>7</v>
      </c>
      <c r="C7" s="27" t="s">
        <v>22</v>
      </c>
      <c r="D7" s="24">
        <v>74.400000000000006</v>
      </c>
      <c r="E7" s="22">
        <v>3617</v>
      </c>
      <c r="F7" s="19">
        <f t="shared" si="1"/>
        <v>2.0569532761957428</v>
      </c>
      <c r="G7" s="20">
        <v>65.7</v>
      </c>
      <c r="H7" s="21">
        <v>3663</v>
      </c>
      <c r="I7" s="19">
        <f t="shared" si="2"/>
        <v>1.7936117936117939</v>
      </c>
      <c r="J7" s="32"/>
      <c r="K7" s="33"/>
      <c r="L7" s="29">
        <v>32.700000000000003</v>
      </c>
      <c r="M7" s="72">
        <f t="shared" si="0"/>
        <v>46</v>
      </c>
    </row>
    <row r="8" spans="1:14" x14ac:dyDescent="0.15">
      <c r="B8" s="26" t="s">
        <v>9</v>
      </c>
      <c r="C8" s="27" t="s">
        <v>21</v>
      </c>
      <c r="D8" s="23">
        <v>35.5</v>
      </c>
      <c r="E8" s="18">
        <v>2371.73</v>
      </c>
      <c r="F8" s="19">
        <f t="shared" si="1"/>
        <v>1.4967976961964473</v>
      </c>
      <c r="G8" s="20">
        <v>45.3</v>
      </c>
      <c r="H8" s="21">
        <v>2623</v>
      </c>
      <c r="I8" s="19">
        <f t="shared" si="2"/>
        <v>1.7270301181852841</v>
      </c>
      <c r="J8" s="32"/>
      <c r="K8" s="33"/>
      <c r="L8" s="29">
        <v>30.9</v>
      </c>
      <c r="M8" s="72">
        <f t="shared" si="0"/>
        <v>251.26999999999998</v>
      </c>
    </row>
    <row r="9" spans="1:14" x14ac:dyDescent="0.15">
      <c r="B9" s="26" t="s">
        <v>8</v>
      </c>
      <c r="C9" s="26" t="s">
        <v>20</v>
      </c>
      <c r="D9" s="23">
        <v>55.8</v>
      </c>
      <c r="E9" s="18">
        <v>2648.61</v>
      </c>
      <c r="F9" s="19">
        <f t="shared" si="1"/>
        <v>2.1067654354548231</v>
      </c>
      <c r="G9" s="20">
        <v>50.3</v>
      </c>
      <c r="H9" s="21">
        <v>2935.82</v>
      </c>
      <c r="I9" s="19">
        <f t="shared" si="2"/>
        <v>1.7133202989284082</v>
      </c>
      <c r="J9" s="32"/>
      <c r="K9" s="33"/>
      <c r="L9" s="29">
        <v>31.1</v>
      </c>
      <c r="M9" s="72">
        <f t="shared" si="0"/>
        <v>287.21000000000004</v>
      </c>
    </row>
    <row r="10" spans="1:14" x14ac:dyDescent="0.15">
      <c r="B10" s="27" t="s">
        <v>11</v>
      </c>
      <c r="C10" s="27" t="s">
        <v>24</v>
      </c>
      <c r="D10" s="24">
        <v>20.6</v>
      </c>
      <c r="E10" s="22">
        <v>1380.14</v>
      </c>
      <c r="F10" s="19">
        <f t="shared" si="1"/>
        <v>1.4926021997768344</v>
      </c>
      <c r="G10" s="20">
        <v>24.8</v>
      </c>
      <c r="H10" s="21">
        <v>1635.74</v>
      </c>
      <c r="I10" s="19">
        <f t="shared" si="2"/>
        <v>1.5161333708291049</v>
      </c>
      <c r="J10" s="32"/>
      <c r="K10" s="33"/>
      <c r="L10" s="29">
        <v>28.3</v>
      </c>
      <c r="M10" s="72">
        <f t="shared" si="0"/>
        <v>255.59999999999991</v>
      </c>
      <c r="N10" s="8"/>
    </row>
    <row r="11" spans="1:14" x14ac:dyDescent="0.15">
      <c r="B11" s="27" t="s">
        <v>15</v>
      </c>
      <c r="C11" s="27" t="s">
        <v>23</v>
      </c>
      <c r="D11" s="24">
        <v>47.2</v>
      </c>
      <c r="E11" s="22">
        <v>4138.55</v>
      </c>
      <c r="F11" s="19">
        <f t="shared" si="1"/>
        <v>1.1404960674632421</v>
      </c>
      <c r="G11" s="20">
        <v>62.1</v>
      </c>
      <c r="H11" s="21">
        <v>4406.83</v>
      </c>
      <c r="I11" s="19">
        <f t="shared" si="2"/>
        <v>1.4091762105640564</v>
      </c>
      <c r="J11" s="32"/>
      <c r="K11" s="33"/>
      <c r="L11" s="29">
        <v>24</v>
      </c>
      <c r="M11" s="72">
        <f t="shared" si="0"/>
        <v>268.27999999999975</v>
      </c>
      <c r="N11" s="8"/>
    </row>
    <row r="12" spans="1:14" x14ac:dyDescent="0.15">
      <c r="B12" s="26" t="s">
        <v>6</v>
      </c>
      <c r="C12" s="26" t="s">
        <v>27</v>
      </c>
      <c r="D12" s="23">
        <v>43.9</v>
      </c>
      <c r="E12" s="18">
        <v>3803.05</v>
      </c>
      <c r="F12" s="19">
        <f t="shared" si="1"/>
        <v>1.1543366508460313</v>
      </c>
      <c r="G12" s="20">
        <v>46.6</v>
      </c>
      <c r="H12" s="21">
        <v>3753.74</v>
      </c>
      <c r="I12" s="19">
        <f t="shared" si="2"/>
        <v>1.2414285485942023</v>
      </c>
      <c r="J12" s="32"/>
      <c r="K12" s="33"/>
      <c r="L12" s="29">
        <v>34</v>
      </c>
      <c r="M12" s="72">
        <f>H12-E12</f>
        <v>-49.3100000000004</v>
      </c>
      <c r="N12" s="8"/>
    </row>
    <row r="13" spans="1:14" x14ac:dyDescent="0.15">
      <c r="B13" s="26" t="s">
        <v>2</v>
      </c>
      <c r="C13" s="27" t="s">
        <v>33</v>
      </c>
      <c r="D13" s="23">
        <v>376.6</v>
      </c>
      <c r="E13" s="18">
        <v>38828.019999999997</v>
      </c>
      <c r="F13" s="19">
        <f t="shared" si="1"/>
        <v>0.96991811583490484</v>
      </c>
      <c r="G13" s="20">
        <v>436.7</v>
      </c>
      <c r="H13" s="21">
        <v>41268.86</v>
      </c>
      <c r="I13" s="19">
        <f t="shared" si="2"/>
        <v>1.0581828526399808</v>
      </c>
      <c r="J13" s="32"/>
      <c r="K13" s="33"/>
      <c r="L13" s="29">
        <v>33.9</v>
      </c>
      <c r="M13" s="72">
        <f t="shared" si="0"/>
        <v>2440.8400000000038</v>
      </c>
      <c r="N13" s="8"/>
    </row>
    <row r="14" spans="1:14" x14ac:dyDescent="0.15">
      <c r="B14" s="26" t="s">
        <v>13</v>
      </c>
      <c r="C14" s="26" t="s">
        <v>26</v>
      </c>
      <c r="D14" s="23">
        <v>10.4</v>
      </c>
      <c r="E14" s="18">
        <v>1069</v>
      </c>
      <c r="F14" s="19">
        <f t="shared" si="1"/>
        <v>0.97287184284377926</v>
      </c>
      <c r="G14" s="20">
        <v>12.2</v>
      </c>
      <c r="H14" s="21">
        <v>1183.8</v>
      </c>
      <c r="I14" s="19">
        <f t="shared" si="2"/>
        <v>1.0305794897786789</v>
      </c>
      <c r="J14" s="32"/>
      <c r="K14" s="33"/>
      <c r="L14" s="29">
        <v>40</v>
      </c>
      <c r="M14" s="72">
        <f t="shared" si="0"/>
        <v>114.79999999999995</v>
      </c>
      <c r="N14" s="8"/>
    </row>
    <row r="15" spans="1:14" x14ac:dyDescent="0.15">
      <c r="B15" s="27" t="s">
        <v>14</v>
      </c>
      <c r="C15" s="26" t="s">
        <v>25</v>
      </c>
      <c r="D15" s="24">
        <v>14.1</v>
      </c>
      <c r="E15" s="22">
        <v>1277.47</v>
      </c>
      <c r="F15" s="19">
        <f t="shared" si="1"/>
        <v>1.1037441192356767</v>
      </c>
      <c r="G15" s="20">
        <v>13.1</v>
      </c>
      <c r="H15" s="21">
        <v>1400.36</v>
      </c>
      <c r="I15" s="19">
        <f t="shared" si="2"/>
        <v>0.93547373532520217</v>
      </c>
      <c r="J15" s="32"/>
      <c r="K15" s="33"/>
      <c r="L15" s="29">
        <v>32</v>
      </c>
      <c r="M15" s="72">
        <f t="shared" si="0"/>
        <v>122.88999999999987</v>
      </c>
      <c r="N15" s="8"/>
    </row>
    <row r="16" spans="1:14" x14ac:dyDescent="0.15">
      <c r="B16" s="27" t="s">
        <v>10</v>
      </c>
      <c r="C16" s="26" t="s">
        <v>28</v>
      </c>
      <c r="D16" s="24">
        <v>24.5</v>
      </c>
      <c r="E16" s="22">
        <v>4034.78</v>
      </c>
      <c r="F16" s="19">
        <f t="shared" si="1"/>
        <v>0.60722022018548716</v>
      </c>
      <c r="G16" s="20">
        <v>34.4</v>
      </c>
      <c r="H16" s="21">
        <v>4126.7299999999996</v>
      </c>
      <c r="I16" s="19">
        <f t="shared" si="2"/>
        <v>0.83358979143292633</v>
      </c>
      <c r="J16" s="32"/>
      <c r="K16" s="33"/>
      <c r="L16" s="29">
        <v>37.4</v>
      </c>
      <c r="M16" s="72">
        <f t="shared" si="0"/>
        <v>91.949999999999363</v>
      </c>
      <c r="N16" s="8"/>
    </row>
    <row r="17" spans="1:14" x14ac:dyDescent="0.15">
      <c r="B17" s="26" t="s">
        <v>12</v>
      </c>
      <c r="C17" s="26" t="s">
        <v>16</v>
      </c>
      <c r="D17" s="23">
        <v>17.3</v>
      </c>
      <c r="E17" s="18">
        <v>4700</v>
      </c>
      <c r="F17" s="49">
        <f t="shared" si="1"/>
        <v>0.36808510638297876</v>
      </c>
      <c r="G17" s="50">
        <v>28.7</v>
      </c>
      <c r="H17" s="51">
        <v>5231</v>
      </c>
      <c r="I17" s="49">
        <f t="shared" si="2"/>
        <v>0.5486522653412349</v>
      </c>
      <c r="J17" s="52"/>
      <c r="K17" s="53"/>
      <c r="L17" s="54">
        <v>68.400000000000006</v>
      </c>
      <c r="M17" s="72">
        <f t="shared" si="0"/>
        <v>531</v>
      </c>
      <c r="N17" s="8"/>
    </row>
    <row r="18" spans="1:14" x14ac:dyDescent="0.15">
      <c r="B18" s="26" t="s">
        <v>3</v>
      </c>
      <c r="C18" s="26" t="s">
        <v>38</v>
      </c>
      <c r="D18" s="23">
        <v>142</v>
      </c>
      <c r="E18" s="18">
        <v>45509.42</v>
      </c>
      <c r="F18" s="49">
        <f t="shared" si="1"/>
        <v>0.31202331297564329</v>
      </c>
      <c r="G18" s="50">
        <v>156.69999999999999</v>
      </c>
      <c r="H18" s="51">
        <v>45107.59</v>
      </c>
      <c r="I18" s="49">
        <f t="shared" si="2"/>
        <v>0.34739164739237893</v>
      </c>
      <c r="J18" s="52"/>
      <c r="K18" s="53"/>
      <c r="L18" s="54">
        <v>38.200000000000003</v>
      </c>
      <c r="M18" s="72">
        <f t="shared" si="0"/>
        <v>-401.83000000000175</v>
      </c>
      <c r="N18" s="8"/>
    </row>
    <row r="19" spans="1:14" x14ac:dyDescent="0.15">
      <c r="B19" s="26" t="s">
        <v>36</v>
      </c>
      <c r="C19" s="26" t="s">
        <v>39</v>
      </c>
      <c r="D19" s="23">
        <v>12.4</v>
      </c>
      <c r="E19" s="18">
        <v>15252.84</v>
      </c>
      <c r="F19" s="49">
        <f t="shared" si="1"/>
        <v>8.1296335633232894E-2</v>
      </c>
      <c r="G19" s="50">
        <v>9.8000000000000007</v>
      </c>
      <c r="H19" s="51">
        <v>14980.71</v>
      </c>
      <c r="I19" s="49">
        <f t="shared" si="2"/>
        <v>6.5417460187133999E-2</v>
      </c>
      <c r="J19" s="52"/>
      <c r="K19" s="53"/>
      <c r="L19" s="54">
        <v>53.8</v>
      </c>
      <c r="M19" s="72">
        <f t="shared" si="0"/>
        <v>-272.13000000000102</v>
      </c>
      <c r="N19" s="8"/>
    </row>
    <row r="20" spans="1:14" x14ac:dyDescent="0.15">
      <c r="B20" s="55" t="s">
        <v>32</v>
      </c>
      <c r="C20" s="56"/>
      <c r="D20" s="49">
        <f>SUM(D5:D19)</f>
        <v>998.99999999999989</v>
      </c>
      <c r="E20" s="51">
        <f>SUM(E5:E19)</f>
        <v>134268.32999999999</v>
      </c>
      <c r="F20" s="49">
        <f t="shared" si="1"/>
        <v>0.74403249075936229</v>
      </c>
      <c r="G20" s="49">
        <f t="shared" ref="G20:H20" si="3">SUM(G5:G19)</f>
        <v>1123.9000000000001</v>
      </c>
      <c r="H20" s="51">
        <f t="shared" si="3"/>
        <v>138314.16999999998</v>
      </c>
      <c r="I20" s="49">
        <f t="shared" si="2"/>
        <v>0.81257039680027021</v>
      </c>
      <c r="J20" s="57"/>
      <c r="K20" s="58"/>
      <c r="L20" s="54">
        <v>37.299999999999997</v>
      </c>
      <c r="M20" s="60">
        <f t="shared" si="0"/>
        <v>4045.8399999999965</v>
      </c>
      <c r="N20" s="8"/>
    </row>
    <row r="21" spans="1:14" x14ac:dyDescent="0.15">
      <c r="A21" s="16"/>
      <c r="B21" s="15" t="s">
        <v>46</v>
      </c>
      <c r="L21" s="8"/>
    </row>
    <row r="22" spans="1:14" x14ac:dyDescent="0.15">
      <c r="A22" s="16"/>
      <c r="B22" s="16" t="s">
        <v>45</v>
      </c>
      <c r="L22" s="8"/>
    </row>
    <row r="23" spans="1:14" x14ac:dyDescent="0.15">
      <c r="A23" s="16"/>
      <c r="B23" s="16" t="s">
        <v>47</v>
      </c>
      <c r="L23" s="8"/>
    </row>
    <row r="29" spans="1:14" ht="33.75" customHeight="1" x14ac:dyDescent="0.15"/>
    <row r="30" spans="1:14" ht="18.75" customHeight="1" x14ac:dyDescent="0.15"/>
    <row r="31" spans="1:14" ht="18.75" customHeight="1" x14ac:dyDescent="0.15"/>
    <row r="33" spans="3:23" x14ac:dyDescent="0.15">
      <c r="K33" s="3"/>
      <c r="Q33" s="3"/>
    </row>
    <row r="34" spans="3:23" ht="14.25" x14ac:dyDescent="0.15">
      <c r="C34" s="9"/>
      <c r="D34" s="9"/>
      <c r="E34" s="9"/>
      <c r="F34" s="3"/>
      <c r="G34" s="3"/>
      <c r="H34" s="3"/>
      <c r="I34" s="3"/>
      <c r="J34" s="3"/>
      <c r="K34" s="3"/>
      <c r="L34" s="1"/>
    </row>
    <row r="35" spans="3:23" ht="14.25" x14ac:dyDescent="0.15">
      <c r="C35" s="9"/>
      <c r="D35" s="9"/>
      <c r="E35" s="9"/>
      <c r="F35" s="3"/>
      <c r="G35" s="3"/>
      <c r="H35" s="3"/>
      <c r="I35" s="3"/>
      <c r="J35" s="3"/>
      <c r="K35" s="3"/>
      <c r="L35" s="40"/>
      <c r="M35" s="42" t="s">
        <v>31</v>
      </c>
      <c r="N35" s="43"/>
      <c r="O35" s="44"/>
      <c r="P35" s="4" t="s">
        <v>16</v>
      </c>
      <c r="T35" s="62"/>
      <c r="U35" s="63" t="s">
        <v>16</v>
      </c>
      <c r="V35" s="64"/>
      <c r="W35" s="65"/>
    </row>
    <row r="36" spans="3:23" ht="42.75" x14ac:dyDescent="0.15">
      <c r="F36" s="3"/>
      <c r="G36" s="3"/>
      <c r="H36" s="3"/>
      <c r="I36" s="3"/>
      <c r="J36" s="3"/>
      <c r="K36" s="3"/>
      <c r="L36" s="41"/>
      <c r="M36" s="10" t="s">
        <v>0</v>
      </c>
      <c r="N36" s="10" t="s">
        <v>17</v>
      </c>
      <c r="O36" s="10" t="s">
        <v>1</v>
      </c>
      <c r="P36" s="10" t="s">
        <v>1</v>
      </c>
      <c r="T36" s="66"/>
      <c r="U36" s="67" t="s">
        <v>0</v>
      </c>
      <c r="V36" s="67" t="s">
        <v>17</v>
      </c>
      <c r="W36" s="67" t="s">
        <v>1</v>
      </c>
    </row>
    <row r="37" spans="3:23" x14ac:dyDescent="0.15">
      <c r="L37" s="5">
        <v>2010</v>
      </c>
      <c r="M37" s="17">
        <v>998.99999999999989</v>
      </c>
      <c r="N37" s="17">
        <v>134268.32999999999</v>
      </c>
      <c r="O37" s="34">
        <f>M37*100/N37</f>
        <v>0.74403249075936218</v>
      </c>
      <c r="P37" s="35">
        <f>W37*100</f>
        <v>0.36808510638297876</v>
      </c>
      <c r="T37" s="68">
        <v>2010</v>
      </c>
      <c r="U37" s="69">
        <v>17.3</v>
      </c>
      <c r="V37" s="70">
        <v>4700</v>
      </c>
      <c r="W37" s="71">
        <f>U37/V37</f>
        <v>3.6808510638297876E-3</v>
      </c>
    </row>
    <row r="38" spans="3:23" x14ac:dyDescent="0.15">
      <c r="L38" s="5">
        <v>2017</v>
      </c>
      <c r="M38" s="17">
        <v>1123.9000000000001</v>
      </c>
      <c r="N38" s="17">
        <v>138314.16999999998</v>
      </c>
      <c r="O38" s="34">
        <f>M38*100/N38</f>
        <v>0.81257039680027021</v>
      </c>
      <c r="P38" s="35">
        <f>W38*100</f>
        <v>0.5486522653412349</v>
      </c>
      <c r="T38" s="68">
        <v>2017</v>
      </c>
      <c r="U38" s="69">
        <v>28.7</v>
      </c>
      <c r="V38" s="70">
        <v>5231</v>
      </c>
      <c r="W38" s="71">
        <f>U38/V38</f>
        <v>5.4865226534123492E-3</v>
      </c>
    </row>
    <row r="39" spans="3:23" x14ac:dyDescent="0.15">
      <c r="M39" s="12"/>
      <c r="N39" s="12"/>
      <c r="O39" s="13"/>
      <c r="P39" s="14"/>
    </row>
    <row r="40" spans="3:23" x14ac:dyDescent="0.15">
      <c r="L40" s="25"/>
    </row>
  </sheetData>
  <mergeCells count="8">
    <mergeCell ref="L35:L36"/>
    <mergeCell ref="M35:O35"/>
    <mergeCell ref="T35:T36"/>
    <mergeCell ref="U35:W35"/>
    <mergeCell ref="B3:C4"/>
    <mergeCell ref="D3:F3"/>
    <mergeCell ref="G3:L3"/>
    <mergeCell ref="B20:C20"/>
  </mergeCells>
  <phoneticPr fontId="5"/>
  <pageMargins left="0.7" right="0.7" top="0.75" bottom="0.75" header="0.3" footer="0.3"/>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資料Ⅱ-４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年次報告班</dc:creator>
  <cp:lastModifiedBy>年次報告班</cp:lastModifiedBy>
  <cp:lastPrinted>2020-10-08T08:50:13Z</cp:lastPrinted>
  <dcterms:created xsi:type="dcterms:W3CDTF">2019-12-16T06:31:48Z</dcterms:created>
  <dcterms:modified xsi:type="dcterms:W3CDTF">2021-06-11T07:56:12Z</dcterms:modified>
</cp:coreProperties>
</file>