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Alr02n0473\e\年次報告班\R2年度\R2HTML化\01_本文関係\Ⅱ章（林業と山村（中山間地域））\"/>
    </mc:Choice>
  </mc:AlternateContent>
  <xr:revisionPtr revIDLastSave="0" documentId="13_ncr:1_{9C31C16E-A224-44B2-B7DE-EE2CEDAC2309}" xr6:coauthVersionLast="45" xr6:coauthVersionMax="45" xr10:uidLastSave="{00000000-0000-0000-0000-000000000000}"/>
  <bookViews>
    <workbookView xWindow="28680" yWindow="-120" windowWidth="29040" windowHeight="15840" tabRatio="868" xr2:uid="{C55FBC46-D7B3-4E50-9C9B-CBCC06AFB7B0}"/>
  </bookViews>
  <sheets>
    <sheet name="資料Ⅱ-４" sheetId="2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 i="21" l="1"/>
  <c r="W38" i="21"/>
  <c r="P38" i="21" s="1"/>
  <c r="O38" i="21"/>
  <c r="W37" i="21"/>
  <c r="P37" i="21"/>
  <c r="O37" i="21"/>
  <c r="H20" i="21" l="1"/>
  <c r="G20" i="21"/>
  <c r="I20" i="21" s="1"/>
  <c r="E20" i="21"/>
  <c r="D20" i="21"/>
  <c r="F20" i="21" s="1"/>
  <c r="M19" i="21"/>
  <c r="I19" i="21"/>
  <c r="F19" i="21"/>
  <c r="M18" i="21"/>
  <c r="I18" i="21"/>
  <c r="F18" i="21"/>
  <c r="M17" i="21"/>
  <c r="I17" i="21"/>
  <c r="F17" i="21"/>
  <c r="M16" i="21"/>
  <c r="I16" i="21"/>
  <c r="F16" i="21"/>
  <c r="M15" i="21"/>
  <c r="I15" i="21"/>
  <c r="F15" i="21"/>
  <c r="M14" i="21"/>
  <c r="I14" i="21"/>
  <c r="F14" i="21"/>
  <c r="M13" i="21"/>
  <c r="I13" i="21"/>
  <c r="F13" i="21"/>
  <c r="I12" i="21"/>
  <c r="F12" i="21"/>
  <c r="M11" i="21"/>
  <c r="I11" i="21"/>
  <c r="F11" i="21"/>
  <c r="M10" i="21"/>
  <c r="I10" i="21"/>
  <c r="F10" i="21"/>
  <c r="M9" i="21"/>
  <c r="I9" i="21"/>
  <c r="F9" i="21"/>
  <c r="M8" i="21"/>
  <c r="I8" i="21"/>
  <c r="F8" i="21"/>
  <c r="M7" i="21"/>
  <c r="I7" i="21"/>
  <c r="F7" i="21"/>
  <c r="M6" i="21"/>
  <c r="I6" i="21"/>
  <c r="F6" i="21"/>
  <c r="M5" i="21"/>
  <c r="I5" i="21"/>
  <c r="F5" i="21"/>
  <c r="M20" i="21" l="1"/>
</calcChain>
</file>

<file path=xl/sharedStrings.xml><?xml version="1.0" encoding="utf-8"?>
<sst xmlns="http://schemas.openxmlformats.org/spreadsheetml/2006/main" count="58" uniqueCount="48">
  <si>
    <r>
      <t>木材生産量(百万ｍ</t>
    </r>
    <r>
      <rPr>
        <vertAlign val="superscript"/>
        <sz val="11"/>
        <rFont val="ＭＳ Ｐゴシック"/>
        <family val="3"/>
        <charset val="128"/>
      </rPr>
      <t>３</t>
    </r>
    <r>
      <rPr>
        <sz val="11"/>
        <rFont val="ＭＳ Ｐゴシック"/>
        <family val="3"/>
        <charset val="128"/>
      </rPr>
      <t>)</t>
    </r>
    <rPh sb="0" eb="2">
      <t>モクザイ</t>
    </rPh>
    <rPh sb="2" eb="5">
      <t>セイサンリョウ</t>
    </rPh>
    <phoneticPr fontId="5"/>
  </si>
  <si>
    <t>木材生産量/蓄積量（％）</t>
    <rPh sb="0" eb="2">
      <t>モクザイ</t>
    </rPh>
    <rPh sb="2" eb="4">
      <t>セイサン</t>
    </rPh>
    <rPh sb="4" eb="5">
      <t>リョウ</t>
    </rPh>
    <rPh sb="6" eb="8">
      <t>チクセキ</t>
    </rPh>
    <rPh sb="8" eb="9">
      <t>リョウ</t>
    </rPh>
    <phoneticPr fontId="5"/>
  </si>
  <si>
    <t>United States of America</t>
  </si>
  <si>
    <t>Canada</t>
  </si>
  <si>
    <t>Sweden</t>
  </si>
  <si>
    <t>Finland</t>
  </si>
  <si>
    <t>Mexico</t>
  </si>
  <si>
    <t>Germany</t>
  </si>
  <si>
    <t>France</t>
  </si>
  <si>
    <t>Poland</t>
  </si>
  <si>
    <t>New Zealand</t>
  </si>
  <si>
    <t>Turkey</t>
  </si>
  <si>
    <t>Japan</t>
  </si>
  <si>
    <t>Norway</t>
  </si>
  <si>
    <t>Italy</t>
  </si>
  <si>
    <t>Chile</t>
  </si>
  <si>
    <t>日本</t>
    <rPh sb="0" eb="2">
      <t>ニホン</t>
    </rPh>
    <phoneticPr fontId="5"/>
  </si>
  <si>
    <r>
      <t>森林蓄積量(百万ｍ</t>
    </r>
    <r>
      <rPr>
        <vertAlign val="superscript"/>
        <sz val="11"/>
        <rFont val="ＭＳ Ｐゴシック"/>
        <family val="3"/>
        <charset val="128"/>
      </rPr>
      <t>３</t>
    </r>
    <r>
      <rPr>
        <sz val="11"/>
        <rFont val="ＭＳ Ｐゴシック"/>
        <family val="3"/>
        <charset val="128"/>
      </rPr>
      <t>)</t>
    </r>
    <rPh sb="0" eb="2">
      <t>シンリン</t>
    </rPh>
    <rPh sb="2" eb="4">
      <t>チクセキ</t>
    </rPh>
    <rPh sb="4" eb="5">
      <t>リョウ</t>
    </rPh>
    <rPh sb="6" eb="8">
      <t>ヒャクマン</t>
    </rPh>
    <phoneticPr fontId="5"/>
  </si>
  <si>
    <t>スウェーデン</t>
    <phoneticPr fontId="5"/>
  </si>
  <si>
    <t>フィンランド</t>
    <phoneticPr fontId="5"/>
  </si>
  <si>
    <t>フランス</t>
    <phoneticPr fontId="5"/>
  </si>
  <si>
    <t>ポーランド</t>
    <phoneticPr fontId="5"/>
  </si>
  <si>
    <t>ドイツ</t>
    <phoneticPr fontId="5"/>
  </si>
  <si>
    <t>チリ</t>
    <phoneticPr fontId="5"/>
  </si>
  <si>
    <t>トルコ</t>
    <phoneticPr fontId="5"/>
  </si>
  <si>
    <t>イタリア</t>
    <phoneticPr fontId="5"/>
  </si>
  <si>
    <t>ノルウェー</t>
    <phoneticPr fontId="5"/>
  </si>
  <si>
    <t>メキシコ</t>
    <phoneticPr fontId="5"/>
  </si>
  <si>
    <t>ニュージーランド</t>
    <phoneticPr fontId="5"/>
  </si>
  <si>
    <t>国名</t>
    <rPh sb="0" eb="2">
      <t>コクメイ</t>
    </rPh>
    <phoneticPr fontId="5"/>
  </si>
  <si>
    <t>○諸外国の森林蓄積量に対する木材生産量の比率</t>
    <rPh sb="1" eb="4">
      <t>ショガイコク</t>
    </rPh>
    <rPh sb="5" eb="7">
      <t>シンリン</t>
    </rPh>
    <rPh sb="7" eb="10">
      <t>チクセキリョウ</t>
    </rPh>
    <rPh sb="11" eb="12">
      <t>タイ</t>
    </rPh>
    <rPh sb="14" eb="16">
      <t>モクザイ</t>
    </rPh>
    <rPh sb="16" eb="19">
      <t>セイサンリョウ</t>
    </rPh>
    <rPh sb="20" eb="22">
      <t>ヒリツ</t>
    </rPh>
    <phoneticPr fontId="5"/>
  </si>
  <si>
    <t>OECD加盟国森林蓄積量上位15か国</t>
    <rPh sb="4" eb="7">
      <t>カメイコク</t>
    </rPh>
    <rPh sb="7" eb="9">
      <t>シンリン</t>
    </rPh>
    <rPh sb="9" eb="12">
      <t>チクセキリョウ</t>
    </rPh>
    <rPh sb="12" eb="14">
      <t>ジョウイ</t>
    </rPh>
    <rPh sb="17" eb="18">
      <t>コク</t>
    </rPh>
    <phoneticPr fontId="5"/>
  </si>
  <si>
    <t>計</t>
    <rPh sb="0" eb="1">
      <t>ケイ</t>
    </rPh>
    <phoneticPr fontId="5"/>
  </si>
  <si>
    <t>米国</t>
    <rPh sb="0" eb="2">
      <t>ベイコク</t>
    </rPh>
    <phoneticPr fontId="5"/>
  </si>
  <si>
    <r>
      <t>木材生産量（百万m</t>
    </r>
    <r>
      <rPr>
        <vertAlign val="superscript"/>
        <sz val="11"/>
        <color theme="1"/>
        <rFont val="ＭＳ Ｐゴシック"/>
        <family val="3"/>
        <charset val="128"/>
      </rPr>
      <t>3</t>
    </r>
    <r>
      <rPr>
        <sz val="11"/>
        <color theme="1"/>
        <rFont val="ＭＳ Ｐゴシック"/>
        <family val="3"/>
        <charset val="128"/>
      </rPr>
      <t>）</t>
    </r>
    <rPh sb="0" eb="2">
      <t>モクザイ</t>
    </rPh>
    <rPh sb="2" eb="5">
      <t>セイサンリョウ</t>
    </rPh>
    <rPh sb="6" eb="8">
      <t>ヒャクマン</t>
    </rPh>
    <phoneticPr fontId="5"/>
  </si>
  <si>
    <r>
      <t>蓄積量（百万m</t>
    </r>
    <r>
      <rPr>
        <vertAlign val="superscript"/>
        <sz val="11"/>
        <color theme="1"/>
        <rFont val="ＭＳ Ｐゴシック"/>
        <family val="3"/>
        <charset val="128"/>
      </rPr>
      <t>3</t>
    </r>
    <r>
      <rPr>
        <sz val="11"/>
        <color theme="1"/>
        <rFont val="ＭＳ Ｐゴシック"/>
        <family val="3"/>
        <charset val="128"/>
      </rPr>
      <t>）</t>
    </r>
    <rPh sb="0" eb="3">
      <t>チクセキリョウ</t>
    </rPh>
    <rPh sb="4" eb="6">
      <t>ヒャクマン</t>
    </rPh>
    <phoneticPr fontId="5"/>
  </si>
  <si>
    <t>Colombia</t>
  </si>
  <si>
    <t>2017年</t>
    <rPh sb="4" eb="5">
      <t>ネン</t>
    </rPh>
    <phoneticPr fontId="5"/>
  </si>
  <si>
    <t>カナダ</t>
    <phoneticPr fontId="5"/>
  </si>
  <si>
    <t>コロンビア</t>
    <phoneticPr fontId="5"/>
  </si>
  <si>
    <t>2010年</t>
    <rPh sb="4" eb="5">
      <t>ネン</t>
    </rPh>
    <phoneticPr fontId="5"/>
  </si>
  <si>
    <t>森林蓄積量の推移
(2010)-(2017)</t>
    <rPh sb="0" eb="2">
      <t>シンリン</t>
    </rPh>
    <rPh sb="2" eb="4">
      <t>チクセキ</t>
    </rPh>
    <rPh sb="4" eb="5">
      <t>リョウ</t>
    </rPh>
    <rPh sb="6" eb="8">
      <t>スイイ</t>
    </rPh>
    <phoneticPr fontId="5"/>
  </si>
  <si>
    <t>森林率（％）</t>
    <rPh sb="0" eb="3">
      <t>シンリンリツ</t>
    </rPh>
    <phoneticPr fontId="5"/>
  </si>
  <si>
    <t>ダミー１</t>
    <phoneticPr fontId="5"/>
  </si>
  <si>
    <t>ダミー２</t>
  </si>
  <si>
    <t>　　２：木材生産量は「FAOSTAT」による2017年の丸太生産量の数値。森林蓄積量は「世界森林資源評価2020」による2017年の数値。森林率は「世界森林資源評価2020」を基に算出した、2017年の数値。</t>
    <rPh sb="26" eb="27">
      <t>ネン</t>
    </rPh>
    <rPh sb="37" eb="39">
      <t>シンリン</t>
    </rPh>
    <rPh sb="64" eb="65">
      <t>ネン</t>
    </rPh>
    <rPh sb="69" eb="72">
      <t>シンリンリツ</t>
    </rPh>
    <rPh sb="74" eb="82">
      <t>セカイシンリンシゲンヒョウカ</t>
    </rPh>
    <rPh sb="88" eb="89">
      <t>モト</t>
    </rPh>
    <rPh sb="90" eb="92">
      <t>サンシュツ</t>
    </rPh>
    <rPh sb="99" eb="100">
      <t>ネン</t>
    </rPh>
    <rPh sb="101" eb="103">
      <t>スウチ</t>
    </rPh>
    <phoneticPr fontId="5"/>
  </si>
  <si>
    <t xml:space="preserve"> 注１：OECD加盟国（2021年１月時点）のうち、2017年における森林蓄積量上位15か国の比較（ポルトガル、オーストラリア、ベルギー、イスラエルについては森林蓄積量が報告されていないため除いている）。</t>
    <phoneticPr fontId="5"/>
  </si>
  <si>
    <t>資料：国際連合食糧農業機関(FAO)「FAOSTAT」（2021年３月１日現在有効なもの）、FAO「世界森林資源評価2020」を基に林野庁企画課作成。</t>
    <rPh sb="0" eb="2">
      <t>シリョウ</t>
    </rPh>
    <rPh sb="64" eb="65">
      <t>モト</t>
    </rPh>
    <rPh sb="66" eb="68">
      <t>リンヤ</t>
    </rPh>
    <rPh sb="68" eb="69">
      <t>チョウ</t>
    </rPh>
    <rPh sb="69" eb="72">
      <t>キカクカ</t>
    </rPh>
    <rPh sb="72" eb="74">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</si>
</sst>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7" formatCode="0.00_);[Red]\(0.00\)"/>
    <numFmt numFmtId="178" formatCode="0.0_ "/>
    <numFmt numFmtId="180" formatCode="#,##0_);[Red]\(#,##0\)"/>
    <numFmt numFmtId="182" formatCode="0.0_);[Red]\(0.0\)"/>
    <numFmt numFmtId="184" formatCode="#,##0.0;[Red]\-#,##0.0"/>
    <numFmt numFmtId="185" formatCode="0.00_ "/>
    <numFmt numFmtId="186" formatCode="#,##0_);\(#,##0\)"/>
  </numFmts>
  <fonts count="14"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vertAlign val="superscript"/>
      <sz val="11"/>
      <name val="ＭＳ Ｐゴシック"/>
      <family val="3"/>
      <charset val="128"/>
    </font>
    <font>
      <sz val="11"/>
      <color rgb="FFFF0000"/>
      <name val="ＭＳ Ｐゴシック"/>
      <family val="3"/>
      <charset val="128"/>
    </font>
    <font>
      <sz val="12"/>
      <name val="ＭＳ Ｐゴシック"/>
      <family val="3"/>
      <charset val="128"/>
    </font>
    <font>
      <b/>
      <sz val="11"/>
      <name val="ＭＳ Ｐゴシック"/>
      <family val="3"/>
      <charset val="128"/>
    </font>
    <font>
      <sz val="12"/>
      <color rgb="FFFF0000"/>
      <name val="ＭＳ Ｐゴシック"/>
      <family val="3"/>
      <charset val="128"/>
    </font>
    <font>
      <sz val="14"/>
      <name val="ＭＳ Ｐゴシック"/>
      <family val="3"/>
      <charset val="128"/>
    </font>
    <font>
      <sz val="11"/>
      <color theme="1"/>
      <name val="ＭＳ Ｐゴシック"/>
      <family val="3"/>
      <charset val="128"/>
    </font>
    <font>
      <vertAlign val="superscript"/>
      <sz val="11"/>
      <color theme="1"/>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73">
    <xf numFmtId="0" fontId="0" fillId="0" borderId="0" xfId="0">
      <alignment vertical="center"/>
    </xf>
    <xf numFmtId="0" fontId="8" fillId="0" borderId="0" xfId="0" applyFont="1" applyBorder="1">
      <alignment vertical="center"/>
    </xf>
    <xf numFmtId="0" fontId="0" fillId="0" borderId="0" xfId="0" applyFont="1">
      <alignment vertical="center"/>
    </xf>
    <xf numFmtId="0" fontId="0" fillId="0" borderId="0" xfId="0" applyAlignment="1">
      <alignment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0" fontId="9" fillId="0" borderId="0" xfId="0" applyFont="1">
      <alignment vertical="center"/>
    </xf>
    <xf numFmtId="0" fontId="0" fillId="0" borderId="0" xfId="0" applyAlignment="1">
      <alignment horizontal="right" vertical="center"/>
    </xf>
    <xf numFmtId="0" fontId="7" fillId="0" borderId="0" xfId="0" applyFont="1" applyBorder="1" applyAlignment="1">
      <alignment vertical="center"/>
    </xf>
    <xf numFmtId="0" fontId="10" fillId="0" borderId="0" xfId="0" applyFont="1" applyBorder="1" applyAlignment="1">
      <alignment vertical="center"/>
    </xf>
    <xf numFmtId="0" fontId="0" fillId="2" borderId="1" xfId="0" applyFont="1" applyFill="1" applyBorder="1" applyAlignment="1">
      <alignment horizontal="center" vertical="center" wrapText="1"/>
    </xf>
    <xf numFmtId="0" fontId="11" fillId="0" borderId="0" xfId="0" applyFont="1">
      <alignment vertical="center"/>
    </xf>
    <xf numFmtId="38" fontId="0" fillId="3" borderId="12" xfId="0" applyNumberFormat="1" applyFont="1" applyFill="1" applyBorder="1" applyAlignment="1">
      <alignment horizontal="right" vertical="center"/>
    </xf>
    <xf numFmtId="10" fontId="0" fillId="3" borderId="12" xfId="1" applyNumberFormat="1" applyFont="1" applyFill="1" applyBorder="1" applyAlignment="1">
      <alignment horizontal="right" vertical="center"/>
    </xf>
    <xf numFmtId="177" fontId="4" fillId="3" borderId="12" xfId="1" applyNumberFormat="1" applyFill="1" applyBorder="1">
      <alignment vertical="center"/>
    </xf>
    <xf numFmtId="0" fontId="12" fillId="0" borderId="0" xfId="0" applyFont="1" applyFill="1" applyBorder="1">
      <alignment vertical="center"/>
    </xf>
    <xf numFmtId="0" fontId="12" fillId="0" borderId="0" xfId="0" applyFont="1">
      <alignment vertical="center"/>
    </xf>
    <xf numFmtId="38" fontId="0" fillId="3" borderId="1" xfId="0" applyNumberFormat="1" applyFont="1" applyFill="1" applyBorder="1" applyAlignment="1">
      <alignment horizontal="center" vertical="center"/>
    </xf>
    <xf numFmtId="180" fontId="12" fillId="0" borderId="3" xfId="0" applyNumberFormat="1" applyFont="1" applyFill="1" applyBorder="1">
      <alignment vertical="center"/>
    </xf>
    <xf numFmtId="182" fontId="12" fillId="0" borderId="1" xfId="0" applyNumberFormat="1" applyFont="1" applyBorder="1">
      <alignment vertical="center"/>
    </xf>
    <xf numFmtId="178" fontId="12" fillId="0" borderId="1" xfId="0" applyNumberFormat="1" applyFont="1" applyBorder="1">
      <alignment vertical="center"/>
    </xf>
    <xf numFmtId="180" fontId="12" fillId="0" borderId="1" xfId="0" applyNumberFormat="1" applyFont="1" applyBorder="1">
      <alignment vertical="center"/>
    </xf>
    <xf numFmtId="180" fontId="12" fillId="0" borderId="3" xfId="0" applyNumberFormat="1" applyFont="1" applyBorder="1">
      <alignment vertical="center"/>
    </xf>
    <xf numFmtId="182" fontId="12" fillId="0" borderId="3" xfId="0" applyNumberFormat="1" applyFont="1" applyFill="1" applyBorder="1">
      <alignment vertical="center"/>
    </xf>
    <xf numFmtId="182" fontId="12" fillId="0" borderId="3" xfId="0" applyNumberFormat="1" applyFont="1" applyBorder="1">
      <alignment vertical="center"/>
    </xf>
    <xf numFmtId="0" fontId="7" fillId="0" borderId="0" xfId="0" applyFont="1" applyAlignment="1">
      <alignment vertical="center"/>
    </xf>
    <xf numFmtId="0" fontId="12" fillId="0" borderId="3" xfId="0" applyFont="1" applyFill="1" applyBorder="1">
      <alignment vertical="center"/>
    </xf>
    <xf numFmtId="0" fontId="12" fillId="0" borderId="3" xfId="0" applyFont="1" applyBorder="1">
      <alignment vertical="center"/>
    </xf>
    <xf numFmtId="0" fontId="12" fillId="0" borderId="1" xfId="0" applyFont="1" applyFill="1" applyBorder="1" applyAlignment="1">
      <alignment horizontal="center" vertical="center" wrapText="1"/>
    </xf>
    <xf numFmtId="182" fontId="12" fillId="0" borderId="4" xfId="0" applyNumberFormat="1" applyFont="1" applyBorder="1">
      <alignment vertical="center"/>
    </xf>
    <xf numFmtId="0" fontId="12" fillId="0"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182" fontId="12" fillId="0" borderId="9" xfId="0" applyNumberFormat="1" applyFont="1" applyBorder="1">
      <alignment vertical="center"/>
    </xf>
    <xf numFmtId="182" fontId="12" fillId="0" borderId="0" xfId="0" applyNumberFormat="1" applyFont="1" applyBorder="1">
      <alignment vertical="center"/>
    </xf>
    <xf numFmtId="185" fontId="0" fillId="3" borderId="1" xfId="1" applyNumberFormat="1" applyFont="1" applyFill="1" applyBorder="1" applyAlignment="1">
      <alignment horizontal="center" vertical="center"/>
    </xf>
    <xf numFmtId="185" fontId="4" fillId="3" borderId="1" xfId="1" applyNumberFormat="1" applyFill="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4" xfId="0" applyFont="1" applyFill="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12" xfId="0" applyFont="1" applyBorder="1" applyAlignment="1">
      <alignment horizontal="center" vertical="center"/>
    </xf>
    <xf numFmtId="182" fontId="12" fillId="0" borderId="1" xfId="0" applyNumberFormat="1" applyFont="1" applyFill="1" applyBorder="1">
      <alignment vertical="center"/>
    </xf>
    <xf numFmtId="178" fontId="12" fillId="0" borderId="1" xfId="0" applyNumberFormat="1" applyFont="1" applyFill="1" applyBorder="1">
      <alignment vertical="center"/>
    </xf>
    <xf numFmtId="180" fontId="12" fillId="0" borderId="1" xfId="0" applyNumberFormat="1" applyFont="1" applyFill="1" applyBorder="1">
      <alignment vertical="center"/>
    </xf>
    <xf numFmtId="182" fontId="12" fillId="0" borderId="9" xfId="0" applyNumberFormat="1" applyFont="1" applyFill="1" applyBorder="1">
      <alignment vertical="center"/>
    </xf>
    <xf numFmtId="182" fontId="12" fillId="0" borderId="0" xfId="0" applyNumberFormat="1" applyFont="1" applyFill="1" applyBorder="1">
      <alignment vertical="center"/>
    </xf>
    <xf numFmtId="182" fontId="12" fillId="0" borderId="4" xfId="0" applyNumberFormat="1" applyFont="1" applyFill="1" applyBorder="1">
      <alignment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182" fontId="12" fillId="0" borderId="11" xfId="0" applyNumberFormat="1" applyFont="1" applyFill="1" applyBorder="1">
      <alignment vertical="center"/>
    </xf>
    <xf numFmtId="182" fontId="12" fillId="0" borderId="13" xfId="0" applyNumberFormat="1" applyFont="1" applyFill="1" applyBorder="1">
      <alignment vertical="center"/>
    </xf>
    <xf numFmtId="0" fontId="12" fillId="0" borderId="0" xfId="0" applyFont="1" applyBorder="1" applyAlignment="1">
      <alignment vertical="center" wrapText="1"/>
    </xf>
    <xf numFmtId="180" fontId="12" fillId="0" borderId="9" xfId="0" applyNumberFormat="1" applyFont="1" applyBorder="1" applyAlignment="1">
      <alignment vertical="center"/>
    </xf>
    <xf numFmtId="0" fontId="12" fillId="0" borderId="4"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 xfId="0"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84" fontId="0" fillId="0" borderId="1" xfId="0" applyNumberFormat="1" applyFont="1" applyFill="1" applyBorder="1" applyAlignment="1">
      <alignment horizontal="center" vertical="center"/>
    </xf>
    <xf numFmtId="38" fontId="0" fillId="0" borderId="1" xfId="0" applyNumberFormat="1" applyFont="1" applyFill="1" applyBorder="1" applyAlignment="1">
      <alignment horizontal="center" vertical="center"/>
    </xf>
    <xf numFmtId="10" fontId="0" fillId="0" borderId="1" xfId="1" applyNumberFormat="1" applyFont="1" applyFill="1" applyBorder="1" applyAlignment="1">
      <alignment horizontal="center" vertical="center"/>
    </xf>
    <xf numFmtId="186" fontId="12" fillId="0" borderId="0" xfId="0" applyNumberFormat="1" applyFont="1" applyBorder="1" applyAlignment="1">
      <alignment vertical="center"/>
    </xf>
  </cellXfs>
  <cellStyles count="5">
    <cellStyle name="パーセント" xfId="1" builtinId="5"/>
    <cellStyle name="標準" xfId="0" builtinId="0"/>
    <cellStyle name="標準 2" xfId="2" xr:uid="{35BFAF85-BFF4-479C-8BB5-59B9F9E4BF45}"/>
    <cellStyle name="標準 3" xfId="3" xr:uid="{48195F8A-703C-43DA-AD10-16F8DE721C14}"/>
    <cellStyle name="標準 4" xfId="4" xr:uid="{A875FB02-32BE-49D2-9102-FBCB51F5A849}"/>
  </cellStyles>
  <dxfs count="0"/>
  <tableStyles count="0" defaultTableStyle="TableStyleMedium2" defaultPivotStyle="PivotStyleLight16"/>
  <colors>
    <mruColors>
      <color rgb="FFFF9900"/>
      <color rgb="FFA8DC84"/>
      <color rgb="FF8CD495"/>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6608648115611E-2"/>
          <c:y val="7.4976067504605212E-2"/>
          <c:w val="0.88560345489410996"/>
          <c:h val="0.67815243900653777"/>
        </c:manualLayout>
      </c:layout>
      <c:barChart>
        <c:barDir val="col"/>
        <c:grouping val="clustered"/>
        <c:varyColors val="0"/>
        <c:ser>
          <c:idx val="3"/>
          <c:order val="0"/>
          <c:tx>
            <c:v>木材生産量/蓄積量（％）</c:v>
          </c:tx>
          <c:spPr>
            <a:solidFill>
              <a:srgbClr val="FF9900"/>
            </a:solidFill>
            <a:ln>
              <a:noFill/>
            </a:ln>
            <a:effectLst/>
          </c:spPr>
          <c:invertIfNegative val="0"/>
          <c:dPt>
            <c:idx val="12"/>
            <c:invertIfNegative val="0"/>
            <c:bubble3D val="0"/>
            <c:spPr>
              <a:solidFill>
                <a:srgbClr val="FF9900"/>
              </a:solidFill>
              <a:ln>
                <a:noFill/>
              </a:ln>
              <a:effectLst/>
            </c:spPr>
            <c:extLst>
              <c:ext xmlns:c16="http://schemas.microsoft.com/office/drawing/2014/chart" uri="{C3380CC4-5D6E-409C-BE32-E72D297353CC}">
                <c16:uniqueId val="{00000001-48B3-4D09-9338-00B70A9760A2}"/>
              </c:ext>
            </c:extLst>
          </c:dPt>
          <c:dLbls>
            <c:dLbl>
              <c:idx val="0"/>
              <c:layout>
                <c:manualLayout>
                  <c:x val="-6.6310562123859428E-3"/>
                  <c:y val="8.44861625914740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B3-4D09-9338-00B70A9760A2}"/>
                </c:ext>
              </c:extLst>
            </c:dLbl>
            <c:dLbl>
              <c:idx val="1"/>
              <c:layout>
                <c:manualLayout>
                  <c:x val="-6.6310562123859428E-3"/>
                  <c:y val="-2.596758846765549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B3-4D09-9338-00B70A9760A2}"/>
                </c:ext>
              </c:extLst>
            </c:dLbl>
            <c:dLbl>
              <c:idx val="8"/>
              <c:layout>
                <c:manualLayout>
                  <c:x val="-6.63105621238602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B3-4D09-9338-00B70A9760A2}"/>
                </c:ext>
              </c:extLst>
            </c:dLbl>
            <c:dLbl>
              <c:idx val="9"/>
              <c:layout>
                <c:manualLayout>
                  <c:x val="-8.841408283181256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B3-4D09-9338-00B70A9760A2}"/>
                </c:ext>
              </c:extLst>
            </c:dLbl>
            <c:dLbl>
              <c:idx val="10"/>
              <c:layout>
                <c:manualLayout>
                  <c:x val="-6.63105621238594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8B3-4D09-9338-00B70A9760A2}"/>
                </c:ext>
              </c:extLst>
            </c:dLbl>
            <c:dLbl>
              <c:idx val="11"/>
              <c:layout>
                <c:manualLayout>
                  <c:x val="-1.10517603539766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8B3-4D09-9338-00B70A9760A2}"/>
                </c:ext>
              </c:extLst>
            </c:dLbl>
            <c:dLbl>
              <c:idx val="12"/>
              <c:layout>
                <c:manualLayout>
                  <c:x val="-8.8414082831812565E-3"/>
                  <c:y val="-2.832860557904108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B3-4D09-9338-00B70A9760A2}"/>
                </c:ext>
              </c:extLst>
            </c:dLbl>
            <c:dLbl>
              <c:idx val="13"/>
              <c:layout>
                <c:manualLayout>
                  <c:x val="-6.6310562123859428E-3"/>
                  <c:y val="2.83286055790400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8B3-4D09-9338-00B70A9760A2}"/>
                </c:ext>
              </c:extLst>
            </c:dLbl>
            <c:dLbl>
              <c:idx val="14"/>
              <c:layout>
                <c:manualLayout>
                  <c:x val="-8.841408283181256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8B3-4D09-9338-00B70A9760A2}"/>
                </c:ext>
              </c:extLst>
            </c:dLbl>
            <c:numFmt formatCode="#,##0.0_);[Red]\(#,##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'資料Ⅱ-４'!$C$5:$C$19</c:f>
              <c:strCache>
                <c:ptCount val="15"/>
                <c:pt idx="0">
                  <c:v>フィンランド</c:v>
                </c:pt>
                <c:pt idx="1">
                  <c:v>スウェーデン</c:v>
                </c:pt>
                <c:pt idx="2">
                  <c:v>ドイツ</c:v>
                </c:pt>
                <c:pt idx="3">
                  <c:v>ポーランド</c:v>
                </c:pt>
                <c:pt idx="4">
                  <c:v>フランス</c:v>
                </c:pt>
                <c:pt idx="5">
                  <c:v>トルコ</c:v>
                </c:pt>
                <c:pt idx="6">
                  <c:v>チリ</c:v>
                </c:pt>
                <c:pt idx="7">
                  <c:v>メキシコ</c:v>
                </c:pt>
                <c:pt idx="8">
                  <c:v>米国</c:v>
                </c:pt>
                <c:pt idx="9">
                  <c:v>ノルウェー</c:v>
                </c:pt>
                <c:pt idx="10">
                  <c:v>イタリア</c:v>
                </c:pt>
                <c:pt idx="11">
                  <c:v>ニュージーランド</c:v>
                </c:pt>
                <c:pt idx="12">
                  <c:v>日本</c:v>
                </c:pt>
                <c:pt idx="13">
                  <c:v>カナダ</c:v>
                </c:pt>
                <c:pt idx="14">
                  <c:v>コロンビア</c:v>
                </c:pt>
              </c:strCache>
            </c:strRef>
          </c:cat>
          <c:val>
            <c:numRef>
              <c:f>'資料Ⅱ-４'!$I$5:$I$19</c:f>
              <c:numCache>
                <c:formatCode>0.0_);[Red]\(0.0\)</c:formatCode>
                <c:ptCount val="15"/>
                <c:pt idx="0">
                  <c:v>2.5848867835922986</c:v>
                </c:pt>
                <c:pt idx="1">
                  <c:v>2.0912365351987239</c:v>
                </c:pt>
                <c:pt idx="2">
                  <c:v>1.7936117936117939</c:v>
                </c:pt>
                <c:pt idx="3">
                  <c:v>1.7270301181852841</c:v>
                </c:pt>
                <c:pt idx="4">
                  <c:v>1.7133202989284082</c:v>
                </c:pt>
                <c:pt idx="5">
                  <c:v>1.5161333708291049</c:v>
                </c:pt>
                <c:pt idx="6">
                  <c:v>1.4091762105640564</c:v>
                </c:pt>
                <c:pt idx="7">
                  <c:v>1.2414285485942023</c:v>
                </c:pt>
                <c:pt idx="8">
                  <c:v>1.0581828526399808</c:v>
                </c:pt>
                <c:pt idx="9">
                  <c:v>1.0305794897786789</c:v>
                </c:pt>
                <c:pt idx="10">
                  <c:v>0.93547373532520217</c:v>
                </c:pt>
                <c:pt idx="11">
                  <c:v>0.83358979143292633</c:v>
                </c:pt>
                <c:pt idx="12">
                  <c:v>0.5486522653412349</c:v>
                </c:pt>
                <c:pt idx="13">
                  <c:v>0.34739164739237893</c:v>
                </c:pt>
                <c:pt idx="14">
                  <c:v>6.5417460187133999E-2</c:v>
                </c:pt>
              </c:numCache>
            </c:numRef>
          </c:val>
          <c:extLst>
            <c:ext xmlns:c16="http://schemas.microsoft.com/office/drawing/2014/chart" uri="{C3380CC4-5D6E-409C-BE32-E72D297353CC}">
              <c16:uniqueId val="{00000003-48B3-4D09-9338-00B70A9760A2}"/>
            </c:ext>
          </c:extLst>
        </c:ser>
        <c:ser>
          <c:idx val="2"/>
          <c:order val="2"/>
          <c:tx>
            <c:strRef>
              <c:f>'資料Ⅱ-４'!$K$4</c:f>
              <c:strCache>
                <c:ptCount val="1"/>
                <c:pt idx="0">
                  <c:v>ダミー２</c:v>
                </c:pt>
              </c:strCache>
            </c:strRef>
          </c:tx>
          <c:spPr>
            <a:solidFill>
              <a:schemeClr val="accent3"/>
            </a:solidFill>
            <a:ln>
              <a:noFill/>
            </a:ln>
            <a:effectLst/>
          </c:spPr>
          <c:invertIfNegative val="0"/>
          <c:val>
            <c:numRef>
              <c:f>'資料Ⅱ-４'!$K$5:$K$19</c:f>
              <c:numCache>
                <c:formatCode>0.0_);[Red]\(0.0\)</c:formatCode>
                <c:ptCount val="15"/>
              </c:numCache>
            </c:numRef>
          </c:val>
          <c:extLst>
            <c:ext xmlns:c16="http://schemas.microsoft.com/office/drawing/2014/chart" uri="{C3380CC4-5D6E-409C-BE32-E72D297353CC}">
              <c16:uniqueId val="{00000004-48B3-4D09-9338-00B70A9760A2}"/>
            </c:ext>
          </c:extLst>
        </c:ser>
        <c:dLbls>
          <c:showLegendKey val="0"/>
          <c:showVal val="0"/>
          <c:showCatName val="0"/>
          <c:showSerName val="0"/>
          <c:showPercent val="0"/>
          <c:showBubbleSize val="0"/>
        </c:dLbls>
        <c:gapWidth val="150"/>
        <c:axId val="595156088"/>
        <c:axId val="595156416"/>
      </c:barChart>
      <c:barChart>
        <c:barDir val="col"/>
        <c:grouping val="clustered"/>
        <c:varyColors val="0"/>
        <c:ser>
          <c:idx val="1"/>
          <c:order val="1"/>
          <c:tx>
            <c:strRef>
              <c:f>'資料Ⅱ-４'!$J$4</c:f>
              <c:strCache>
                <c:ptCount val="1"/>
                <c:pt idx="0">
                  <c:v>ダミー１</c:v>
                </c:pt>
              </c:strCache>
            </c:strRef>
          </c:tx>
          <c:spPr>
            <a:solidFill>
              <a:schemeClr val="accent2"/>
            </a:solidFill>
            <a:ln>
              <a:noFill/>
            </a:ln>
            <a:effectLst/>
          </c:spPr>
          <c:invertIfNegative val="0"/>
          <c:val>
            <c:numRef>
              <c:f>'資料Ⅱ-４'!$J$5:$J$19</c:f>
              <c:numCache>
                <c:formatCode>0.0_);[Red]\(0.0\)</c:formatCode>
                <c:ptCount val="15"/>
              </c:numCache>
            </c:numRef>
          </c:val>
          <c:extLst>
            <c:ext xmlns:c16="http://schemas.microsoft.com/office/drawing/2014/chart" uri="{C3380CC4-5D6E-409C-BE32-E72D297353CC}">
              <c16:uniqueId val="{00000005-48B3-4D09-9338-00B70A9760A2}"/>
            </c:ext>
          </c:extLst>
        </c:ser>
        <c:ser>
          <c:idx val="0"/>
          <c:order val="3"/>
          <c:tx>
            <c:v>森林率（右軸）</c:v>
          </c:tx>
          <c:spPr>
            <a:solidFill>
              <a:srgbClr val="00B050"/>
            </a:solidFill>
            <a:ln>
              <a:noFill/>
            </a:ln>
            <a:effectLst/>
          </c:spPr>
          <c:invertIfNegative val="0"/>
          <c:dLbls>
            <c:dLbl>
              <c:idx val="12"/>
              <c:layout>
                <c:manualLayout>
                  <c:x val="-2.1903370717290577E-3"/>
                  <c:y val="-3.1814640855125746E-3"/>
                </c:manualLayout>
              </c:layout>
              <c:numFmt formatCode="#,##0.0&quot;%&quot;" sourceLinked="0"/>
              <c:spPr>
                <a:noFill/>
                <a:ln w="9525">
                  <a:solidFill>
                    <a:schemeClr val="tx1"/>
                  </a:solid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B3-4D09-9338-00B70A9760A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'資料Ⅱ-４'!$L$5:$L$19</c:f>
              <c:numCache>
                <c:formatCode>0.0_);[Red]\(0.0\)</c:formatCode>
                <c:ptCount val="15"/>
                <c:pt idx="0">
                  <c:v>73.7</c:v>
                </c:pt>
                <c:pt idx="1">
                  <c:v>68.7</c:v>
                </c:pt>
                <c:pt idx="2">
                  <c:v>32.700000000000003</c:v>
                </c:pt>
                <c:pt idx="3">
                  <c:v>30.9</c:v>
                </c:pt>
                <c:pt idx="4">
                  <c:v>31.1</c:v>
                </c:pt>
                <c:pt idx="5">
                  <c:v>28.3</c:v>
                </c:pt>
                <c:pt idx="6">
                  <c:v>24</c:v>
                </c:pt>
                <c:pt idx="7">
                  <c:v>34</c:v>
                </c:pt>
                <c:pt idx="8">
                  <c:v>33.9</c:v>
                </c:pt>
                <c:pt idx="9">
                  <c:v>40</c:v>
                </c:pt>
                <c:pt idx="10">
                  <c:v>32</c:v>
                </c:pt>
                <c:pt idx="11">
                  <c:v>37.4</c:v>
                </c:pt>
                <c:pt idx="12">
                  <c:v>68.400000000000006</c:v>
                </c:pt>
                <c:pt idx="13">
                  <c:v>38.200000000000003</c:v>
                </c:pt>
                <c:pt idx="14">
                  <c:v>53.8</c:v>
                </c:pt>
              </c:numCache>
            </c:numRef>
          </c:val>
          <c:extLst>
            <c:ext xmlns:c16="http://schemas.microsoft.com/office/drawing/2014/chart" uri="{C3380CC4-5D6E-409C-BE32-E72D297353CC}">
              <c16:uniqueId val="{00000007-48B3-4D09-9338-00B70A9760A2}"/>
            </c:ext>
          </c:extLst>
        </c:ser>
        <c:dLbls>
          <c:showLegendKey val="0"/>
          <c:showVal val="0"/>
          <c:showCatName val="0"/>
          <c:showSerName val="0"/>
          <c:showPercent val="0"/>
          <c:showBubbleSize val="0"/>
        </c:dLbls>
        <c:gapWidth val="150"/>
        <c:axId val="434410224"/>
        <c:axId val="434403664"/>
      </c:barChart>
      <c:catAx>
        <c:axId val="595156088"/>
        <c:scaling>
          <c:orientation val="minMax"/>
        </c:scaling>
        <c:delete val="0"/>
        <c:axPos val="b"/>
        <c:numFmt formatCode="General" sourceLinked="1"/>
        <c:majorTickMark val="in"/>
        <c:minorTickMark val="none"/>
        <c:tickLblPos val="nextTo"/>
        <c:spPr>
          <a:noFill/>
          <a:ln w="19050" cap="flat" cmpd="sng" algn="ctr">
            <a:solidFill>
              <a:schemeClr val="tx1"/>
            </a:solidFill>
            <a:round/>
          </a:ln>
          <a:effectLst/>
        </c:spPr>
        <c:txPr>
          <a:bodyPr rot="0" spcFirstLastPara="1" vertOverflow="ellipsis" vert="eaVert"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595156416"/>
        <c:crosses val="autoZero"/>
        <c:auto val="1"/>
        <c:lblAlgn val="ctr"/>
        <c:lblOffset val="100"/>
        <c:noMultiLvlLbl val="0"/>
      </c:catAx>
      <c:valAx>
        <c:axId val="595156416"/>
        <c:scaling>
          <c:orientation val="minMax"/>
          <c:max val="3"/>
        </c:scaling>
        <c:delete val="0"/>
        <c:axPos val="l"/>
        <c:numFmt formatCode="General" sourceLinked="0"/>
        <c:majorTickMark val="in"/>
        <c:minorTickMark val="none"/>
        <c:tickLblPos val="low"/>
        <c:spPr>
          <a:noFill/>
          <a:ln w="19050">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595156088"/>
        <c:crosses val="autoZero"/>
        <c:crossBetween val="between"/>
        <c:majorUnit val="1"/>
      </c:valAx>
      <c:valAx>
        <c:axId val="434403664"/>
        <c:scaling>
          <c:orientation val="minMax"/>
        </c:scaling>
        <c:delete val="0"/>
        <c:axPos val="r"/>
        <c:numFmt formatCode="#,##0_);[Red]\(#,##0\)" sourceLinked="0"/>
        <c:majorTickMark val="in"/>
        <c:minorTickMark val="none"/>
        <c:tickLblPos val="nextTo"/>
        <c:spPr>
          <a:noFill/>
          <a:ln w="19050">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434410224"/>
        <c:crosses val="max"/>
        <c:crossBetween val="between"/>
      </c:valAx>
      <c:catAx>
        <c:axId val="434410224"/>
        <c:scaling>
          <c:orientation val="minMax"/>
        </c:scaling>
        <c:delete val="1"/>
        <c:axPos val="b"/>
        <c:majorTickMark val="out"/>
        <c:minorTickMark val="none"/>
        <c:tickLblPos val="nextTo"/>
        <c:crossAx val="434403664"/>
        <c:crosses val="autoZero"/>
        <c:auto val="1"/>
        <c:lblAlgn val="ctr"/>
        <c:lblOffset val="100"/>
        <c:noMultiLvlLbl val="0"/>
      </c:catAx>
      <c:spPr>
        <a:solidFill>
          <a:schemeClr val="bg1"/>
        </a:solidFill>
        <a:ln>
          <a:noFill/>
        </a:ln>
        <a:effectLst/>
      </c:spPr>
    </c:plotArea>
    <c:legend>
      <c:legendPos val="r"/>
      <c:legendEntry>
        <c:idx val="1"/>
        <c:delete val="1"/>
      </c:legendEntry>
      <c:legendEntry>
        <c:idx val="2"/>
        <c:delete val="1"/>
      </c:legendEntry>
      <c:layout>
        <c:manualLayout>
          <c:xMode val="edge"/>
          <c:yMode val="edge"/>
          <c:x val="0.30152874562868076"/>
          <c:y val="9.7559207008933696E-2"/>
          <c:w val="0.31608034612372993"/>
          <c:h val="8.9556428910232688E-2"/>
        </c:manualLayout>
      </c:layout>
      <c:overlay val="0"/>
      <c:spPr>
        <a:solidFill>
          <a:schemeClr val="bg1"/>
        </a:solidFill>
        <a:ln>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chemeClr val="tx1"/>
          </a:solidFill>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201083</xdr:colOff>
      <xdr:row>28</xdr:row>
      <xdr:rowOff>80434</xdr:rowOff>
    </xdr:from>
    <xdr:to>
      <xdr:col>6</xdr:col>
      <xdr:colOff>136524</xdr:colOff>
      <xdr:row>52</xdr:row>
      <xdr:rowOff>65618</xdr:rowOff>
    </xdr:to>
    <xdr:graphicFrame macro="">
      <xdr:nvGraphicFramePr>
        <xdr:cNvPr id="2" name="グラフ 1">
          <a:extLst>
            <a:ext uri="{FF2B5EF4-FFF2-40B4-BE49-F238E27FC236}">
              <a16:creationId xmlns:a16="http://schemas.microsoft.com/office/drawing/2014/main" id="{B92B3F3D-FE27-4769-A140-3D050D6F5E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0.00883</cdr:y>
    </cdr:from>
    <cdr:to>
      <cdr:x>0.077</cdr:x>
      <cdr:y>0.06069</cdr:y>
    </cdr:to>
    <cdr:sp macro="" textlink="">
      <cdr:nvSpPr>
        <cdr:cNvPr id="2" name="テキスト ボックス 1">
          <a:extLst xmlns:a="http://schemas.openxmlformats.org/drawingml/2006/main">
            <a:ext uri="{FF2B5EF4-FFF2-40B4-BE49-F238E27FC236}">
              <a16:creationId xmlns:a16="http://schemas.microsoft.com/office/drawing/2014/main" id="{25776639-2DBC-4091-9FF9-CE55FD1E7934}"/>
            </a:ext>
          </a:extLst>
        </cdr:cNvPr>
        <cdr:cNvSpPr txBox="1"/>
      </cdr:nvSpPr>
      <cdr:spPr>
        <a:xfrm xmlns:a="http://schemas.openxmlformats.org/drawingml/2006/main">
          <a:off x="0" y="40313"/>
          <a:ext cx="442182" cy="23665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ＭＳ Ｐゴシック" pitchFamily="50" charset="-128"/>
              <a:ea typeface="ＭＳ Ｐゴシック" pitchFamily="50" charset="-128"/>
            </a:rPr>
            <a:t>（</a:t>
          </a:r>
          <a:r>
            <a:rPr lang="en-US" altLang="ja-JP" sz="1000">
              <a:latin typeface="ＭＳ Ｐゴシック" pitchFamily="50" charset="-128"/>
              <a:ea typeface="ＭＳ Ｐゴシック" pitchFamily="50" charset="-128"/>
            </a:rPr>
            <a:t>%</a:t>
          </a:r>
          <a:r>
            <a:rPr lang="ja-JP" altLang="en-US" sz="1000">
              <a:latin typeface="ＭＳ Ｐゴシック" pitchFamily="50" charset="-128"/>
              <a:ea typeface="ＭＳ Ｐゴシック" pitchFamily="50" charset="-128"/>
            </a:rPr>
            <a:t>）</a:t>
          </a:r>
        </a:p>
      </cdr:txBody>
    </cdr:sp>
  </cdr:relSizeAnchor>
  <cdr:relSizeAnchor xmlns:cdr="http://schemas.openxmlformats.org/drawingml/2006/chartDrawing">
    <cdr:from>
      <cdr:x>0.923</cdr:x>
      <cdr:y>0</cdr:y>
    </cdr:from>
    <cdr:to>
      <cdr:x>1</cdr:x>
      <cdr:y>0.05186</cdr:y>
    </cdr:to>
    <cdr:sp macro="" textlink="">
      <cdr:nvSpPr>
        <cdr:cNvPr id="3" name="テキスト ボックス 1">
          <a:extLst xmlns:a="http://schemas.openxmlformats.org/drawingml/2006/main">
            <a:ext uri="{FF2B5EF4-FFF2-40B4-BE49-F238E27FC236}">
              <a16:creationId xmlns:a16="http://schemas.microsoft.com/office/drawing/2014/main" id="{6F790D95-4226-4752-B7FC-332483F9F4A6}"/>
            </a:ext>
          </a:extLst>
        </cdr:cNvPr>
        <cdr:cNvSpPr txBox="1"/>
      </cdr:nvSpPr>
      <cdr:spPr>
        <a:xfrm xmlns:a="http://schemas.openxmlformats.org/drawingml/2006/main">
          <a:off x="5303273" y="0"/>
          <a:ext cx="442418" cy="2338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ＭＳ Ｐゴシック" pitchFamily="50" charset="-128"/>
              <a:ea typeface="ＭＳ Ｐゴシック" pitchFamily="50" charset="-128"/>
            </a:rPr>
            <a:t>（</a:t>
          </a:r>
          <a:r>
            <a:rPr lang="en-US" altLang="ja-JP" sz="1000">
              <a:latin typeface="ＭＳ Ｐゴシック" pitchFamily="50" charset="-128"/>
              <a:ea typeface="ＭＳ Ｐゴシック" pitchFamily="50" charset="-128"/>
            </a:rPr>
            <a:t>%</a:t>
          </a:r>
          <a:r>
            <a:rPr lang="ja-JP" altLang="en-US" sz="1000">
              <a:latin typeface="ＭＳ Ｐゴシック" pitchFamily="50" charset="-128"/>
              <a:ea typeface="ＭＳ Ｐゴシック" pitchFamily="50" charset="-128"/>
            </a:rPr>
            <a:t>）</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FD331-BE06-4177-A5BC-7C844D8E2BC1}">
  <sheetPr>
    <pageSetUpPr fitToPage="1"/>
  </sheetPr>
  <dimension ref="A1:W40"/>
  <sheetViews>
    <sheetView showGridLines="0" tabSelected="1" zoomScale="90" zoomScaleNormal="90" workbookViewId="0">
      <selection activeCell="P14" sqref="P14"/>
    </sheetView>
  </sheetViews>
  <sheetFormatPr defaultRowHeight="13.5" x14ac:dyDescent="0.15"/>
  <cols>
    <col min="1" max="1" width="3.125" customWidth="1"/>
    <col min="2" max="3" width="23.625" customWidth="1"/>
    <col min="4" max="9" width="8.625" customWidth="1"/>
    <col min="10" max="11" width="0.125" customWidth="1"/>
    <col min="12" max="12" width="8.625" customWidth="1"/>
    <col min="13" max="16" width="11.5" customWidth="1"/>
    <col min="17" max="19" width="2.25" customWidth="1"/>
    <col min="20" max="20" width="9.25" customWidth="1"/>
    <col min="21" max="23" width="13.875" customWidth="1"/>
  </cols>
  <sheetData>
    <row r="1" spans="1:14" ht="17.25" x14ac:dyDescent="0.15">
      <c r="A1" s="11" t="s">
        <v>30</v>
      </c>
      <c r="B1" s="11"/>
    </row>
    <row r="2" spans="1:14" x14ac:dyDescent="0.15">
      <c r="B2" s="6"/>
      <c r="C2" s="2"/>
      <c r="D2" s="2"/>
      <c r="E2" s="2"/>
      <c r="F2" s="2"/>
      <c r="G2" s="2"/>
      <c r="H2" s="2"/>
      <c r="I2" s="7"/>
      <c r="J2" s="7"/>
      <c r="K2" s="2"/>
    </row>
    <row r="3" spans="1:14" x14ac:dyDescent="0.15">
      <c r="B3" s="36" t="s">
        <v>29</v>
      </c>
      <c r="C3" s="37"/>
      <c r="D3" s="45" t="s">
        <v>40</v>
      </c>
      <c r="E3" s="46"/>
      <c r="F3" s="47"/>
      <c r="G3" s="45" t="s">
        <v>37</v>
      </c>
      <c r="H3" s="46"/>
      <c r="I3" s="46"/>
      <c r="J3" s="48"/>
      <c r="K3" s="48"/>
      <c r="L3" s="47"/>
    </row>
    <row r="4" spans="1:14" ht="54" x14ac:dyDescent="0.15">
      <c r="B4" s="38"/>
      <c r="C4" s="39"/>
      <c r="D4" s="28" t="s">
        <v>34</v>
      </c>
      <c r="E4" s="28" t="s">
        <v>35</v>
      </c>
      <c r="F4" s="28" t="s">
        <v>1</v>
      </c>
      <c r="G4" s="28" t="s">
        <v>34</v>
      </c>
      <c r="H4" s="28" t="s">
        <v>35</v>
      </c>
      <c r="I4" s="28" t="s">
        <v>1</v>
      </c>
      <c r="J4" s="30" t="s">
        <v>43</v>
      </c>
      <c r="K4" s="31" t="s">
        <v>44</v>
      </c>
      <c r="L4" s="61" t="s">
        <v>42</v>
      </c>
      <c r="M4" s="59" t="s">
        <v>41</v>
      </c>
    </row>
    <row r="5" spans="1:14" x14ac:dyDescent="0.15">
      <c r="B5" s="26" t="s">
        <v>5</v>
      </c>
      <c r="C5" s="26" t="s">
        <v>19</v>
      </c>
      <c r="D5" s="23">
        <v>52.1</v>
      </c>
      <c r="E5" s="18">
        <v>2343.0700000000002</v>
      </c>
      <c r="F5" s="19">
        <f>D5/E5*100</f>
        <v>2.2235784675660564</v>
      </c>
      <c r="G5" s="20">
        <v>63.3</v>
      </c>
      <c r="H5" s="21">
        <v>2448.85</v>
      </c>
      <c r="I5" s="19">
        <f>G5/H5*100</f>
        <v>2.5848867835922986</v>
      </c>
      <c r="J5" s="32"/>
      <c r="K5" s="33"/>
      <c r="L5" s="29">
        <v>73.7</v>
      </c>
      <c r="M5" s="72">
        <f t="shared" ref="M5:M20" si="0">H5-E5</f>
        <v>105.77999999999975</v>
      </c>
    </row>
    <row r="6" spans="1:14" x14ac:dyDescent="0.15">
      <c r="B6" s="27" t="s">
        <v>4</v>
      </c>
      <c r="C6" s="27" t="s">
        <v>18</v>
      </c>
      <c r="D6" s="24">
        <v>72.2</v>
      </c>
      <c r="E6" s="22">
        <v>3294.65</v>
      </c>
      <c r="F6" s="19">
        <f t="shared" ref="F6:F20" si="1">D6/E6*100</f>
        <v>2.1914315632920034</v>
      </c>
      <c r="G6" s="20">
        <v>74.2</v>
      </c>
      <c r="H6" s="21">
        <v>3548.14</v>
      </c>
      <c r="I6" s="19">
        <f t="shared" ref="I6:I20" si="2">G6/H6*100</f>
        <v>2.0912365351987239</v>
      </c>
      <c r="J6" s="32"/>
      <c r="K6" s="33"/>
      <c r="L6" s="29">
        <v>68.7</v>
      </c>
      <c r="M6" s="72">
        <f t="shared" si="0"/>
        <v>253.48999999999978</v>
      </c>
    </row>
    <row r="7" spans="1:14" x14ac:dyDescent="0.15">
      <c r="B7" s="27" t="s">
        <v>7</v>
      </c>
      <c r="C7" s="27" t="s">
        <v>22</v>
      </c>
      <c r="D7" s="24">
        <v>74.400000000000006</v>
      </c>
      <c r="E7" s="22">
        <v>3617</v>
      </c>
      <c r="F7" s="19">
        <f t="shared" si="1"/>
        <v>2.0569532761957428</v>
      </c>
      <c r="G7" s="20">
        <v>65.7</v>
      </c>
      <c r="H7" s="21">
        <v>3663</v>
      </c>
      <c r="I7" s="19">
        <f t="shared" si="2"/>
        <v>1.7936117936117939</v>
      </c>
      <c r="J7" s="32"/>
      <c r="K7" s="33"/>
      <c r="L7" s="29">
        <v>32.700000000000003</v>
      </c>
      <c r="M7" s="72">
        <f t="shared" si="0"/>
        <v>46</v>
      </c>
    </row>
    <row r="8" spans="1:14" x14ac:dyDescent="0.15">
      <c r="B8" s="26" t="s">
        <v>9</v>
      </c>
      <c r="C8" s="27" t="s">
        <v>21</v>
      </c>
      <c r="D8" s="23">
        <v>35.5</v>
      </c>
      <c r="E8" s="18">
        <v>2371.73</v>
      </c>
      <c r="F8" s="19">
        <f t="shared" si="1"/>
        <v>1.4967976961964473</v>
      </c>
      <c r="G8" s="20">
        <v>45.3</v>
      </c>
      <c r="H8" s="21">
        <v>2623</v>
      </c>
      <c r="I8" s="19">
        <f t="shared" si="2"/>
        <v>1.7270301181852841</v>
      </c>
      <c r="J8" s="32"/>
      <c r="K8" s="33"/>
      <c r="L8" s="29">
        <v>30.9</v>
      </c>
      <c r="M8" s="72">
        <f t="shared" si="0"/>
        <v>251.26999999999998</v>
      </c>
    </row>
    <row r="9" spans="1:14" x14ac:dyDescent="0.15">
      <c r="B9" s="26" t="s">
        <v>8</v>
      </c>
      <c r="C9" s="26" t="s">
        <v>20</v>
      </c>
      <c r="D9" s="23">
        <v>55.8</v>
      </c>
      <c r="E9" s="18">
        <v>2648.61</v>
      </c>
      <c r="F9" s="19">
        <f t="shared" si="1"/>
        <v>2.1067654354548231</v>
      </c>
      <c r="G9" s="20">
        <v>50.3</v>
      </c>
      <c r="H9" s="21">
        <v>2935.82</v>
      </c>
      <c r="I9" s="19">
        <f t="shared" si="2"/>
        <v>1.7133202989284082</v>
      </c>
      <c r="J9" s="32"/>
      <c r="K9" s="33"/>
      <c r="L9" s="29">
        <v>31.1</v>
      </c>
      <c r="M9" s="72">
        <f t="shared" si="0"/>
        <v>287.21000000000004</v>
      </c>
    </row>
    <row r="10" spans="1:14" x14ac:dyDescent="0.15">
      <c r="B10" s="27" t="s">
        <v>11</v>
      </c>
      <c r="C10" s="27" t="s">
        <v>24</v>
      </c>
      <c r="D10" s="24">
        <v>20.6</v>
      </c>
      <c r="E10" s="22">
        <v>1380.14</v>
      </c>
      <c r="F10" s="19">
        <f t="shared" si="1"/>
        <v>1.4926021997768344</v>
      </c>
      <c r="G10" s="20">
        <v>24.8</v>
      </c>
      <c r="H10" s="21">
        <v>1635.74</v>
      </c>
      <c r="I10" s="19">
        <f t="shared" si="2"/>
        <v>1.5161333708291049</v>
      </c>
      <c r="J10" s="32"/>
      <c r="K10" s="33"/>
      <c r="L10" s="29">
        <v>28.3</v>
      </c>
      <c r="M10" s="72">
        <f t="shared" si="0"/>
        <v>255.59999999999991</v>
      </c>
      <c r="N10" s="8"/>
    </row>
    <row r="11" spans="1:14" x14ac:dyDescent="0.15">
      <c r="B11" s="27" t="s">
        <v>15</v>
      </c>
      <c r="C11" s="27" t="s">
        <v>23</v>
      </c>
      <c r="D11" s="24">
        <v>47.2</v>
      </c>
      <c r="E11" s="22">
        <v>4138.55</v>
      </c>
      <c r="F11" s="19">
        <f t="shared" si="1"/>
        <v>1.1404960674632421</v>
      </c>
      <c r="G11" s="20">
        <v>62.1</v>
      </c>
      <c r="H11" s="21">
        <v>4406.83</v>
      </c>
      <c r="I11" s="19">
        <f t="shared" si="2"/>
        <v>1.4091762105640564</v>
      </c>
      <c r="J11" s="32"/>
      <c r="K11" s="33"/>
      <c r="L11" s="29">
        <v>24</v>
      </c>
      <c r="M11" s="72">
        <f t="shared" si="0"/>
        <v>268.27999999999975</v>
      </c>
      <c r="N11" s="8"/>
    </row>
    <row r="12" spans="1:14" x14ac:dyDescent="0.15">
      <c r="B12" s="26" t="s">
        <v>6</v>
      </c>
      <c r="C12" s="26" t="s">
        <v>27</v>
      </c>
      <c r="D12" s="23">
        <v>43.9</v>
      </c>
      <c r="E12" s="18">
        <v>3803.05</v>
      </c>
      <c r="F12" s="19">
        <f t="shared" si="1"/>
        <v>1.1543366508460313</v>
      </c>
      <c r="G12" s="20">
        <v>46.6</v>
      </c>
      <c r="H12" s="21">
        <v>3753.74</v>
      </c>
      <c r="I12" s="19">
        <f t="shared" si="2"/>
        <v>1.2414285485942023</v>
      </c>
      <c r="J12" s="32"/>
      <c r="K12" s="33"/>
      <c r="L12" s="29">
        <v>34</v>
      </c>
      <c r="M12" s="72">
        <f>H12-E12</f>
        <v>-49.3100000000004</v>
      </c>
      <c r="N12" s="8"/>
    </row>
    <row r="13" spans="1:14" x14ac:dyDescent="0.15">
      <c r="B13" s="26" t="s">
        <v>2</v>
      </c>
      <c r="C13" s="27" t="s">
        <v>33</v>
      </c>
      <c r="D13" s="23">
        <v>376.6</v>
      </c>
      <c r="E13" s="18">
        <v>38828.019999999997</v>
      </c>
      <c r="F13" s="19">
        <f t="shared" si="1"/>
        <v>0.96991811583490484</v>
      </c>
      <c r="G13" s="20">
        <v>436.7</v>
      </c>
      <c r="H13" s="21">
        <v>41268.86</v>
      </c>
      <c r="I13" s="19">
        <f t="shared" si="2"/>
        <v>1.0581828526399808</v>
      </c>
      <c r="J13" s="32"/>
      <c r="K13" s="33"/>
      <c r="L13" s="29">
        <v>33.9</v>
      </c>
      <c r="M13" s="72">
        <f t="shared" si="0"/>
        <v>2440.8400000000038</v>
      </c>
      <c r="N13" s="8"/>
    </row>
    <row r="14" spans="1:14" x14ac:dyDescent="0.15">
      <c r="B14" s="26" t="s">
        <v>13</v>
      </c>
      <c r="C14" s="26" t="s">
        <v>26</v>
      </c>
      <c r="D14" s="23">
        <v>10.4</v>
      </c>
      <c r="E14" s="18">
        <v>1069</v>
      </c>
      <c r="F14" s="19">
        <f t="shared" si="1"/>
        <v>0.97287184284377926</v>
      </c>
      <c r="G14" s="20">
        <v>12.2</v>
      </c>
      <c r="H14" s="21">
        <v>1183.8</v>
      </c>
      <c r="I14" s="19">
        <f t="shared" si="2"/>
        <v>1.0305794897786789</v>
      </c>
      <c r="J14" s="32"/>
      <c r="K14" s="33"/>
      <c r="L14" s="29">
        <v>40</v>
      </c>
      <c r="M14" s="72">
        <f t="shared" si="0"/>
        <v>114.79999999999995</v>
      </c>
      <c r="N14" s="8"/>
    </row>
    <row r="15" spans="1:14" x14ac:dyDescent="0.15">
      <c r="B15" s="27" t="s">
        <v>14</v>
      </c>
      <c r="C15" s="26" t="s">
        <v>25</v>
      </c>
      <c r="D15" s="24">
        <v>14.1</v>
      </c>
      <c r="E15" s="22">
        <v>1277.47</v>
      </c>
      <c r="F15" s="19">
        <f t="shared" si="1"/>
        <v>1.1037441192356767</v>
      </c>
      <c r="G15" s="20">
        <v>13.1</v>
      </c>
      <c r="H15" s="21">
        <v>1400.36</v>
      </c>
      <c r="I15" s="19">
        <f t="shared" si="2"/>
        <v>0.93547373532520217</v>
      </c>
      <c r="J15" s="32"/>
      <c r="K15" s="33"/>
      <c r="L15" s="29">
        <v>32</v>
      </c>
      <c r="M15" s="72">
        <f t="shared" si="0"/>
        <v>122.88999999999987</v>
      </c>
      <c r="N15" s="8"/>
    </row>
    <row r="16" spans="1:14" x14ac:dyDescent="0.15">
      <c r="B16" s="27" t="s">
        <v>10</v>
      </c>
      <c r="C16" s="26" t="s">
        <v>28</v>
      </c>
      <c r="D16" s="24">
        <v>24.5</v>
      </c>
      <c r="E16" s="22">
        <v>4034.78</v>
      </c>
      <c r="F16" s="19">
        <f t="shared" si="1"/>
        <v>0.60722022018548716</v>
      </c>
      <c r="G16" s="20">
        <v>34.4</v>
      </c>
      <c r="H16" s="21">
        <v>4126.7299999999996</v>
      </c>
      <c r="I16" s="19">
        <f t="shared" si="2"/>
        <v>0.83358979143292633</v>
      </c>
      <c r="J16" s="32"/>
      <c r="K16" s="33"/>
      <c r="L16" s="29">
        <v>37.4</v>
      </c>
      <c r="M16" s="72">
        <f t="shared" si="0"/>
        <v>91.949999999999363</v>
      </c>
      <c r="N16" s="8"/>
    </row>
    <row r="17" spans="1:14" x14ac:dyDescent="0.15">
      <c r="B17" s="26" t="s">
        <v>12</v>
      </c>
      <c r="C17" s="26" t="s">
        <v>16</v>
      </c>
      <c r="D17" s="23">
        <v>17.3</v>
      </c>
      <c r="E17" s="18">
        <v>4700</v>
      </c>
      <c r="F17" s="49">
        <f t="shared" si="1"/>
        <v>0.36808510638297876</v>
      </c>
      <c r="G17" s="50">
        <v>28.7</v>
      </c>
      <c r="H17" s="51">
        <v>5231</v>
      </c>
      <c r="I17" s="49">
        <f t="shared" si="2"/>
        <v>0.5486522653412349</v>
      </c>
      <c r="J17" s="52"/>
      <c r="K17" s="53"/>
      <c r="L17" s="54">
        <v>68.400000000000006</v>
      </c>
      <c r="M17" s="72">
        <f t="shared" si="0"/>
        <v>531</v>
      </c>
      <c r="N17" s="8"/>
    </row>
    <row r="18" spans="1:14" x14ac:dyDescent="0.15">
      <c r="B18" s="26" t="s">
        <v>3</v>
      </c>
      <c r="C18" s="26" t="s">
        <v>38</v>
      </c>
      <c r="D18" s="23">
        <v>142</v>
      </c>
      <c r="E18" s="18">
        <v>45509.42</v>
      </c>
      <c r="F18" s="49">
        <f t="shared" si="1"/>
        <v>0.31202331297564329</v>
      </c>
      <c r="G18" s="50">
        <v>156.69999999999999</v>
      </c>
      <c r="H18" s="51">
        <v>45107.59</v>
      </c>
      <c r="I18" s="49">
        <f t="shared" si="2"/>
        <v>0.34739164739237893</v>
      </c>
      <c r="J18" s="52"/>
      <c r="K18" s="53"/>
      <c r="L18" s="54">
        <v>38.200000000000003</v>
      </c>
      <c r="M18" s="72">
        <f t="shared" si="0"/>
        <v>-401.83000000000175</v>
      </c>
      <c r="N18" s="8"/>
    </row>
    <row r="19" spans="1:14" x14ac:dyDescent="0.15">
      <c r="B19" s="26" t="s">
        <v>36</v>
      </c>
      <c r="C19" s="26" t="s">
        <v>39</v>
      </c>
      <c r="D19" s="23">
        <v>12.4</v>
      </c>
      <c r="E19" s="18">
        <v>15252.84</v>
      </c>
      <c r="F19" s="49">
        <f t="shared" si="1"/>
        <v>8.1296335633232894E-2</v>
      </c>
      <c r="G19" s="50">
        <v>9.8000000000000007</v>
      </c>
      <c r="H19" s="51">
        <v>14980.71</v>
      </c>
      <c r="I19" s="49">
        <f t="shared" si="2"/>
        <v>6.5417460187133999E-2</v>
      </c>
      <c r="J19" s="52"/>
      <c r="K19" s="53"/>
      <c r="L19" s="54">
        <v>53.8</v>
      </c>
      <c r="M19" s="72">
        <f t="shared" si="0"/>
        <v>-272.13000000000102</v>
      </c>
      <c r="N19" s="8"/>
    </row>
    <row r="20" spans="1:14" x14ac:dyDescent="0.15">
      <c r="B20" s="55" t="s">
        <v>32</v>
      </c>
      <c r="C20" s="56"/>
      <c r="D20" s="49">
        <f>SUM(D5:D19)</f>
        <v>998.99999999999989</v>
      </c>
      <c r="E20" s="51">
        <f>SUM(E5:E19)</f>
        <v>134268.32999999999</v>
      </c>
      <c r="F20" s="49">
        <f t="shared" si="1"/>
        <v>0.74403249075936229</v>
      </c>
      <c r="G20" s="49">
        <f t="shared" ref="G20:H20" si="3">SUM(G5:G19)</f>
        <v>1123.9000000000001</v>
      </c>
      <c r="H20" s="51">
        <f t="shared" si="3"/>
        <v>138314.16999999998</v>
      </c>
      <c r="I20" s="49">
        <f t="shared" si="2"/>
        <v>0.81257039680027021</v>
      </c>
      <c r="J20" s="57"/>
      <c r="K20" s="58"/>
      <c r="L20" s="54">
        <v>37.299999999999997</v>
      </c>
      <c r="M20" s="60">
        <f t="shared" si="0"/>
        <v>4045.8399999999965</v>
      </c>
      <c r="N20" s="8"/>
    </row>
    <row r="21" spans="1:14" x14ac:dyDescent="0.15">
      <c r="A21" s="16"/>
      <c r="B21" s="15" t="s">
        <v>46</v>
      </c>
      <c r="L21" s="8"/>
    </row>
    <row r="22" spans="1:14" x14ac:dyDescent="0.15">
      <c r="A22" s="16"/>
      <c r="B22" s="16" t="s">
        <v>45</v>
      </c>
      <c r="L22" s="8"/>
    </row>
    <row r="23" spans="1:14" x14ac:dyDescent="0.15">
      <c r="A23" s="16"/>
      <c r="B23" s="16" t="s">
        <v>47</v>
      </c>
      <c r="L23" s="8"/>
    </row>
    <row r="29" spans="1:14" ht="33.75" customHeight="1" x14ac:dyDescent="0.15"/>
    <row r="30" spans="1:14" ht="18.75" customHeight="1" x14ac:dyDescent="0.15"/>
    <row r="31" spans="1:14" ht="18.75" customHeight="1" x14ac:dyDescent="0.15"/>
    <row r="33" spans="3:23" x14ac:dyDescent="0.15">
      <c r="K33" s="3"/>
      <c r="Q33" s="3"/>
    </row>
    <row r="34" spans="3:23" ht="14.25" x14ac:dyDescent="0.15">
      <c r="C34" s="9"/>
      <c r="D34" s="9"/>
      <c r="E34" s="9"/>
      <c r="F34" s="3"/>
      <c r="G34" s="3"/>
      <c r="H34" s="3"/>
      <c r="I34" s="3"/>
      <c r="J34" s="3"/>
      <c r="K34" s="3"/>
      <c r="L34" s="1"/>
    </row>
    <row r="35" spans="3:23" ht="14.25" x14ac:dyDescent="0.15">
      <c r="C35" s="9"/>
      <c r="D35" s="9"/>
      <c r="E35" s="9"/>
      <c r="F35" s="3"/>
      <c r="G35" s="3"/>
      <c r="H35" s="3"/>
      <c r="I35" s="3"/>
      <c r="J35" s="3"/>
      <c r="K35" s="3"/>
      <c r="L35" s="40"/>
      <c r="M35" s="42" t="s">
        <v>31</v>
      </c>
      <c r="N35" s="43"/>
      <c r="O35" s="44"/>
      <c r="P35" s="4" t="s">
        <v>16</v>
      </c>
      <c r="T35" s="62"/>
      <c r="U35" s="63" t="s">
        <v>16</v>
      </c>
      <c r="V35" s="64"/>
      <c r="W35" s="65"/>
    </row>
    <row r="36" spans="3:23" ht="42.75" x14ac:dyDescent="0.15">
      <c r="F36" s="3"/>
      <c r="G36" s="3"/>
      <c r="H36" s="3"/>
      <c r="I36" s="3"/>
      <c r="J36" s="3"/>
      <c r="K36" s="3"/>
      <c r="L36" s="41"/>
      <c r="M36" s="10" t="s">
        <v>0</v>
      </c>
      <c r="N36" s="10" t="s">
        <v>17</v>
      </c>
      <c r="O36" s="10" t="s">
        <v>1</v>
      </c>
      <c r="P36" s="10" t="s">
        <v>1</v>
      </c>
      <c r="T36" s="66"/>
      <c r="U36" s="67" t="s">
        <v>0</v>
      </c>
      <c r="V36" s="67" t="s">
        <v>17</v>
      </c>
      <c r="W36" s="67" t="s">
        <v>1</v>
      </c>
    </row>
    <row r="37" spans="3:23" x14ac:dyDescent="0.15">
      <c r="L37" s="5">
        <v>2010</v>
      </c>
      <c r="M37" s="17">
        <v>998.99999999999989</v>
      </c>
      <c r="N37" s="17">
        <v>134268.32999999999</v>
      </c>
      <c r="O37" s="34">
        <f>M37*100/N37</f>
        <v>0.74403249075936218</v>
      </c>
      <c r="P37" s="35">
        <f>W37*100</f>
        <v>0.36808510638297876</v>
      </c>
      <c r="T37" s="68">
        <v>2010</v>
      </c>
      <c r="U37" s="69">
        <v>17.3</v>
      </c>
      <c r="V37" s="70">
        <v>4700</v>
      </c>
      <c r="W37" s="71">
        <f>U37/V37</f>
        <v>3.6808510638297876E-3</v>
      </c>
    </row>
    <row r="38" spans="3:23" x14ac:dyDescent="0.15">
      <c r="L38" s="5">
        <v>2017</v>
      </c>
      <c r="M38" s="17">
        <v>1123.9000000000001</v>
      </c>
      <c r="N38" s="17">
        <v>138314.16999999998</v>
      </c>
      <c r="O38" s="34">
        <f>M38*100/N38</f>
        <v>0.81257039680027021</v>
      </c>
      <c r="P38" s="35">
        <f>W38*100</f>
        <v>0.5486522653412349</v>
      </c>
      <c r="T38" s="68">
        <v>2017</v>
      </c>
      <c r="U38" s="69">
        <v>28.7</v>
      </c>
      <c r="V38" s="70">
        <v>5231</v>
      </c>
      <c r="W38" s="71">
        <f>U38/V38</f>
        <v>5.4865226534123492E-3</v>
      </c>
    </row>
    <row r="39" spans="3:23" x14ac:dyDescent="0.15">
      <c r="M39" s="12"/>
      <c r="N39" s="12"/>
      <c r="O39" s="13"/>
      <c r="P39" s="14"/>
    </row>
    <row r="40" spans="3:23" x14ac:dyDescent="0.15">
      <c r="L40" s="25"/>
    </row>
  </sheetData>
  <mergeCells count="8">
    <mergeCell ref="L35:L36"/>
    <mergeCell ref="M35:O35"/>
    <mergeCell ref="T35:T36"/>
    <mergeCell ref="U35:W35"/>
    <mergeCell ref="B3:C4"/>
    <mergeCell ref="D3:F3"/>
    <mergeCell ref="G3:L3"/>
    <mergeCell ref="B20:C20"/>
  </mergeCells>
  <phoneticPr fontId="5"/>
  <pageMargins left="0.7" right="0.7" top="0.75" bottom="0.75" header="0.3" footer="0.3"/>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資料Ⅱ-４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年次報告班</dc:creator>
  <cp:lastModifiedBy>年次報告班</cp:lastModifiedBy>
  <cp:lastPrinted>2020-10-08T08:50:13Z</cp:lastPrinted>
  <dcterms:created xsi:type="dcterms:W3CDTF">2019-12-16T06:31:48Z</dcterms:created>
  <dcterms:modified xsi:type="dcterms:W3CDTF">2021-06-11T07:56:12Z</dcterms:modified>
</cp:coreProperties>
</file>