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年次報告班\29年度\H29HTML化\２９年度\11.参考附表まだ\"/>
    </mc:Choice>
  </mc:AlternateContent>
  <bookViews>
    <workbookView xWindow="0" yWindow="0" windowWidth="20490" windowHeight="7770"/>
  </bookViews>
  <sheets>
    <sheet name="56" sheetId="1" r:id="rId1"/>
  </sheets>
  <externalReferences>
    <externalReference r:id="rId2"/>
  </externalReferences>
  <definedNames>
    <definedName name="menseki">#REF!</definedName>
    <definedName name="_xlnm.Print_Area" localSheetId="0">'56'!$A$1:$AB$37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3" i="1" l="1"/>
  <c r="Z33" i="1"/>
  <c r="W33" i="1"/>
  <c r="T33" i="1"/>
  <c r="Q33" i="1"/>
  <c r="N33" i="1"/>
  <c r="K33" i="1"/>
  <c r="H33" i="1"/>
  <c r="E33" i="1"/>
  <c r="Z32" i="1"/>
  <c r="AB32" i="1" s="1"/>
  <c r="W32" i="1"/>
  <c r="T32" i="1"/>
  <c r="Q32" i="1"/>
  <c r="N32" i="1"/>
  <c r="K32" i="1"/>
  <c r="H32" i="1"/>
  <c r="E32" i="1"/>
  <c r="Z31" i="1"/>
  <c r="AB31" i="1" s="1"/>
  <c r="W31" i="1"/>
  <c r="T31" i="1"/>
  <c r="Q31" i="1"/>
  <c r="N31" i="1"/>
  <c r="K31" i="1"/>
  <c r="H31" i="1"/>
  <c r="Z30" i="1"/>
  <c r="AB30" i="1" s="1"/>
  <c r="W30" i="1"/>
  <c r="T30" i="1"/>
  <c r="Q30" i="1"/>
  <c r="N30" i="1"/>
  <c r="K30" i="1"/>
  <c r="H30" i="1"/>
  <c r="Z29" i="1"/>
  <c r="AB29" i="1" s="1"/>
  <c r="W29" i="1"/>
  <c r="T29" i="1"/>
  <c r="Q29" i="1"/>
  <c r="N29" i="1"/>
  <c r="K29" i="1"/>
  <c r="H29" i="1"/>
  <c r="Z28" i="1"/>
  <c r="AB28" i="1" s="1"/>
  <c r="W28" i="1"/>
  <c r="T28" i="1"/>
  <c r="Q28" i="1"/>
  <c r="N28" i="1"/>
  <c r="K28" i="1"/>
  <c r="H28" i="1"/>
  <c r="Z27" i="1"/>
  <c r="AB27" i="1" s="1"/>
  <c r="W27" i="1"/>
  <c r="T27" i="1"/>
  <c r="Q27" i="1"/>
  <c r="N27" i="1"/>
  <c r="K27" i="1"/>
  <c r="H27" i="1"/>
  <c r="E27" i="1"/>
  <c r="Z26" i="1"/>
  <c r="AB26" i="1" s="1"/>
  <c r="W26" i="1"/>
  <c r="T26" i="1"/>
  <c r="Q26" i="1"/>
  <c r="N26" i="1"/>
  <c r="K26" i="1"/>
  <c r="H26" i="1"/>
  <c r="E26" i="1"/>
  <c r="AB25" i="1"/>
  <c r="Z25" i="1"/>
  <c r="W25" i="1"/>
  <c r="T25" i="1"/>
  <c r="Q25" i="1"/>
  <c r="N25" i="1"/>
  <c r="K25" i="1"/>
  <c r="H25" i="1"/>
  <c r="AB24" i="1"/>
  <c r="AB23" i="1"/>
  <c r="Z22" i="1"/>
  <c r="AB22" i="1" s="1"/>
  <c r="W22" i="1"/>
  <c r="T22" i="1"/>
  <c r="Q22" i="1"/>
  <c r="N22" i="1"/>
  <c r="K22" i="1"/>
  <c r="AB21" i="1"/>
  <c r="AB20" i="1"/>
  <c r="AB19" i="1"/>
  <c r="AB18" i="1"/>
  <c r="AB17" i="1"/>
  <c r="AB16" i="1"/>
  <c r="AB15" i="1"/>
  <c r="AB14" i="1"/>
  <c r="AB13" i="1"/>
  <c r="Z12" i="1"/>
  <c r="AB12" i="1" s="1"/>
  <c r="W12" i="1"/>
  <c r="T12" i="1"/>
  <c r="Q12" i="1"/>
  <c r="N12" i="1"/>
  <c r="K12" i="1"/>
  <c r="AB11" i="1"/>
  <c r="AB10" i="1"/>
  <c r="AB9" i="1"/>
  <c r="AB8" i="1"/>
  <c r="AB7" i="1"/>
  <c r="AB6" i="1"/>
  <c r="AB5" i="1"/>
</calcChain>
</file>

<file path=xl/sharedStrings.xml><?xml version="1.0" encoding="utf-8"?>
<sst xmlns="http://schemas.openxmlformats.org/spreadsheetml/2006/main" count="90" uniqueCount="38">
  <si>
    <t>56  新設住宅着工戸数及び床面積</t>
    <rPh sb="4" eb="6">
      <t>シンセツ</t>
    </rPh>
    <rPh sb="6" eb="8">
      <t>ジュウタク</t>
    </rPh>
    <rPh sb="8" eb="10">
      <t>チャッコウ</t>
    </rPh>
    <rPh sb="10" eb="12">
      <t>コスウ</t>
    </rPh>
    <rPh sb="12" eb="13">
      <t>オヨ</t>
    </rPh>
    <rPh sb="14" eb="15">
      <t>ユカ</t>
    </rPh>
    <rPh sb="15" eb="17">
      <t>メンセキ</t>
    </rPh>
    <phoneticPr fontId="3"/>
  </si>
  <si>
    <t>H12年
(2000)</t>
    <rPh sb="3" eb="4">
      <t>ネン</t>
    </rPh>
    <phoneticPr fontId="3"/>
  </si>
  <si>
    <t>17
(05)</t>
    <phoneticPr fontId="3"/>
  </si>
  <si>
    <t>22
(10)</t>
    <phoneticPr fontId="3"/>
  </si>
  <si>
    <t>25
(13)</t>
    <phoneticPr fontId="3"/>
  </si>
  <si>
    <t>26
(14)</t>
    <phoneticPr fontId="3"/>
  </si>
  <si>
    <t>27
(15)</t>
    <phoneticPr fontId="3"/>
  </si>
  <si>
    <t>28
(16)</t>
    <phoneticPr fontId="3"/>
  </si>
  <si>
    <t>29
(17)</t>
    <phoneticPr fontId="3"/>
  </si>
  <si>
    <t>対前年
増減率（％）</t>
    <phoneticPr fontId="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</si>
  <si>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3"/>
  </si>
  <si>
    <t>総　　　　数</t>
    <rPh sb="0" eb="6">
      <t>ソウスウ</t>
    </rPh>
    <phoneticPr fontId="3"/>
  </si>
  <si>
    <t>資金別</t>
    <rPh sb="0" eb="1">
      <t>シ</t>
    </rPh>
    <rPh sb="1" eb="2">
      <t>キン</t>
    </rPh>
    <rPh sb="2" eb="3">
      <t>ベツ</t>
    </rPh>
    <phoneticPr fontId="3"/>
  </si>
  <si>
    <t>民間資金</t>
    <rPh sb="0" eb="2">
      <t>ミンカン</t>
    </rPh>
    <rPh sb="2" eb="4">
      <t>シキン</t>
    </rPh>
    <phoneticPr fontId="3"/>
  </si>
  <si>
    <t>公的資金</t>
    <rPh sb="0" eb="2">
      <t>コウテキ</t>
    </rPh>
    <rPh sb="2" eb="4">
      <t>シキン</t>
    </rPh>
    <phoneticPr fontId="3"/>
  </si>
  <si>
    <t>利用
関係別</t>
    <rPh sb="0" eb="2">
      <t>リヨウ</t>
    </rPh>
    <rPh sb="3" eb="5">
      <t>カンケイ</t>
    </rPh>
    <rPh sb="5" eb="6">
      <t>ベツ</t>
    </rPh>
    <phoneticPr fontId="3"/>
  </si>
  <si>
    <t>持　　家</t>
    <rPh sb="0" eb="4">
      <t>モチイエ</t>
    </rPh>
    <phoneticPr fontId="3"/>
  </si>
  <si>
    <t>分譲住宅</t>
    <rPh sb="0" eb="2">
      <t>ブンジョウ</t>
    </rPh>
    <rPh sb="2" eb="4">
      <t>ジュウタク</t>
    </rPh>
    <phoneticPr fontId="3"/>
  </si>
  <si>
    <t>貸　　家</t>
    <rPh sb="0" eb="4">
      <t>カシヤ</t>
    </rPh>
    <phoneticPr fontId="3"/>
  </si>
  <si>
    <t>給与住宅</t>
    <rPh sb="0" eb="2">
      <t>キュウヨ</t>
    </rPh>
    <rPh sb="2" eb="4">
      <t>ジュウタク</t>
    </rPh>
    <phoneticPr fontId="3"/>
  </si>
  <si>
    <t>構造別</t>
    <rPh sb="0" eb="3">
      <t>コウゾウベツ</t>
    </rPh>
    <phoneticPr fontId="3"/>
  </si>
  <si>
    <t>木造率(%)</t>
    <rPh sb="0" eb="3">
      <t>モクゾウリツ</t>
    </rPh>
    <phoneticPr fontId="3"/>
  </si>
  <si>
    <t>(</t>
    <phoneticPr fontId="3"/>
  </si>
  <si>
    <t>)</t>
    <phoneticPr fontId="3"/>
  </si>
  <si>
    <t>)</t>
    <phoneticPr fontId="3"/>
  </si>
  <si>
    <t>(</t>
    <phoneticPr fontId="3"/>
  </si>
  <si>
    <t>木　　造</t>
    <rPh sb="0" eb="4">
      <t>モクゾウリツ</t>
    </rPh>
    <phoneticPr fontId="3"/>
  </si>
  <si>
    <t>(戸)</t>
    <rPh sb="1" eb="2">
      <t>ト</t>
    </rPh>
    <phoneticPr fontId="3"/>
  </si>
  <si>
    <t>非 木 造</t>
    <rPh sb="0" eb="1">
      <t>ヒ</t>
    </rPh>
    <rPh sb="2" eb="5">
      <t>モクゾウ</t>
    </rPh>
    <phoneticPr fontId="3"/>
  </si>
  <si>
    <t>新設住宅着工床面積</t>
    <rPh sb="0" eb="2">
      <t>シンセツ</t>
    </rPh>
    <rPh sb="2" eb="4">
      <t>ジュウタク</t>
    </rPh>
    <rPh sb="4" eb="6">
      <t>チャッコウ</t>
    </rPh>
    <rPh sb="6" eb="9">
      <t>ユカメンセキ</t>
    </rPh>
    <phoneticPr fontId="3"/>
  </si>
  <si>
    <t>構造別</t>
    <rPh sb="0" eb="1">
      <t>カマエ</t>
    </rPh>
    <rPh sb="1" eb="2">
      <t>ヅクリ</t>
    </rPh>
    <rPh sb="2" eb="3">
      <t>ベツ</t>
    </rPh>
    <phoneticPr fontId="3"/>
  </si>
  <si>
    <t>(千㎡)</t>
    <rPh sb="1" eb="2">
      <t>セン</t>
    </rPh>
    <phoneticPr fontId="3"/>
  </si>
  <si>
    <t>１戸当たり床面積</t>
    <rPh sb="1" eb="2">
      <t>コ</t>
    </rPh>
    <rPh sb="2" eb="3">
      <t>ア</t>
    </rPh>
    <rPh sb="5" eb="6">
      <t>ユカ</t>
    </rPh>
    <rPh sb="6" eb="8">
      <t>メンセキ</t>
    </rPh>
    <phoneticPr fontId="3"/>
  </si>
  <si>
    <t>(㎡)</t>
    <phoneticPr fontId="3"/>
  </si>
  <si>
    <t>注１：資金別で公的資金と民間資金を併用した住宅は、公的資金に含めて計上した。</t>
    <rPh sb="0" eb="1">
      <t>チュウ</t>
    </rPh>
    <phoneticPr fontId="3"/>
  </si>
  <si>
    <t>　２：対前年増減率のうち、木造率における数値は、前年との差である。</t>
    <rPh sb="13" eb="15">
      <t>モクゾウ</t>
    </rPh>
    <phoneticPr fontId="3"/>
  </si>
  <si>
    <t>　３：計の不一致は四捨五入による。</t>
    <phoneticPr fontId="3"/>
  </si>
  <si>
    <t>資料：国土交通省「住宅着工統計」　</t>
    <rPh sb="0" eb="2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</si>
</sst>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;&quot;▲ &quot;0.0"/>
    <numFmt numFmtId="177" formatCode="#,##0.0_);&quot;¥&quot;\!\(#,##0.0&quot;¥&quot;\!\)"/>
    <numFmt numFmtId="178" formatCode="0.0"/>
    <numFmt numFmtId="179" formatCode="#,##0.0;&quot;▲ &quot;#,##0.0"/>
    <numFmt numFmtId="180" formatCode="#,##0.0;[Red]&quot;¥&quot;\!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Gulim"/>
      <family val="2"/>
      <charset val="129"/>
    </font>
    <font>
      <sz val="8"/>
      <name val="Gulim"/>
      <family val="2"/>
      <charset val="128"/>
    </font>
    <font>
      <sz val="7"/>
      <name val="ＭＳ Ｐ明朝"/>
      <family val="1"/>
      <charset val="128"/>
    </font>
    <font>
      <sz val="7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/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255"/>
    </xf>
    <xf numFmtId="38" fontId="7" fillId="0" borderId="12" xfId="1" applyFont="1" applyBorder="1" applyAlignment="1">
      <alignment shrinkToFit="1"/>
    </xf>
    <xf numFmtId="38" fontId="7" fillId="0" borderId="13" xfId="1" applyFont="1" applyBorder="1" applyAlignment="1">
      <alignment shrinkToFit="1"/>
    </xf>
    <xf numFmtId="38" fontId="7" fillId="0" borderId="4" xfId="1" applyFont="1" applyBorder="1" applyAlignment="1">
      <alignment shrinkToFit="1"/>
    </xf>
    <xf numFmtId="38" fontId="7" fillId="0" borderId="13" xfId="1" applyFont="1" applyFill="1" applyBorder="1" applyAlignment="1">
      <alignment shrinkToFit="1"/>
    </xf>
    <xf numFmtId="38" fontId="8" fillId="0" borderId="13" xfId="1" applyFont="1" applyFill="1" applyBorder="1" applyAlignment="1">
      <alignment shrinkToFit="1"/>
    </xf>
    <xf numFmtId="38" fontId="7" fillId="0" borderId="4" xfId="1" applyFont="1" applyFill="1" applyBorder="1" applyAlignment="1">
      <alignment shrinkToFit="1"/>
    </xf>
    <xf numFmtId="38" fontId="7" fillId="0" borderId="12" xfId="1" applyFont="1" applyFill="1" applyBorder="1" applyAlignment="1">
      <alignment shrinkToFit="1"/>
    </xf>
    <xf numFmtId="176" fontId="7" fillId="0" borderId="4" xfId="1" applyNumberFormat="1" applyFont="1" applyFill="1" applyBorder="1" applyAlignment="1">
      <alignment shrinkToFit="1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38" fontId="7" fillId="0" borderId="1" xfId="1" applyFont="1" applyBorder="1" applyAlignment="1">
      <alignment shrinkToFit="1"/>
    </xf>
    <xf numFmtId="38" fontId="7" fillId="0" borderId="2" xfId="1" applyFont="1" applyBorder="1" applyAlignment="1">
      <alignment shrinkToFit="1"/>
    </xf>
    <xf numFmtId="38" fontId="7" fillId="0" borderId="3" xfId="1" applyFont="1" applyBorder="1" applyAlignment="1">
      <alignment shrinkToFit="1"/>
    </xf>
    <xf numFmtId="38" fontId="7" fillId="0" borderId="2" xfId="1" applyFont="1" applyFill="1" applyBorder="1" applyAlignment="1">
      <alignment shrinkToFit="1"/>
    </xf>
    <xf numFmtId="38" fontId="8" fillId="0" borderId="2" xfId="1" applyFont="1" applyFill="1" applyBorder="1" applyAlignment="1">
      <alignment shrinkToFit="1"/>
    </xf>
    <xf numFmtId="38" fontId="7" fillId="0" borderId="3" xfId="1" applyFont="1" applyFill="1" applyBorder="1" applyAlignment="1">
      <alignment shrinkToFit="1"/>
    </xf>
    <xf numFmtId="38" fontId="7" fillId="0" borderId="1" xfId="1" applyFont="1" applyFill="1" applyBorder="1" applyAlignment="1">
      <alignment shrinkToFit="1"/>
    </xf>
    <xf numFmtId="176" fontId="7" fillId="0" borderId="3" xfId="1" applyNumberFormat="1" applyFont="1" applyFill="1" applyBorder="1" applyAlignment="1">
      <alignment shrinkToFit="1"/>
    </xf>
    <xf numFmtId="0" fontId="4" fillId="3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38" fontId="7" fillId="0" borderId="5" xfId="1" applyFont="1" applyBorder="1" applyAlignment="1">
      <alignment shrinkToFit="1"/>
    </xf>
    <xf numFmtId="38" fontId="7" fillId="0" borderId="6" xfId="1" applyFont="1" applyBorder="1" applyAlignment="1">
      <alignment shrinkToFit="1"/>
    </xf>
    <xf numFmtId="38" fontId="7" fillId="0" borderId="7" xfId="1" applyFont="1" applyBorder="1" applyAlignment="1">
      <alignment shrinkToFit="1"/>
    </xf>
    <xf numFmtId="38" fontId="7" fillId="0" borderId="6" xfId="1" applyFont="1" applyFill="1" applyBorder="1" applyAlignment="1">
      <alignment shrinkToFit="1"/>
    </xf>
    <xf numFmtId="38" fontId="8" fillId="0" borderId="6" xfId="1" applyFont="1" applyFill="1" applyBorder="1" applyAlignment="1">
      <alignment shrinkToFit="1"/>
    </xf>
    <xf numFmtId="38" fontId="7" fillId="0" borderId="7" xfId="1" applyFont="1" applyFill="1" applyBorder="1" applyAlignment="1">
      <alignment shrinkToFit="1"/>
    </xf>
    <xf numFmtId="38" fontId="7" fillId="0" borderId="5" xfId="1" applyFont="1" applyFill="1" applyBorder="1" applyAlignment="1">
      <alignment shrinkToFit="1"/>
    </xf>
    <xf numFmtId="176" fontId="7" fillId="0" borderId="7" xfId="1" applyNumberFormat="1" applyFont="1" applyFill="1" applyBorder="1" applyAlignment="1">
      <alignment shrinkToFi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8" fontId="7" fillId="0" borderId="8" xfId="1" applyFont="1" applyBorder="1" applyAlignment="1">
      <alignment shrinkToFit="1"/>
    </xf>
    <xf numFmtId="38" fontId="7" fillId="0" borderId="0" xfId="1" applyFont="1" applyBorder="1" applyAlignment="1">
      <alignment shrinkToFit="1"/>
    </xf>
    <xf numFmtId="38" fontId="7" fillId="0" borderId="9" xfId="1" applyFont="1" applyBorder="1" applyAlignment="1">
      <alignment shrinkToFit="1"/>
    </xf>
    <xf numFmtId="38" fontId="7" fillId="0" borderId="0" xfId="1" applyFont="1" applyFill="1" applyBorder="1" applyAlignment="1">
      <alignment shrinkToFit="1"/>
    </xf>
    <xf numFmtId="38" fontId="8" fillId="0" borderId="0" xfId="1" applyFont="1" applyFill="1" applyBorder="1" applyAlignment="1">
      <alignment shrinkToFit="1"/>
    </xf>
    <xf numFmtId="38" fontId="7" fillId="0" borderId="9" xfId="1" applyFont="1" applyFill="1" applyBorder="1" applyAlignment="1">
      <alignment shrinkToFit="1"/>
    </xf>
    <xf numFmtId="38" fontId="7" fillId="0" borderId="8" xfId="1" applyFont="1" applyFill="1" applyBorder="1" applyAlignment="1">
      <alignment shrinkToFit="1"/>
    </xf>
    <xf numFmtId="176" fontId="7" fillId="0" borderId="9" xfId="1" applyNumberFormat="1" applyFont="1" applyFill="1" applyBorder="1" applyAlignment="1">
      <alignment shrinkToFit="1"/>
    </xf>
    <xf numFmtId="0" fontId="0" fillId="0" borderId="15" xfId="0" applyFont="1" applyBorder="1" applyAlignment="1">
      <alignment horizontal="center"/>
    </xf>
    <xf numFmtId="177" fontId="7" fillId="0" borderId="1" xfId="1" quotePrefix="1" applyNumberFormat="1" applyFont="1" applyBorder="1" applyAlignment="1">
      <alignment horizontal="right" shrinkToFit="1"/>
    </xf>
    <xf numFmtId="177" fontId="7" fillId="0" borderId="2" xfId="1" quotePrefix="1" applyNumberFormat="1" applyFont="1" applyBorder="1" applyAlignment="1">
      <alignment horizontal="right" shrinkToFit="1"/>
    </xf>
    <xf numFmtId="177" fontId="7" fillId="0" borderId="3" xfId="1" quotePrefix="1" applyNumberFormat="1" applyFont="1" applyBorder="1" applyAlignment="1">
      <alignment horizontal="right" shrinkToFit="1"/>
    </xf>
    <xf numFmtId="177" fontId="7" fillId="0" borderId="2" xfId="1" quotePrefix="1" applyNumberFormat="1" applyFont="1" applyFill="1" applyBorder="1" applyAlignment="1">
      <alignment horizontal="right" shrinkToFit="1"/>
    </xf>
    <xf numFmtId="178" fontId="7" fillId="0" borderId="2" xfId="1" quotePrefix="1" applyNumberFormat="1" applyFont="1" applyFill="1" applyBorder="1" applyAlignment="1">
      <alignment horizontal="right" shrinkToFit="1"/>
    </xf>
    <xf numFmtId="178" fontId="7" fillId="0" borderId="3" xfId="1" quotePrefix="1" applyNumberFormat="1" applyFont="1" applyBorder="1" applyAlignment="1">
      <alignment horizontal="right" shrinkToFit="1"/>
    </xf>
    <xf numFmtId="178" fontId="7" fillId="0" borderId="1" xfId="1" quotePrefix="1" applyNumberFormat="1" applyFont="1" applyBorder="1" applyAlignment="1">
      <alignment horizontal="right" shrinkToFit="1"/>
    </xf>
    <xf numFmtId="178" fontId="8" fillId="0" borderId="2" xfId="1" quotePrefix="1" applyNumberFormat="1" applyFont="1" applyFill="1" applyBorder="1" applyAlignment="1">
      <alignment horizontal="right" shrinkToFit="1"/>
    </xf>
    <xf numFmtId="178" fontId="7" fillId="0" borderId="3" xfId="1" quotePrefix="1" applyNumberFormat="1" applyFont="1" applyFill="1" applyBorder="1" applyAlignment="1">
      <alignment horizontal="right" shrinkToFit="1"/>
    </xf>
    <xf numFmtId="178" fontId="7" fillId="0" borderId="1" xfId="1" quotePrefix="1" applyNumberFormat="1" applyFont="1" applyFill="1" applyBorder="1" applyAlignment="1">
      <alignment horizontal="right" shrinkToFit="1"/>
    </xf>
    <xf numFmtId="179" fontId="7" fillId="0" borderId="3" xfId="1" applyNumberFormat="1" applyFont="1" applyFill="1" applyBorder="1" applyAlignment="1">
      <alignment shrinkToFit="1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8" fontId="6" fillId="0" borderId="0" xfId="0" applyNumberFormat="1" applyFont="1"/>
    <xf numFmtId="0" fontId="4" fillId="2" borderId="11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center" textRotation="255" shrinkToFit="1"/>
    </xf>
    <xf numFmtId="180" fontId="7" fillId="0" borderId="12" xfId="1" applyNumberFormat="1" applyFont="1" applyBorder="1" applyAlignment="1">
      <alignment shrinkToFit="1"/>
    </xf>
    <xf numFmtId="180" fontId="7" fillId="0" borderId="13" xfId="1" applyNumberFormat="1" applyFont="1" applyBorder="1" applyAlignment="1">
      <alignment shrinkToFit="1"/>
    </xf>
    <xf numFmtId="180" fontId="7" fillId="0" borderId="4" xfId="1" applyNumberFormat="1" applyFont="1" applyBorder="1" applyAlignment="1">
      <alignment shrinkToFit="1"/>
    </xf>
    <xf numFmtId="180" fontId="7" fillId="0" borderId="13" xfId="1" applyNumberFormat="1" applyFont="1" applyFill="1" applyBorder="1" applyAlignment="1">
      <alignment shrinkToFit="1"/>
    </xf>
    <xf numFmtId="180" fontId="8" fillId="0" borderId="13" xfId="1" applyNumberFormat="1" applyFont="1" applyFill="1" applyBorder="1" applyAlignment="1">
      <alignment shrinkToFit="1"/>
    </xf>
    <xf numFmtId="180" fontId="7" fillId="0" borderId="4" xfId="1" applyNumberFormat="1" applyFont="1" applyFill="1" applyBorder="1" applyAlignment="1">
      <alignment shrinkToFit="1"/>
    </xf>
    <xf numFmtId="180" fontId="7" fillId="0" borderId="12" xfId="1" applyNumberFormat="1" applyFont="1" applyFill="1" applyBorder="1" applyAlignment="1">
      <alignment shrinkToFit="1"/>
    </xf>
    <xf numFmtId="0" fontId="4" fillId="2" borderId="11" xfId="0" applyFont="1" applyFill="1" applyBorder="1" applyAlignment="1">
      <alignment horizontal="center" vertical="center" textRotation="255" shrinkToFit="1"/>
    </xf>
    <xf numFmtId="180" fontId="7" fillId="0" borderId="1" xfId="1" applyNumberFormat="1" applyFont="1" applyBorder="1" applyAlignment="1">
      <alignment shrinkToFit="1"/>
    </xf>
    <xf numFmtId="180" fontId="7" fillId="0" borderId="2" xfId="1" applyNumberFormat="1" applyFont="1" applyBorder="1" applyAlignment="1">
      <alignment shrinkToFit="1"/>
    </xf>
    <xf numFmtId="180" fontId="7" fillId="0" borderId="3" xfId="1" applyNumberFormat="1" applyFont="1" applyBorder="1" applyAlignment="1">
      <alignment shrinkToFit="1"/>
    </xf>
    <xf numFmtId="180" fontId="7" fillId="0" borderId="2" xfId="1" applyNumberFormat="1" applyFont="1" applyFill="1" applyBorder="1" applyAlignment="1">
      <alignment shrinkToFit="1"/>
    </xf>
    <xf numFmtId="180" fontId="8" fillId="0" borderId="2" xfId="1" applyNumberFormat="1" applyFont="1" applyFill="1" applyBorder="1" applyAlignment="1">
      <alignment shrinkToFit="1"/>
    </xf>
    <xf numFmtId="180" fontId="7" fillId="0" borderId="3" xfId="1" applyNumberFormat="1" applyFont="1" applyFill="1" applyBorder="1" applyAlignment="1">
      <alignment shrinkToFit="1"/>
    </xf>
    <xf numFmtId="180" fontId="7" fillId="0" borderId="1" xfId="1" applyNumberFormat="1" applyFont="1" applyFill="1" applyBorder="1" applyAlignment="1">
      <alignment shrinkToFit="1"/>
    </xf>
    <xf numFmtId="180" fontId="7" fillId="0" borderId="5" xfId="1" applyNumberFormat="1" applyFont="1" applyBorder="1" applyAlignment="1">
      <alignment shrinkToFit="1"/>
    </xf>
    <xf numFmtId="180" fontId="7" fillId="0" borderId="6" xfId="1" applyNumberFormat="1" applyFont="1" applyBorder="1" applyAlignment="1">
      <alignment shrinkToFit="1"/>
    </xf>
    <xf numFmtId="180" fontId="7" fillId="0" borderId="7" xfId="1" applyNumberFormat="1" applyFont="1" applyBorder="1" applyAlignment="1">
      <alignment shrinkToFit="1"/>
    </xf>
    <xf numFmtId="180" fontId="7" fillId="0" borderId="6" xfId="1" applyNumberFormat="1" applyFont="1" applyFill="1" applyBorder="1" applyAlignment="1">
      <alignment shrinkToFit="1"/>
    </xf>
    <xf numFmtId="180" fontId="8" fillId="0" borderId="6" xfId="1" applyNumberFormat="1" applyFont="1" applyFill="1" applyBorder="1" applyAlignment="1">
      <alignment shrinkToFit="1"/>
    </xf>
    <xf numFmtId="180" fontId="7" fillId="0" borderId="7" xfId="1" applyNumberFormat="1" applyFont="1" applyFill="1" applyBorder="1" applyAlignment="1">
      <alignment shrinkToFit="1"/>
    </xf>
    <xf numFmtId="180" fontId="7" fillId="0" borderId="5" xfId="1" applyNumberFormat="1" applyFont="1" applyFill="1" applyBorder="1" applyAlignment="1">
      <alignment shrinkToFit="1"/>
    </xf>
    <xf numFmtId="180" fontId="7" fillId="0" borderId="8" xfId="1" applyNumberFormat="1" applyFont="1" applyBorder="1" applyAlignment="1">
      <alignment shrinkToFit="1"/>
    </xf>
    <xf numFmtId="180" fontId="7" fillId="0" borderId="0" xfId="1" applyNumberFormat="1" applyFont="1" applyBorder="1" applyAlignment="1">
      <alignment shrinkToFit="1"/>
    </xf>
    <xf numFmtId="180" fontId="7" fillId="0" borderId="9" xfId="1" applyNumberFormat="1" applyFont="1" applyBorder="1" applyAlignment="1">
      <alignment shrinkToFit="1"/>
    </xf>
    <xf numFmtId="180" fontId="7" fillId="0" borderId="0" xfId="1" applyNumberFormat="1" applyFont="1" applyFill="1" applyBorder="1" applyAlignment="1">
      <alignment shrinkToFit="1"/>
    </xf>
    <xf numFmtId="180" fontId="8" fillId="0" borderId="0" xfId="1" applyNumberFormat="1" applyFont="1" applyFill="1" applyBorder="1" applyAlignment="1">
      <alignment shrinkToFit="1"/>
    </xf>
    <xf numFmtId="180" fontId="7" fillId="0" borderId="9" xfId="1" applyNumberFormat="1" applyFont="1" applyFill="1" applyBorder="1" applyAlignment="1">
      <alignment shrinkToFit="1"/>
    </xf>
    <xf numFmtId="180" fontId="7" fillId="0" borderId="8" xfId="1" applyNumberFormat="1" applyFont="1" applyFill="1" applyBorder="1" applyAlignment="1">
      <alignment shrinkToFit="1"/>
    </xf>
    <xf numFmtId="0" fontId="9" fillId="0" borderId="0" xfId="0" applyFont="1" applyAlignment="1">
      <alignment horizontal="left"/>
    </xf>
    <xf numFmtId="0" fontId="9" fillId="0" borderId="0" xfId="0" applyFont="1"/>
    <xf numFmtId="20" fontId="10" fillId="0" borderId="0" xfId="0" applyNumberFormat="1" applyFont="1" applyAlignment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9&#21442;&#32771;&#20184;&#34920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9（参考）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39"/>
  <sheetViews>
    <sheetView showGridLines="0" tabSelected="1" view="pageBreakPreview" zoomScale="110" zoomScaleNormal="100" zoomScaleSheetLayoutView="110" workbookViewId="0">
      <selection activeCell="A2" sqref="A2"/>
    </sheetView>
  </sheetViews>
  <sheetFormatPr defaultRowHeight="13.5" x14ac:dyDescent="0.15"/>
  <cols>
    <col min="1" max="1" width="4.5" style="2" customWidth="1"/>
    <col min="2" max="2" width="5.75" style="2" customWidth="1"/>
    <col min="3" max="3" width="7.125" style="2" customWidth="1"/>
    <col min="4" max="4" width="1.25" style="2" customWidth="1"/>
    <col min="5" max="5" width="6.625" style="2" customWidth="1"/>
    <col min="6" max="7" width="1.25" style="2" customWidth="1"/>
    <col min="8" max="8" width="6.625" style="2" customWidth="1"/>
    <col min="9" max="10" width="1.25" style="2" customWidth="1"/>
    <col min="11" max="11" width="6.625" style="2" customWidth="1"/>
    <col min="12" max="13" width="1.25" style="2" customWidth="1"/>
    <col min="14" max="14" width="6.625" style="2" customWidth="1"/>
    <col min="15" max="16" width="1.25" style="2" customWidth="1"/>
    <col min="17" max="17" width="6.5" style="2" customWidth="1"/>
    <col min="18" max="19" width="1.25" style="2" customWidth="1"/>
    <col min="20" max="20" width="6.5" style="2" customWidth="1"/>
    <col min="21" max="22" width="1.25" style="2" customWidth="1"/>
    <col min="23" max="23" width="6.5" style="2" customWidth="1"/>
    <col min="24" max="25" width="1.25" style="2" customWidth="1"/>
    <col min="26" max="26" width="6.5" style="2" customWidth="1"/>
    <col min="27" max="27" width="1.25" style="2" customWidth="1"/>
    <col min="28" max="28" width="7.875" style="2" customWidth="1"/>
    <col min="29" max="16384" width="9" style="2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3" spans="1:30" s="10" customFormat="1" ht="6" customHeight="1" x14ac:dyDescent="0.15">
      <c r="A3" s="3"/>
      <c r="B3" s="4"/>
      <c r="C3" s="5"/>
      <c r="D3" s="6" t="s">
        <v>1</v>
      </c>
      <c r="E3" s="7"/>
      <c r="F3" s="8"/>
      <c r="G3" s="6" t="s">
        <v>2</v>
      </c>
      <c r="H3" s="7"/>
      <c r="I3" s="8"/>
      <c r="J3" s="6" t="s">
        <v>3</v>
      </c>
      <c r="K3" s="7"/>
      <c r="L3" s="8"/>
      <c r="M3" s="6" t="s">
        <v>4</v>
      </c>
      <c r="N3" s="7"/>
      <c r="O3" s="8"/>
      <c r="P3" s="6" t="s">
        <v>5</v>
      </c>
      <c r="Q3" s="7"/>
      <c r="R3" s="7"/>
      <c r="S3" s="6" t="s">
        <v>6</v>
      </c>
      <c r="T3" s="7"/>
      <c r="U3" s="7"/>
      <c r="V3" s="6" t="s">
        <v>7</v>
      </c>
      <c r="W3" s="7"/>
      <c r="X3" s="7"/>
      <c r="Y3" s="6" t="s">
        <v>8</v>
      </c>
      <c r="Z3" s="7"/>
      <c r="AA3" s="7"/>
      <c r="AB3" s="9"/>
    </row>
    <row r="4" spans="1:30" s="10" customFormat="1" ht="21" x14ac:dyDescent="0.15">
      <c r="A4" s="11"/>
      <c r="B4" s="12"/>
      <c r="C4" s="13"/>
      <c r="D4" s="14"/>
      <c r="E4" s="15"/>
      <c r="F4" s="16"/>
      <c r="G4" s="14"/>
      <c r="H4" s="15"/>
      <c r="I4" s="16"/>
      <c r="J4" s="14"/>
      <c r="K4" s="15"/>
      <c r="L4" s="16"/>
      <c r="M4" s="14"/>
      <c r="N4" s="15"/>
      <c r="O4" s="16"/>
      <c r="P4" s="14"/>
      <c r="Q4" s="15"/>
      <c r="R4" s="15"/>
      <c r="S4" s="17"/>
      <c r="T4" s="18"/>
      <c r="U4" s="18"/>
      <c r="V4" s="17"/>
      <c r="W4" s="18"/>
      <c r="X4" s="18"/>
      <c r="Y4" s="17"/>
      <c r="Z4" s="18"/>
      <c r="AA4" s="18"/>
      <c r="AB4" s="19" t="s">
        <v>9</v>
      </c>
    </row>
    <row r="5" spans="1:30" s="10" customFormat="1" ht="10.5" customHeight="1" x14ac:dyDescent="0.15">
      <c r="A5" s="20" t="s">
        <v>10</v>
      </c>
      <c r="B5" s="11" t="s">
        <v>11</v>
      </c>
      <c r="C5" s="12"/>
      <c r="D5" s="21"/>
      <c r="E5" s="22">
        <v>1229843</v>
      </c>
      <c r="F5" s="23"/>
      <c r="G5" s="22"/>
      <c r="H5" s="24">
        <v>1236175</v>
      </c>
      <c r="I5" s="22"/>
      <c r="J5" s="21"/>
      <c r="K5" s="24">
        <v>813126</v>
      </c>
      <c r="L5" s="23"/>
      <c r="M5" s="21"/>
      <c r="N5" s="25">
        <v>980025</v>
      </c>
      <c r="O5" s="26"/>
      <c r="P5" s="24"/>
      <c r="Q5" s="25">
        <v>892261</v>
      </c>
      <c r="R5" s="24"/>
      <c r="S5" s="27"/>
      <c r="T5" s="24">
        <v>909299</v>
      </c>
      <c r="U5" s="26"/>
      <c r="V5" s="27"/>
      <c r="W5" s="24">
        <v>967237</v>
      </c>
      <c r="X5" s="26"/>
      <c r="Y5" s="27"/>
      <c r="Z5" s="24">
        <v>964641</v>
      </c>
      <c r="AA5" s="26"/>
      <c r="AB5" s="28">
        <f t="shared" ref="AB5:AB11" si="0">+(Z5/W5-1)*100</f>
        <v>-0.2683933720484255</v>
      </c>
    </row>
    <row r="6" spans="1:30" s="10" customFormat="1" ht="10.5" x14ac:dyDescent="0.15">
      <c r="A6" s="20"/>
      <c r="B6" s="29" t="s">
        <v>12</v>
      </c>
      <c r="C6" s="30" t="s">
        <v>13</v>
      </c>
      <c r="D6" s="31"/>
      <c r="E6" s="32">
        <v>752205</v>
      </c>
      <c r="F6" s="33"/>
      <c r="G6" s="32"/>
      <c r="H6" s="34">
        <v>1044946</v>
      </c>
      <c r="I6" s="32"/>
      <c r="J6" s="31"/>
      <c r="K6" s="34">
        <v>690736</v>
      </c>
      <c r="L6" s="33"/>
      <c r="M6" s="31"/>
      <c r="N6" s="35">
        <v>864411</v>
      </c>
      <c r="O6" s="36"/>
      <c r="P6" s="34"/>
      <c r="Q6" s="35">
        <v>792283</v>
      </c>
      <c r="R6" s="34"/>
      <c r="S6" s="37"/>
      <c r="T6" s="34">
        <v>806400</v>
      </c>
      <c r="U6" s="36"/>
      <c r="V6" s="37"/>
      <c r="W6" s="34">
        <v>861669</v>
      </c>
      <c r="X6" s="36"/>
      <c r="Y6" s="37"/>
      <c r="Z6" s="34">
        <v>866552</v>
      </c>
      <c r="AA6" s="36"/>
      <c r="AB6" s="38">
        <f t="shared" si="0"/>
        <v>0.56669092192014325</v>
      </c>
    </row>
    <row r="7" spans="1:30" s="10" customFormat="1" ht="10.5" x14ac:dyDescent="0.15">
      <c r="A7" s="20"/>
      <c r="B7" s="39"/>
      <c r="C7" s="40" t="s">
        <v>14</v>
      </c>
      <c r="D7" s="41"/>
      <c r="E7" s="42">
        <v>477638</v>
      </c>
      <c r="F7" s="43"/>
      <c r="G7" s="42"/>
      <c r="H7" s="44">
        <v>191229</v>
      </c>
      <c r="I7" s="42"/>
      <c r="J7" s="41"/>
      <c r="K7" s="44">
        <v>122390</v>
      </c>
      <c r="L7" s="43"/>
      <c r="M7" s="41"/>
      <c r="N7" s="45">
        <v>115614</v>
      </c>
      <c r="O7" s="46"/>
      <c r="P7" s="44"/>
      <c r="Q7" s="45">
        <v>99978</v>
      </c>
      <c r="R7" s="44"/>
      <c r="S7" s="47"/>
      <c r="T7" s="44">
        <v>102899</v>
      </c>
      <c r="U7" s="46"/>
      <c r="V7" s="47"/>
      <c r="W7" s="44">
        <v>105568</v>
      </c>
      <c r="X7" s="46"/>
      <c r="Y7" s="47"/>
      <c r="Z7" s="44">
        <v>98089</v>
      </c>
      <c r="AA7" s="46"/>
      <c r="AB7" s="48">
        <f t="shared" si="0"/>
        <v>-7.0845331918763303</v>
      </c>
    </row>
    <row r="8" spans="1:30" s="10" customFormat="1" ht="10.5" customHeight="1" x14ac:dyDescent="0.15">
      <c r="A8" s="20"/>
      <c r="B8" s="49" t="s">
        <v>15</v>
      </c>
      <c r="C8" s="30" t="s">
        <v>16</v>
      </c>
      <c r="D8" s="31"/>
      <c r="E8" s="32">
        <v>451522</v>
      </c>
      <c r="F8" s="33"/>
      <c r="G8" s="32"/>
      <c r="H8" s="34">
        <v>353267</v>
      </c>
      <c r="I8" s="32"/>
      <c r="J8" s="31"/>
      <c r="K8" s="34">
        <v>305221</v>
      </c>
      <c r="L8" s="33"/>
      <c r="M8" s="31"/>
      <c r="N8" s="35">
        <v>354772</v>
      </c>
      <c r="O8" s="36"/>
      <c r="P8" s="34"/>
      <c r="Q8" s="35">
        <v>285270</v>
      </c>
      <c r="R8" s="34"/>
      <c r="S8" s="37"/>
      <c r="T8" s="34">
        <v>283366</v>
      </c>
      <c r="U8" s="36"/>
      <c r="V8" s="37"/>
      <c r="W8" s="34">
        <v>292287</v>
      </c>
      <c r="X8" s="36"/>
      <c r="Y8" s="37"/>
      <c r="Z8" s="34">
        <v>284283</v>
      </c>
      <c r="AA8" s="36"/>
      <c r="AB8" s="38">
        <f t="shared" si="0"/>
        <v>-2.7384043765203425</v>
      </c>
    </row>
    <row r="9" spans="1:30" s="10" customFormat="1" ht="10.5" customHeight="1" x14ac:dyDescent="0.15">
      <c r="A9" s="20"/>
      <c r="B9" s="50"/>
      <c r="C9" s="51" t="s">
        <v>17</v>
      </c>
      <c r="D9" s="52"/>
      <c r="E9" s="53">
        <v>345291</v>
      </c>
      <c r="F9" s="54"/>
      <c r="G9" s="53"/>
      <c r="H9" s="55">
        <v>369067</v>
      </c>
      <c r="I9" s="53"/>
      <c r="J9" s="52"/>
      <c r="K9" s="55">
        <v>201888</v>
      </c>
      <c r="L9" s="54"/>
      <c r="M9" s="52"/>
      <c r="N9" s="56">
        <v>263931</v>
      </c>
      <c r="O9" s="57"/>
      <c r="P9" s="55"/>
      <c r="Q9" s="56">
        <v>237428</v>
      </c>
      <c r="R9" s="55"/>
      <c r="S9" s="58"/>
      <c r="T9" s="55">
        <v>241201</v>
      </c>
      <c r="U9" s="57"/>
      <c r="V9" s="58"/>
      <c r="W9" s="55">
        <v>250532</v>
      </c>
      <c r="X9" s="57"/>
      <c r="Y9" s="58"/>
      <c r="Z9" s="55">
        <v>255191</v>
      </c>
      <c r="AA9" s="57"/>
      <c r="AB9" s="59">
        <f t="shared" si="0"/>
        <v>1.8596426803761501</v>
      </c>
    </row>
    <row r="10" spans="1:30" s="10" customFormat="1" ht="10.5" customHeight="1" x14ac:dyDescent="0.15">
      <c r="A10" s="20"/>
      <c r="B10" s="50"/>
      <c r="C10" s="51" t="s">
        <v>18</v>
      </c>
      <c r="D10" s="52"/>
      <c r="E10" s="53">
        <v>421332</v>
      </c>
      <c r="F10" s="54"/>
      <c r="G10" s="53"/>
      <c r="H10" s="55">
        <v>504294</v>
      </c>
      <c r="I10" s="53"/>
      <c r="J10" s="52"/>
      <c r="K10" s="55">
        <v>298014</v>
      </c>
      <c r="L10" s="54"/>
      <c r="M10" s="52"/>
      <c r="N10" s="56">
        <v>356263</v>
      </c>
      <c r="O10" s="57"/>
      <c r="P10" s="55"/>
      <c r="Q10" s="56">
        <v>362191</v>
      </c>
      <c r="R10" s="55"/>
      <c r="S10" s="58"/>
      <c r="T10" s="55">
        <v>378718</v>
      </c>
      <c r="U10" s="57"/>
      <c r="V10" s="58"/>
      <c r="W10" s="55">
        <v>418543</v>
      </c>
      <c r="X10" s="57"/>
      <c r="Y10" s="58"/>
      <c r="Z10" s="55">
        <v>419397</v>
      </c>
      <c r="AA10" s="57"/>
      <c r="AB10" s="59">
        <f t="shared" si="0"/>
        <v>0.20404116184000731</v>
      </c>
    </row>
    <row r="11" spans="1:30" s="10" customFormat="1" ht="10.5" customHeight="1" x14ac:dyDescent="0.15">
      <c r="A11" s="20"/>
      <c r="B11" s="60"/>
      <c r="C11" s="40" t="s">
        <v>19</v>
      </c>
      <c r="D11" s="41"/>
      <c r="E11" s="42">
        <v>11698</v>
      </c>
      <c r="F11" s="43"/>
      <c r="G11" s="42"/>
      <c r="H11" s="44">
        <v>9547</v>
      </c>
      <c r="I11" s="42"/>
      <c r="J11" s="41"/>
      <c r="K11" s="44">
        <v>8003</v>
      </c>
      <c r="L11" s="43"/>
      <c r="M11" s="41"/>
      <c r="N11" s="45">
        <v>5059</v>
      </c>
      <c r="O11" s="46"/>
      <c r="P11" s="44"/>
      <c r="Q11" s="45">
        <v>7372</v>
      </c>
      <c r="R11" s="44"/>
      <c r="S11" s="47"/>
      <c r="T11" s="44">
        <v>6014</v>
      </c>
      <c r="U11" s="46"/>
      <c r="V11" s="47"/>
      <c r="W11" s="44">
        <v>5875</v>
      </c>
      <c r="X11" s="46"/>
      <c r="Y11" s="47"/>
      <c r="Z11" s="44">
        <v>5770</v>
      </c>
      <c r="AA11" s="46"/>
      <c r="AB11" s="48">
        <f t="shared" si="0"/>
        <v>-1.7872340425531874</v>
      </c>
    </row>
    <row r="12" spans="1:30" s="10" customFormat="1" ht="10.5" x14ac:dyDescent="0.15">
      <c r="A12" s="20"/>
      <c r="B12" s="29" t="s">
        <v>20</v>
      </c>
      <c r="C12" s="30" t="s">
        <v>21</v>
      </c>
      <c r="D12" s="61" t="s">
        <v>22</v>
      </c>
      <c r="E12" s="62">
        <v>45.2</v>
      </c>
      <c r="F12" s="63" t="s">
        <v>23</v>
      </c>
      <c r="G12" s="62" t="s">
        <v>22</v>
      </c>
      <c r="H12" s="64">
        <v>43.9</v>
      </c>
      <c r="I12" s="62" t="s">
        <v>23</v>
      </c>
      <c r="J12" s="61" t="s">
        <v>22</v>
      </c>
      <c r="K12" s="65">
        <f>K13/(K13+K14)*100</f>
        <v>56.588277831479992</v>
      </c>
      <c r="L12" s="66" t="s">
        <v>24</v>
      </c>
      <c r="M12" s="67" t="s">
        <v>25</v>
      </c>
      <c r="N12" s="68">
        <f>N13/(N13+N14)*100</f>
        <v>56.11805821280069</v>
      </c>
      <c r="O12" s="69" t="s">
        <v>24</v>
      </c>
      <c r="P12" s="65" t="s">
        <v>25</v>
      </c>
      <c r="Q12" s="68">
        <f>Q13/(Q13+Q14)*100</f>
        <v>54.856482576286538</v>
      </c>
      <c r="R12" s="65" t="s">
        <v>24</v>
      </c>
      <c r="S12" s="70" t="s">
        <v>25</v>
      </c>
      <c r="T12" s="68">
        <f>T13/(T13+T14)*100</f>
        <v>55.462284683036053</v>
      </c>
      <c r="U12" s="69" t="s">
        <v>24</v>
      </c>
      <c r="V12" s="70" t="s">
        <v>25</v>
      </c>
      <c r="W12" s="65">
        <f>W13/(W13+W14)*100</f>
        <v>56.484191568353978</v>
      </c>
      <c r="X12" s="69" t="s">
        <v>24</v>
      </c>
      <c r="Y12" s="70" t="s">
        <v>25</v>
      </c>
      <c r="Z12" s="65">
        <f>Z13/(Z13+Z14)*100</f>
        <v>56.535643830191752</v>
      </c>
      <c r="AA12" s="69" t="s">
        <v>24</v>
      </c>
      <c r="AB12" s="71">
        <f>+(Z12-W12)</f>
        <v>5.145226183777396E-2</v>
      </c>
    </row>
    <row r="13" spans="1:30" s="10" customFormat="1" ht="10.5" x14ac:dyDescent="0.15">
      <c r="A13" s="20"/>
      <c r="B13" s="72"/>
      <c r="C13" s="51" t="s">
        <v>26</v>
      </c>
      <c r="D13" s="52"/>
      <c r="E13" s="53">
        <v>555814</v>
      </c>
      <c r="F13" s="54"/>
      <c r="G13" s="53"/>
      <c r="H13" s="55">
        <v>542848</v>
      </c>
      <c r="I13" s="53"/>
      <c r="J13" s="52"/>
      <c r="K13" s="55">
        <v>460134</v>
      </c>
      <c r="L13" s="54"/>
      <c r="M13" s="52"/>
      <c r="N13" s="56">
        <v>549971</v>
      </c>
      <c r="O13" s="57"/>
      <c r="P13" s="55"/>
      <c r="Q13" s="56">
        <v>489463</v>
      </c>
      <c r="R13" s="55"/>
      <c r="S13" s="58"/>
      <c r="T13" s="55">
        <v>504318</v>
      </c>
      <c r="U13" s="57"/>
      <c r="V13" s="58"/>
      <c r="W13" s="55">
        <v>546336</v>
      </c>
      <c r="X13" s="57"/>
      <c r="Y13" s="58"/>
      <c r="Z13" s="55">
        <v>545366</v>
      </c>
      <c r="AA13" s="57"/>
      <c r="AB13" s="59">
        <f t="shared" ref="AB13:AB21" si="1">+(Z13/W13-1)*100</f>
        <v>-0.17754641832132823</v>
      </c>
    </row>
    <row r="14" spans="1:30" s="10" customFormat="1" ht="10.5" x14ac:dyDescent="0.15">
      <c r="A14" s="73" t="s">
        <v>27</v>
      </c>
      <c r="B14" s="39"/>
      <c r="C14" s="40" t="s">
        <v>28</v>
      </c>
      <c r="D14" s="41"/>
      <c r="E14" s="42">
        <v>674029</v>
      </c>
      <c r="F14" s="43"/>
      <c r="G14" s="42"/>
      <c r="H14" s="44">
        <v>693327</v>
      </c>
      <c r="I14" s="42"/>
      <c r="J14" s="41"/>
      <c r="K14" s="44">
        <v>352992</v>
      </c>
      <c r="L14" s="43"/>
      <c r="M14" s="41"/>
      <c r="N14" s="45">
        <v>430054</v>
      </c>
      <c r="O14" s="46"/>
      <c r="P14" s="44"/>
      <c r="Q14" s="44">
        <v>402798</v>
      </c>
      <c r="R14" s="44"/>
      <c r="S14" s="47"/>
      <c r="T14" s="44">
        <v>404981</v>
      </c>
      <c r="U14" s="46"/>
      <c r="V14" s="47"/>
      <c r="W14" s="44">
        <v>420901</v>
      </c>
      <c r="X14" s="46"/>
      <c r="Y14" s="47"/>
      <c r="Z14" s="44">
        <v>419275</v>
      </c>
      <c r="AA14" s="46"/>
      <c r="AB14" s="48">
        <f t="shared" si="1"/>
        <v>-0.38631412137295484</v>
      </c>
    </row>
    <row r="15" spans="1:30" s="10" customFormat="1" ht="10.5" customHeight="1" x14ac:dyDescent="0.15">
      <c r="A15" s="74" t="s">
        <v>29</v>
      </c>
      <c r="B15" s="75" t="s">
        <v>11</v>
      </c>
      <c r="C15" s="76"/>
      <c r="D15" s="21"/>
      <c r="E15" s="22">
        <v>119879</v>
      </c>
      <c r="F15" s="23"/>
      <c r="G15" s="22"/>
      <c r="H15" s="24">
        <v>106593</v>
      </c>
      <c r="I15" s="22"/>
      <c r="J15" s="21"/>
      <c r="K15" s="24">
        <v>72910</v>
      </c>
      <c r="L15" s="23"/>
      <c r="M15" s="21"/>
      <c r="N15" s="25">
        <v>87210</v>
      </c>
      <c r="O15" s="26"/>
      <c r="P15" s="24"/>
      <c r="Q15" s="25">
        <v>75681</v>
      </c>
      <c r="R15" s="24"/>
      <c r="S15" s="27"/>
      <c r="T15" s="24">
        <v>75059</v>
      </c>
      <c r="U15" s="26"/>
      <c r="V15" s="27"/>
      <c r="W15" s="24">
        <v>78183</v>
      </c>
      <c r="X15" s="26"/>
      <c r="Y15" s="27"/>
      <c r="Z15" s="24">
        <v>77514.644</v>
      </c>
      <c r="AA15" s="26"/>
      <c r="AB15" s="28">
        <f t="shared" si="1"/>
        <v>-0.85486103117046186</v>
      </c>
      <c r="AD15" s="77"/>
    </row>
    <row r="16" spans="1:30" s="10" customFormat="1" ht="10.5" x14ac:dyDescent="0.15">
      <c r="A16" s="20"/>
      <c r="B16" s="29" t="s">
        <v>12</v>
      </c>
      <c r="C16" s="30" t="s">
        <v>13</v>
      </c>
      <c r="D16" s="31"/>
      <c r="E16" s="32">
        <v>65116</v>
      </c>
      <c r="F16" s="33"/>
      <c r="G16" s="32"/>
      <c r="H16" s="34">
        <v>88446</v>
      </c>
      <c r="I16" s="32"/>
      <c r="J16" s="31"/>
      <c r="K16" s="34">
        <v>61641</v>
      </c>
      <c r="L16" s="33"/>
      <c r="M16" s="31"/>
      <c r="N16" s="35">
        <v>76274</v>
      </c>
      <c r="O16" s="36"/>
      <c r="P16" s="34"/>
      <c r="Q16" s="35">
        <v>66572</v>
      </c>
      <c r="R16" s="34"/>
      <c r="S16" s="37"/>
      <c r="T16" s="34">
        <v>65654</v>
      </c>
      <c r="U16" s="36"/>
      <c r="V16" s="37"/>
      <c r="W16" s="34">
        <v>68498</v>
      </c>
      <c r="X16" s="36"/>
      <c r="Y16" s="37"/>
      <c r="Z16" s="34">
        <v>68591.896999999997</v>
      </c>
      <c r="AA16" s="36"/>
      <c r="AB16" s="38">
        <f t="shared" si="1"/>
        <v>0.13707991474203318</v>
      </c>
    </row>
    <row r="17" spans="1:30" s="10" customFormat="1" ht="10.5" x14ac:dyDescent="0.15">
      <c r="A17" s="20"/>
      <c r="B17" s="39"/>
      <c r="C17" s="40" t="s">
        <v>14</v>
      </c>
      <c r="D17" s="41"/>
      <c r="E17" s="42">
        <v>54763</v>
      </c>
      <c r="F17" s="43"/>
      <c r="G17" s="42"/>
      <c r="H17" s="44">
        <v>18147</v>
      </c>
      <c r="I17" s="42"/>
      <c r="J17" s="41"/>
      <c r="K17" s="44">
        <v>11268</v>
      </c>
      <c r="L17" s="43"/>
      <c r="M17" s="41"/>
      <c r="N17" s="45">
        <v>10936</v>
      </c>
      <c r="O17" s="46"/>
      <c r="P17" s="44"/>
      <c r="Q17" s="45">
        <v>9108</v>
      </c>
      <c r="R17" s="44"/>
      <c r="S17" s="47"/>
      <c r="T17" s="44">
        <v>9405</v>
      </c>
      <c r="U17" s="46"/>
      <c r="V17" s="47"/>
      <c r="W17" s="44">
        <v>9686</v>
      </c>
      <c r="X17" s="46"/>
      <c r="Y17" s="47"/>
      <c r="Z17" s="44">
        <v>8922.747000000003</v>
      </c>
      <c r="AA17" s="46"/>
      <c r="AB17" s="48">
        <f t="shared" si="1"/>
        <v>-7.8799607681188988</v>
      </c>
      <c r="AD17" s="77"/>
    </row>
    <row r="18" spans="1:30" s="10" customFormat="1" ht="10.5" customHeight="1" x14ac:dyDescent="0.15">
      <c r="A18" s="20"/>
      <c r="B18" s="49" t="s">
        <v>15</v>
      </c>
      <c r="C18" s="30" t="s">
        <v>16</v>
      </c>
      <c r="D18" s="31"/>
      <c r="E18" s="32">
        <v>63009</v>
      </c>
      <c r="F18" s="33"/>
      <c r="G18" s="32"/>
      <c r="H18" s="34">
        <v>47320</v>
      </c>
      <c r="I18" s="32"/>
      <c r="J18" s="31"/>
      <c r="K18" s="34">
        <v>38533</v>
      </c>
      <c r="L18" s="33"/>
      <c r="M18" s="31"/>
      <c r="N18" s="35">
        <v>44371</v>
      </c>
      <c r="O18" s="36"/>
      <c r="P18" s="34"/>
      <c r="Q18" s="35">
        <v>35342</v>
      </c>
      <c r="R18" s="34"/>
      <c r="S18" s="37"/>
      <c r="T18" s="34">
        <v>34825</v>
      </c>
      <c r="U18" s="36"/>
      <c r="V18" s="37"/>
      <c r="W18" s="34">
        <v>35662</v>
      </c>
      <c r="X18" s="36"/>
      <c r="Y18" s="37"/>
      <c r="Z18" s="34">
        <v>34327.637999999999</v>
      </c>
      <c r="AA18" s="36"/>
      <c r="AB18" s="38">
        <f t="shared" si="1"/>
        <v>-3.7416914362626952</v>
      </c>
    </row>
    <row r="19" spans="1:30" s="10" customFormat="1" ht="10.5" customHeight="1" x14ac:dyDescent="0.15">
      <c r="A19" s="20"/>
      <c r="B19" s="50"/>
      <c r="C19" s="51" t="s">
        <v>17</v>
      </c>
      <c r="D19" s="52"/>
      <c r="E19" s="53">
        <v>33520</v>
      </c>
      <c r="F19" s="54"/>
      <c r="G19" s="53"/>
      <c r="H19" s="55">
        <v>34995</v>
      </c>
      <c r="I19" s="53"/>
      <c r="J19" s="52"/>
      <c r="K19" s="55">
        <v>19023</v>
      </c>
      <c r="L19" s="54"/>
      <c r="M19" s="52"/>
      <c r="N19" s="56">
        <v>24245</v>
      </c>
      <c r="O19" s="57"/>
      <c r="P19" s="55"/>
      <c r="Q19" s="56">
        <v>21765</v>
      </c>
      <c r="R19" s="55"/>
      <c r="S19" s="58"/>
      <c r="T19" s="55">
        <v>21502</v>
      </c>
      <c r="U19" s="57"/>
      <c r="V19" s="58"/>
      <c r="W19" s="55">
        <v>22451</v>
      </c>
      <c r="X19" s="57"/>
      <c r="Y19" s="58"/>
      <c r="Z19" s="55">
        <v>23245.99</v>
      </c>
      <c r="AA19" s="57"/>
      <c r="AB19" s="59">
        <f t="shared" si="1"/>
        <v>3.5410004008730178</v>
      </c>
    </row>
    <row r="20" spans="1:30" s="10" customFormat="1" ht="10.5" customHeight="1" x14ac:dyDescent="0.15">
      <c r="A20" s="20"/>
      <c r="B20" s="50"/>
      <c r="C20" s="51" t="s">
        <v>18</v>
      </c>
      <c r="D20" s="52"/>
      <c r="E20" s="53">
        <v>22526</v>
      </c>
      <c r="F20" s="54"/>
      <c r="G20" s="53"/>
      <c r="H20" s="55">
        <v>23616</v>
      </c>
      <c r="I20" s="53"/>
      <c r="J20" s="52"/>
      <c r="K20" s="55">
        <v>14849</v>
      </c>
      <c r="L20" s="54"/>
      <c r="M20" s="52"/>
      <c r="N20" s="56">
        <v>18182</v>
      </c>
      <c r="O20" s="57"/>
      <c r="P20" s="55"/>
      <c r="Q20" s="56">
        <v>18062</v>
      </c>
      <c r="R20" s="55"/>
      <c r="S20" s="58"/>
      <c r="T20" s="55">
        <v>18334</v>
      </c>
      <c r="U20" s="57"/>
      <c r="V20" s="58"/>
      <c r="W20" s="55">
        <v>19639</v>
      </c>
      <c r="X20" s="57"/>
      <c r="Y20" s="58"/>
      <c r="Z20" s="55">
        <v>19548.703000000001</v>
      </c>
      <c r="AA20" s="57"/>
      <c r="AB20" s="59">
        <f t="shared" si="1"/>
        <v>-0.45978410306023454</v>
      </c>
    </row>
    <row r="21" spans="1:30" s="10" customFormat="1" ht="10.5" customHeight="1" x14ac:dyDescent="0.15">
      <c r="A21" s="20"/>
      <c r="B21" s="60"/>
      <c r="C21" s="40" t="s">
        <v>19</v>
      </c>
      <c r="D21" s="41"/>
      <c r="E21" s="42">
        <v>823</v>
      </c>
      <c r="F21" s="43"/>
      <c r="G21" s="42"/>
      <c r="H21" s="44">
        <v>662</v>
      </c>
      <c r="I21" s="42"/>
      <c r="J21" s="41"/>
      <c r="K21" s="44">
        <v>505</v>
      </c>
      <c r="L21" s="43"/>
      <c r="M21" s="41"/>
      <c r="N21" s="45">
        <v>412</v>
      </c>
      <c r="O21" s="46"/>
      <c r="P21" s="44"/>
      <c r="Q21" s="45">
        <v>512</v>
      </c>
      <c r="R21" s="44"/>
      <c r="S21" s="47"/>
      <c r="T21" s="44">
        <v>397</v>
      </c>
      <c r="U21" s="46"/>
      <c r="V21" s="47"/>
      <c r="W21" s="44">
        <v>432</v>
      </c>
      <c r="X21" s="46"/>
      <c r="Y21" s="47"/>
      <c r="Z21" s="44">
        <v>392.31299999999999</v>
      </c>
      <c r="AA21" s="46"/>
      <c r="AB21" s="48">
        <f t="shared" si="1"/>
        <v>-9.186805555555555</v>
      </c>
    </row>
    <row r="22" spans="1:30" s="10" customFormat="1" ht="10.5" x14ac:dyDescent="0.15">
      <c r="A22" s="20"/>
      <c r="B22" s="29" t="s">
        <v>30</v>
      </c>
      <c r="C22" s="30" t="s">
        <v>21</v>
      </c>
      <c r="D22" s="61" t="s">
        <v>22</v>
      </c>
      <c r="E22" s="62">
        <v>53.8</v>
      </c>
      <c r="F22" s="63" t="s">
        <v>23</v>
      </c>
      <c r="G22" s="62" t="s">
        <v>22</v>
      </c>
      <c r="H22" s="64">
        <v>53</v>
      </c>
      <c r="I22" s="62" t="s">
        <v>23</v>
      </c>
      <c r="J22" s="61" t="s">
        <v>22</v>
      </c>
      <c r="K22" s="65">
        <f>K23/(K23+K24)*100</f>
        <v>64.844328624331368</v>
      </c>
      <c r="L22" s="66" t="s">
        <v>23</v>
      </c>
      <c r="M22" s="67" t="s">
        <v>22</v>
      </c>
      <c r="N22" s="68">
        <f>N23/(N23+N24)*100</f>
        <v>64.604976493521377</v>
      </c>
      <c r="O22" s="69" t="s">
        <v>23</v>
      </c>
      <c r="P22" s="65" t="s">
        <v>22</v>
      </c>
      <c r="Q22" s="68">
        <f>Q23/(Q23+Q24)*100</f>
        <v>63.513959910677706</v>
      </c>
      <c r="R22" s="65" t="s">
        <v>23</v>
      </c>
      <c r="S22" s="70" t="s">
        <v>22</v>
      </c>
      <c r="T22" s="68">
        <f>T23/(T23+T24)*100</f>
        <v>64.321400498274699</v>
      </c>
      <c r="U22" s="69" t="s">
        <v>23</v>
      </c>
      <c r="V22" s="70" t="s">
        <v>22</v>
      </c>
      <c r="W22" s="65">
        <f>W23/(W23+W24)*100</f>
        <v>65.221339677423487</v>
      </c>
      <c r="X22" s="69" t="s">
        <v>23</v>
      </c>
      <c r="Y22" s="70" t="s">
        <v>22</v>
      </c>
      <c r="Z22" s="65">
        <f>Z23/(Z23+Z24)*100</f>
        <v>64.950666612104939</v>
      </c>
      <c r="AA22" s="69" t="s">
        <v>23</v>
      </c>
      <c r="AB22" s="71">
        <f>+(Z22-W22)</f>
        <v>-0.2706730653185474</v>
      </c>
    </row>
    <row r="23" spans="1:30" s="10" customFormat="1" ht="10.5" x14ac:dyDescent="0.15">
      <c r="A23" s="20"/>
      <c r="B23" s="72"/>
      <c r="C23" s="51" t="s">
        <v>26</v>
      </c>
      <c r="D23" s="52"/>
      <c r="E23" s="53">
        <v>64531</v>
      </c>
      <c r="F23" s="54"/>
      <c r="G23" s="53"/>
      <c r="H23" s="55">
        <v>56494</v>
      </c>
      <c r="I23" s="53"/>
      <c r="J23" s="52"/>
      <c r="K23" s="55">
        <v>47278</v>
      </c>
      <c r="L23" s="54"/>
      <c r="M23" s="52"/>
      <c r="N23" s="56">
        <v>56342</v>
      </c>
      <c r="O23" s="57"/>
      <c r="P23" s="55"/>
      <c r="Q23" s="56">
        <v>48068</v>
      </c>
      <c r="R23" s="55"/>
      <c r="S23" s="58"/>
      <c r="T23" s="55">
        <v>48279</v>
      </c>
      <c r="U23" s="57"/>
      <c r="V23" s="58"/>
      <c r="W23" s="55">
        <v>50992</v>
      </c>
      <c r="X23" s="57"/>
      <c r="Y23" s="58"/>
      <c r="Z23" s="55">
        <v>50346.277999999998</v>
      </c>
      <c r="AA23" s="57"/>
      <c r="AB23" s="59">
        <f t="shared" ref="AB23:AB33" si="2">+(Z23/W23-1)*100</f>
        <v>-1.2663202070913093</v>
      </c>
    </row>
    <row r="24" spans="1:30" s="10" customFormat="1" ht="10.5" x14ac:dyDescent="0.15">
      <c r="A24" s="78" t="s">
        <v>31</v>
      </c>
      <c r="B24" s="39"/>
      <c r="C24" s="40" t="s">
        <v>28</v>
      </c>
      <c r="D24" s="41"/>
      <c r="E24" s="42">
        <v>55347</v>
      </c>
      <c r="F24" s="43"/>
      <c r="G24" s="42"/>
      <c r="H24" s="44">
        <v>50100</v>
      </c>
      <c r="I24" s="42"/>
      <c r="J24" s="41"/>
      <c r="K24" s="44">
        <v>25632</v>
      </c>
      <c r="L24" s="43"/>
      <c r="M24" s="41"/>
      <c r="N24" s="45">
        <v>30868</v>
      </c>
      <c r="O24" s="46"/>
      <c r="P24" s="44"/>
      <c r="Q24" s="45">
        <v>27613</v>
      </c>
      <c r="R24" s="44"/>
      <c r="S24" s="47"/>
      <c r="T24" s="44">
        <v>26780</v>
      </c>
      <c r="U24" s="46"/>
      <c r="V24" s="47"/>
      <c r="W24" s="44">
        <v>27191</v>
      </c>
      <c r="X24" s="46"/>
      <c r="Y24" s="47"/>
      <c r="Z24" s="44">
        <v>27168.366000000002</v>
      </c>
      <c r="AA24" s="46"/>
      <c r="AB24" s="48">
        <f t="shared" si="2"/>
        <v>-8.3240778198656606E-2</v>
      </c>
    </row>
    <row r="25" spans="1:30" s="10" customFormat="1" ht="10.5" customHeight="1" x14ac:dyDescent="0.15">
      <c r="A25" s="79" t="s">
        <v>32</v>
      </c>
      <c r="B25" s="75" t="s">
        <v>11</v>
      </c>
      <c r="C25" s="76"/>
      <c r="D25" s="80"/>
      <c r="E25" s="81">
        <v>97.5</v>
      </c>
      <c r="F25" s="82"/>
      <c r="G25" s="81"/>
      <c r="H25" s="83">
        <f t="shared" ref="H25:H31" si="3">((H15*1000)/H5)</f>
        <v>86.228082593483933</v>
      </c>
      <c r="I25" s="81"/>
      <c r="J25" s="80"/>
      <c r="K25" s="83">
        <f t="shared" ref="K25:K31" si="4">((K15*1000)/K5)</f>
        <v>89.666300179799933</v>
      </c>
      <c r="L25" s="82"/>
      <c r="M25" s="80"/>
      <c r="N25" s="84">
        <f t="shared" ref="N25:N31" si="5">((N15*1000)/N5)</f>
        <v>88.987525828422747</v>
      </c>
      <c r="O25" s="85"/>
      <c r="P25" s="83"/>
      <c r="Q25" s="84">
        <f t="shared" ref="Q25:Q31" si="6">((Q15*1000)/Q5)</f>
        <v>84.819352185066919</v>
      </c>
      <c r="R25" s="83"/>
      <c r="S25" s="86"/>
      <c r="T25" s="83">
        <f>((T15*1000)/T5)</f>
        <v>82.546005219405274</v>
      </c>
      <c r="U25" s="85"/>
      <c r="V25" s="86"/>
      <c r="W25" s="83">
        <f t="shared" ref="W25:W31" si="7">((W15*1000)/W5)</f>
        <v>80.831275064953061</v>
      </c>
      <c r="X25" s="85"/>
      <c r="Y25" s="86"/>
      <c r="Z25" s="83">
        <f t="shared" ref="Z25:Z31" si="8">((Z15*1000)/Z5)</f>
        <v>80.355950037371414</v>
      </c>
      <c r="AA25" s="85"/>
      <c r="AB25" s="28">
        <f t="shared" si="2"/>
        <v>-0.58804593543735351</v>
      </c>
    </row>
    <row r="26" spans="1:30" s="10" customFormat="1" ht="10.5" x14ac:dyDescent="0.15">
      <c r="A26" s="87"/>
      <c r="B26" s="29" t="s">
        <v>12</v>
      </c>
      <c r="C26" s="30" t="s">
        <v>13</v>
      </c>
      <c r="D26" s="88"/>
      <c r="E26" s="89">
        <f>ROUND(E16/E6*1000,1)</f>
        <v>86.6</v>
      </c>
      <c r="F26" s="90"/>
      <c r="G26" s="89"/>
      <c r="H26" s="91">
        <f t="shared" si="3"/>
        <v>84.641694403347159</v>
      </c>
      <c r="I26" s="89"/>
      <c r="J26" s="88"/>
      <c r="K26" s="91">
        <f t="shared" si="4"/>
        <v>89.239593708739662</v>
      </c>
      <c r="L26" s="90"/>
      <c r="M26" s="88"/>
      <c r="N26" s="92">
        <f t="shared" si="5"/>
        <v>88.238118209971873</v>
      </c>
      <c r="O26" s="93"/>
      <c r="P26" s="91"/>
      <c r="Q26" s="92">
        <f t="shared" si="6"/>
        <v>84.025531281120507</v>
      </c>
      <c r="R26" s="91"/>
      <c r="S26" s="94"/>
      <c r="T26" s="91">
        <f t="shared" ref="T26:T31" si="9">((T16*1000)/T6)</f>
        <v>81.416170634920633</v>
      </c>
      <c r="U26" s="93"/>
      <c r="V26" s="94"/>
      <c r="W26" s="91">
        <f t="shared" si="7"/>
        <v>79.49456229712338</v>
      </c>
      <c r="X26" s="93"/>
      <c r="Y26" s="94"/>
      <c r="Z26" s="91">
        <f t="shared" si="8"/>
        <v>79.154969349790889</v>
      </c>
      <c r="AA26" s="93"/>
      <c r="AB26" s="38">
        <f t="shared" si="2"/>
        <v>-0.42719015932587423</v>
      </c>
    </row>
    <row r="27" spans="1:30" s="10" customFormat="1" ht="10.5" x14ac:dyDescent="0.15">
      <c r="A27" s="87"/>
      <c r="B27" s="39"/>
      <c r="C27" s="40" t="s">
        <v>14</v>
      </c>
      <c r="D27" s="95"/>
      <c r="E27" s="96">
        <f>ROUND(E17/E7*1000,1)</f>
        <v>114.7</v>
      </c>
      <c r="F27" s="97"/>
      <c r="G27" s="96"/>
      <c r="H27" s="98">
        <f t="shared" si="3"/>
        <v>94.896694539008209</v>
      </c>
      <c r="I27" s="96"/>
      <c r="J27" s="95"/>
      <c r="K27" s="98">
        <f t="shared" si="4"/>
        <v>92.066345289647842</v>
      </c>
      <c r="L27" s="97"/>
      <c r="M27" s="95"/>
      <c r="N27" s="99">
        <f t="shared" si="5"/>
        <v>94.590620513086648</v>
      </c>
      <c r="O27" s="100"/>
      <c r="P27" s="98"/>
      <c r="Q27" s="99">
        <f t="shared" si="6"/>
        <v>91.100042009242031</v>
      </c>
      <c r="R27" s="98"/>
      <c r="S27" s="101"/>
      <c r="T27" s="98">
        <f t="shared" si="9"/>
        <v>91.400305153597216</v>
      </c>
      <c r="U27" s="100"/>
      <c r="V27" s="101"/>
      <c r="W27" s="98">
        <f t="shared" si="7"/>
        <v>91.751288269172477</v>
      </c>
      <c r="X27" s="100"/>
      <c r="Y27" s="101"/>
      <c r="Z27" s="98">
        <f t="shared" si="8"/>
        <v>90.965826953073261</v>
      </c>
      <c r="AA27" s="100"/>
      <c r="AB27" s="48">
        <f t="shared" si="2"/>
        <v>-0.85607660766015004</v>
      </c>
    </row>
    <row r="28" spans="1:30" s="10" customFormat="1" ht="10.5" customHeight="1" x14ac:dyDescent="0.15">
      <c r="A28" s="87"/>
      <c r="B28" s="49" t="s">
        <v>15</v>
      </c>
      <c r="C28" s="30" t="s">
        <v>16</v>
      </c>
      <c r="D28" s="88"/>
      <c r="E28" s="89">
        <v>139.5</v>
      </c>
      <c r="F28" s="90"/>
      <c r="G28" s="89"/>
      <c r="H28" s="91">
        <f t="shared" si="3"/>
        <v>133.94967545793975</v>
      </c>
      <c r="I28" s="89"/>
      <c r="J28" s="88"/>
      <c r="K28" s="91">
        <f t="shared" si="4"/>
        <v>126.24622814288664</v>
      </c>
      <c r="L28" s="90"/>
      <c r="M28" s="88"/>
      <c r="N28" s="92">
        <f t="shared" si="5"/>
        <v>125.06905843753171</v>
      </c>
      <c r="O28" s="93"/>
      <c r="P28" s="91"/>
      <c r="Q28" s="92">
        <f t="shared" si="6"/>
        <v>123.88964840326707</v>
      </c>
      <c r="R28" s="91"/>
      <c r="S28" s="94"/>
      <c r="T28" s="91">
        <f t="shared" si="9"/>
        <v>122.89759533606714</v>
      </c>
      <c r="U28" s="93"/>
      <c r="V28" s="94"/>
      <c r="W28" s="91">
        <f t="shared" si="7"/>
        <v>122.01021598634219</v>
      </c>
      <c r="X28" s="93"/>
      <c r="Y28" s="94"/>
      <c r="Z28" s="91">
        <f t="shared" si="8"/>
        <v>120.75163833222528</v>
      </c>
      <c r="AA28" s="93"/>
      <c r="AB28" s="38">
        <f t="shared" si="2"/>
        <v>-1.0315346497360434</v>
      </c>
    </row>
    <row r="29" spans="1:30" s="10" customFormat="1" ht="10.5" customHeight="1" x14ac:dyDescent="0.15">
      <c r="A29" s="87"/>
      <c r="B29" s="50"/>
      <c r="C29" s="51" t="s">
        <v>17</v>
      </c>
      <c r="D29" s="102"/>
      <c r="E29" s="103">
        <v>97.1</v>
      </c>
      <c r="F29" s="104"/>
      <c r="G29" s="103"/>
      <c r="H29" s="105">
        <f t="shared" si="3"/>
        <v>94.820181701425483</v>
      </c>
      <c r="I29" s="103"/>
      <c r="J29" s="102"/>
      <c r="K29" s="105">
        <f t="shared" si="4"/>
        <v>94.225511174512604</v>
      </c>
      <c r="L29" s="104"/>
      <c r="M29" s="102"/>
      <c r="N29" s="106">
        <f t="shared" si="5"/>
        <v>91.8611303711955</v>
      </c>
      <c r="O29" s="107"/>
      <c r="P29" s="105"/>
      <c r="Q29" s="106">
        <f t="shared" si="6"/>
        <v>91.669895715753825</v>
      </c>
      <c r="R29" s="105"/>
      <c r="S29" s="108"/>
      <c r="T29" s="105">
        <f t="shared" si="9"/>
        <v>89.145567389853269</v>
      </c>
      <c r="U29" s="107"/>
      <c r="V29" s="108"/>
      <c r="W29" s="105">
        <f t="shared" si="7"/>
        <v>89.613302891447006</v>
      </c>
      <c r="X29" s="107"/>
      <c r="Y29" s="108"/>
      <c r="Z29" s="105">
        <f t="shared" si="8"/>
        <v>91.092515018162871</v>
      </c>
      <c r="AA29" s="107"/>
      <c r="AB29" s="59">
        <f t="shared" si="2"/>
        <v>1.6506613181166863</v>
      </c>
    </row>
    <row r="30" spans="1:30" s="10" customFormat="1" ht="10.5" customHeight="1" x14ac:dyDescent="0.15">
      <c r="A30" s="87"/>
      <c r="B30" s="50"/>
      <c r="C30" s="51" t="s">
        <v>18</v>
      </c>
      <c r="D30" s="102"/>
      <c r="E30" s="103">
        <v>53.5</v>
      </c>
      <c r="F30" s="104"/>
      <c r="G30" s="103"/>
      <c r="H30" s="105">
        <f t="shared" si="3"/>
        <v>46.829825458958467</v>
      </c>
      <c r="I30" s="103"/>
      <c r="J30" s="102"/>
      <c r="K30" s="105">
        <f t="shared" si="4"/>
        <v>49.826518217264962</v>
      </c>
      <c r="L30" s="104"/>
      <c r="M30" s="102"/>
      <c r="N30" s="106">
        <f t="shared" si="5"/>
        <v>51.035330640566102</v>
      </c>
      <c r="O30" s="107"/>
      <c r="P30" s="105"/>
      <c r="Q30" s="106">
        <f t="shared" si="6"/>
        <v>49.868715677639699</v>
      </c>
      <c r="R30" s="105"/>
      <c r="S30" s="108"/>
      <c r="T30" s="105">
        <f t="shared" si="9"/>
        <v>48.410690804239564</v>
      </c>
      <c r="U30" s="107"/>
      <c r="V30" s="108"/>
      <c r="W30" s="105">
        <f t="shared" si="7"/>
        <v>46.922299500887604</v>
      </c>
      <c r="X30" s="107"/>
      <c r="Y30" s="108"/>
      <c r="Z30" s="105">
        <f t="shared" si="8"/>
        <v>46.611451679435</v>
      </c>
      <c r="AA30" s="107"/>
      <c r="AB30" s="59">
        <f t="shared" si="2"/>
        <v>-0.66247354617973153</v>
      </c>
    </row>
    <row r="31" spans="1:30" s="10" customFormat="1" ht="10.5" customHeight="1" x14ac:dyDescent="0.15">
      <c r="A31" s="87"/>
      <c r="B31" s="60"/>
      <c r="C31" s="40" t="s">
        <v>19</v>
      </c>
      <c r="D31" s="95"/>
      <c r="E31" s="96">
        <v>70.400000000000006</v>
      </c>
      <c r="F31" s="97"/>
      <c r="G31" s="96"/>
      <c r="H31" s="98">
        <f t="shared" si="3"/>
        <v>69.341154289305535</v>
      </c>
      <c r="I31" s="96"/>
      <c r="J31" s="95"/>
      <c r="K31" s="98">
        <f t="shared" si="4"/>
        <v>63.101336998625513</v>
      </c>
      <c r="L31" s="97"/>
      <c r="M31" s="95"/>
      <c r="N31" s="99">
        <f t="shared" si="5"/>
        <v>81.439019569084806</v>
      </c>
      <c r="O31" s="100"/>
      <c r="P31" s="98"/>
      <c r="Q31" s="99">
        <f t="shared" si="6"/>
        <v>69.451980466630488</v>
      </c>
      <c r="R31" s="98"/>
      <c r="S31" s="101"/>
      <c r="T31" s="98">
        <f t="shared" si="9"/>
        <v>66.01263717991354</v>
      </c>
      <c r="U31" s="100"/>
      <c r="V31" s="101"/>
      <c r="W31" s="98">
        <f t="shared" si="7"/>
        <v>73.531914893617028</v>
      </c>
      <c r="X31" s="100"/>
      <c r="Y31" s="101"/>
      <c r="Z31" s="98">
        <f t="shared" si="8"/>
        <v>67.991854419410743</v>
      </c>
      <c r="AA31" s="100"/>
      <c r="AB31" s="48">
        <f t="shared" si="2"/>
        <v>-7.5342257606393348</v>
      </c>
    </row>
    <row r="32" spans="1:30" s="10" customFormat="1" ht="10.5" x14ac:dyDescent="0.15">
      <c r="A32" s="87"/>
      <c r="B32" s="29" t="s">
        <v>30</v>
      </c>
      <c r="C32" s="51" t="s">
        <v>26</v>
      </c>
      <c r="D32" s="88"/>
      <c r="E32" s="89">
        <f>ROUND(E23/E13*1000,1)</f>
        <v>116.1</v>
      </c>
      <c r="F32" s="90"/>
      <c r="G32" s="89"/>
      <c r="H32" s="91">
        <f>((H23*1000)/H13)</f>
        <v>104.06964748879982</v>
      </c>
      <c r="I32" s="89"/>
      <c r="J32" s="88"/>
      <c r="K32" s="91">
        <f>((K23*1000)/K13)</f>
        <v>102.7483298343526</v>
      </c>
      <c r="L32" s="90"/>
      <c r="M32" s="88"/>
      <c r="N32" s="92">
        <f>((N23*1000)/N13)</f>
        <v>102.44540166663333</v>
      </c>
      <c r="O32" s="93"/>
      <c r="P32" s="91"/>
      <c r="Q32" s="92">
        <f>((Q23*1000)/Q13)</f>
        <v>98.205584487489347</v>
      </c>
      <c r="R32" s="91"/>
      <c r="S32" s="94"/>
      <c r="T32" s="91">
        <f>((T23*1000)/T13)</f>
        <v>95.731264797211281</v>
      </c>
      <c r="U32" s="93"/>
      <c r="V32" s="94"/>
      <c r="W32" s="91">
        <f>((W23*1000)/W13)</f>
        <v>93.334504773619159</v>
      </c>
      <c r="X32" s="93"/>
      <c r="Y32" s="94"/>
      <c r="Z32" s="91">
        <f>((Z23*1000)/Z13)</f>
        <v>92.316495711137108</v>
      </c>
      <c r="AA32" s="93"/>
      <c r="AB32" s="38">
        <f t="shared" si="2"/>
        <v>-1.0907103058522827</v>
      </c>
    </row>
    <row r="33" spans="1:28" s="10" customFormat="1" ht="10.5" x14ac:dyDescent="0.15">
      <c r="A33" s="73" t="s">
        <v>33</v>
      </c>
      <c r="B33" s="39"/>
      <c r="C33" s="40" t="s">
        <v>28</v>
      </c>
      <c r="D33" s="95"/>
      <c r="E33" s="96">
        <f>ROUND(E24/E14*1000,1)</f>
        <v>82.1</v>
      </c>
      <c r="F33" s="97"/>
      <c r="G33" s="96"/>
      <c r="H33" s="98">
        <f>((H24*1000)/H14)</f>
        <v>72.260275454439252</v>
      </c>
      <c r="I33" s="96"/>
      <c r="J33" s="95"/>
      <c r="K33" s="98">
        <f>((K24*1000)/K14)</f>
        <v>72.613543649714444</v>
      </c>
      <c r="L33" s="97"/>
      <c r="M33" s="95"/>
      <c r="N33" s="99">
        <f>((N24*1000)/N14)</f>
        <v>71.777032651713512</v>
      </c>
      <c r="O33" s="100"/>
      <c r="P33" s="98"/>
      <c r="Q33" s="99">
        <f>((Q24*1000)/Q14)</f>
        <v>68.552971961131888</v>
      </c>
      <c r="R33" s="98"/>
      <c r="S33" s="101"/>
      <c r="T33" s="98">
        <f>((T24*1000)/T14)</f>
        <v>66.12655902375667</v>
      </c>
      <c r="U33" s="100"/>
      <c r="V33" s="101"/>
      <c r="W33" s="98">
        <f>((W24*1000)/W14)</f>
        <v>64.601889755548214</v>
      </c>
      <c r="X33" s="100"/>
      <c r="Y33" s="101"/>
      <c r="Z33" s="98">
        <f>((Z24*1000)/Z14)</f>
        <v>64.798440164569797</v>
      </c>
      <c r="AA33" s="100"/>
      <c r="AB33" s="48">
        <f t="shared" si="2"/>
        <v>0.30424869886209738</v>
      </c>
    </row>
    <row r="34" spans="1:28" s="110" customFormat="1" ht="9.75" x14ac:dyDescent="0.15">
      <c r="A34" s="109" t="s">
        <v>34</v>
      </c>
    </row>
    <row r="35" spans="1:28" s="110" customFormat="1" ht="9.75" x14ac:dyDescent="0.15">
      <c r="A35" s="109" t="s">
        <v>35</v>
      </c>
    </row>
    <row r="36" spans="1:28" s="110" customFormat="1" ht="9.75" x14ac:dyDescent="0.15">
      <c r="A36" s="109" t="s">
        <v>36</v>
      </c>
    </row>
    <row r="37" spans="1:28" s="110" customFormat="1" ht="9.75" customHeight="1" x14ac:dyDescent="0.15">
      <c r="A37" s="109" t="s">
        <v>37</v>
      </c>
      <c r="E37" s="2"/>
      <c r="H37" s="2"/>
      <c r="K37" s="2"/>
      <c r="N37" s="2"/>
      <c r="Q37" s="2"/>
      <c r="T37" s="2"/>
      <c r="W37" s="2"/>
      <c r="Z37" s="2"/>
      <c r="AB37" s="2"/>
    </row>
    <row r="38" spans="1:28" ht="9.75" customHeight="1" x14ac:dyDescent="0.15"/>
    <row r="39" spans="1:28" x14ac:dyDescent="0.15">
      <c r="I39" s="111"/>
    </row>
  </sheetData>
  <mergeCells count="24">
    <mergeCell ref="A15:A23"/>
    <mergeCell ref="B15:C15"/>
    <mergeCell ref="B16:B17"/>
    <mergeCell ref="B18:B21"/>
    <mergeCell ref="B22:B24"/>
    <mergeCell ref="A25:A32"/>
    <mergeCell ref="B25:C25"/>
    <mergeCell ref="B26:B27"/>
    <mergeCell ref="B28:B31"/>
    <mergeCell ref="B32:B33"/>
    <mergeCell ref="S3:U4"/>
    <mergeCell ref="V3:X4"/>
    <mergeCell ref="Y3:AA4"/>
    <mergeCell ref="A5:A13"/>
    <mergeCell ref="B5:C5"/>
    <mergeCell ref="B6:B7"/>
    <mergeCell ref="B8:B11"/>
    <mergeCell ref="B12:B14"/>
    <mergeCell ref="A3:C4"/>
    <mergeCell ref="D3:F4"/>
    <mergeCell ref="G3:I4"/>
    <mergeCell ref="J3:L4"/>
    <mergeCell ref="M3:O4"/>
    <mergeCell ref="P3:R4"/>
  </mergeCells>
  <phoneticPr fontId="3"/>
  <pageMargins left="0.78700000000000003" right="0.78700000000000003" top="0.98399999999999999" bottom="0.98399999999999999" header="0.51200000000000001" footer="0.5120000000000000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</vt:lpstr>
      <vt:lpstr>'56'!Print_Area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2018-07-24T02:25:59Z</dcterms:created>
  <dcterms:modified xsi:type="dcterms:W3CDTF">2018-07-24T02:26:10Z</dcterms:modified>
</cp:coreProperties>
</file>