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45" windowWidth="14955" windowHeight="8565" activeTab="0"/>
  </bookViews>
  <sheets>
    <sheet name="森林率・人工林率" sheetId="1" r:id="rId1"/>
    <sheet name="森林率Ｂ集計" sheetId="2" r:id="rId2"/>
    <sheet name="人工林率Ｂ集計" sheetId="3" r:id="rId3"/>
  </sheets>
  <definedNames/>
  <calcPr fullCalcOnLoad="1"/>
</workbook>
</file>

<file path=xl/sharedStrings.xml><?xml version="1.0" encoding="utf-8"?>
<sst xmlns="http://schemas.openxmlformats.org/spreadsheetml/2006/main" count="298" uniqueCount="87">
  <si>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</si>
  <si>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</si>
  <si>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</si>
  <si>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</si>
  <si>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</si>
  <si>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</si>
  <si>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</si>
  <si>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</si>
  <si>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</si>
  <si>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</si>
  <si>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</si>
  <si>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</si>
  <si>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</si>
  <si>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</si>
  <si>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</si>
  <si>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</si>
  <si>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</si>
  <si>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</si>
  <si>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</si>
  <si>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</si>
  <si>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</si>
  <si>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</si>
  <si>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</si>
  <si>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</si>
  <si>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</si>
  <si>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</si>
  <si>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</si>
  <si>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</si>
  <si>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</si>
  <si>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</si>
  <si>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</si>
  <si>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</si>
  <si>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</si>
  <si>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</si>
  <si>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</si>
  <si>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</si>
  <si>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</si>
  <si>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</si>
  <si>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</si>
  <si>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</si>
  <si>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</si>
  <si>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</si>
  <si>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</si>
  <si>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</si>
  <si>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</si>
  <si>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</si>
  <si>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</si>
  <si>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森林面積（ha）</t>
  </si>
  <si>
    <t>面積（km2）</t>
  </si>
  <si>
    <t>（北方領土面積）</t>
  </si>
  <si>
    <t>色丹村</t>
  </si>
  <si>
    <t>泊村</t>
  </si>
  <si>
    <t>留別村</t>
  </si>
  <si>
    <t>紗那村</t>
  </si>
  <si>
    <t>蘂取村</t>
  </si>
  <si>
    <t>根室市のうち歯舞諸島</t>
  </si>
  <si>
    <t>留夜別村</t>
  </si>
  <si>
    <t>十和田湖</t>
  </si>
  <si>
    <t>都道府県</t>
  </si>
  <si>
    <t>平成14年版
全国市町村要覧</t>
  </si>
  <si>
    <t>平成14年度
森林資源現況調査</t>
  </si>
  <si>
    <t>○都道府県別森林率</t>
  </si>
  <si>
    <t>北方領土を含む</t>
  </si>
  <si>
    <t>○都道府県別人工林率</t>
  </si>
  <si>
    <t>森林面積（ha）</t>
  </si>
  <si>
    <t>人工林面積（ha）</t>
  </si>
  <si>
    <t>森林面積</t>
  </si>
  <si>
    <t>人工林面積</t>
  </si>
  <si>
    <t>（単位：ｈａ）</t>
  </si>
  <si>
    <t>国土面積</t>
  </si>
  <si>
    <t>全  国</t>
  </si>
  <si>
    <t>全 国 計</t>
  </si>
  <si>
    <t>total</t>
  </si>
  <si>
    <t>全 国 計</t>
  </si>
  <si>
    <t>森林率
（％）</t>
  </si>
  <si>
    <t>増減率
（％）</t>
  </si>
  <si>
    <t>人工林率
（％）</t>
  </si>
  <si>
    <t>人工林率
（％）</t>
  </si>
  <si>
    <t>平成14年度 森林資源現況調査</t>
  </si>
  <si>
    <t>森林率</t>
  </si>
  <si>
    <t>人工林率</t>
  </si>
  <si>
    <t>○ 都道府県別 森林率・人工林率</t>
  </si>
  <si>
    <t>平成19年度
森林資源現況調査</t>
  </si>
  <si>
    <t>平成19年版
全国市町村要覧</t>
  </si>
  <si>
    <t>平成19年度 森林資源現況調査</t>
  </si>
  <si>
    <t>※１ 国土面積は、全国市町村要覧平成１９年版による。</t>
  </si>
  <si>
    <t>※２ 全国及び北海道の森林率は北方領土を除いて、青森県及び秋田県の森林率は十和田湖を除いて算出した。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</si>
</sst>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0_);[Red]\(#,##0.00\)"/>
    <numFmt numFmtId="179" formatCode="#,##0_);[Red]\(#,##0\)"/>
    <numFmt numFmtId="180" formatCode="0.00_);[Red]\(0.00\)"/>
    <numFmt numFmtId="181" formatCode="[&lt;=999]000;[&lt;=99999]000\-00;000\-0000"/>
    <numFmt numFmtId="182" formatCode="#,000"/>
    <numFmt numFmtId="183" formatCode="#,#00"/>
    <numFmt numFmtId="184" formatCode="#,##0.0_ "/>
    <numFmt numFmtId="185" formatCode="#,##0.000_ "/>
    <numFmt numFmtId="186" formatCode="0_);[Red]\(0\)"/>
    <numFmt numFmtId="187" formatCode="#,##0.0000_ "/>
    <numFmt numFmtId="188" formatCode="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.00_ "/>
    <numFmt numFmtId="194" formatCode="000"/>
    <numFmt numFmtId="195" formatCode="0_ "/>
    <numFmt numFmtId="196" formatCode="#,##0.0_);[Red]\(#,##0.0\)"/>
    <numFmt numFmtId="197" formatCode="#,##0.0;[Red]\-#,##0.0"/>
    <numFmt numFmtId="198" formatCode="#,##0.000;[Red]\-#,##0.000"/>
    <numFmt numFmtId="199" formatCode="#,##0.0000;[Red]\-#,##0.0000"/>
    <numFmt numFmtId="200" formatCode="#,##0.00_ ;[Red]\-#,##0.00\ "/>
    <numFmt numFmtId="201" formatCode="0.0_ "/>
    <numFmt numFmtId="202" formatCode="#,##0_ ;[Red]\-#,##0\ "/>
    <numFmt numFmtId="203" formatCode="0_ ;[Red]\-0\ "/>
    <numFmt numFmtId="204" formatCode="#,##0.00;&quot;△ &quot;#,##0.00"/>
    <numFmt numFmtId="205" formatCode="#,##0;&quot;△ &quot;#,##0"/>
    <numFmt numFmtId="206" formatCode="#,##0.00000_ "/>
    <numFmt numFmtId="207" formatCode="#,##0.00000000000_ ;[Red]\-#,##0.00000000000\ "/>
  </numFmts>
  <fonts count="41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40" fontId="6" fillId="0" borderId="14" xfId="49" applyNumberFormat="1" applyFont="1" applyBorder="1" applyAlignment="1">
      <alignment vertical="center"/>
    </xf>
    <xf numFmtId="40" fontId="6" fillId="0" borderId="15" xfId="49" applyNumberFormat="1" applyFont="1" applyBorder="1" applyAlignment="1">
      <alignment vertical="center"/>
    </xf>
    <xf numFmtId="40" fontId="6" fillId="0" borderId="0" xfId="0" applyNumberFormat="1" applyFont="1" applyAlignment="1">
      <alignment vertical="center"/>
    </xf>
    <xf numFmtId="9" fontId="6" fillId="0" borderId="16" xfId="42" applyFont="1" applyBorder="1" applyAlignment="1">
      <alignment horizontal="center" vertical="center"/>
    </xf>
    <xf numFmtId="9" fontId="6" fillId="0" borderId="0" xfId="42" applyFont="1" applyBorder="1" applyAlignment="1">
      <alignment vertical="center"/>
    </xf>
    <xf numFmtId="38" fontId="6" fillId="0" borderId="14" xfId="49" applyNumberFormat="1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0" fontId="6" fillId="0" borderId="19" xfId="49" applyNumberFormat="1" applyFont="1" applyBorder="1" applyAlignment="1">
      <alignment vertical="center"/>
    </xf>
    <xf numFmtId="40" fontId="6" fillId="0" borderId="20" xfId="49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9" fontId="6" fillId="0" borderId="21" xfId="42" applyFont="1" applyBorder="1" applyAlignment="1">
      <alignment horizontal="center" vertical="center"/>
    </xf>
    <xf numFmtId="38" fontId="6" fillId="0" borderId="19" xfId="49" applyNumberFormat="1" applyFont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40" fontId="6" fillId="0" borderId="11" xfId="49" applyNumberFormat="1" applyFont="1" applyBorder="1" applyAlignment="1">
      <alignment vertical="center"/>
    </xf>
    <xf numFmtId="40" fontId="6" fillId="0" borderId="12" xfId="49" applyNumberFormat="1" applyFont="1" applyBorder="1" applyAlignment="1">
      <alignment vertical="center"/>
    </xf>
    <xf numFmtId="9" fontId="6" fillId="0" borderId="24" xfId="42" applyFont="1" applyBorder="1" applyAlignment="1">
      <alignment horizontal="center" vertical="center"/>
    </xf>
    <xf numFmtId="38" fontId="6" fillId="0" borderId="11" xfId="49" applyNumberFormat="1" applyFont="1" applyBorder="1" applyAlignment="1">
      <alignment vertical="center"/>
    </xf>
    <xf numFmtId="40" fontId="6" fillId="0" borderId="0" xfId="49" applyNumberFormat="1" applyFont="1" applyAlignment="1">
      <alignment horizontal="right" vertical="center"/>
    </xf>
    <xf numFmtId="40" fontId="6" fillId="0" borderId="0" xfId="49" applyNumberFormat="1" applyFont="1" applyAlignment="1">
      <alignment vertical="center"/>
    </xf>
    <xf numFmtId="40" fontId="6" fillId="33" borderId="25" xfId="49" applyNumberFormat="1" applyFont="1" applyFill="1" applyBorder="1" applyAlignment="1">
      <alignment vertical="center"/>
    </xf>
    <xf numFmtId="40" fontId="6" fillId="33" borderId="26" xfId="49" applyNumberFormat="1" applyFont="1" applyFill="1" applyBorder="1" applyAlignment="1">
      <alignment vertical="center"/>
    </xf>
    <xf numFmtId="9" fontId="6" fillId="0" borderId="0" xfId="42" applyFont="1" applyFill="1" applyBorder="1" applyAlignment="1">
      <alignment vertical="center"/>
    </xf>
    <xf numFmtId="38" fontId="6" fillId="33" borderId="25" xfId="49" applyNumberFormat="1" applyFont="1" applyFill="1" applyBorder="1" applyAlignment="1">
      <alignment vertical="center"/>
    </xf>
    <xf numFmtId="0" fontId="6" fillId="0" borderId="0" xfId="0" applyFont="1" applyAlignment="1">
      <alignment horizontal="right"/>
    </xf>
    <xf numFmtId="40" fontId="6" fillId="0" borderId="0" xfId="49" applyNumberFormat="1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40" fontId="6" fillId="0" borderId="0" xfId="0" applyNumberFormat="1" applyFont="1" applyAlignment="1">
      <alignment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/>
    </xf>
    <xf numFmtId="40" fontId="6" fillId="0" borderId="31" xfId="49" applyNumberFormat="1" applyFont="1" applyBorder="1" applyAlignment="1">
      <alignment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/>
    </xf>
    <xf numFmtId="40" fontId="6" fillId="0" borderId="33" xfId="49" applyNumberFormat="1" applyFont="1" applyBorder="1" applyAlignment="1">
      <alignment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/>
    </xf>
    <xf numFmtId="40" fontId="6" fillId="0" borderId="35" xfId="49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36" xfId="0" applyFont="1" applyBorder="1" applyAlignment="1">
      <alignment/>
    </xf>
    <xf numFmtId="40" fontId="6" fillId="0" borderId="36" xfId="49" applyNumberFormat="1" applyFont="1" applyBorder="1" applyAlignment="1">
      <alignment/>
    </xf>
    <xf numFmtId="9" fontId="6" fillId="33" borderId="37" xfId="42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5" fillId="0" borderId="10" xfId="49" applyNumberFormat="1" applyFont="1" applyFill="1" applyBorder="1" applyAlignment="1">
      <alignment vertical="center"/>
    </xf>
    <xf numFmtId="179" fontId="5" fillId="0" borderId="15" xfId="49" applyNumberFormat="1" applyFont="1" applyFill="1" applyBorder="1" applyAlignment="1">
      <alignment vertical="center"/>
    </xf>
    <xf numFmtId="40" fontId="5" fillId="0" borderId="0" xfId="0" applyNumberFormat="1" applyFont="1" applyFill="1" applyAlignment="1">
      <alignment vertical="center"/>
    </xf>
    <xf numFmtId="9" fontId="5" fillId="0" borderId="16" xfId="42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9" fontId="5" fillId="0" borderId="19" xfId="49" applyNumberFormat="1" applyFont="1" applyFill="1" applyBorder="1" applyAlignment="1">
      <alignment vertical="center"/>
    </xf>
    <xf numFmtId="179" fontId="5" fillId="0" borderId="18" xfId="49" applyNumberFormat="1" applyFont="1" applyFill="1" applyBorder="1" applyAlignment="1">
      <alignment vertical="center"/>
    </xf>
    <xf numFmtId="179" fontId="5" fillId="0" borderId="20" xfId="49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9" fontId="5" fillId="0" borderId="21" xfId="42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9" fontId="5" fillId="0" borderId="11" xfId="49" applyNumberFormat="1" applyFont="1" applyFill="1" applyBorder="1" applyAlignment="1">
      <alignment vertical="center"/>
    </xf>
    <xf numFmtId="179" fontId="5" fillId="0" borderId="23" xfId="49" applyNumberFormat="1" applyFont="1" applyFill="1" applyBorder="1" applyAlignment="1">
      <alignment vertical="center"/>
    </xf>
    <xf numFmtId="179" fontId="5" fillId="0" borderId="12" xfId="49" applyNumberFormat="1" applyFont="1" applyFill="1" applyBorder="1" applyAlignment="1">
      <alignment vertical="center"/>
    </xf>
    <xf numFmtId="9" fontId="5" fillId="0" borderId="24" xfId="42" applyFont="1" applyFill="1" applyBorder="1" applyAlignment="1">
      <alignment horizontal="center" vertical="center"/>
    </xf>
    <xf numFmtId="179" fontId="5" fillId="0" borderId="0" xfId="49" applyNumberFormat="1" applyFont="1" applyFill="1" applyAlignment="1">
      <alignment horizontal="right" vertical="center"/>
    </xf>
    <xf numFmtId="179" fontId="5" fillId="0" borderId="0" xfId="49" applyNumberFormat="1" applyFont="1" applyFill="1" applyAlignment="1">
      <alignment vertical="center"/>
    </xf>
    <xf numFmtId="40" fontId="5" fillId="0" borderId="0" xfId="49" applyNumberFormat="1" applyFont="1" applyFill="1" applyAlignment="1">
      <alignment vertical="center"/>
    </xf>
    <xf numFmtId="179" fontId="5" fillId="0" borderId="25" xfId="49" applyNumberFormat="1" applyFont="1" applyFill="1" applyBorder="1" applyAlignment="1">
      <alignment vertical="center"/>
    </xf>
    <xf numFmtId="179" fontId="5" fillId="0" borderId="38" xfId="49" applyNumberFormat="1" applyFont="1" applyFill="1" applyBorder="1" applyAlignment="1">
      <alignment vertical="center"/>
    </xf>
    <xf numFmtId="179" fontId="5" fillId="0" borderId="26" xfId="49" applyNumberFormat="1" applyFont="1" applyFill="1" applyBorder="1" applyAlignment="1">
      <alignment vertical="center"/>
    </xf>
    <xf numFmtId="9" fontId="5" fillId="0" borderId="37" xfId="42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/>
    </xf>
    <xf numFmtId="0" fontId="6" fillId="33" borderId="4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7"/>
  <sheetViews>
    <sheetView tabSelected="1" zoomScale="75" zoomScaleNormal="75" zoomScalePageLayoutView="0" workbookViewId="0" topLeftCell="A1">
      <selection activeCell="F1" sqref="F1"/>
    </sheetView>
  </sheetViews>
  <sheetFormatPr defaultColWidth="9.00390625" defaultRowHeight="13.5"/>
  <cols>
    <col min="1" max="2" width="5.625" style="55" customWidth="1"/>
    <col min="3" max="3" width="12.625" style="55" customWidth="1"/>
    <col min="4" max="6" width="15.625" style="55" customWidth="1"/>
    <col min="7" max="7" width="5.625" style="55" customWidth="1"/>
    <col min="8" max="8" width="10.625" style="55" customWidth="1"/>
    <col min="9" max="9" width="5.625" style="55" customWidth="1"/>
    <col min="10" max="10" width="10.625" style="55" customWidth="1"/>
    <col min="11" max="14" width="5.625" style="55" customWidth="1"/>
    <col min="15" max="16384" width="9.00390625" style="55" customWidth="1"/>
  </cols>
  <sheetData>
    <row r="1" spans="2:5" ht="19.5" customHeight="1">
      <c r="B1" s="91" t="s">
        <v>81</v>
      </c>
      <c r="C1" s="91"/>
      <c r="D1" s="91"/>
      <c r="E1" s="92"/>
    </row>
    <row r="2" spans="2:6" ht="19.5" customHeight="1" thickBot="1">
      <c r="B2" s="93"/>
      <c r="C2" s="93"/>
      <c r="D2" s="93"/>
      <c r="E2" s="94"/>
      <c r="F2" s="56" t="s">
        <v>68</v>
      </c>
    </row>
    <row r="3" spans="2:11" ht="19.5" customHeight="1" thickBot="1">
      <c r="B3" s="97" t="s">
        <v>58</v>
      </c>
      <c r="C3" s="98"/>
      <c r="D3" s="59" t="s">
        <v>66</v>
      </c>
      <c r="E3" s="59" t="s">
        <v>67</v>
      </c>
      <c r="F3" s="60" t="s">
        <v>69</v>
      </c>
      <c r="G3" s="61"/>
      <c r="H3" s="62" t="s">
        <v>79</v>
      </c>
      <c r="I3" s="61"/>
      <c r="J3" s="62" t="s">
        <v>80</v>
      </c>
      <c r="K3" s="58"/>
    </row>
    <row r="4" spans="2:10" ht="19.5" customHeight="1">
      <c r="B4" s="63">
        <v>1</v>
      </c>
      <c r="C4" s="64" t="s">
        <v>0</v>
      </c>
      <c r="D4" s="65">
        <f>+'森林率Ｂ集計'!D5</f>
        <v>5538468.71</v>
      </c>
      <c r="E4" s="66">
        <f>+'人工林率Ｂ集計'!D5</f>
        <v>1505246.46</v>
      </c>
      <c r="F4" s="67">
        <f>+'森林率Ｂ集計'!E5*100</f>
        <v>7842006</v>
      </c>
      <c r="G4" s="68"/>
      <c r="H4" s="69">
        <f>+D4/F4</f>
        <v>0.7062566274496602</v>
      </c>
      <c r="I4" s="70"/>
      <c r="J4" s="69">
        <f>+E4/D4</f>
        <v>0.2717802589156453</v>
      </c>
    </row>
    <row r="5" spans="2:10" ht="19.5" customHeight="1">
      <c r="B5" s="71">
        <v>2</v>
      </c>
      <c r="C5" s="72" t="s">
        <v>1</v>
      </c>
      <c r="D5" s="73">
        <f>+'森林率Ｂ集計'!D6</f>
        <v>634444.74</v>
      </c>
      <c r="E5" s="74">
        <f>+'人工林率Ｂ集計'!D6</f>
        <v>274354.55</v>
      </c>
      <c r="F5" s="75">
        <f>+'森林率Ｂ集計'!E6*100</f>
        <v>960704.0000000001</v>
      </c>
      <c r="G5" s="76"/>
      <c r="H5" s="77">
        <f aca="true" t="shared" si="0" ref="H5:H50">+D5/F5</f>
        <v>0.6603956473586036</v>
      </c>
      <c r="I5" s="70"/>
      <c r="J5" s="77">
        <f aca="true" t="shared" si="1" ref="J5:J50">+E5/D5</f>
        <v>0.4324325393571708</v>
      </c>
    </row>
    <row r="6" spans="2:10" ht="19.5" customHeight="1">
      <c r="B6" s="71">
        <v>3</v>
      </c>
      <c r="C6" s="72" t="s">
        <v>2</v>
      </c>
      <c r="D6" s="73">
        <f>+'森林率Ｂ集計'!D7</f>
        <v>1174466.91</v>
      </c>
      <c r="E6" s="74">
        <f>+'人工林率Ｂ集計'!D7</f>
        <v>502035.34</v>
      </c>
      <c r="F6" s="75">
        <f>+'森林率Ｂ集計'!E7*100</f>
        <v>1527877</v>
      </c>
      <c r="G6" s="76"/>
      <c r="H6" s="77">
        <f t="shared" si="0"/>
        <v>0.7686920543996669</v>
      </c>
      <c r="I6" s="70"/>
      <c r="J6" s="77">
        <f t="shared" si="1"/>
        <v>0.4274580541396437</v>
      </c>
    </row>
    <row r="7" spans="2:10" ht="19.5" customHeight="1">
      <c r="B7" s="71">
        <v>4</v>
      </c>
      <c r="C7" s="72" t="s">
        <v>3</v>
      </c>
      <c r="D7" s="73">
        <f>+'森林率Ｂ集計'!D8</f>
        <v>417814.23</v>
      </c>
      <c r="E7" s="74">
        <f>+'人工林率Ｂ集計'!D8</f>
        <v>201419.76</v>
      </c>
      <c r="F7" s="75">
        <f>+'森林率Ｂ集計'!E8*100</f>
        <v>728573</v>
      </c>
      <c r="G7" s="76"/>
      <c r="H7" s="77">
        <f t="shared" si="0"/>
        <v>0.5734692748701914</v>
      </c>
      <c r="I7" s="70"/>
      <c r="J7" s="77">
        <f t="shared" si="1"/>
        <v>0.4820797032212139</v>
      </c>
    </row>
    <row r="8" spans="2:10" ht="19.5" customHeight="1">
      <c r="B8" s="71">
        <v>5</v>
      </c>
      <c r="C8" s="72" t="s">
        <v>4</v>
      </c>
      <c r="D8" s="73">
        <f>+'森林率Ｂ集計'!D9</f>
        <v>839182.73</v>
      </c>
      <c r="E8" s="74">
        <f>+'人工林率Ｂ集計'!D9</f>
        <v>410445.15</v>
      </c>
      <c r="F8" s="75">
        <f>+'森林率Ｂ集計'!E9*100</f>
        <v>1161222</v>
      </c>
      <c r="G8" s="76"/>
      <c r="H8" s="77">
        <f t="shared" si="0"/>
        <v>0.7226720902635327</v>
      </c>
      <c r="I8" s="70"/>
      <c r="J8" s="77">
        <f t="shared" si="1"/>
        <v>0.4891010447748371</v>
      </c>
    </row>
    <row r="9" spans="2:10" ht="19.5" customHeight="1">
      <c r="B9" s="71">
        <v>6</v>
      </c>
      <c r="C9" s="72" t="s">
        <v>5</v>
      </c>
      <c r="D9" s="73">
        <f>+'森林率Ｂ集計'!D10</f>
        <v>667238.05</v>
      </c>
      <c r="E9" s="74">
        <f>+'人工林率Ｂ集計'!D10</f>
        <v>184331.48</v>
      </c>
      <c r="F9" s="75">
        <f>+'森林率Ｂ集計'!E10*100</f>
        <v>932344</v>
      </c>
      <c r="G9" s="76"/>
      <c r="H9" s="77">
        <f t="shared" si="0"/>
        <v>0.7156565066112938</v>
      </c>
      <c r="I9" s="70"/>
      <c r="J9" s="77">
        <f t="shared" si="1"/>
        <v>0.2762604440798902</v>
      </c>
    </row>
    <row r="10" spans="2:10" ht="19.5" customHeight="1">
      <c r="B10" s="71">
        <v>7</v>
      </c>
      <c r="C10" s="72" t="s">
        <v>6</v>
      </c>
      <c r="D10" s="73">
        <f>+'森林率Ｂ集計'!D11</f>
        <v>972246.85</v>
      </c>
      <c r="E10" s="74">
        <f>+'人工林率Ｂ集計'!D11</f>
        <v>342627.53</v>
      </c>
      <c r="F10" s="75">
        <f>+'森林率Ｂ集計'!E11*100</f>
        <v>1378275</v>
      </c>
      <c r="G10" s="76"/>
      <c r="H10" s="77">
        <f t="shared" si="0"/>
        <v>0.7054084634778981</v>
      </c>
      <c r="I10" s="70"/>
      <c r="J10" s="77">
        <f t="shared" si="1"/>
        <v>0.3524079610029079</v>
      </c>
    </row>
    <row r="11" spans="2:10" ht="19.5" customHeight="1">
      <c r="B11" s="71">
        <v>8</v>
      </c>
      <c r="C11" s="72" t="s">
        <v>7</v>
      </c>
      <c r="D11" s="73">
        <f>+'森林率Ｂ集計'!D12</f>
        <v>189329.83</v>
      </c>
      <c r="E11" s="74">
        <f>+'人工林率Ｂ集計'!D12</f>
        <v>115208.18</v>
      </c>
      <c r="F11" s="75">
        <f>+'森林率Ｂ集計'!E12*100</f>
        <v>609569</v>
      </c>
      <c r="G11" s="76"/>
      <c r="H11" s="77">
        <f t="shared" si="0"/>
        <v>0.31059622454553953</v>
      </c>
      <c r="I11" s="70"/>
      <c r="J11" s="77">
        <f t="shared" si="1"/>
        <v>0.6085051679389349</v>
      </c>
    </row>
    <row r="12" spans="2:10" ht="19.5" customHeight="1">
      <c r="B12" s="71">
        <v>9</v>
      </c>
      <c r="C12" s="72" t="s">
        <v>8</v>
      </c>
      <c r="D12" s="73">
        <f>+'森林率Ｂ集計'!D13</f>
        <v>353047.73</v>
      </c>
      <c r="E12" s="74">
        <f>+'人工林率Ｂ集計'!D13</f>
        <v>158674.82</v>
      </c>
      <c r="F12" s="75">
        <f>+'森林率Ｂ集計'!E13*100</f>
        <v>640828</v>
      </c>
      <c r="G12" s="76"/>
      <c r="H12" s="77">
        <f t="shared" si="0"/>
        <v>0.5509243197862764</v>
      </c>
      <c r="I12" s="70"/>
      <c r="J12" s="77">
        <f t="shared" si="1"/>
        <v>0.44944296908522824</v>
      </c>
    </row>
    <row r="13" spans="2:10" ht="19.5" customHeight="1">
      <c r="B13" s="71">
        <v>10</v>
      </c>
      <c r="C13" s="72" t="s">
        <v>9</v>
      </c>
      <c r="D13" s="73">
        <f>+'森林率Ｂ集計'!D14</f>
        <v>423330.6</v>
      </c>
      <c r="E13" s="74">
        <f>+'人工林率Ｂ集計'!D14</f>
        <v>180701.43</v>
      </c>
      <c r="F13" s="75">
        <f>+'森林率Ｂ集計'!E14*100</f>
        <v>636316</v>
      </c>
      <c r="G13" s="76"/>
      <c r="H13" s="77">
        <f t="shared" si="0"/>
        <v>0.6652836012295777</v>
      </c>
      <c r="I13" s="70"/>
      <c r="J13" s="77">
        <f t="shared" si="1"/>
        <v>0.426856527735061</v>
      </c>
    </row>
    <row r="14" spans="2:10" ht="19.5" customHeight="1">
      <c r="B14" s="71">
        <v>11</v>
      </c>
      <c r="C14" s="72" t="s">
        <v>10</v>
      </c>
      <c r="D14" s="73">
        <f>+'森林率Ｂ集計'!D15</f>
        <v>122237.37</v>
      </c>
      <c r="E14" s="74">
        <f>+'人工林率Ｂ集計'!D15</f>
        <v>60149.16</v>
      </c>
      <c r="F14" s="75">
        <f>+'森林率Ｂ集計'!E15*100</f>
        <v>379725</v>
      </c>
      <c r="G14" s="76"/>
      <c r="H14" s="77">
        <f t="shared" si="0"/>
        <v>0.32191025083942326</v>
      </c>
      <c r="I14" s="70"/>
      <c r="J14" s="77">
        <f t="shared" si="1"/>
        <v>0.49206850572783106</v>
      </c>
    </row>
    <row r="15" spans="2:10" ht="19.5" customHeight="1">
      <c r="B15" s="71">
        <v>12</v>
      </c>
      <c r="C15" s="72" t="s">
        <v>11</v>
      </c>
      <c r="D15" s="73">
        <f>+'森林率Ｂ集計'!D16</f>
        <v>162307.15</v>
      </c>
      <c r="E15" s="74">
        <f>+'人工林率Ｂ集計'!D16</f>
        <v>62573.58</v>
      </c>
      <c r="F15" s="75">
        <f>+'森林率Ｂ集計'!E16*100</f>
        <v>515658</v>
      </c>
      <c r="G15" s="76"/>
      <c r="H15" s="77">
        <f t="shared" si="0"/>
        <v>0.3147573585593552</v>
      </c>
      <c r="I15" s="70"/>
      <c r="J15" s="77">
        <f t="shared" si="1"/>
        <v>0.38552571467122676</v>
      </c>
    </row>
    <row r="16" spans="2:10" ht="19.5" customHeight="1">
      <c r="B16" s="71">
        <v>13</v>
      </c>
      <c r="C16" s="72" t="s">
        <v>12</v>
      </c>
      <c r="D16" s="73">
        <f>+'森林率Ｂ集計'!D17</f>
        <v>79645.69</v>
      </c>
      <c r="E16" s="74">
        <f>+'人工林率Ｂ集計'!D17</f>
        <v>35330.87</v>
      </c>
      <c r="F16" s="75">
        <f>+'森林率Ｂ集計'!E17*100</f>
        <v>218742</v>
      </c>
      <c r="G16" s="76"/>
      <c r="H16" s="77">
        <f t="shared" si="0"/>
        <v>0.36410789880315625</v>
      </c>
      <c r="I16" s="70"/>
      <c r="J16" s="77">
        <f t="shared" si="1"/>
        <v>0.443600526280832</v>
      </c>
    </row>
    <row r="17" spans="2:10" ht="19.5" customHeight="1">
      <c r="B17" s="71">
        <v>14</v>
      </c>
      <c r="C17" s="72" t="s">
        <v>13</v>
      </c>
      <c r="D17" s="73">
        <f>+'森林率Ｂ集計'!D18</f>
        <v>95033.07</v>
      </c>
      <c r="E17" s="74">
        <f>+'人工林率Ｂ集計'!D18</f>
        <v>36624.55</v>
      </c>
      <c r="F17" s="75">
        <f>+'森林率Ｂ集計'!E18*100</f>
        <v>241584</v>
      </c>
      <c r="G17" s="76"/>
      <c r="H17" s="77">
        <f t="shared" si="0"/>
        <v>0.3933748509835089</v>
      </c>
      <c r="I17" s="70"/>
      <c r="J17" s="77">
        <f t="shared" si="1"/>
        <v>0.3853874235568734</v>
      </c>
    </row>
    <row r="18" spans="2:10" ht="19.5" customHeight="1">
      <c r="B18" s="71">
        <v>15</v>
      </c>
      <c r="C18" s="72" t="s">
        <v>14</v>
      </c>
      <c r="D18" s="73">
        <f>+'森林率Ｂ集計'!D19</f>
        <v>861586.41</v>
      </c>
      <c r="E18" s="74">
        <f>+'人工林率Ｂ集計'!D19</f>
        <v>163953.33</v>
      </c>
      <c r="F18" s="75">
        <f>+'森林率Ｂ集計'!E19*100</f>
        <v>1258346</v>
      </c>
      <c r="G18" s="76"/>
      <c r="H18" s="77">
        <f t="shared" si="0"/>
        <v>0.6846975394684769</v>
      </c>
      <c r="I18" s="70"/>
      <c r="J18" s="77">
        <f t="shared" si="1"/>
        <v>0.19029238170086735</v>
      </c>
    </row>
    <row r="19" spans="2:10" ht="19.5" customHeight="1">
      <c r="B19" s="71">
        <v>16</v>
      </c>
      <c r="C19" s="72" t="s">
        <v>15</v>
      </c>
      <c r="D19" s="73">
        <f>+'森林率Ｂ集計'!D20</f>
        <v>284377.02</v>
      </c>
      <c r="E19" s="74">
        <f>+'人工林率Ｂ集計'!D20</f>
        <v>52997</v>
      </c>
      <c r="F19" s="75">
        <f>+'森林率Ｂ集計'!E20*100</f>
        <v>424739.99999999994</v>
      </c>
      <c r="G19" s="76"/>
      <c r="H19" s="77">
        <f t="shared" si="0"/>
        <v>0.6695319960446392</v>
      </c>
      <c r="I19" s="70"/>
      <c r="J19" s="77">
        <f t="shared" si="1"/>
        <v>0.18636175314025022</v>
      </c>
    </row>
    <row r="20" spans="2:10" ht="19.5" customHeight="1">
      <c r="B20" s="71">
        <v>17</v>
      </c>
      <c r="C20" s="72" t="s">
        <v>16</v>
      </c>
      <c r="D20" s="73">
        <f>+'森林率Ｂ集計'!D21</f>
        <v>286436.21</v>
      </c>
      <c r="E20" s="74">
        <f>+'人工林率Ｂ集計'!D21</f>
        <v>101899.46</v>
      </c>
      <c r="F20" s="75">
        <f>+'森林率Ｂ集計'!E21*100</f>
        <v>418547</v>
      </c>
      <c r="G20" s="76"/>
      <c r="H20" s="77">
        <f t="shared" si="0"/>
        <v>0.6843585308221061</v>
      </c>
      <c r="I20" s="70"/>
      <c r="J20" s="77">
        <f t="shared" si="1"/>
        <v>0.3557492259794947</v>
      </c>
    </row>
    <row r="21" spans="2:10" ht="19.5" customHeight="1">
      <c r="B21" s="71">
        <v>18</v>
      </c>
      <c r="C21" s="72" t="s">
        <v>17</v>
      </c>
      <c r="D21" s="73">
        <f>+'森林率Ｂ集計'!D22</f>
        <v>312363.06</v>
      </c>
      <c r="E21" s="74">
        <f>+'人工林率Ｂ集計'!D22</f>
        <v>125499.8</v>
      </c>
      <c r="F21" s="75">
        <f>+'森林率Ｂ集計'!E22*100</f>
        <v>418927.00000000006</v>
      </c>
      <c r="G21" s="76"/>
      <c r="H21" s="77">
        <f t="shared" si="0"/>
        <v>0.7456264695281039</v>
      </c>
      <c r="I21" s="70"/>
      <c r="J21" s="77">
        <f t="shared" si="1"/>
        <v>0.40177542120377485</v>
      </c>
    </row>
    <row r="22" spans="2:10" ht="19.5" customHeight="1">
      <c r="B22" s="71">
        <v>19</v>
      </c>
      <c r="C22" s="72" t="s">
        <v>18</v>
      </c>
      <c r="D22" s="73">
        <f>+'森林率Ｂ集計'!D23</f>
        <v>348117.81</v>
      </c>
      <c r="E22" s="74">
        <f>+'人工林率Ｂ集計'!D23</f>
        <v>153498.62</v>
      </c>
      <c r="F22" s="75">
        <f>+'森林率Ｂ集計'!E23*100</f>
        <v>446537</v>
      </c>
      <c r="G22" s="76"/>
      <c r="H22" s="77">
        <f t="shared" si="0"/>
        <v>0.7795945464765518</v>
      </c>
      <c r="I22" s="70"/>
      <c r="J22" s="77">
        <f t="shared" si="1"/>
        <v>0.4409387155457516</v>
      </c>
    </row>
    <row r="23" spans="2:10" ht="19.5" customHeight="1">
      <c r="B23" s="71">
        <v>20</v>
      </c>
      <c r="C23" s="72" t="s">
        <v>19</v>
      </c>
      <c r="D23" s="73">
        <f>+'森林率Ｂ集計'!D24</f>
        <v>1059820.96</v>
      </c>
      <c r="E23" s="74">
        <f>+'人工林率Ｂ集計'!D24</f>
        <v>445964.83</v>
      </c>
      <c r="F23" s="75">
        <f>+'森林率Ｂ集計'!E24*100</f>
        <v>1356223</v>
      </c>
      <c r="G23" s="76"/>
      <c r="H23" s="77">
        <f t="shared" si="0"/>
        <v>0.7814503662008386</v>
      </c>
      <c r="I23" s="70"/>
      <c r="J23" s="77">
        <f t="shared" si="1"/>
        <v>0.4207926119898591</v>
      </c>
    </row>
    <row r="24" spans="2:10" ht="19.5" customHeight="1">
      <c r="B24" s="71">
        <v>21</v>
      </c>
      <c r="C24" s="72" t="s">
        <v>20</v>
      </c>
      <c r="D24" s="73">
        <f>+'森林率Ｂ集計'!D25</f>
        <v>865674.17</v>
      </c>
      <c r="E24" s="74">
        <f>+'人工林率Ｂ集計'!D25</f>
        <v>387135.61</v>
      </c>
      <c r="F24" s="75">
        <f>+'森林率Ｂ集計'!E25*100</f>
        <v>1062117</v>
      </c>
      <c r="G24" s="76"/>
      <c r="H24" s="77">
        <f t="shared" si="0"/>
        <v>0.8150459600966748</v>
      </c>
      <c r="I24" s="70"/>
      <c r="J24" s="77">
        <f t="shared" si="1"/>
        <v>0.44720707099300416</v>
      </c>
    </row>
    <row r="25" spans="2:10" ht="19.5" customHeight="1">
      <c r="B25" s="71">
        <v>22</v>
      </c>
      <c r="C25" s="72" t="s">
        <v>21</v>
      </c>
      <c r="D25" s="73">
        <f>+'森林率Ｂ集計'!D26</f>
        <v>501753.27</v>
      </c>
      <c r="E25" s="74">
        <f>+'人工林率Ｂ集計'!D26</f>
        <v>283501.95</v>
      </c>
      <c r="F25" s="75">
        <f>+'森林率Ｂ集計'!E26*100</f>
        <v>778009</v>
      </c>
      <c r="G25" s="76"/>
      <c r="H25" s="77">
        <f t="shared" si="0"/>
        <v>0.6449196217524477</v>
      </c>
      <c r="I25" s="70"/>
      <c r="J25" s="77">
        <f t="shared" si="1"/>
        <v>0.5650226255625599</v>
      </c>
    </row>
    <row r="26" spans="2:10" ht="19.5" customHeight="1">
      <c r="B26" s="71">
        <v>23</v>
      </c>
      <c r="C26" s="72" t="s">
        <v>22</v>
      </c>
      <c r="D26" s="73">
        <f>+'森林率Ｂ集計'!D27</f>
        <v>219717.81</v>
      </c>
      <c r="E26" s="74">
        <f>+'人工林率Ｂ集計'!D27</f>
        <v>141451.33</v>
      </c>
      <c r="F26" s="75">
        <f>+'森林率Ｂ集計'!E27*100</f>
        <v>516406.00000000006</v>
      </c>
      <c r="G26" s="76"/>
      <c r="H26" s="77">
        <f t="shared" si="0"/>
        <v>0.42547493638726114</v>
      </c>
      <c r="I26" s="70"/>
      <c r="J26" s="77">
        <f t="shared" si="1"/>
        <v>0.6437863639729523</v>
      </c>
    </row>
    <row r="27" spans="2:10" ht="19.5" customHeight="1">
      <c r="B27" s="71">
        <v>24</v>
      </c>
      <c r="C27" s="72" t="s">
        <v>23</v>
      </c>
      <c r="D27" s="73">
        <f>+'森林率Ｂ集計'!D28</f>
        <v>373336.82</v>
      </c>
      <c r="E27" s="74">
        <f>+'人工林率Ｂ集計'!D28</f>
        <v>230694.46</v>
      </c>
      <c r="F27" s="75">
        <f>+'森林率Ｂ集計'!E28*100</f>
        <v>577687</v>
      </c>
      <c r="G27" s="76"/>
      <c r="H27" s="77">
        <f t="shared" si="0"/>
        <v>0.6462614183805417</v>
      </c>
      <c r="I27" s="70"/>
      <c r="J27" s="77">
        <f t="shared" si="1"/>
        <v>0.6179258182999469</v>
      </c>
    </row>
    <row r="28" spans="2:10" ht="19.5" customHeight="1">
      <c r="B28" s="71">
        <v>25</v>
      </c>
      <c r="C28" s="72" t="s">
        <v>24</v>
      </c>
      <c r="D28" s="73">
        <f>+'森林率Ｂ集計'!D29</f>
        <v>204893.34</v>
      </c>
      <c r="E28" s="74">
        <f>+'人工林率Ｂ集計'!D29</f>
        <v>84249.49</v>
      </c>
      <c r="F28" s="75">
        <f>+'森林率Ｂ集計'!E29*100</f>
        <v>401736</v>
      </c>
      <c r="G28" s="76"/>
      <c r="H28" s="77">
        <f t="shared" si="0"/>
        <v>0.5100198637911464</v>
      </c>
      <c r="I28" s="70"/>
      <c r="J28" s="77">
        <f t="shared" si="1"/>
        <v>0.4111870595696278</v>
      </c>
    </row>
    <row r="29" spans="2:10" ht="19.5" customHeight="1">
      <c r="B29" s="71">
        <v>26</v>
      </c>
      <c r="C29" s="72" t="s">
        <v>25</v>
      </c>
      <c r="D29" s="73">
        <f>+'森林率Ｂ集計'!D30</f>
        <v>343427.79</v>
      </c>
      <c r="E29" s="74">
        <f>+'人工林率Ｂ集計'!D30</f>
        <v>130542.91</v>
      </c>
      <c r="F29" s="75">
        <f>+'森林率Ｂ集計'!E30*100</f>
        <v>461300</v>
      </c>
      <c r="G29" s="76"/>
      <c r="H29" s="77">
        <f t="shared" si="0"/>
        <v>0.7444781920659007</v>
      </c>
      <c r="I29" s="70"/>
      <c r="J29" s="77">
        <f t="shared" si="1"/>
        <v>0.3801174913655066</v>
      </c>
    </row>
    <row r="30" spans="2:10" ht="19.5" customHeight="1">
      <c r="B30" s="71">
        <v>27</v>
      </c>
      <c r="C30" s="72" t="s">
        <v>26</v>
      </c>
      <c r="D30" s="73">
        <f>+'森林率Ｂ集計'!D31</f>
        <v>58261.68</v>
      </c>
      <c r="E30" s="74">
        <f>+'人工林率Ｂ集計'!D31</f>
        <v>28312.99</v>
      </c>
      <c r="F30" s="75">
        <f>+'森林率Ｂ集計'!E31*100</f>
        <v>189683</v>
      </c>
      <c r="G30" s="76"/>
      <c r="H30" s="77">
        <f t="shared" si="0"/>
        <v>0.30715288138631297</v>
      </c>
      <c r="I30" s="70"/>
      <c r="J30" s="77">
        <f t="shared" si="1"/>
        <v>0.4859624713877115</v>
      </c>
    </row>
    <row r="31" spans="2:10" ht="19.5" customHeight="1">
      <c r="B31" s="71">
        <v>28</v>
      </c>
      <c r="C31" s="72" t="s">
        <v>27</v>
      </c>
      <c r="D31" s="73">
        <f>+'森林率Ｂ集計'!D32</f>
        <v>562065.71</v>
      </c>
      <c r="E31" s="74">
        <f>+'人工林率Ｂ集計'!D32</f>
        <v>240465.87</v>
      </c>
      <c r="F31" s="75">
        <f>+'森林率Ｂ集計'!E32*100</f>
        <v>839546.9999999999</v>
      </c>
      <c r="G31" s="76"/>
      <c r="H31" s="77">
        <f t="shared" si="0"/>
        <v>0.6694868899537489</v>
      </c>
      <c r="I31" s="70"/>
      <c r="J31" s="77">
        <f t="shared" si="1"/>
        <v>0.42782519147094034</v>
      </c>
    </row>
    <row r="32" spans="2:10" ht="19.5" customHeight="1">
      <c r="B32" s="71">
        <v>29</v>
      </c>
      <c r="C32" s="72" t="s">
        <v>28</v>
      </c>
      <c r="D32" s="73">
        <f>+'森林率Ｂ集計'!D33</f>
        <v>284426.28</v>
      </c>
      <c r="E32" s="74">
        <f>+'人工林率Ｂ集計'!D33</f>
        <v>173041.53</v>
      </c>
      <c r="F32" s="75">
        <f>+'森林率Ｂ集計'!E33*100</f>
        <v>369109</v>
      </c>
      <c r="G32" s="76"/>
      <c r="H32" s="77">
        <f t="shared" si="0"/>
        <v>0.770575304313902</v>
      </c>
      <c r="I32" s="70"/>
      <c r="J32" s="77">
        <f t="shared" si="1"/>
        <v>0.6083879801824219</v>
      </c>
    </row>
    <row r="33" spans="2:10" ht="19.5" customHeight="1">
      <c r="B33" s="71">
        <v>30</v>
      </c>
      <c r="C33" s="72" t="s">
        <v>29</v>
      </c>
      <c r="D33" s="73">
        <f>+'森林率Ｂ集計'!D34</f>
        <v>363592.24</v>
      </c>
      <c r="E33" s="74">
        <f>+'人工林率Ｂ集計'!D34</f>
        <v>221125.1</v>
      </c>
      <c r="F33" s="75">
        <f>+'森林率Ｂ集計'!E34*100</f>
        <v>472612</v>
      </c>
      <c r="G33" s="76"/>
      <c r="H33" s="77">
        <f t="shared" si="0"/>
        <v>0.7693250277182975</v>
      </c>
      <c r="I33" s="70"/>
      <c r="J33" s="77">
        <f t="shared" si="1"/>
        <v>0.608167820083289</v>
      </c>
    </row>
    <row r="34" spans="2:10" ht="19.5" customHeight="1">
      <c r="B34" s="71">
        <v>31</v>
      </c>
      <c r="C34" s="72" t="s">
        <v>30</v>
      </c>
      <c r="D34" s="73">
        <f>+'森林率Ｂ集計'!D35</f>
        <v>257734.13</v>
      </c>
      <c r="E34" s="74">
        <f>+'人工林率Ｂ集計'!D35</f>
        <v>139238.93</v>
      </c>
      <c r="F34" s="75">
        <f>+'森林率Ｂ集計'!E35*100</f>
        <v>350726</v>
      </c>
      <c r="G34" s="76"/>
      <c r="H34" s="77">
        <f t="shared" si="0"/>
        <v>0.7348589212091491</v>
      </c>
      <c r="I34" s="70"/>
      <c r="J34" s="77">
        <f t="shared" si="1"/>
        <v>0.5402424971811067</v>
      </c>
    </row>
    <row r="35" spans="2:10" ht="19.5" customHeight="1">
      <c r="B35" s="71">
        <v>32</v>
      </c>
      <c r="C35" s="72" t="s">
        <v>31</v>
      </c>
      <c r="D35" s="73">
        <f>+'森林率Ｂ集計'!D36</f>
        <v>525748.42</v>
      </c>
      <c r="E35" s="74">
        <f>+'人工林率Ｂ集計'!D36</f>
        <v>207342.07</v>
      </c>
      <c r="F35" s="75">
        <f>+'森林率Ｂ集計'!E36*100</f>
        <v>670757</v>
      </c>
      <c r="G35" s="76"/>
      <c r="H35" s="77">
        <f t="shared" si="0"/>
        <v>0.7838135420129795</v>
      </c>
      <c r="I35" s="70"/>
      <c r="J35" s="77">
        <f t="shared" si="1"/>
        <v>0.39437507011433337</v>
      </c>
    </row>
    <row r="36" spans="2:10" ht="19.5" customHeight="1">
      <c r="B36" s="71">
        <v>33</v>
      </c>
      <c r="C36" s="72" t="s">
        <v>32</v>
      </c>
      <c r="D36" s="73">
        <f>+'森林率Ｂ集計'!D37</f>
        <v>483597.11</v>
      </c>
      <c r="E36" s="74">
        <f>+'人工林率Ｂ集計'!D37</f>
        <v>198290.82</v>
      </c>
      <c r="F36" s="75">
        <f>+'森林率Ｂ集計'!E37*100</f>
        <v>711300</v>
      </c>
      <c r="G36" s="76"/>
      <c r="H36" s="77">
        <f t="shared" si="0"/>
        <v>0.6798778433853507</v>
      </c>
      <c r="I36" s="70"/>
      <c r="J36" s="77">
        <f t="shared" si="1"/>
        <v>0.4100330955244956</v>
      </c>
    </row>
    <row r="37" spans="2:10" ht="19.5" customHeight="1">
      <c r="B37" s="71">
        <v>34</v>
      </c>
      <c r="C37" s="72" t="s">
        <v>33</v>
      </c>
      <c r="D37" s="73">
        <f>+'森林率Ｂ集計'!D38</f>
        <v>612897.16</v>
      </c>
      <c r="E37" s="74">
        <f>+'人工林率Ｂ集計'!D38</f>
        <v>199230.2</v>
      </c>
      <c r="F37" s="75">
        <f>+'森林率Ｂ集計'!E38*100</f>
        <v>847852</v>
      </c>
      <c r="G37" s="76"/>
      <c r="H37" s="77">
        <f t="shared" si="0"/>
        <v>0.7228822483169233</v>
      </c>
      <c r="I37" s="70"/>
      <c r="J37" s="77">
        <f t="shared" si="1"/>
        <v>0.32506301709735447</v>
      </c>
    </row>
    <row r="38" spans="2:10" ht="19.5" customHeight="1">
      <c r="B38" s="71">
        <v>35</v>
      </c>
      <c r="C38" s="72" t="s">
        <v>34</v>
      </c>
      <c r="D38" s="73">
        <f>+'森林率Ｂ集計'!D39</f>
        <v>438781.97</v>
      </c>
      <c r="E38" s="74">
        <f>+'人工林率Ｂ集計'!D39</f>
        <v>197225.38</v>
      </c>
      <c r="F38" s="75">
        <f>+'森林率Ｂ集計'!E39*100</f>
        <v>611222</v>
      </c>
      <c r="G38" s="76"/>
      <c r="H38" s="77">
        <f t="shared" si="0"/>
        <v>0.7178765980282122</v>
      </c>
      <c r="I38" s="70"/>
      <c r="J38" s="77">
        <f t="shared" si="1"/>
        <v>0.4494837834836286</v>
      </c>
    </row>
    <row r="39" spans="2:10" ht="19.5" customHeight="1">
      <c r="B39" s="71">
        <v>36</v>
      </c>
      <c r="C39" s="72" t="s">
        <v>35</v>
      </c>
      <c r="D39" s="73">
        <f>+'森林率Ｂ集計'!D40</f>
        <v>312340.26</v>
      </c>
      <c r="E39" s="74">
        <f>+'人工林率Ｂ集計'!D40</f>
        <v>192176.86</v>
      </c>
      <c r="F39" s="75">
        <f>+'森林率Ｂ集計'!E40*100</f>
        <v>414568.99999999994</v>
      </c>
      <c r="G39" s="76"/>
      <c r="H39" s="77">
        <f t="shared" si="0"/>
        <v>0.7534095892360501</v>
      </c>
      <c r="I39" s="70"/>
      <c r="J39" s="77">
        <f t="shared" si="1"/>
        <v>0.6152804636840604</v>
      </c>
    </row>
    <row r="40" spans="2:10" ht="19.5" customHeight="1">
      <c r="B40" s="71">
        <v>37</v>
      </c>
      <c r="C40" s="72" t="s">
        <v>36</v>
      </c>
      <c r="D40" s="73">
        <f>+'森林率Ｂ集計'!D41</f>
        <v>87858.52</v>
      </c>
      <c r="E40" s="74">
        <f>+'人工林率Ｂ集計'!D41</f>
        <v>27074.15</v>
      </c>
      <c r="F40" s="75">
        <f>+'森林率Ｂ集計'!E41*100</f>
        <v>187647</v>
      </c>
      <c r="G40" s="76"/>
      <c r="H40" s="77">
        <f t="shared" si="0"/>
        <v>0.46821169536416785</v>
      </c>
      <c r="I40" s="70"/>
      <c r="J40" s="77">
        <f t="shared" si="1"/>
        <v>0.30815622662435016</v>
      </c>
    </row>
    <row r="41" spans="2:10" ht="19.5" customHeight="1">
      <c r="B41" s="71">
        <v>38</v>
      </c>
      <c r="C41" s="72" t="s">
        <v>37</v>
      </c>
      <c r="D41" s="73">
        <f>+'森林率Ｂ集計'!D42</f>
        <v>401146.5</v>
      </c>
      <c r="E41" s="74">
        <f>+'人工林率Ｂ集計'!D42</f>
        <v>246536.3</v>
      </c>
      <c r="F41" s="75">
        <f>+'森林率Ｂ集計'!E42*100</f>
        <v>567738</v>
      </c>
      <c r="G41" s="76"/>
      <c r="H41" s="77">
        <f t="shared" si="0"/>
        <v>0.7065697557676253</v>
      </c>
      <c r="I41" s="70"/>
      <c r="J41" s="77">
        <f t="shared" si="1"/>
        <v>0.6145792123326516</v>
      </c>
    </row>
    <row r="42" spans="2:10" ht="19.5" customHeight="1">
      <c r="B42" s="71">
        <v>39</v>
      </c>
      <c r="C42" s="72" t="s">
        <v>38</v>
      </c>
      <c r="D42" s="73">
        <f>+'森林率Ｂ集計'!D43</f>
        <v>599179.63</v>
      </c>
      <c r="E42" s="74">
        <f>+'人工林率Ｂ集計'!D43</f>
        <v>392144.77</v>
      </c>
      <c r="F42" s="75">
        <f>+'森林率Ｂ集計'!E43*100</f>
        <v>710501</v>
      </c>
      <c r="G42" s="76"/>
      <c r="H42" s="77">
        <f t="shared" si="0"/>
        <v>0.8433198968052121</v>
      </c>
      <c r="I42" s="70"/>
      <c r="J42" s="77">
        <f t="shared" si="1"/>
        <v>0.6544694618540353</v>
      </c>
    </row>
    <row r="43" spans="2:10" ht="19.5" customHeight="1">
      <c r="B43" s="71">
        <v>40</v>
      </c>
      <c r="C43" s="72" t="s">
        <v>39</v>
      </c>
      <c r="D43" s="73">
        <f>+'森林率Ｂ集計'!D44</f>
        <v>222368.95</v>
      </c>
      <c r="E43" s="74">
        <f>+'人工林率Ｂ集計'!D44</f>
        <v>142789.09</v>
      </c>
      <c r="F43" s="75">
        <f>+'森林率Ｂ集計'!E44*100</f>
        <v>497617</v>
      </c>
      <c r="G43" s="76"/>
      <c r="H43" s="77">
        <f t="shared" si="0"/>
        <v>0.4468676713215184</v>
      </c>
      <c r="I43" s="70"/>
      <c r="J43" s="77">
        <f t="shared" si="1"/>
        <v>0.6421269246448301</v>
      </c>
    </row>
    <row r="44" spans="2:10" ht="19.5" customHeight="1">
      <c r="B44" s="71">
        <v>41</v>
      </c>
      <c r="C44" s="72" t="s">
        <v>40</v>
      </c>
      <c r="D44" s="73">
        <f>+'森林率Ｂ集計'!D45</f>
        <v>110702.43</v>
      </c>
      <c r="E44" s="74">
        <f>+'人工林率Ｂ集計'!D45</f>
        <v>73753.43</v>
      </c>
      <c r="F44" s="75">
        <f>+'森林率Ｂ集計'!E45*100</f>
        <v>243958</v>
      </c>
      <c r="G44" s="76"/>
      <c r="H44" s="77">
        <f t="shared" si="0"/>
        <v>0.4537765926921847</v>
      </c>
      <c r="I44" s="70"/>
      <c r="J44" s="77">
        <f t="shared" si="1"/>
        <v>0.6662313555357366</v>
      </c>
    </row>
    <row r="45" spans="2:10" ht="19.5" customHeight="1">
      <c r="B45" s="71">
        <v>42</v>
      </c>
      <c r="C45" s="72" t="s">
        <v>41</v>
      </c>
      <c r="D45" s="73">
        <f>+'森林率Ｂ集計'!D46</f>
        <v>242942.87</v>
      </c>
      <c r="E45" s="74">
        <f>+'人工林率Ｂ集計'!D46</f>
        <v>104766.19</v>
      </c>
      <c r="F45" s="75">
        <f>+'森林率Ｂ集計'!E46*100</f>
        <v>409522</v>
      </c>
      <c r="G45" s="76"/>
      <c r="H45" s="77">
        <f t="shared" si="0"/>
        <v>0.5932352108067455</v>
      </c>
      <c r="I45" s="70"/>
      <c r="J45" s="77">
        <f t="shared" si="1"/>
        <v>0.4312379696510542</v>
      </c>
    </row>
    <row r="46" spans="2:10" ht="19.5" customHeight="1">
      <c r="B46" s="71">
        <v>43</v>
      </c>
      <c r="C46" s="72" t="s">
        <v>42</v>
      </c>
      <c r="D46" s="73">
        <f>+'森林率Ｂ集計'!D47</f>
        <v>465741.92</v>
      </c>
      <c r="E46" s="74">
        <f>+'人工林率Ｂ集計'!D47</f>
        <v>282020.34</v>
      </c>
      <c r="F46" s="75">
        <f>+'森林率Ｂ集計'!E47*100</f>
        <v>740521</v>
      </c>
      <c r="G46" s="76"/>
      <c r="H46" s="77">
        <f t="shared" si="0"/>
        <v>0.6289381665070943</v>
      </c>
      <c r="I46" s="70"/>
      <c r="J46" s="77">
        <f t="shared" si="1"/>
        <v>0.6055292166958045</v>
      </c>
    </row>
    <row r="47" spans="2:10" ht="19.5" customHeight="1">
      <c r="B47" s="71">
        <v>44</v>
      </c>
      <c r="C47" s="72" t="s">
        <v>43</v>
      </c>
      <c r="D47" s="73">
        <f>+'森林率Ｂ集計'!D48</f>
        <v>452607.89</v>
      </c>
      <c r="E47" s="74">
        <f>+'人工林率Ｂ集計'!D48</f>
        <v>238860.75</v>
      </c>
      <c r="F47" s="75">
        <f>+'森林率Ｂ集計'!E48*100</f>
        <v>633933</v>
      </c>
      <c r="G47" s="76"/>
      <c r="H47" s="77">
        <f t="shared" si="0"/>
        <v>0.7139680218571994</v>
      </c>
      <c r="I47" s="70"/>
      <c r="J47" s="77">
        <f t="shared" si="1"/>
        <v>0.5277432304593718</v>
      </c>
    </row>
    <row r="48" spans="2:10" ht="19.5" customHeight="1">
      <c r="B48" s="71">
        <v>45</v>
      </c>
      <c r="C48" s="72" t="s">
        <v>44</v>
      </c>
      <c r="D48" s="73">
        <f>+'森林率Ｂ集計'!D49</f>
        <v>589208.44</v>
      </c>
      <c r="E48" s="74">
        <f>+'人工林率Ｂ集計'!D49</f>
        <v>356812.19</v>
      </c>
      <c r="F48" s="75">
        <f>+'森林率Ｂ集計'!E49*100</f>
        <v>773478</v>
      </c>
      <c r="G48" s="76"/>
      <c r="H48" s="77">
        <f t="shared" si="0"/>
        <v>0.761764962933658</v>
      </c>
      <c r="I48" s="70"/>
      <c r="J48" s="77">
        <f t="shared" si="1"/>
        <v>0.6055788847831168</v>
      </c>
    </row>
    <row r="49" spans="2:10" ht="19.5" customHeight="1">
      <c r="B49" s="71">
        <v>46</v>
      </c>
      <c r="C49" s="72" t="s">
        <v>45</v>
      </c>
      <c r="D49" s="73">
        <f>+'森林率Ｂ集計'!D50</f>
        <v>590450.58</v>
      </c>
      <c r="E49" s="74">
        <f>+'人工林率Ｂ集計'!D50</f>
        <v>301992.58</v>
      </c>
      <c r="F49" s="75">
        <f>+'森林率Ｂ集計'!E50*100</f>
        <v>918779.9999999999</v>
      </c>
      <c r="G49" s="76"/>
      <c r="H49" s="77">
        <f t="shared" si="0"/>
        <v>0.6426463135897603</v>
      </c>
      <c r="I49" s="70"/>
      <c r="J49" s="77">
        <f t="shared" si="1"/>
        <v>0.5114612301676459</v>
      </c>
    </row>
    <row r="50" spans="2:10" ht="19.5" customHeight="1" thickBot="1">
      <c r="B50" s="78">
        <v>47</v>
      </c>
      <c r="C50" s="79" t="s">
        <v>46</v>
      </c>
      <c r="D50" s="80">
        <f>+'森林率Ｂ集計'!D51</f>
        <v>105036.43</v>
      </c>
      <c r="E50" s="81">
        <f>+'人工林率Ｂ集計'!D51</f>
        <v>12361.31</v>
      </c>
      <c r="F50" s="82">
        <f>+'森林率Ｂ集計'!E51*100</f>
        <v>227528.00000000003</v>
      </c>
      <c r="G50" s="76"/>
      <c r="H50" s="83">
        <f t="shared" si="0"/>
        <v>0.46164177595724476</v>
      </c>
      <c r="I50" s="70"/>
      <c r="J50" s="83">
        <f t="shared" si="1"/>
        <v>0.11768593049097346</v>
      </c>
    </row>
    <row r="51" spans="2:10" ht="19.5" customHeight="1" thickBot="1">
      <c r="B51" s="70"/>
      <c r="C51" s="70"/>
      <c r="D51" s="84"/>
      <c r="E51" s="84"/>
      <c r="F51" s="85"/>
      <c r="G51" s="76"/>
      <c r="H51" s="86"/>
      <c r="I51" s="70"/>
      <c r="J51" s="86"/>
    </row>
    <row r="52" spans="2:10" ht="19.5" customHeight="1" thickBot="1">
      <c r="B52" s="97" t="s">
        <v>70</v>
      </c>
      <c r="C52" s="99"/>
      <c r="D52" s="87">
        <f>+SUM(D4:D50)</f>
        <v>25096987.450000003</v>
      </c>
      <c r="E52" s="88">
        <f>+SUM(E4:E50)</f>
        <v>10346672.500000002</v>
      </c>
      <c r="F52" s="89">
        <f>+'森林率Ｂ集計'!E53*100</f>
        <v>37288700.00000001</v>
      </c>
      <c r="G52" s="76"/>
      <c r="H52" s="90">
        <f>+D52/F52</f>
        <v>0.6730453850630351</v>
      </c>
      <c r="I52" s="70"/>
      <c r="J52" s="90">
        <f>+E52/D52</f>
        <v>0.41226750902327924</v>
      </c>
    </row>
    <row r="53" spans="2:10" ht="19.5" customHeight="1">
      <c r="B53" s="95" t="s">
        <v>85</v>
      </c>
      <c r="C53" s="95"/>
      <c r="D53" s="95"/>
      <c r="E53" s="95"/>
      <c r="F53" s="95"/>
      <c r="G53" s="95"/>
      <c r="H53" s="95"/>
      <c r="I53" s="96"/>
      <c r="J53" s="96"/>
    </row>
    <row r="54" spans="2:10" ht="19.5" customHeight="1">
      <c r="B54" s="95" t="s">
        <v>86</v>
      </c>
      <c r="C54" s="95"/>
      <c r="D54" s="95"/>
      <c r="E54" s="95"/>
      <c r="F54" s="95"/>
      <c r="G54" s="95"/>
      <c r="H54" s="95"/>
      <c r="I54" s="96"/>
      <c r="J54" s="96"/>
    </row>
    <row r="55" ht="19.5" customHeight="1"/>
    <row r="56" spans="8:10" ht="19.5" customHeight="1">
      <c r="H56" s="57"/>
      <c r="J56" s="57"/>
    </row>
    <row r="57" ht="18" customHeight="1">
      <c r="J57" s="57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5">
    <mergeCell ref="B1:E2"/>
    <mergeCell ref="B54:J54"/>
    <mergeCell ref="B53:J53"/>
    <mergeCell ref="B3:C3"/>
    <mergeCell ref="B52:C52"/>
  </mergeCells>
  <printOptions/>
  <pageMargins left="0.984251968503937" right="0.5905511811023623" top="0.984251968503937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0"/>
  <sheetViews>
    <sheetView zoomScale="75" zoomScaleNormal="75" zoomScalePageLayoutView="0" workbookViewId="0" topLeftCell="A1">
      <selection activeCell="E2" sqref="E2"/>
    </sheetView>
  </sheetViews>
  <sheetFormatPr defaultColWidth="8.625" defaultRowHeight="13.5"/>
  <cols>
    <col min="1" max="2" width="5.625" style="1" customWidth="1"/>
    <col min="3" max="3" width="12.625" style="1" customWidth="1"/>
    <col min="4" max="5" width="18.625" style="1" customWidth="1"/>
    <col min="6" max="6" width="5.625" style="1" customWidth="1"/>
    <col min="7" max="7" width="10.625" style="1" customWidth="1"/>
    <col min="8" max="8" width="8.625" style="1" customWidth="1"/>
    <col min="9" max="9" width="5.625" style="1" customWidth="1"/>
    <col min="10" max="10" width="12.625" style="1" customWidth="1"/>
    <col min="11" max="12" width="18.625" style="1" customWidth="1"/>
    <col min="13" max="13" width="5.625" style="1" customWidth="1"/>
    <col min="14" max="14" width="10.625" style="1" customWidth="1"/>
    <col min="15" max="15" width="8.625" style="1" customWidth="1"/>
    <col min="16" max="16" width="10.625" style="1" customWidth="1"/>
    <col min="17" max="16384" width="8.625" style="1" customWidth="1"/>
  </cols>
  <sheetData>
    <row r="1" spans="2:4" ht="18" customHeight="1">
      <c r="B1" s="91" t="s">
        <v>61</v>
      </c>
      <c r="C1" s="92"/>
      <c r="D1" s="92"/>
    </row>
    <row r="2" spans="2:4" ht="18" customHeight="1" thickBot="1">
      <c r="B2" s="94"/>
      <c r="C2" s="94"/>
      <c r="D2" s="94"/>
    </row>
    <row r="3" spans="2:16" ht="36" customHeight="1">
      <c r="B3" s="104" t="s">
        <v>58</v>
      </c>
      <c r="C3" s="105"/>
      <c r="D3" s="34" t="s">
        <v>82</v>
      </c>
      <c r="E3" s="35" t="s">
        <v>83</v>
      </c>
      <c r="G3" s="100" t="s">
        <v>74</v>
      </c>
      <c r="I3" s="104" t="s">
        <v>58</v>
      </c>
      <c r="J3" s="105"/>
      <c r="K3" s="34" t="s">
        <v>60</v>
      </c>
      <c r="L3" s="35" t="s">
        <v>59</v>
      </c>
      <c r="N3" s="100" t="s">
        <v>74</v>
      </c>
      <c r="P3" s="100" t="s">
        <v>75</v>
      </c>
    </row>
    <row r="4" spans="2:16" ht="18" customHeight="1" thickBot="1">
      <c r="B4" s="106"/>
      <c r="C4" s="107"/>
      <c r="D4" s="3" t="s">
        <v>47</v>
      </c>
      <c r="E4" s="4" t="s">
        <v>48</v>
      </c>
      <c r="G4" s="101"/>
      <c r="H4" s="5"/>
      <c r="I4" s="106"/>
      <c r="J4" s="107"/>
      <c r="K4" s="3" t="s">
        <v>47</v>
      </c>
      <c r="L4" s="4" t="s">
        <v>48</v>
      </c>
      <c r="N4" s="101"/>
      <c r="O4" s="5"/>
      <c r="P4" s="101"/>
    </row>
    <row r="5" spans="2:16" ht="18" customHeight="1">
      <c r="B5" s="6">
        <v>1</v>
      </c>
      <c r="C5" s="2" t="s">
        <v>0</v>
      </c>
      <c r="D5" s="7">
        <v>5538468.71</v>
      </c>
      <c r="E5" s="8">
        <f>83456.2-E64</f>
        <v>78420.06</v>
      </c>
      <c r="F5" s="9"/>
      <c r="G5" s="10">
        <f aca="true" t="shared" si="0" ref="G5:G51">+D5/E5/100</f>
        <v>0.7062566274496602</v>
      </c>
      <c r="H5" s="11"/>
      <c r="I5" s="6">
        <v>1</v>
      </c>
      <c r="J5" s="2" t="s">
        <v>0</v>
      </c>
      <c r="K5" s="7">
        <v>5547696.67</v>
      </c>
      <c r="L5" s="8">
        <f>83453.57-L64</f>
        <v>78417.43000000001</v>
      </c>
      <c r="M5" s="9"/>
      <c r="N5" s="10">
        <f>+K5/L5/100</f>
        <v>0.7074570883029447</v>
      </c>
      <c r="O5" s="11"/>
      <c r="P5" s="10">
        <f>+G5/N5</f>
        <v>0.9983031326236844</v>
      </c>
    </row>
    <row r="6" spans="2:16" ht="18" customHeight="1">
      <c r="B6" s="13">
        <v>2</v>
      </c>
      <c r="C6" s="14" t="s">
        <v>1</v>
      </c>
      <c r="D6" s="15">
        <v>634444.74</v>
      </c>
      <c r="E6" s="16">
        <v>9607.04</v>
      </c>
      <c r="F6" s="17"/>
      <c r="G6" s="18">
        <f t="shared" si="0"/>
        <v>0.6603956473586037</v>
      </c>
      <c r="H6" s="11"/>
      <c r="I6" s="13">
        <v>2</v>
      </c>
      <c r="J6" s="14" t="s">
        <v>1</v>
      </c>
      <c r="K6" s="15">
        <v>636207.23</v>
      </c>
      <c r="L6" s="16">
        <v>9606.52</v>
      </c>
      <c r="M6" s="17"/>
      <c r="N6" s="18">
        <f aca="true" t="shared" si="1" ref="N6:N51">+K6/L6/100</f>
        <v>0.6622660755403621</v>
      </c>
      <c r="O6" s="11"/>
      <c r="P6" s="18">
        <f aca="true" t="shared" si="2" ref="P6:P53">+G6/N6</f>
        <v>0.9971757149417139</v>
      </c>
    </row>
    <row r="7" spans="2:16" ht="18" customHeight="1">
      <c r="B7" s="13">
        <v>3</v>
      </c>
      <c r="C7" s="14" t="s">
        <v>2</v>
      </c>
      <c r="D7" s="15">
        <v>1174466.91</v>
      </c>
      <c r="E7" s="16">
        <v>15278.77</v>
      </c>
      <c r="F7" s="17"/>
      <c r="G7" s="18">
        <f t="shared" si="0"/>
        <v>0.7686920543996669</v>
      </c>
      <c r="H7" s="11"/>
      <c r="I7" s="13">
        <v>3</v>
      </c>
      <c r="J7" s="14" t="s">
        <v>2</v>
      </c>
      <c r="K7" s="15">
        <v>1174909.66</v>
      </c>
      <c r="L7" s="16">
        <v>15278.51</v>
      </c>
      <c r="M7" s="17"/>
      <c r="N7" s="18">
        <f t="shared" si="1"/>
        <v>0.7689949216252107</v>
      </c>
      <c r="O7" s="11"/>
      <c r="P7" s="18">
        <f t="shared" si="2"/>
        <v>0.9996061518522078</v>
      </c>
    </row>
    <row r="8" spans="2:16" ht="18" customHeight="1">
      <c r="B8" s="13">
        <v>4</v>
      </c>
      <c r="C8" s="14" t="s">
        <v>3</v>
      </c>
      <c r="D8" s="15">
        <v>417814.23</v>
      </c>
      <c r="E8" s="16">
        <v>7285.73</v>
      </c>
      <c r="F8" s="17"/>
      <c r="G8" s="18">
        <f t="shared" si="0"/>
        <v>0.5734692748701914</v>
      </c>
      <c r="H8" s="11"/>
      <c r="I8" s="13">
        <v>4</v>
      </c>
      <c r="J8" s="14" t="s">
        <v>3</v>
      </c>
      <c r="K8" s="15">
        <v>418420.11</v>
      </c>
      <c r="L8" s="16">
        <v>7285.16</v>
      </c>
      <c r="M8" s="17"/>
      <c r="N8" s="18">
        <f t="shared" si="1"/>
        <v>0.5743458070927749</v>
      </c>
      <c r="O8" s="11"/>
      <c r="P8" s="18">
        <f t="shared" si="2"/>
        <v>0.9984738598040431</v>
      </c>
    </row>
    <row r="9" spans="2:16" ht="18" customHeight="1">
      <c r="B9" s="13">
        <v>5</v>
      </c>
      <c r="C9" s="14" t="s">
        <v>4</v>
      </c>
      <c r="D9" s="15">
        <v>839182.73</v>
      </c>
      <c r="E9" s="16">
        <v>11612.22</v>
      </c>
      <c r="F9" s="17"/>
      <c r="G9" s="18">
        <f t="shared" si="0"/>
        <v>0.7226720902635327</v>
      </c>
      <c r="H9" s="11"/>
      <c r="I9" s="13">
        <v>5</v>
      </c>
      <c r="J9" s="14" t="s">
        <v>4</v>
      </c>
      <c r="K9" s="15">
        <v>840224.23</v>
      </c>
      <c r="L9" s="16">
        <v>11612.22</v>
      </c>
      <c r="M9" s="17"/>
      <c r="N9" s="18">
        <f t="shared" si="1"/>
        <v>0.723568990253371</v>
      </c>
      <c r="O9" s="11"/>
      <c r="P9" s="18">
        <f t="shared" si="2"/>
        <v>0.998760449933704</v>
      </c>
    </row>
    <row r="10" spans="2:16" ht="18" customHeight="1">
      <c r="B10" s="13">
        <v>6</v>
      </c>
      <c r="C10" s="14" t="s">
        <v>5</v>
      </c>
      <c r="D10" s="15">
        <v>667238.05</v>
      </c>
      <c r="E10" s="16">
        <v>9323.44</v>
      </c>
      <c r="F10" s="17"/>
      <c r="G10" s="18">
        <f t="shared" si="0"/>
        <v>0.7156565066112937</v>
      </c>
      <c r="H10" s="11"/>
      <c r="I10" s="13">
        <v>6</v>
      </c>
      <c r="J10" s="14" t="s">
        <v>5</v>
      </c>
      <c r="K10" s="15">
        <v>670443.67</v>
      </c>
      <c r="L10" s="16">
        <v>9323.39</v>
      </c>
      <c r="M10" s="17"/>
      <c r="N10" s="18">
        <f t="shared" si="1"/>
        <v>0.7190986004017853</v>
      </c>
      <c r="O10" s="11"/>
      <c r="P10" s="18">
        <f t="shared" si="2"/>
        <v>0.9952133215270222</v>
      </c>
    </row>
    <row r="11" spans="2:16" ht="18" customHeight="1">
      <c r="B11" s="13">
        <v>7</v>
      </c>
      <c r="C11" s="14" t="s">
        <v>6</v>
      </c>
      <c r="D11" s="15">
        <v>972246.85</v>
      </c>
      <c r="E11" s="16">
        <v>13782.75</v>
      </c>
      <c r="F11" s="17"/>
      <c r="G11" s="18">
        <f t="shared" si="0"/>
        <v>0.7054084634778981</v>
      </c>
      <c r="H11" s="11"/>
      <c r="I11" s="13">
        <v>7</v>
      </c>
      <c r="J11" s="14" t="s">
        <v>6</v>
      </c>
      <c r="K11" s="15">
        <v>972143.23</v>
      </c>
      <c r="L11" s="16">
        <v>13782.54</v>
      </c>
      <c r="M11" s="17"/>
      <c r="N11" s="18">
        <f t="shared" si="1"/>
        <v>0.7053440294749734</v>
      </c>
      <c r="O11" s="11"/>
      <c r="P11" s="18">
        <f t="shared" si="2"/>
        <v>1.0000913511708218</v>
      </c>
    </row>
    <row r="12" spans="2:16" ht="18" customHeight="1">
      <c r="B12" s="13">
        <v>8</v>
      </c>
      <c r="C12" s="14" t="s">
        <v>7</v>
      </c>
      <c r="D12" s="15">
        <v>189329.83</v>
      </c>
      <c r="E12" s="16">
        <v>6095.69</v>
      </c>
      <c r="F12" s="17"/>
      <c r="G12" s="18">
        <f t="shared" si="0"/>
        <v>0.3105962245455396</v>
      </c>
      <c r="H12" s="11"/>
      <c r="I12" s="13">
        <v>8</v>
      </c>
      <c r="J12" s="14" t="s">
        <v>7</v>
      </c>
      <c r="K12" s="15">
        <v>190398.88</v>
      </c>
      <c r="L12" s="16">
        <v>6095.62</v>
      </c>
      <c r="M12" s="17"/>
      <c r="N12" s="18">
        <f t="shared" si="1"/>
        <v>0.3123535915952766</v>
      </c>
      <c r="O12" s="11"/>
      <c r="P12" s="18">
        <f t="shared" si="2"/>
        <v>0.9943737895224395</v>
      </c>
    </row>
    <row r="13" spans="2:16" ht="18" customHeight="1">
      <c r="B13" s="13">
        <v>9</v>
      </c>
      <c r="C13" s="14" t="s">
        <v>8</v>
      </c>
      <c r="D13" s="15">
        <v>353047.73</v>
      </c>
      <c r="E13" s="16">
        <v>6408.28</v>
      </c>
      <c r="F13" s="17"/>
      <c r="G13" s="18">
        <f t="shared" si="0"/>
        <v>0.5509243197862765</v>
      </c>
      <c r="H13" s="11"/>
      <c r="I13" s="13">
        <v>9</v>
      </c>
      <c r="J13" s="14" t="s">
        <v>8</v>
      </c>
      <c r="K13" s="15">
        <v>354155.94</v>
      </c>
      <c r="L13" s="16">
        <v>6408.28</v>
      </c>
      <c r="M13" s="17"/>
      <c r="N13" s="18">
        <f t="shared" si="1"/>
        <v>0.552653660576629</v>
      </c>
      <c r="O13" s="11"/>
      <c r="P13" s="18">
        <f t="shared" si="2"/>
        <v>0.9968708416975867</v>
      </c>
    </row>
    <row r="14" spans="2:16" ht="18" customHeight="1">
      <c r="B14" s="13">
        <v>10</v>
      </c>
      <c r="C14" s="14" t="s">
        <v>9</v>
      </c>
      <c r="D14" s="15">
        <v>423330.6</v>
      </c>
      <c r="E14" s="16">
        <v>6363.16</v>
      </c>
      <c r="F14" s="17"/>
      <c r="G14" s="18">
        <f t="shared" si="0"/>
        <v>0.6652836012295777</v>
      </c>
      <c r="H14" s="11"/>
      <c r="I14" s="13">
        <v>10</v>
      </c>
      <c r="J14" s="14" t="s">
        <v>9</v>
      </c>
      <c r="K14" s="15">
        <v>423418</v>
      </c>
      <c r="L14" s="16">
        <v>6363.16</v>
      </c>
      <c r="M14" s="17"/>
      <c r="N14" s="18">
        <f t="shared" si="1"/>
        <v>0.6654209543685842</v>
      </c>
      <c r="O14" s="11"/>
      <c r="P14" s="18">
        <f t="shared" si="2"/>
        <v>0.9997935845901685</v>
      </c>
    </row>
    <row r="15" spans="2:16" ht="18" customHeight="1">
      <c r="B15" s="13">
        <v>11</v>
      </c>
      <c r="C15" s="14" t="s">
        <v>10</v>
      </c>
      <c r="D15" s="15">
        <v>122237.37</v>
      </c>
      <c r="E15" s="16">
        <v>3797.25</v>
      </c>
      <c r="F15" s="17"/>
      <c r="G15" s="18">
        <f t="shared" si="0"/>
        <v>0.32191025083942326</v>
      </c>
      <c r="H15" s="11"/>
      <c r="I15" s="13">
        <v>11</v>
      </c>
      <c r="J15" s="14" t="s">
        <v>10</v>
      </c>
      <c r="K15" s="15">
        <v>123229.9</v>
      </c>
      <c r="L15" s="16">
        <v>3797.25</v>
      </c>
      <c r="M15" s="17"/>
      <c r="N15" s="18">
        <f t="shared" si="1"/>
        <v>0.3245240634669827</v>
      </c>
      <c r="O15" s="11"/>
      <c r="P15" s="18">
        <f t="shared" si="2"/>
        <v>0.99194570473562</v>
      </c>
    </row>
    <row r="16" spans="2:16" ht="18" customHeight="1">
      <c r="B16" s="13">
        <v>12</v>
      </c>
      <c r="C16" s="14" t="s">
        <v>11</v>
      </c>
      <c r="D16" s="15">
        <v>162307.15</v>
      </c>
      <c r="E16" s="16">
        <v>5156.58</v>
      </c>
      <c r="F16" s="17"/>
      <c r="G16" s="18">
        <f t="shared" si="0"/>
        <v>0.3147573585593552</v>
      </c>
      <c r="H16" s="11"/>
      <c r="I16" s="13">
        <v>12</v>
      </c>
      <c r="J16" s="14" t="s">
        <v>11</v>
      </c>
      <c r="K16" s="15">
        <v>163371.54</v>
      </c>
      <c r="L16" s="16">
        <v>5156.31</v>
      </c>
      <c r="M16" s="17"/>
      <c r="N16" s="18">
        <f t="shared" si="1"/>
        <v>0.3168380877022522</v>
      </c>
      <c r="O16" s="11"/>
      <c r="P16" s="18">
        <f t="shared" si="2"/>
        <v>0.993432831393515</v>
      </c>
    </row>
    <row r="17" spans="2:16" ht="18" customHeight="1">
      <c r="B17" s="13">
        <v>13</v>
      </c>
      <c r="C17" s="14" t="s">
        <v>12</v>
      </c>
      <c r="D17" s="15">
        <v>79645.69</v>
      </c>
      <c r="E17" s="16">
        <v>2187.42</v>
      </c>
      <c r="F17" s="17"/>
      <c r="G17" s="18">
        <f t="shared" si="0"/>
        <v>0.36410789880315625</v>
      </c>
      <c r="H17" s="11"/>
      <c r="I17" s="13">
        <v>13</v>
      </c>
      <c r="J17" s="14" t="s">
        <v>12</v>
      </c>
      <c r="K17" s="15">
        <v>78846.25</v>
      </c>
      <c r="L17" s="16">
        <v>2187.05</v>
      </c>
      <c r="M17" s="17"/>
      <c r="N17" s="18">
        <f t="shared" si="1"/>
        <v>0.36051416291351357</v>
      </c>
      <c r="O17" s="11"/>
      <c r="P17" s="18">
        <f t="shared" si="2"/>
        <v>1.0099683625758271</v>
      </c>
    </row>
    <row r="18" spans="2:16" ht="18" customHeight="1">
      <c r="B18" s="13">
        <v>14</v>
      </c>
      <c r="C18" s="14" t="s">
        <v>13</v>
      </c>
      <c r="D18" s="15">
        <v>95033.07</v>
      </c>
      <c r="E18" s="16">
        <v>2415.84</v>
      </c>
      <c r="F18" s="17"/>
      <c r="G18" s="18">
        <f t="shared" si="0"/>
        <v>0.39337485098350883</v>
      </c>
      <c r="H18" s="11"/>
      <c r="I18" s="13">
        <v>14</v>
      </c>
      <c r="J18" s="14" t="s">
        <v>13</v>
      </c>
      <c r="K18" s="15">
        <v>95362.22</v>
      </c>
      <c r="L18" s="16">
        <v>2415.42</v>
      </c>
      <c r="M18" s="17"/>
      <c r="N18" s="18">
        <f t="shared" si="1"/>
        <v>0.39480595507199573</v>
      </c>
      <c r="O18" s="11"/>
      <c r="P18" s="18">
        <f t="shared" si="2"/>
        <v>0.9963751709666437</v>
      </c>
    </row>
    <row r="19" spans="2:16" ht="18" customHeight="1">
      <c r="B19" s="13">
        <v>15</v>
      </c>
      <c r="C19" s="14" t="s">
        <v>14</v>
      </c>
      <c r="D19" s="15">
        <v>861586.41</v>
      </c>
      <c r="E19" s="16">
        <v>12583.46</v>
      </c>
      <c r="F19" s="17"/>
      <c r="G19" s="18">
        <f t="shared" si="0"/>
        <v>0.6846975394684769</v>
      </c>
      <c r="H19" s="11"/>
      <c r="I19" s="13">
        <v>15</v>
      </c>
      <c r="J19" s="14" t="s">
        <v>14</v>
      </c>
      <c r="K19" s="15">
        <v>865113.76</v>
      </c>
      <c r="L19" s="16">
        <v>12582.39</v>
      </c>
      <c r="M19" s="17"/>
      <c r="N19" s="18">
        <f t="shared" si="1"/>
        <v>0.6875591680118006</v>
      </c>
      <c r="O19" s="11"/>
      <c r="P19" s="18">
        <f t="shared" si="2"/>
        <v>0.9958379894030086</v>
      </c>
    </row>
    <row r="20" spans="2:16" ht="18" customHeight="1">
      <c r="B20" s="13">
        <v>16</v>
      </c>
      <c r="C20" s="14" t="s">
        <v>15</v>
      </c>
      <c r="D20" s="15">
        <v>284377.02</v>
      </c>
      <c r="E20" s="16">
        <v>4247.4</v>
      </c>
      <c r="F20" s="17"/>
      <c r="G20" s="18">
        <f t="shared" si="0"/>
        <v>0.6695319960446392</v>
      </c>
      <c r="H20" s="11"/>
      <c r="I20" s="13">
        <v>16</v>
      </c>
      <c r="J20" s="14" t="s">
        <v>15</v>
      </c>
      <c r="K20" s="15">
        <v>284576.52</v>
      </c>
      <c r="L20" s="16">
        <v>4247.22</v>
      </c>
      <c r="M20" s="17"/>
      <c r="N20" s="18">
        <f t="shared" si="1"/>
        <v>0.6700300902708125</v>
      </c>
      <c r="O20" s="11"/>
      <c r="P20" s="18">
        <f t="shared" si="2"/>
        <v>0.9992566091681465</v>
      </c>
    </row>
    <row r="21" spans="2:16" ht="18" customHeight="1">
      <c r="B21" s="13">
        <v>17</v>
      </c>
      <c r="C21" s="14" t="s">
        <v>16</v>
      </c>
      <c r="D21" s="15">
        <v>286436.21</v>
      </c>
      <c r="E21" s="16">
        <v>4185.47</v>
      </c>
      <c r="F21" s="17"/>
      <c r="G21" s="18">
        <f t="shared" si="0"/>
        <v>0.684358530822106</v>
      </c>
      <c r="H21" s="11"/>
      <c r="I21" s="13">
        <v>17</v>
      </c>
      <c r="J21" s="14" t="s">
        <v>16</v>
      </c>
      <c r="K21" s="15">
        <v>286729.47</v>
      </c>
      <c r="L21" s="16">
        <v>4185.32</v>
      </c>
      <c r="M21" s="17"/>
      <c r="N21" s="18">
        <f t="shared" si="1"/>
        <v>0.6850837450899812</v>
      </c>
      <c r="O21" s="11"/>
      <c r="P21" s="18">
        <f t="shared" si="2"/>
        <v>0.9989414224566371</v>
      </c>
    </row>
    <row r="22" spans="2:16" ht="18" customHeight="1">
      <c r="B22" s="13">
        <v>18</v>
      </c>
      <c r="C22" s="14" t="s">
        <v>17</v>
      </c>
      <c r="D22" s="15">
        <v>312363.06</v>
      </c>
      <c r="E22" s="16">
        <v>4189.27</v>
      </c>
      <c r="F22" s="17"/>
      <c r="G22" s="18">
        <f t="shared" si="0"/>
        <v>0.7456264695281039</v>
      </c>
      <c r="H22" s="11"/>
      <c r="I22" s="13">
        <v>18</v>
      </c>
      <c r="J22" s="14" t="s">
        <v>17</v>
      </c>
      <c r="K22" s="15">
        <v>312590.58</v>
      </c>
      <c r="L22" s="16">
        <v>4188.76</v>
      </c>
      <c r="M22" s="17"/>
      <c r="N22" s="18">
        <f t="shared" si="1"/>
        <v>0.7462604207450415</v>
      </c>
      <c r="O22" s="11"/>
      <c r="P22" s="18">
        <f t="shared" si="2"/>
        <v>0.9991504959940061</v>
      </c>
    </row>
    <row r="23" spans="2:16" ht="18" customHeight="1">
      <c r="B23" s="13">
        <v>19</v>
      </c>
      <c r="C23" s="14" t="s">
        <v>18</v>
      </c>
      <c r="D23" s="15">
        <v>348117.81</v>
      </c>
      <c r="E23" s="16">
        <v>4465.37</v>
      </c>
      <c r="F23" s="17"/>
      <c r="G23" s="18">
        <f t="shared" si="0"/>
        <v>0.7795945464765518</v>
      </c>
      <c r="H23" s="11"/>
      <c r="I23" s="13">
        <v>19</v>
      </c>
      <c r="J23" s="14" t="s">
        <v>18</v>
      </c>
      <c r="K23" s="15">
        <v>347761.83</v>
      </c>
      <c r="L23" s="16">
        <v>4465.37</v>
      </c>
      <c r="M23" s="17"/>
      <c r="N23" s="18">
        <f t="shared" si="1"/>
        <v>0.7787973449008706</v>
      </c>
      <c r="O23" s="11"/>
      <c r="P23" s="18">
        <f t="shared" si="2"/>
        <v>1.001023631604423</v>
      </c>
    </row>
    <row r="24" spans="2:16" ht="18" customHeight="1">
      <c r="B24" s="13">
        <v>20</v>
      </c>
      <c r="C24" s="14" t="s">
        <v>19</v>
      </c>
      <c r="D24" s="15">
        <v>1059820.96</v>
      </c>
      <c r="E24" s="16">
        <v>13562.23</v>
      </c>
      <c r="F24" s="17"/>
      <c r="G24" s="18">
        <f t="shared" si="0"/>
        <v>0.7814503662008387</v>
      </c>
      <c r="H24" s="11"/>
      <c r="I24" s="13">
        <v>20</v>
      </c>
      <c r="J24" s="14" t="s">
        <v>19</v>
      </c>
      <c r="K24" s="15">
        <v>1061119.5</v>
      </c>
      <c r="L24" s="16">
        <v>13585.22</v>
      </c>
      <c r="M24" s="17"/>
      <c r="N24" s="18">
        <f t="shared" si="1"/>
        <v>0.7810837807558509</v>
      </c>
      <c r="O24" s="11"/>
      <c r="P24" s="18">
        <f t="shared" si="2"/>
        <v>1.000469329224367</v>
      </c>
    </row>
    <row r="25" spans="2:16" ht="18" customHeight="1">
      <c r="B25" s="13">
        <v>21</v>
      </c>
      <c r="C25" s="14" t="s">
        <v>20</v>
      </c>
      <c r="D25" s="15">
        <v>865674.17</v>
      </c>
      <c r="E25" s="16">
        <v>10621.17</v>
      </c>
      <c r="F25" s="17"/>
      <c r="G25" s="18">
        <f t="shared" si="0"/>
        <v>0.815045960096675</v>
      </c>
      <c r="H25" s="11"/>
      <c r="I25" s="13">
        <v>21</v>
      </c>
      <c r="J25" s="14" t="s">
        <v>20</v>
      </c>
      <c r="K25" s="15">
        <v>865806.67</v>
      </c>
      <c r="L25" s="16">
        <v>10598.18</v>
      </c>
      <c r="M25" s="17"/>
      <c r="N25" s="18">
        <f t="shared" si="1"/>
        <v>0.8169390121700141</v>
      </c>
      <c r="O25" s="11"/>
      <c r="P25" s="18">
        <f t="shared" si="2"/>
        <v>0.9976827498195848</v>
      </c>
    </row>
    <row r="26" spans="2:16" ht="18" customHeight="1">
      <c r="B26" s="13">
        <v>22</v>
      </c>
      <c r="C26" s="14" t="s">
        <v>21</v>
      </c>
      <c r="D26" s="15">
        <v>501753.27</v>
      </c>
      <c r="E26" s="16">
        <v>7780.09</v>
      </c>
      <c r="F26" s="17"/>
      <c r="G26" s="18">
        <f t="shared" si="0"/>
        <v>0.6449196217524477</v>
      </c>
      <c r="H26" s="11"/>
      <c r="I26" s="13">
        <v>22</v>
      </c>
      <c r="J26" s="14" t="s">
        <v>21</v>
      </c>
      <c r="K26" s="15">
        <v>500274</v>
      </c>
      <c r="L26" s="16">
        <v>7779.55</v>
      </c>
      <c r="M26" s="17"/>
      <c r="N26" s="18">
        <f t="shared" si="1"/>
        <v>0.6430629020958796</v>
      </c>
      <c r="O26" s="11"/>
      <c r="P26" s="18">
        <f t="shared" si="2"/>
        <v>1.0028873064369235</v>
      </c>
    </row>
    <row r="27" spans="2:16" ht="18" customHeight="1">
      <c r="B27" s="13">
        <v>23</v>
      </c>
      <c r="C27" s="14" t="s">
        <v>22</v>
      </c>
      <c r="D27" s="15">
        <v>219717.81</v>
      </c>
      <c r="E27" s="16">
        <v>5164.06</v>
      </c>
      <c r="F27" s="17"/>
      <c r="G27" s="18">
        <f t="shared" si="0"/>
        <v>0.4254749363872612</v>
      </c>
      <c r="H27" s="11"/>
      <c r="I27" s="13">
        <v>23</v>
      </c>
      <c r="J27" s="14" t="s">
        <v>22</v>
      </c>
      <c r="K27" s="15">
        <v>220600.78</v>
      </c>
      <c r="L27" s="16">
        <v>5156.66</v>
      </c>
      <c r="M27" s="17"/>
      <c r="N27" s="18">
        <f t="shared" si="1"/>
        <v>0.4277977993507425</v>
      </c>
      <c r="O27" s="11"/>
      <c r="P27" s="18">
        <f t="shared" si="2"/>
        <v>0.9945701848700328</v>
      </c>
    </row>
    <row r="28" spans="2:16" ht="18" customHeight="1">
      <c r="B28" s="13">
        <v>24</v>
      </c>
      <c r="C28" s="14" t="s">
        <v>23</v>
      </c>
      <c r="D28" s="15">
        <v>373336.82</v>
      </c>
      <c r="E28" s="16">
        <v>5776.87</v>
      </c>
      <c r="F28" s="17"/>
      <c r="G28" s="18">
        <f t="shared" si="0"/>
        <v>0.6462614183805416</v>
      </c>
      <c r="H28" s="11"/>
      <c r="I28" s="13">
        <v>24</v>
      </c>
      <c r="J28" s="14" t="s">
        <v>23</v>
      </c>
      <c r="K28" s="15">
        <v>375613.08</v>
      </c>
      <c r="L28" s="16">
        <v>5776.44</v>
      </c>
      <c r="M28" s="17"/>
      <c r="N28" s="18">
        <f t="shared" si="1"/>
        <v>0.6502501194507344</v>
      </c>
      <c r="O28" s="11"/>
      <c r="P28" s="18">
        <f t="shared" si="2"/>
        <v>0.9938658972126572</v>
      </c>
    </row>
    <row r="29" spans="2:16" ht="18" customHeight="1">
      <c r="B29" s="13">
        <v>25</v>
      </c>
      <c r="C29" s="14" t="s">
        <v>24</v>
      </c>
      <c r="D29" s="15">
        <v>204893.34</v>
      </c>
      <c r="E29" s="16">
        <v>4017.36</v>
      </c>
      <c r="F29" s="17"/>
      <c r="G29" s="18">
        <f t="shared" si="0"/>
        <v>0.5100198637911464</v>
      </c>
      <c r="H29" s="11"/>
      <c r="I29" s="13">
        <v>25</v>
      </c>
      <c r="J29" s="14" t="s">
        <v>24</v>
      </c>
      <c r="K29" s="15">
        <v>206011.15</v>
      </c>
      <c r="L29" s="16">
        <v>4017.36</v>
      </c>
      <c r="M29" s="17"/>
      <c r="N29" s="18">
        <f t="shared" si="1"/>
        <v>0.5128023129617459</v>
      </c>
      <c r="O29" s="11"/>
      <c r="P29" s="18">
        <f t="shared" si="2"/>
        <v>0.9945740315512049</v>
      </c>
    </row>
    <row r="30" spans="2:16" ht="18" customHeight="1">
      <c r="B30" s="13">
        <v>26</v>
      </c>
      <c r="C30" s="14" t="s">
        <v>25</v>
      </c>
      <c r="D30" s="15">
        <v>343427.79</v>
      </c>
      <c r="E30" s="16">
        <v>4613</v>
      </c>
      <c r="F30" s="17"/>
      <c r="G30" s="18">
        <f t="shared" si="0"/>
        <v>0.7444781920659007</v>
      </c>
      <c r="H30" s="11"/>
      <c r="I30" s="13">
        <v>26</v>
      </c>
      <c r="J30" s="14" t="s">
        <v>25</v>
      </c>
      <c r="K30" s="15">
        <v>344197.84</v>
      </c>
      <c r="L30" s="16">
        <v>4612.93</v>
      </c>
      <c r="M30" s="17"/>
      <c r="N30" s="18">
        <f t="shared" si="1"/>
        <v>0.7461588187984642</v>
      </c>
      <c r="O30" s="11"/>
      <c r="P30" s="18">
        <f t="shared" si="2"/>
        <v>0.9977476286680229</v>
      </c>
    </row>
    <row r="31" spans="2:16" ht="18" customHeight="1">
      <c r="B31" s="13">
        <v>27</v>
      </c>
      <c r="C31" s="14" t="s">
        <v>26</v>
      </c>
      <c r="D31" s="15">
        <v>58261.68</v>
      </c>
      <c r="E31" s="16">
        <v>1896.83</v>
      </c>
      <c r="F31" s="17"/>
      <c r="G31" s="18">
        <f t="shared" si="0"/>
        <v>0.30715288138631297</v>
      </c>
      <c r="H31" s="11"/>
      <c r="I31" s="13">
        <v>27</v>
      </c>
      <c r="J31" s="14" t="s">
        <v>26</v>
      </c>
      <c r="K31" s="15">
        <v>58391.06</v>
      </c>
      <c r="L31" s="16">
        <v>1893.18</v>
      </c>
      <c r="M31" s="17"/>
      <c r="N31" s="18">
        <f t="shared" si="1"/>
        <v>0.30842846427703646</v>
      </c>
      <c r="O31" s="11"/>
      <c r="P31" s="18">
        <f t="shared" si="2"/>
        <v>0.9958642504228218</v>
      </c>
    </row>
    <row r="32" spans="2:16" ht="18" customHeight="1">
      <c r="B32" s="13">
        <v>28</v>
      </c>
      <c r="C32" s="14" t="s">
        <v>27</v>
      </c>
      <c r="D32" s="15">
        <v>562065.71</v>
      </c>
      <c r="E32" s="16">
        <v>8395.47</v>
      </c>
      <c r="F32" s="17"/>
      <c r="G32" s="18">
        <f t="shared" si="0"/>
        <v>0.6694868899537489</v>
      </c>
      <c r="H32" s="11"/>
      <c r="I32" s="13">
        <v>28</v>
      </c>
      <c r="J32" s="14" t="s">
        <v>27</v>
      </c>
      <c r="K32" s="15">
        <v>562760.21</v>
      </c>
      <c r="L32" s="16">
        <v>8392.42</v>
      </c>
      <c r="M32" s="17"/>
      <c r="N32" s="18">
        <f t="shared" si="1"/>
        <v>0.670557729474931</v>
      </c>
      <c r="O32" s="11"/>
      <c r="P32" s="18">
        <f t="shared" si="2"/>
        <v>0.9984030614008125</v>
      </c>
    </row>
    <row r="33" spans="2:16" ht="18" customHeight="1">
      <c r="B33" s="13">
        <v>29</v>
      </c>
      <c r="C33" s="14" t="s">
        <v>28</v>
      </c>
      <c r="D33" s="15">
        <v>284426.28</v>
      </c>
      <c r="E33" s="16">
        <v>3691.09</v>
      </c>
      <c r="F33" s="17"/>
      <c r="G33" s="18">
        <f t="shared" si="0"/>
        <v>0.7705753043139019</v>
      </c>
      <c r="H33" s="11"/>
      <c r="I33" s="13">
        <v>29</v>
      </c>
      <c r="J33" s="14" t="s">
        <v>28</v>
      </c>
      <c r="K33" s="15">
        <v>283817.34</v>
      </c>
      <c r="L33" s="16">
        <v>3691.09</v>
      </c>
      <c r="M33" s="17"/>
      <c r="N33" s="18">
        <f t="shared" si="1"/>
        <v>0.7689255477379311</v>
      </c>
      <c r="O33" s="11"/>
      <c r="P33" s="18">
        <f t="shared" si="2"/>
        <v>1.0021455348711252</v>
      </c>
    </row>
    <row r="34" spans="2:16" ht="18" customHeight="1">
      <c r="B34" s="13">
        <v>30</v>
      </c>
      <c r="C34" s="14" t="s">
        <v>29</v>
      </c>
      <c r="D34" s="15">
        <v>363592.24</v>
      </c>
      <c r="E34" s="16">
        <v>4726.12</v>
      </c>
      <c r="F34" s="17"/>
      <c r="G34" s="18">
        <f t="shared" si="0"/>
        <v>0.7693250277182975</v>
      </c>
      <c r="H34" s="11"/>
      <c r="I34" s="13">
        <v>30</v>
      </c>
      <c r="J34" s="14" t="s">
        <v>29</v>
      </c>
      <c r="K34" s="15">
        <v>363766.27</v>
      </c>
      <c r="L34" s="16">
        <v>4725.58</v>
      </c>
      <c r="M34" s="17"/>
      <c r="N34" s="18">
        <f t="shared" si="1"/>
        <v>0.7697812120416966</v>
      </c>
      <c r="O34" s="11"/>
      <c r="P34" s="18">
        <f t="shared" si="2"/>
        <v>0.9994073844408475</v>
      </c>
    </row>
    <row r="35" spans="2:16" ht="18" customHeight="1">
      <c r="B35" s="13">
        <v>31</v>
      </c>
      <c r="C35" s="14" t="s">
        <v>30</v>
      </c>
      <c r="D35" s="15">
        <v>257734.13</v>
      </c>
      <c r="E35" s="16">
        <v>3507.26</v>
      </c>
      <c r="F35" s="17"/>
      <c r="G35" s="18">
        <f t="shared" si="0"/>
        <v>0.734858921209149</v>
      </c>
      <c r="H35" s="11"/>
      <c r="I35" s="13">
        <v>31</v>
      </c>
      <c r="J35" s="14" t="s">
        <v>30</v>
      </c>
      <c r="K35" s="15">
        <v>258085.57</v>
      </c>
      <c r="L35" s="16">
        <v>3507.19</v>
      </c>
      <c r="M35" s="17"/>
      <c r="N35" s="18">
        <f t="shared" si="1"/>
        <v>0.7358756440341128</v>
      </c>
      <c r="O35" s="11"/>
      <c r="P35" s="18">
        <f t="shared" si="2"/>
        <v>0.9986183496719772</v>
      </c>
    </row>
    <row r="36" spans="2:16" ht="18" customHeight="1">
      <c r="B36" s="13">
        <v>32</v>
      </c>
      <c r="C36" s="14" t="s">
        <v>31</v>
      </c>
      <c r="D36" s="15">
        <v>525748.42</v>
      </c>
      <c r="E36" s="16">
        <v>6707.57</v>
      </c>
      <c r="F36" s="17"/>
      <c r="G36" s="18">
        <f t="shared" si="0"/>
        <v>0.7838135420129795</v>
      </c>
      <c r="H36" s="11"/>
      <c r="I36" s="13">
        <v>32</v>
      </c>
      <c r="J36" s="14" t="s">
        <v>31</v>
      </c>
      <c r="K36" s="15">
        <v>527630.93</v>
      </c>
      <c r="L36" s="16">
        <v>6707.32</v>
      </c>
      <c r="M36" s="17"/>
      <c r="N36" s="18">
        <f t="shared" si="1"/>
        <v>0.7866494069166226</v>
      </c>
      <c r="O36" s="11"/>
      <c r="P36" s="18">
        <f t="shared" si="2"/>
        <v>0.9963950078920689</v>
      </c>
    </row>
    <row r="37" spans="2:16" ht="18" customHeight="1">
      <c r="B37" s="13">
        <v>33</v>
      </c>
      <c r="C37" s="14" t="s">
        <v>32</v>
      </c>
      <c r="D37" s="15">
        <v>483597.11</v>
      </c>
      <c r="E37" s="16">
        <v>7113</v>
      </c>
      <c r="F37" s="17"/>
      <c r="G37" s="18">
        <f t="shared" si="0"/>
        <v>0.6798778433853507</v>
      </c>
      <c r="H37" s="11"/>
      <c r="I37" s="13">
        <v>33</v>
      </c>
      <c r="J37" s="14" t="s">
        <v>32</v>
      </c>
      <c r="K37" s="15">
        <v>484524.39</v>
      </c>
      <c r="L37" s="16">
        <v>7112.21</v>
      </c>
      <c r="M37" s="17"/>
      <c r="N37" s="18">
        <f t="shared" si="1"/>
        <v>0.6812571479188607</v>
      </c>
      <c r="O37" s="11"/>
      <c r="P37" s="18">
        <f t="shared" si="2"/>
        <v>0.997975354038158</v>
      </c>
    </row>
    <row r="38" spans="2:16" ht="18" customHeight="1">
      <c r="B38" s="13">
        <v>34</v>
      </c>
      <c r="C38" s="14" t="s">
        <v>33</v>
      </c>
      <c r="D38" s="15">
        <v>612897.16</v>
      </c>
      <c r="E38" s="16">
        <v>8478.52</v>
      </c>
      <c r="F38" s="17"/>
      <c r="G38" s="18">
        <f t="shared" si="0"/>
        <v>0.7228822483169232</v>
      </c>
      <c r="H38" s="11"/>
      <c r="I38" s="13">
        <v>34</v>
      </c>
      <c r="J38" s="14" t="s">
        <v>33</v>
      </c>
      <c r="K38" s="15">
        <v>614018.24</v>
      </c>
      <c r="L38" s="16">
        <v>8477.06</v>
      </c>
      <c r="M38" s="17"/>
      <c r="N38" s="18">
        <f t="shared" si="1"/>
        <v>0.7243292367872824</v>
      </c>
      <c r="O38" s="11"/>
      <c r="P38" s="18">
        <f t="shared" si="2"/>
        <v>0.9980023055858172</v>
      </c>
    </row>
    <row r="39" spans="2:16" ht="18" customHeight="1">
      <c r="B39" s="13">
        <v>35</v>
      </c>
      <c r="C39" s="14" t="s">
        <v>34</v>
      </c>
      <c r="D39" s="15">
        <v>438781.97</v>
      </c>
      <c r="E39" s="16">
        <v>6112.22</v>
      </c>
      <c r="F39" s="17"/>
      <c r="G39" s="18">
        <f t="shared" si="0"/>
        <v>0.7178765980282122</v>
      </c>
      <c r="H39" s="11"/>
      <c r="I39" s="13">
        <v>35</v>
      </c>
      <c r="J39" s="14" t="s">
        <v>34</v>
      </c>
      <c r="K39" s="15">
        <v>432855.45</v>
      </c>
      <c r="L39" s="16">
        <v>6110.76</v>
      </c>
      <c r="M39" s="17"/>
      <c r="N39" s="18">
        <f t="shared" si="1"/>
        <v>0.7083496160870334</v>
      </c>
      <c r="O39" s="11"/>
      <c r="P39" s="18">
        <f t="shared" si="2"/>
        <v>1.0134495476877738</v>
      </c>
    </row>
    <row r="40" spans="2:16" ht="18" customHeight="1">
      <c r="B40" s="13">
        <v>36</v>
      </c>
      <c r="C40" s="14" t="s">
        <v>35</v>
      </c>
      <c r="D40" s="15">
        <v>312340.26</v>
      </c>
      <c r="E40" s="16">
        <v>4145.69</v>
      </c>
      <c r="F40" s="17"/>
      <c r="G40" s="18">
        <f t="shared" si="0"/>
        <v>0.7534095892360501</v>
      </c>
      <c r="H40" s="11"/>
      <c r="I40" s="13">
        <v>36</v>
      </c>
      <c r="J40" s="14" t="s">
        <v>35</v>
      </c>
      <c r="K40" s="15">
        <v>312831.88</v>
      </c>
      <c r="L40" s="16">
        <v>4145.26</v>
      </c>
      <c r="M40" s="17"/>
      <c r="N40" s="18">
        <f t="shared" si="1"/>
        <v>0.7546737237229992</v>
      </c>
      <c r="O40" s="11"/>
      <c r="P40" s="18">
        <f t="shared" si="2"/>
        <v>0.998324925796127</v>
      </c>
    </row>
    <row r="41" spans="2:16" ht="18" customHeight="1">
      <c r="B41" s="13">
        <v>37</v>
      </c>
      <c r="C41" s="14" t="s">
        <v>36</v>
      </c>
      <c r="D41" s="15">
        <v>87858.52</v>
      </c>
      <c r="E41" s="16">
        <v>1876.47</v>
      </c>
      <c r="F41" s="17"/>
      <c r="G41" s="18">
        <f t="shared" si="0"/>
        <v>0.46821169536416785</v>
      </c>
      <c r="H41" s="11"/>
      <c r="I41" s="13">
        <v>37</v>
      </c>
      <c r="J41" s="14" t="s">
        <v>36</v>
      </c>
      <c r="K41" s="15">
        <v>88277.86</v>
      </c>
      <c r="L41" s="16">
        <v>1875.92</v>
      </c>
      <c r="M41" s="17"/>
      <c r="N41" s="18">
        <f t="shared" si="1"/>
        <v>0.47058435327732523</v>
      </c>
      <c r="O41" s="11"/>
      <c r="P41" s="18">
        <f t="shared" si="2"/>
        <v>0.99495806034214</v>
      </c>
    </row>
    <row r="42" spans="2:16" ht="18" customHeight="1">
      <c r="B42" s="13">
        <v>38</v>
      </c>
      <c r="C42" s="14" t="s">
        <v>37</v>
      </c>
      <c r="D42" s="15">
        <v>401146.5</v>
      </c>
      <c r="E42" s="16">
        <v>5677.38</v>
      </c>
      <c r="F42" s="17"/>
      <c r="G42" s="18">
        <f t="shared" si="0"/>
        <v>0.7065697557676252</v>
      </c>
      <c r="H42" s="11"/>
      <c r="I42" s="13">
        <v>38</v>
      </c>
      <c r="J42" s="14" t="s">
        <v>37</v>
      </c>
      <c r="K42" s="15">
        <v>401139.02</v>
      </c>
      <c r="L42" s="16">
        <v>5676.44</v>
      </c>
      <c r="M42" s="17"/>
      <c r="N42" s="18">
        <f t="shared" si="1"/>
        <v>0.706673584147811</v>
      </c>
      <c r="O42" s="11"/>
      <c r="P42" s="18">
        <f t="shared" si="2"/>
        <v>0.9998530744851443</v>
      </c>
    </row>
    <row r="43" spans="2:16" ht="18" customHeight="1">
      <c r="B43" s="13">
        <v>39</v>
      </c>
      <c r="C43" s="14" t="s">
        <v>38</v>
      </c>
      <c r="D43" s="15">
        <v>599179.63</v>
      </c>
      <c r="E43" s="16">
        <v>7105.01</v>
      </c>
      <c r="F43" s="17"/>
      <c r="G43" s="18">
        <f t="shared" si="0"/>
        <v>0.843319896805212</v>
      </c>
      <c r="H43" s="11"/>
      <c r="I43" s="13">
        <v>39</v>
      </c>
      <c r="J43" s="14" t="s">
        <v>38</v>
      </c>
      <c r="K43" s="15">
        <v>595085.5</v>
      </c>
      <c r="L43" s="16">
        <v>7104.7</v>
      </c>
      <c r="M43" s="17"/>
      <c r="N43" s="18">
        <f t="shared" si="1"/>
        <v>0.8375941278308726</v>
      </c>
      <c r="O43" s="11"/>
      <c r="P43" s="18">
        <f t="shared" si="2"/>
        <v>1.0068359707692407</v>
      </c>
    </row>
    <row r="44" spans="2:16" ht="18" customHeight="1">
      <c r="B44" s="13">
        <v>40</v>
      </c>
      <c r="C44" s="14" t="s">
        <v>39</v>
      </c>
      <c r="D44" s="15">
        <v>222368.95</v>
      </c>
      <c r="E44" s="16">
        <v>4976.17</v>
      </c>
      <c r="F44" s="17"/>
      <c r="G44" s="18">
        <f t="shared" si="0"/>
        <v>0.44686767132151833</v>
      </c>
      <c r="H44" s="11"/>
      <c r="I44" s="13">
        <v>40</v>
      </c>
      <c r="J44" s="14" t="s">
        <v>39</v>
      </c>
      <c r="K44" s="15">
        <v>222598.21</v>
      </c>
      <c r="L44" s="16">
        <v>4972.57</v>
      </c>
      <c r="M44" s="17"/>
      <c r="N44" s="18">
        <f t="shared" si="1"/>
        <v>0.44765224018968064</v>
      </c>
      <c r="O44" s="11"/>
      <c r="P44" s="18">
        <f t="shared" si="2"/>
        <v>0.9982473697264871</v>
      </c>
    </row>
    <row r="45" spans="2:16" ht="18" customHeight="1">
      <c r="B45" s="13">
        <v>41</v>
      </c>
      <c r="C45" s="14" t="s">
        <v>40</v>
      </c>
      <c r="D45" s="15">
        <v>110702.43</v>
      </c>
      <c r="E45" s="16">
        <v>2439.58</v>
      </c>
      <c r="F45" s="17"/>
      <c r="G45" s="18">
        <f t="shared" si="0"/>
        <v>0.4537765926921847</v>
      </c>
      <c r="H45" s="11"/>
      <c r="I45" s="13">
        <v>41</v>
      </c>
      <c r="J45" s="14" t="s">
        <v>40</v>
      </c>
      <c r="K45" s="15">
        <v>110418.89</v>
      </c>
      <c r="L45" s="16">
        <v>2439.23</v>
      </c>
      <c r="M45" s="17"/>
      <c r="N45" s="18">
        <f t="shared" si="1"/>
        <v>0.4526792881360101</v>
      </c>
      <c r="O45" s="11"/>
      <c r="P45" s="18">
        <f t="shared" si="2"/>
        <v>1.00242402200616</v>
      </c>
    </row>
    <row r="46" spans="2:16" ht="18" customHeight="1">
      <c r="B46" s="13">
        <v>42</v>
      </c>
      <c r="C46" s="14" t="s">
        <v>41</v>
      </c>
      <c r="D46" s="15">
        <v>242942.87</v>
      </c>
      <c r="E46" s="16">
        <v>4095.22</v>
      </c>
      <c r="F46" s="17"/>
      <c r="G46" s="18">
        <f t="shared" si="0"/>
        <v>0.5932352108067455</v>
      </c>
      <c r="H46" s="11"/>
      <c r="I46" s="13">
        <v>42</v>
      </c>
      <c r="J46" s="14" t="s">
        <v>41</v>
      </c>
      <c r="K46" s="15">
        <v>243701.6</v>
      </c>
      <c r="L46" s="16">
        <v>4092.8</v>
      </c>
      <c r="M46" s="17"/>
      <c r="N46" s="18">
        <f t="shared" si="1"/>
        <v>0.5954397967161845</v>
      </c>
      <c r="O46" s="11"/>
      <c r="P46" s="18">
        <f t="shared" si="2"/>
        <v>0.9962975502786391</v>
      </c>
    </row>
    <row r="47" spans="2:16" ht="18" customHeight="1">
      <c r="B47" s="13">
        <v>43</v>
      </c>
      <c r="C47" s="14" t="s">
        <v>42</v>
      </c>
      <c r="D47" s="15">
        <v>465741.92</v>
      </c>
      <c r="E47" s="16">
        <v>7405.21</v>
      </c>
      <c r="F47" s="17"/>
      <c r="G47" s="18">
        <f t="shared" si="0"/>
        <v>0.6289381665070943</v>
      </c>
      <c r="H47" s="11"/>
      <c r="I47" s="13">
        <v>43</v>
      </c>
      <c r="J47" s="14" t="s">
        <v>42</v>
      </c>
      <c r="K47" s="15">
        <v>464987.49</v>
      </c>
      <c r="L47" s="16">
        <v>7403.81</v>
      </c>
      <c r="M47" s="17"/>
      <c r="N47" s="18">
        <f t="shared" si="1"/>
        <v>0.6280381182121096</v>
      </c>
      <c r="O47" s="11"/>
      <c r="P47" s="18">
        <f t="shared" si="2"/>
        <v>1.0014331109352836</v>
      </c>
    </row>
    <row r="48" spans="2:16" ht="18" customHeight="1">
      <c r="B48" s="13">
        <v>44</v>
      </c>
      <c r="C48" s="14" t="s">
        <v>43</v>
      </c>
      <c r="D48" s="15">
        <v>452607.89</v>
      </c>
      <c r="E48" s="16">
        <v>6339.33</v>
      </c>
      <c r="F48" s="17"/>
      <c r="G48" s="18">
        <f t="shared" si="0"/>
        <v>0.7139680218571995</v>
      </c>
      <c r="H48" s="11"/>
      <c r="I48" s="13">
        <v>44</v>
      </c>
      <c r="J48" s="14" t="s">
        <v>43</v>
      </c>
      <c r="K48" s="15">
        <v>453890.87</v>
      </c>
      <c r="L48" s="16">
        <v>6338.19</v>
      </c>
      <c r="M48" s="17"/>
      <c r="N48" s="18">
        <f t="shared" si="1"/>
        <v>0.7161206432751307</v>
      </c>
      <c r="O48" s="11"/>
      <c r="P48" s="18">
        <f t="shared" si="2"/>
        <v>0.9969940519964816</v>
      </c>
    </row>
    <row r="49" spans="2:16" ht="18" customHeight="1">
      <c r="B49" s="13">
        <v>45</v>
      </c>
      <c r="C49" s="14" t="s">
        <v>44</v>
      </c>
      <c r="D49" s="15">
        <v>589208.44</v>
      </c>
      <c r="E49" s="16">
        <v>7734.78</v>
      </c>
      <c r="F49" s="17"/>
      <c r="G49" s="18">
        <f t="shared" si="0"/>
        <v>0.761764962933658</v>
      </c>
      <c r="H49" s="11"/>
      <c r="I49" s="13">
        <v>45</v>
      </c>
      <c r="J49" s="14" t="s">
        <v>44</v>
      </c>
      <c r="K49" s="15">
        <v>588943.14</v>
      </c>
      <c r="L49" s="16">
        <v>7734.63</v>
      </c>
      <c r="M49" s="17"/>
      <c r="N49" s="18">
        <f t="shared" si="1"/>
        <v>0.7614367332374011</v>
      </c>
      <c r="O49" s="11"/>
      <c r="P49" s="18">
        <f t="shared" si="2"/>
        <v>1.0004310662750158</v>
      </c>
    </row>
    <row r="50" spans="2:16" ht="18" customHeight="1">
      <c r="B50" s="13">
        <v>46</v>
      </c>
      <c r="C50" s="14" t="s">
        <v>45</v>
      </c>
      <c r="D50" s="15">
        <v>590450.58</v>
      </c>
      <c r="E50" s="16">
        <v>9187.8</v>
      </c>
      <c r="F50" s="17"/>
      <c r="G50" s="18">
        <f t="shared" si="0"/>
        <v>0.6426463135897603</v>
      </c>
      <c r="H50" s="11"/>
      <c r="I50" s="13">
        <v>46</v>
      </c>
      <c r="J50" s="14" t="s">
        <v>45</v>
      </c>
      <c r="K50" s="15">
        <v>590088.3</v>
      </c>
      <c r="L50" s="16">
        <v>9186.9</v>
      </c>
      <c r="M50" s="17"/>
      <c r="N50" s="18">
        <f t="shared" si="1"/>
        <v>0.64231492668909</v>
      </c>
      <c r="O50" s="11"/>
      <c r="P50" s="18">
        <f t="shared" si="2"/>
        <v>1.000515925890713</v>
      </c>
    </row>
    <row r="51" spans="2:16" ht="18" customHeight="1" thickBot="1">
      <c r="B51" s="20">
        <v>47</v>
      </c>
      <c r="C51" s="21" t="s">
        <v>46</v>
      </c>
      <c r="D51" s="22">
        <v>105036.43</v>
      </c>
      <c r="E51" s="23">
        <v>2275.28</v>
      </c>
      <c r="F51" s="17"/>
      <c r="G51" s="24">
        <f t="shared" si="0"/>
        <v>0.46164177595724476</v>
      </c>
      <c r="H51" s="11"/>
      <c r="I51" s="20">
        <v>47</v>
      </c>
      <c r="J51" s="21" t="s">
        <v>46</v>
      </c>
      <c r="K51" s="22">
        <v>104048.96</v>
      </c>
      <c r="L51" s="23">
        <v>2271.57</v>
      </c>
      <c r="M51" s="17"/>
      <c r="N51" s="24">
        <f t="shared" si="1"/>
        <v>0.4580486623788833</v>
      </c>
      <c r="O51" s="11"/>
      <c r="P51" s="24">
        <f t="shared" si="2"/>
        <v>1.0078443926889789</v>
      </c>
    </row>
    <row r="52" spans="4:16" ht="18" customHeight="1" thickBot="1">
      <c r="D52" s="26" t="s">
        <v>57</v>
      </c>
      <c r="E52" s="27">
        <v>61.02</v>
      </c>
      <c r="F52" s="17"/>
      <c r="G52" s="27"/>
      <c r="H52" s="27"/>
      <c r="I52" s="17"/>
      <c r="J52" s="17"/>
      <c r="K52" s="26" t="s">
        <v>57</v>
      </c>
      <c r="L52" s="27">
        <v>61.02</v>
      </c>
      <c r="M52" s="17"/>
      <c r="N52" s="27"/>
      <c r="O52" s="27"/>
      <c r="P52" s="27"/>
    </row>
    <row r="53" spans="2:16" ht="18" customHeight="1" thickBot="1">
      <c r="B53" s="102" t="s">
        <v>71</v>
      </c>
      <c r="C53" s="103"/>
      <c r="D53" s="28">
        <f>+SUM(D5:D51)</f>
        <v>25096987.450000003</v>
      </c>
      <c r="E53" s="29">
        <f>+SUM(E5:E52)</f>
        <v>372887.00000000006</v>
      </c>
      <c r="F53" s="17"/>
      <c r="G53" s="54">
        <f>+D53/E53/100</f>
        <v>0.6730453850630351</v>
      </c>
      <c r="H53" s="30"/>
      <c r="I53" s="102" t="s">
        <v>71</v>
      </c>
      <c r="J53" s="103"/>
      <c r="K53" s="31">
        <f>+SUM(K5:K51)</f>
        <v>25121083.889999997</v>
      </c>
      <c r="L53" s="29">
        <f>+SUM(L5:L52)</f>
        <v>372844.1100000001</v>
      </c>
      <c r="M53" s="17"/>
      <c r="N53" s="54">
        <f>+K53/L53/100</f>
        <v>0.6737690958829949</v>
      </c>
      <c r="O53" s="30"/>
      <c r="P53" s="54">
        <f t="shared" si="2"/>
        <v>0.9989258770929359</v>
      </c>
    </row>
    <row r="54" spans="4:16" ht="18" customHeight="1">
      <c r="D54" s="36" t="s">
        <v>62</v>
      </c>
      <c r="E54" s="9">
        <f>+E53+E52+E64</f>
        <v>377984.1600000001</v>
      </c>
      <c r="F54" s="17"/>
      <c r="G54" s="17"/>
      <c r="H54" s="17"/>
      <c r="I54" s="17"/>
      <c r="J54" s="17"/>
      <c r="K54" s="36" t="s">
        <v>62</v>
      </c>
      <c r="L54" s="9">
        <f>+L53+L52+L64</f>
        <v>377941.27000000014</v>
      </c>
      <c r="M54" s="17"/>
      <c r="N54" s="17"/>
      <c r="O54" s="32"/>
      <c r="P54" s="32"/>
    </row>
    <row r="55" spans="4:16" ht="18" customHeight="1">
      <c r="D55" s="32"/>
      <c r="E55" s="37"/>
      <c r="K55" s="32"/>
      <c r="L55" s="37"/>
      <c r="O55" s="32"/>
      <c r="P55" s="32"/>
    </row>
    <row r="56" spans="3:16" ht="18" customHeight="1">
      <c r="C56" s="38" t="s">
        <v>49</v>
      </c>
      <c r="D56" s="39"/>
      <c r="E56" s="39"/>
      <c r="F56" s="40"/>
      <c r="G56" s="41"/>
      <c r="H56" s="41"/>
      <c r="J56" s="38" t="s">
        <v>49</v>
      </c>
      <c r="K56" s="39"/>
      <c r="L56" s="39"/>
      <c r="M56" s="40"/>
      <c r="N56" s="41"/>
      <c r="O56" s="32"/>
      <c r="P56" s="32"/>
    </row>
    <row r="57" spans="3:16" ht="18" customHeight="1">
      <c r="C57" s="42" t="s">
        <v>50</v>
      </c>
      <c r="D57" s="43"/>
      <c r="E57" s="44">
        <v>253.33</v>
      </c>
      <c r="F57" s="40"/>
      <c r="G57" s="41"/>
      <c r="H57" s="41"/>
      <c r="J57" s="42" t="s">
        <v>50</v>
      </c>
      <c r="K57" s="43"/>
      <c r="L57" s="44">
        <v>253.33</v>
      </c>
      <c r="M57" s="40"/>
      <c r="N57" s="41"/>
      <c r="O57" s="32"/>
      <c r="P57" s="32"/>
    </row>
    <row r="58" spans="3:16" ht="18" customHeight="1">
      <c r="C58" s="45" t="s">
        <v>51</v>
      </c>
      <c r="D58" s="46"/>
      <c r="E58" s="47">
        <v>538.56</v>
      </c>
      <c r="F58" s="40"/>
      <c r="G58" s="41"/>
      <c r="H58" s="41"/>
      <c r="J58" s="45" t="s">
        <v>51</v>
      </c>
      <c r="K58" s="46"/>
      <c r="L58" s="47">
        <v>538.56</v>
      </c>
      <c r="M58" s="40"/>
      <c r="N58" s="41"/>
      <c r="O58" s="32"/>
      <c r="P58" s="32"/>
    </row>
    <row r="59" spans="3:14" ht="18" customHeight="1">
      <c r="C59" s="45" t="s">
        <v>56</v>
      </c>
      <c r="D59" s="46"/>
      <c r="E59" s="47">
        <v>960.27</v>
      </c>
      <c r="F59" s="40"/>
      <c r="G59" s="41"/>
      <c r="H59" s="41"/>
      <c r="J59" s="45" t="s">
        <v>56</v>
      </c>
      <c r="K59" s="46"/>
      <c r="L59" s="47">
        <v>960.27</v>
      </c>
      <c r="M59" s="40"/>
      <c r="N59" s="41"/>
    </row>
    <row r="60" spans="3:14" ht="18" customHeight="1">
      <c r="C60" s="45" t="s">
        <v>52</v>
      </c>
      <c r="D60" s="46"/>
      <c r="E60" s="47">
        <v>1450.24</v>
      </c>
      <c r="F60" s="40"/>
      <c r="G60" s="41"/>
      <c r="H60" s="41"/>
      <c r="J60" s="45" t="s">
        <v>52</v>
      </c>
      <c r="K60" s="46"/>
      <c r="L60" s="47">
        <v>1450.24</v>
      </c>
      <c r="M60" s="40"/>
      <c r="N60" s="41"/>
    </row>
    <row r="61" spans="3:14" ht="18" customHeight="1">
      <c r="C61" s="45" t="s">
        <v>53</v>
      </c>
      <c r="D61" s="46"/>
      <c r="E61" s="47">
        <v>973.3</v>
      </c>
      <c r="F61" s="40"/>
      <c r="G61" s="41"/>
      <c r="H61" s="41"/>
      <c r="J61" s="45" t="s">
        <v>53</v>
      </c>
      <c r="K61" s="46"/>
      <c r="L61" s="47">
        <v>973.3</v>
      </c>
      <c r="M61" s="40"/>
      <c r="N61" s="41"/>
    </row>
    <row r="62" spans="3:14" ht="18" customHeight="1">
      <c r="C62" s="45" t="s">
        <v>54</v>
      </c>
      <c r="D62" s="46"/>
      <c r="E62" s="47">
        <v>760.5</v>
      </c>
      <c r="F62" s="40"/>
      <c r="G62" s="41"/>
      <c r="H62" s="41"/>
      <c r="J62" s="45" t="s">
        <v>54</v>
      </c>
      <c r="K62" s="46"/>
      <c r="L62" s="47">
        <v>760.5</v>
      </c>
      <c r="M62" s="40"/>
      <c r="N62" s="41"/>
    </row>
    <row r="63" spans="3:14" ht="18" customHeight="1">
      <c r="C63" s="48" t="s">
        <v>55</v>
      </c>
      <c r="D63" s="49"/>
      <c r="E63" s="50">
        <v>99.94</v>
      </c>
      <c r="F63" s="40"/>
      <c r="G63" s="41"/>
      <c r="H63" s="41"/>
      <c r="J63" s="48" t="s">
        <v>55</v>
      </c>
      <c r="K63" s="49"/>
      <c r="L63" s="50">
        <v>99.94</v>
      </c>
      <c r="M63" s="40"/>
      <c r="N63" s="41"/>
    </row>
    <row r="64" spans="3:14" ht="18" customHeight="1">
      <c r="C64" s="51" t="s">
        <v>72</v>
      </c>
      <c r="D64" s="52"/>
      <c r="E64" s="53">
        <f>+SUM(E57:E63)</f>
        <v>5036.139999999999</v>
      </c>
      <c r="F64" s="40"/>
      <c r="G64" s="41"/>
      <c r="H64" s="41"/>
      <c r="J64" s="51" t="s">
        <v>72</v>
      </c>
      <c r="K64" s="52"/>
      <c r="L64" s="53">
        <f>+SUM(L57:L63)</f>
        <v>5036.139999999999</v>
      </c>
      <c r="M64" s="40"/>
      <c r="N64" s="41"/>
    </row>
    <row r="65" spans="4:14" ht="18" customHeight="1">
      <c r="D65" s="32"/>
      <c r="E65" s="33"/>
      <c r="G65" s="32"/>
      <c r="H65" s="32"/>
      <c r="K65" s="32"/>
      <c r="L65" s="33"/>
      <c r="N65" s="32"/>
    </row>
    <row r="66" spans="4:14" ht="18" customHeight="1">
      <c r="D66" s="32"/>
      <c r="E66" s="33"/>
      <c r="G66" s="32"/>
      <c r="H66" s="32"/>
      <c r="I66" s="32"/>
      <c r="J66" s="32"/>
      <c r="K66" s="32"/>
      <c r="L66" s="32"/>
      <c r="M66" s="32"/>
      <c r="N66" s="32"/>
    </row>
    <row r="67" spans="4:14" ht="18" customHeight="1">
      <c r="D67" s="32"/>
      <c r="E67" s="33"/>
      <c r="G67" s="32"/>
      <c r="H67" s="32"/>
      <c r="I67" s="32"/>
      <c r="J67" s="32"/>
      <c r="K67" s="32"/>
      <c r="L67" s="32"/>
      <c r="M67" s="32"/>
      <c r="N67" s="32"/>
    </row>
    <row r="68" spans="4:14" ht="18" customHeight="1">
      <c r="D68" s="32"/>
      <c r="E68" s="33"/>
      <c r="G68" s="32"/>
      <c r="H68" s="32"/>
      <c r="I68" s="32"/>
      <c r="J68" s="32"/>
      <c r="K68" s="32"/>
      <c r="L68" s="32"/>
      <c r="M68" s="32"/>
      <c r="N68" s="32"/>
    </row>
    <row r="69" spans="7:14" ht="14.25">
      <c r="G69" s="32"/>
      <c r="H69" s="32"/>
      <c r="I69" s="32"/>
      <c r="J69" s="32"/>
      <c r="K69" s="32"/>
      <c r="L69" s="32"/>
      <c r="M69" s="32"/>
      <c r="N69" s="32"/>
    </row>
    <row r="70" spans="7:14" ht="14.25">
      <c r="G70" s="32"/>
      <c r="H70" s="32"/>
      <c r="I70" s="32"/>
      <c r="J70" s="32"/>
      <c r="K70" s="32"/>
      <c r="L70" s="32"/>
      <c r="M70" s="32"/>
      <c r="N70" s="32"/>
    </row>
  </sheetData>
  <sheetProtection/>
  <mergeCells count="8">
    <mergeCell ref="N3:N4"/>
    <mergeCell ref="P3:P4"/>
    <mergeCell ref="B1:D2"/>
    <mergeCell ref="B53:C53"/>
    <mergeCell ref="B3:C4"/>
    <mergeCell ref="I3:J4"/>
    <mergeCell ref="I53:J53"/>
    <mergeCell ref="G3:G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8"/>
  <sheetViews>
    <sheetView zoomScale="75" zoomScaleNormal="75" zoomScalePageLayoutView="0" workbookViewId="0" topLeftCell="A35">
      <selection activeCell="D54" sqref="D54"/>
    </sheetView>
  </sheetViews>
  <sheetFormatPr defaultColWidth="8.625" defaultRowHeight="13.5"/>
  <cols>
    <col min="1" max="2" width="5.625" style="1" customWidth="1"/>
    <col min="3" max="3" width="12.625" style="1" customWidth="1"/>
    <col min="4" max="5" width="17.125" style="1" customWidth="1"/>
    <col min="6" max="6" width="4.625" style="1" customWidth="1"/>
    <col min="7" max="7" width="10.625" style="1" customWidth="1"/>
    <col min="8" max="8" width="8.625" style="1" customWidth="1"/>
    <col min="9" max="9" width="5.625" style="1" customWidth="1"/>
    <col min="10" max="10" width="12.625" style="1" customWidth="1"/>
    <col min="11" max="12" width="17.125" style="1" customWidth="1"/>
    <col min="13" max="13" width="4.625" style="1" customWidth="1"/>
    <col min="14" max="14" width="10.625" style="1" customWidth="1"/>
    <col min="15" max="15" width="8.625" style="1" customWidth="1"/>
    <col min="16" max="16" width="10.625" style="1" customWidth="1"/>
    <col min="17" max="16384" width="8.625" style="1" customWidth="1"/>
  </cols>
  <sheetData>
    <row r="1" spans="2:4" ht="18" customHeight="1">
      <c r="B1" s="91" t="s">
        <v>63</v>
      </c>
      <c r="C1" s="92"/>
      <c r="D1" s="92"/>
    </row>
    <row r="2" spans="2:4" ht="18" customHeight="1" thickBot="1">
      <c r="B2" s="94"/>
      <c r="C2" s="94"/>
      <c r="D2" s="94"/>
    </row>
    <row r="3" spans="2:16" ht="36" customHeight="1">
      <c r="B3" s="104" t="s">
        <v>58</v>
      </c>
      <c r="C3" s="105"/>
      <c r="D3" s="108" t="s">
        <v>84</v>
      </c>
      <c r="E3" s="109"/>
      <c r="G3" s="100" t="s">
        <v>76</v>
      </c>
      <c r="I3" s="104" t="s">
        <v>58</v>
      </c>
      <c r="J3" s="105"/>
      <c r="K3" s="108" t="s">
        <v>78</v>
      </c>
      <c r="L3" s="109"/>
      <c r="N3" s="100" t="s">
        <v>77</v>
      </c>
      <c r="P3" s="100" t="s">
        <v>75</v>
      </c>
    </row>
    <row r="4" spans="2:16" ht="18" customHeight="1" thickBot="1">
      <c r="B4" s="106"/>
      <c r="C4" s="107"/>
      <c r="D4" s="3" t="s">
        <v>65</v>
      </c>
      <c r="E4" s="4" t="s">
        <v>64</v>
      </c>
      <c r="G4" s="101"/>
      <c r="H4" s="5"/>
      <c r="I4" s="106"/>
      <c r="J4" s="107"/>
      <c r="K4" s="3" t="s">
        <v>65</v>
      </c>
      <c r="L4" s="4" t="s">
        <v>64</v>
      </c>
      <c r="N4" s="101"/>
      <c r="O4" s="5"/>
      <c r="P4" s="101"/>
    </row>
    <row r="5" spans="2:16" ht="18" customHeight="1">
      <c r="B5" s="6">
        <v>1</v>
      </c>
      <c r="C5" s="2" t="s">
        <v>0</v>
      </c>
      <c r="D5" s="7">
        <v>1505246.46</v>
      </c>
      <c r="E5" s="8">
        <v>5538468.74</v>
      </c>
      <c r="F5" s="9"/>
      <c r="G5" s="10">
        <f>+D5/E5</f>
        <v>0.27178025744350415</v>
      </c>
      <c r="H5" s="11"/>
      <c r="I5" s="6">
        <v>1</v>
      </c>
      <c r="J5" s="2" t="s">
        <v>0</v>
      </c>
      <c r="K5" s="12">
        <v>1517399</v>
      </c>
      <c r="L5" s="8">
        <v>5547696.67</v>
      </c>
      <c r="M5" s="9"/>
      <c r="N5" s="10">
        <f aca="true" t="shared" si="0" ref="N5:N51">+K5/L5</f>
        <v>0.2735187394447072</v>
      </c>
      <c r="O5" s="11"/>
      <c r="P5" s="10">
        <f>+G5/N5</f>
        <v>0.9936440113582985</v>
      </c>
    </row>
    <row r="6" spans="2:16" ht="18" customHeight="1">
      <c r="B6" s="13">
        <v>2</v>
      </c>
      <c r="C6" s="14" t="s">
        <v>1</v>
      </c>
      <c r="D6" s="15">
        <v>274354.55</v>
      </c>
      <c r="E6" s="16">
        <v>634444.74</v>
      </c>
      <c r="F6" s="17"/>
      <c r="G6" s="18">
        <f aca="true" t="shared" si="1" ref="G6:G51">+D6/E6</f>
        <v>0.4324325393571708</v>
      </c>
      <c r="H6" s="11"/>
      <c r="I6" s="13">
        <v>2</v>
      </c>
      <c r="J6" s="14" t="s">
        <v>1</v>
      </c>
      <c r="K6" s="19">
        <v>271838.17</v>
      </c>
      <c r="L6" s="16">
        <v>636207.23</v>
      </c>
      <c r="M6" s="17"/>
      <c r="N6" s="18">
        <f t="shared" si="0"/>
        <v>0.42727928445578967</v>
      </c>
      <c r="O6" s="11"/>
      <c r="P6" s="18">
        <f aca="true" t="shared" si="2" ref="P6:P53">+G6/N6</f>
        <v>1.012060624254098</v>
      </c>
    </row>
    <row r="7" spans="2:16" ht="18" customHeight="1">
      <c r="B7" s="13">
        <v>3</v>
      </c>
      <c r="C7" s="14" t="s">
        <v>2</v>
      </c>
      <c r="D7" s="15">
        <v>502035.34</v>
      </c>
      <c r="E7" s="16">
        <v>1174466.91</v>
      </c>
      <c r="F7" s="17"/>
      <c r="G7" s="18">
        <f t="shared" si="1"/>
        <v>0.4274580541396437</v>
      </c>
      <c r="H7" s="11"/>
      <c r="I7" s="13">
        <v>3</v>
      </c>
      <c r="J7" s="14" t="s">
        <v>2</v>
      </c>
      <c r="K7" s="19">
        <v>504292.14</v>
      </c>
      <c r="L7" s="16">
        <v>1174909.66</v>
      </c>
      <c r="M7" s="17"/>
      <c r="N7" s="18">
        <f t="shared" si="0"/>
        <v>0.4292178004562496</v>
      </c>
      <c r="O7" s="11"/>
      <c r="P7" s="18">
        <f t="shared" si="2"/>
        <v>0.9959001087216437</v>
      </c>
    </row>
    <row r="8" spans="2:16" ht="18" customHeight="1">
      <c r="B8" s="13">
        <v>4</v>
      </c>
      <c r="C8" s="14" t="s">
        <v>3</v>
      </c>
      <c r="D8" s="15">
        <v>201419.76</v>
      </c>
      <c r="E8" s="16">
        <v>417814.2291686104</v>
      </c>
      <c r="F8" s="17"/>
      <c r="G8" s="18">
        <f t="shared" si="1"/>
        <v>0.48207970418048246</v>
      </c>
      <c r="H8" s="11"/>
      <c r="I8" s="13">
        <v>4</v>
      </c>
      <c r="J8" s="14" t="s">
        <v>3</v>
      </c>
      <c r="K8" s="19">
        <v>201935.82</v>
      </c>
      <c r="L8" s="16">
        <v>418420.11</v>
      </c>
      <c r="M8" s="17"/>
      <c r="N8" s="18">
        <f t="shared" si="0"/>
        <v>0.4826149966835963</v>
      </c>
      <c r="O8" s="11"/>
      <c r="P8" s="18">
        <f t="shared" si="2"/>
        <v>0.998890849835185</v>
      </c>
    </row>
    <row r="9" spans="2:16" ht="18" customHeight="1">
      <c r="B9" s="13">
        <v>5</v>
      </c>
      <c r="C9" s="14" t="s">
        <v>4</v>
      </c>
      <c r="D9" s="15">
        <v>410445.15</v>
      </c>
      <c r="E9" s="16">
        <v>839182.73</v>
      </c>
      <c r="F9" s="17"/>
      <c r="G9" s="18">
        <f t="shared" si="1"/>
        <v>0.4891010447748371</v>
      </c>
      <c r="H9" s="11"/>
      <c r="I9" s="13">
        <v>5</v>
      </c>
      <c r="J9" s="14" t="s">
        <v>4</v>
      </c>
      <c r="K9" s="19">
        <v>409312.79</v>
      </c>
      <c r="L9" s="16">
        <v>840224.23</v>
      </c>
      <c r="M9" s="17"/>
      <c r="N9" s="18">
        <f t="shared" si="0"/>
        <v>0.4871470916757542</v>
      </c>
      <c r="O9" s="11"/>
      <c r="P9" s="18">
        <f t="shared" si="2"/>
        <v>1.0040110125513866</v>
      </c>
    </row>
    <row r="10" spans="2:16" ht="18" customHeight="1">
      <c r="B10" s="13">
        <v>6</v>
      </c>
      <c r="C10" s="14" t="s">
        <v>5</v>
      </c>
      <c r="D10" s="15">
        <v>184331.48</v>
      </c>
      <c r="E10" s="16">
        <v>667238.0662920001</v>
      </c>
      <c r="F10" s="17"/>
      <c r="G10" s="18">
        <f t="shared" si="1"/>
        <v>0.276260437334419</v>
      </c>
      <c r="H10" s="11"/>
      <c r="I10" s="13">
        <v>6</v>
      </c>
      <c r="J10" s="14" t="s">
        <v>5</v>
      </c>
      <c r="K10" s="19">
        <v>183088.24</v>
      </c>
      <c r="L10" s="16">
        <v>670443.67</v>
      </c>
      <c r="M10" s="17"/>
      <c r="N10" s="18">
        <f t="shared" si="0"/>
        <v>0.27308519446533064</v>
      </c>
      <c r="O10" s="11"/>
      <c r="P10" s="18">
        <f t="shared" si="2"/>
        <v>1.0116272977570429</v>
      </c>
    </row>
    <row r="11" spans="2:16" ht="18" customHeight="1">
      <c r="B11" s="13">
        <v>7</v>
      </c>
      <c r="C11" s="14" t="s">
        <v>6</v>
      </c>
      <c r="D11" s="15">
        <v>342627.53</v>
      </c>
      <c r="E11" s="16">
        <v>972246.85</v>
      </c>
      <c r="F11" s="17"/>
      <c r="G11" s="18">
        <f t="shared" si="1"/>
        <v>0.3524079610029079</v>
      </c>
      <c r="H11" s="11"/>
      <c r="I11" s="13">
        <v>7</v>
      </c>
      <c r="J11" s="14" t="s">
        <v>6</v>
      </c>
      <c r="K11" s="19">
        <v>345014.1</v>
      </c>
      <c r="L11" s="16">
        <v>972143.23</v>
      </c>
      <c r="M11" s="17"/>
      <c r="N11" s="18">
        <f t="shared" si="0"/>
        <v>0.35490048107417255</v>
      </c>
      <c r="O11" s="11"/>
      <c r="P11" s="18">
        <f t="shared" si="2"/>
        <v>0.9929768478652928</v>
      </c>
    </row>
    <row r="12" spans="2:16" ht="18" customHeight="1">
      <c r="B12" s="13">
        <v>8</v>
      </c>
      <c r="C12" s="14" t="s">
        <v>7</v>
      </c>
      <c r="D12" s="15">
        <v>115208.18</v>
      </c>
      <c r="E12" s="16">
        <v>189329.83</v>
      </c>
      <c r="F12" s="17"/>
      <c r="G12" s="18">
        <f t="shared" si="1"/>
        <v>0.6085051679389349</v>
      </c>
      <c r="H12" s="11"/>
      <c r="I12" s="13">
        <v>8</v>
      </c>
      <c r="J12" s="14" t="s">
        <v>7</v>
      </c>
      <c r="K12" s="19">
        <v>116017.12</v>
      </c>
      <c r="L12" s="16">
        <v>190398.88</v>
      </c>
      <c r="M12" s="17"/>
      <c r="N12" s="18">
        <f t="shared" si="0"/>
        <v>0.6093371977818357</v>
      </c>
      <c r="O12" s="11"/>
      <c r="P12" s="18">
        <f t="shared" si="2"/>
        <v>0.9986345329877618</v>
      </c>
    </row>
    <row r="13" spans="2:16" ht="18" customHeight="1">
      <c r="B13" s="13">
        <v>9</v>
      </c>
      <c r="C13" s="14" t="s">
        <v>8</v>
      </c>
      <c r="D13" s="15">
        <v>158674.82</v>
      </c>
      <c r="E13" s="16">
        <v>353047.73</v>
      </c>
      <c r="F13" s="17"/>
      <c r="G13" s="18">
        <f t="shared" si="1"/>
        <v>0.44944296908522824</v>
      </c>
      <c r="H13" s="11"/>
      <c r="I13" s="13">
        <v>9</v>
      </c>
      <c r="J13" s="14" t="s">
        <v>8</v>
      </c>
      <c r="K13" s="19">
        <v>159595.72</v>
      </c>
      <c r="L13" s="16">
        <v>354155.94</v>
      </c>
      <c r="M13" s="17"/>
      <c r="N13" s="18">
        <f t="shared" si="0"/>
        <v>0.45063685787678726</v>
      </c>
      <c r="O13" s="11"/>
      <c r="P13" s="18">
        <f t="shared" si="2"/>
        <v>0.9973506632431619</v>
      </c>
    </row>
    <row r="14" spans="2:16" ht="18" customHeight="1">
      <c r="B14" s="13">
        <v>10</v>
      </c>
      <c r="C14" s="14" t="s">
        <v>9</v>
      </c>
      <c r="D14" s="15">
        <v>180701.43</v>
      </c>
      <c r="E14" s="16">
        <v>423330.6</v>
      </c>
      <c r="F14" s="17"/>
      <c r="G14" s="18">
        <f t="shared" si="1"/>
        <v>0.426856527735061</v>
      </c>
      <c r="H14" s="11"/>
      <c r="I14" s="13">
        <v>10</v>
      </c>
      <c r="J14" s="14" t="s">
        <v>9</v>
      </c>
      <c r="K14" s="19">
        <v>182751.2</v>
      </c>
      <c r="L14" s="16">
        <v>423418</v>
      </c>
      <c r="M14" s="17"/>
      <c r="N14" s="18">
        <f t="shared" si="0"/>
        <v>0.43160942614626685</v>
      </c>
      <c r="O14" s="11"/>
      <c r="P14" s="18">
        <f t="shared" si="2"/>
        <v>0.9889879642953044</v>
      </c>
    </row>
    <row r="15" spans="2:16" ht="18" customHeight="1">
      <c r="B15" s="13">
        <v>11</v>
      </c>
      <c r="C15" s="14" t="s">
        <v>10</v>
      </c>
      <c r="D15" s="15">
        <v>60149.16</v>
      </c>
      <c r="E15" s="16">
        <v>122237.37</v>
      </c>
      <c r="F15" s="17"/>
      <c r="G15" s="18">
        <f t="shared" si="1"/>
        <v>0.49206850572783106</v>
      </c>
      <c r="H15" s="11"/>
      <c r="I15" s="13">
        <v>11</v>
      </c>
      <c r="J15" s="14" t="s">
        <v>10</v>
      </c>
      <c r="K15" s="19">
        <v>60049.48</v>
      </c>
      <c r="L15" s="16">
        <v>123229.9</v>
      </c>
      <c r="M15" s="17"/>
      <c r="N15" s="18">
        <f t="shared" si="0"/>
        <v>0.4872963460978221</v>
      </c>
      <c r="O15" s="11"/>
      <c r="P15" s="18">
        <f t="shared" si="2"/>
        <v>1.0097931364932726</v>
      </c>
    </row>
    <row r="16" spans="2:16" ht="18" customHeight="1">
      <c r="B16" s="13">
        <v>12</v>
      </c>
      <c r="C16" s="14" t="s">
        <v>11</v>
      </c>
      <c r="D16" s="15">
        <v>62573.58</v>
      </c>
      <c r="E16" s="16">
        <v>162307.14700000003</v>
      </c>
      <c r="F16" s="17"/>
      <c r="G16" s="18">
        <f t="shared" si="1"/>
        <v>0.3855257217970814</v>
      </c>
      <c r="H16" s="11"/>
      <c r="I16" s="13">
        <v>12</v>
      </c>
      <c r="J16" s="14" t="s">
        <v>11</v>
      </c>
      <c r="K16" s="19">
        <v>63773.6</v>
      </c>
      <c r="L16" s="16">
        <v>163371.54</v>
      </c>
      <c r="M16" s="17"/>
      <c r="N16" s="18">
        <f t="shared" si="0"/>
        <v>0.3903593000347551</v>
      </c>
      <c r="O16" s="11"/>
      <c r="P16" s="18">
        <f t="shared" si="2"/>
        <v>0.9876176173150137</v>
      </c>
    </row>
    <row r="17" spans="2:16" ht="18" customHeight="1">
      <c r="B17" s="13">
        <v>13</v>
      </c>
      <c r="C17" s="14" t="s">
        <v>12</v>
      </c>
      <c r="D17" s="15">
        <v>35330.87</v>
      </c>
      <c r="E17" s="16">
        <v>79645.69</v>
      </c>
      <c r="F17" s="17"/>
      <c r="G17" s="18">
        <f t="shared" si="1"/>
        <v>0.443600526280832</v>
      </c>
      <c r="H17" s="11"/>
      <c r="I17" s="13">
        <v>13</v>
      </c>
      <c r="J17" s="14" t="s">
        <v>12</v>
      </c>
      <c r="K17" s="19">
        <v>34975.12</v>
      </c>
      <c r="L17" s="16">
        <v>78846.25</v>
      </c>
      <c r="M17" s="17"/>
      <c r="N17" s="18">
        <f t="shared" si="0"/>
        <v>0.4435863468459185</v>
      </c>
      <c r="O17" s="11"/>
      <c r="P17" s="18">
        <f t="shared" si="2"/>
        <v>1.0000319654448662</v>
      </c>
    </row>
    <row r="18" spans="2:16" ht="18" customHeight="1">
      <c r="B18" s="13">
        <v>14</v>
      </c>
      <c r="C18" s="14" t="s">
        <v>13</v>
      </c>
      <c r="D18" s="15">
        <v>36624.55</v>
      </c>
      <c r="E18" s="16">
        <v>95033.07</v>
      </c>
      <c r="F18" s="17"/>
      <c r="G18" s="18">
        <f t="shared" si="1"/>
        <v>0.3853874235568734</v>
      </c>
      <c r="H18" s="11"/>
      <c r="I18" s="13">
        <v>14</v>
      </c>
      <c r="J18" s="14" t="s">
        <v>13</v>
      </c>
      <c r="K18" s="19">
        <v>36690.24</v>
      </c>
      <c r="L18" s="16">
        <v>95362.22</v>
      </c>
      <c r="M18" s="17"/>
      <c r="N18" s="18">
        <f t="shared" si="0"/>
        <v>0.38474607659091825</v>
      </c>
      <c r="O18" s="11"/>
      <c r="P18" s="18">
        <f t="shared" si="2"/>
        <v>1.001666935688176</v>
      </c>
    </row>
    <row r="19" spans="2:16" ht="18" customHeight="1">
      <c r="B19" s="13">
        <v>15</v>
      </c>
      <c r="C19" s="14" t="s">
        <v>14</v>
      </c>
      <c r="D19" s="15">
        <v>163953.33</v>
      </c>
      <c r="E19" s="16">
        <v>861586.41</v>
      </c>
      <c r="F19" s="17"/>
      <c r="G19" s="18">
        <f t="shared" si="1"/>
        <v>0.19029238170086735</v>
      </c>
      <c r="H19" s="11"/>
      <c r="I19" s="13">
        <v>15</v>
      </c>
      <c r="J19" s="14" t="s">
        <v>14</v>
      </c>
      <c r="K19" s="19">
        <v>164033.99</v>
      </c>
      <c r="L19" s="16">
        <v>865113.76</v>
      </c>
      <c r="M19" s="17"/>
      <c r="N19" s="18">
        <f t="shared" si="0"/>
        <v>0.18960973410017196</v>
      </c>
      <c r="O19" s="11"/>
      <c r="P19" s="18">
        <f t="shared" si="2"/>
        <v>1.0036002771900663</v>
      </c>
    </row>
    <row r="20" spans="2:16" ht="18" customHeight="1">
      <c r="B20" s="13">
        <v>16</v>
      </c>
      <c r="C20" s="14" t="s">
        <v>15</v>
      </c>
      <c r="D20" s="15">
        <v>52997</v>
      </c>
      <c r="E20" s="16">
        <v>284377.02</v>
      </c>
      <c r="F20" s="17"/>
      <c r="G20" s="18">
        <f t="shared" si="1"/>
        <v>0.18636175314025022</v>
      </c>
      <c r="H20" s="11"/>
      <c r="I20" s="13">
        <v>16</v>
      </c>
      <c r="J20" s="14" t="s">
        <v>15</v>
      </c>
      <c r="K20" s="19">
        <v>52602.63</v>
      </c>
      <c r="L20" s="16">
        <v>284576.52</v>
      </c>
      <c r="M20" s="17"/>
      <c r="N20" s="18">
        <f t="shared" si="0"/>
        <v>0.1848452922257957</v>
      </c>
      <c r="O20" s="11"/>
      <c r="P20" s="18">
        <f t="shared" si="2"/>
        <v>1.0082039466420496</v>
      </c>
    </row>
    <row r="21" spans="2:16" ht="18" customHeight="1">
      <c r="B21" s="13">
        <v>17</v>
      </c>
      <c r="C21" s="14" t="s">
        <v>16</v>
      </c>
      <c r="D21" s="15">
        <v>101899.46</v>
      </c>
      <c r="E21" s="16">
        <v>286436.21</v>
      </c>
      <c r="F21" s="17"/>
      <c r="G21" s="18">
        <f t="shared" si="1"/>
        <v>0.3557492259794947</v>
      </c>
      <c r="H21" s="11"/>
      <c r="I21" s="13">
        <v>17</v>
      </c>
      <c r="J21" s="14" t="s">
        <v>16</v>
      </c>
      <c r="K21" s="19">
        <v>102024.63</v>
      </c>
      <c r="L21" s="16">
        <v>286729.47</v>
      </c>
      <c r="M21" s="17"/>
      <c r="N21" s="18">
        <f t="shared" si="0"/>
        <v>0.3558219181307035</v>
      </c>
      <c r="O21" s="11"/>
      <c r="P21" s="18">
        <f t="shared" si="2"/>
        <v>0.999795706370224</v>
      </c>
    </row>
    <row r="22" spans="2:16" ht="18" customHeight="1">
      <c r="B22" s="13">
        <v>18</v>
      </c>
      <c r="C22" s="14" t="s">
        <v>17</v>
      </c>
      <c r="D22" s="15">
        <v>125499.8</v>
      </c>
      <c r="E22" s="16">
        <v>312363.06</v>
      </c>
      <c r="F22" s="17"/>
      <c r="G22" s="18">
        <f t="shared" si="1"/>
        <v>0.40177542120377485</v>
      </c>
      <c r="H22" s="11"/>
      <c r="I22" s="13">
        <v>18</v>
      </c>
      <c r="J22" s="14" t="s">
        <v>17</v>
      </c>
      <c r="K22" s="19">
        <v>125118.84</v>
      </c>
      <c r="L22" s="16">
        <v>312590.58</v>
      </c>
      <c r="M22" s="17"/>
      <c r="N22" s="18">
        <f t="shared" si="0"/>
        <v>0.4002642690000447</v>
      </c>
      <c r="O22" s="11"/>
      <c r="P22" s="18">
        <f t="shared" si="2"/>
        <v>1.0037753862154755</v>
      </c>
    </row>
    <row r="23" spans="2:16" ht="18" customHeight="1">
      <c r="B23" s="13">
        <v>19</v>
      </c>
      <c r="C23" s="14" t="s">
        <v>18</v>
      </c>
      <c r="D23" s="15">
        <v>153498.62</v>
      </c>
      <c r="E23" s="16">
        <v>348117.81</v>
      </c>
      <c r="F23" s="17"/>
      <c r="G23" s="18">
        <f t="shared" si="1"/>
        <v>0.4409387155457516</v>
      </c>
      <c r="H23" s="11"/>
      <c r="I23" s="13">
        <v>19</v>
      </c>
      <c r="J23" s="14" t="s">
        <v>18</v>
      </c>
      <c r="K23" s="19">
        <v>153327.08</v>
      </c>
      <c r="L23" s="16">
        <v>347761.83</v>
      </c>
      <c r="M23" s="17"/>
      <c r="N23" s="18">
        <f t="shared" si="0"/>
        <v>0.4408968057247685</v>
      </c>
      <c r="O23" s="11"/>
      <c r="P23" s="18">
        <f t="shared" si="2"/>
        <v>1.0000950558507997</v>
      </c>
    </row>
    <row r="24" spans="2:16" ht="18" customHeight="1">
      <c r="B24" s="13">
        <v>20</v>
      </c>
      <c r="C24" s="14" t="s">
        <v>19</v>
      </c>
      <c r="D24" s="15">
        <v>445964.83</v>
      </c>
      <c r="E24" s="16">
        <v>1059820.96</v>
      </c>
      <c r="F24" s="17"/>
      <c r="G24" s="18">
        <f t="shared" si="1"/>
        <v>0.4207926119898591</v>
      </c>
      <c r="H24" s="11"/>
      <c r="I24" s="13">
        <v>20</v>
      </c>
      <c r="J24" s="14" t="s">
        <v>19</v>
      </c>
      <c r="K24" s="19">
        <v>445727.47</v>
      </c>
      <c r="L24" s="16">
        <v>1061119.5</v>
      </c>
      <c r="M24" s="17"/>
      <c r="N24" s="18">
        <f t="shared" si="0"/>
        <v>0.42005398072507383</v>
      </c>
      <c r="O24" s="11"/>
      <c r="P24" s="18">
        <f t="shared" si="2"/>
        <v>1.0017584198666807</v>
      </c>
    </row>
    <row r="25" spans="2:16" ht="18" customHeight="1">
      <c r="B25" s="13">
        <v>21</v>
      </c>
      <c r="C25" s="14" t="s">
        <v>20</v>
      </c>
      <c r="D25" s="15">
        <v>387135.61</v>
      </c>
      <c r="E25" s="16">
        <v>865674.1662919999</v>
      </c>
      <c r="F25" s="17"/>
      <c r="G25" s="18">
        <f t="shared" si="1"/>
        <v>0.4472070729085562</v>
      </c>
      <c r="H25" s="11"/>
      <c r="I25" s="13">
        <v>21</v>
      </c>
      <c r="J25" s="14" t="s">
        <v>20</v>
      </c>
      <c r="K25" s="19">
        <v>387250.01</v>
      </c>
      <c r="L25" s="16">
        <v>865806.67</v>
      </c>
      <c r="M25" s="17"/>
      <c r="N25" s="18">
        <f t="shared" si="0"/>
        <v>0.4472707631138947</v>
      </c>
      <c r="O25" s="11"/>
      <c r="P25" s="18">
        <f t="shared" si="2"/>
        <v>0.9998576025741207</v>
      </c>
    </row>
    <row r="26" spans="2:16" ht="18" customHeight="1">
      <c r="B26" s="13">
        <v>22</v>
      </c>
      <c r="C26" s="14" t="s">
        <v>21</v>
      </c>
      <c r="D26" s="15">
        <v>283501.95</v>
      </c>
      <c r="E26" s="16">
        <v>501753.27</v>
      </c>
      <c r="F26" s="17"/>
      <c r="G26" s="18">
        <f t="shared" si="1"/>
        <v>0.5650226255625599</v>
      </c>
      <c r="H26" s="11"/>
      <c r="I26" s="13">
        <v>22</v>
      </c>
      <c r="J26" s="14" t="s">
        <v>21</v>
      </c>
      <c r="K26" s="19">
        <v>285023.44</v>
      </c>
      <c r="L26" s="16">
        <v>500274</v>
      </c>
      <c r="M26" s="17"/>
      <c r="N26" s="18">
        <f t="shared" si="0"/>
        <v>0.5697346654033589</v>
      </c>
      <c r="O26" s="11"/>
      <c r="P26" s="18">
        <f t="shared" si="2"/>
        <v>0.9917294134850246</v>
      </c>
    </row>
    <row r="27" spans="2:16" ht="18" customHeight="1">
      <c r="B27" s="13">
        <v>23</v>
      </c>
      <c r="C27" s="14" t="s">
        <v>22</v>
      </c>
      <c r="D27" s="15">
        <v>141451.33</v>
      </c>
      <c r="E27" s="16">
        <v>219717.81</v>
      </c>
      <c r="F27" s="17"/>
      <c r="G27" s="18">
        <f t="shared" si="1"/>
        <v>0.6437863639729523</v>
      </c>
      <c r="H27" s="11"/>
      <c r="I27" s="13">
        <v>23</v>
      </c>
      <c r="J27" s="14" t="s">
        <v>22</v>
      </c>
      <c r="K27" s="19">
        <v>141444.26</v>
      </c>
      <c r="L27" s="16">
        <v>220600.78</v>
      </c>
      <c r="M27" s="17"/>
      <c r="N27" s="18">
        <f t="shared" si="0"/>
        <v>0.6411775153288216</v>
      </c>
      <c r="O27" s="11"/>
      <c r="P27" s="18">
        <f t="shared" si="2"/>
        <v>1.0040688398793784</v>
      </c>
    </row>
    <row r="28" spans="2:16" ht="18" customHeight="1">
      <c r="B28" s="13">
        <v>24</v>
      </c>
      <c r="C28" s="14" t="s">
        <v>23</v>
      </c>
      <c r="D28" s="15">
        <v>230694.46</v>
      </c>
      <c r="E28" s="16">
        <v>373336.82</v>
      </c>
      <c r="F28" s="17"/>
      <c r="G28" s="18">
        <f t="shared" si="1"/>
        <v>0.6179258182999469</v>
      </c>
      <c r="H28" s="11"/>
      <c r="I28" s="13">
        <v>24</v>
      </c>
      <c r="J28" s="14" t="s">
        <v>23</v>
      </c>
      <c r="K28" s="19">
        <v>232620.46</v>
      </c>
      <c r="L28" s="16">
        <v>375613.08</v>
      </c>
      <c r="M28" s="17"/>
      <c r="N28" s="18">
        <f t="shared" si="0"/>
        <v>0.619308731208189</v>
      </c>
      <c r="O28" s="11"/>
      <c r="P28" s="18">
        <f t="shared" si="2"/>
        <v>0.9977670056329672</v>
      </c>
    </row>
    <row r="29" spans="2:16" ht="18" customHeight="1">
      <c r="B29" s="13">
        <v>25</v>
      </c>
      <c r="C29" s="14" t="s">
        <v>24</v>
      </c>
      <c r="D29" s="15">
        <v>84249.49</v>
      </c>
      <c r="E29" s="16">
        <v>204893.34130899998</v>
      </c>
      <c r="F29" s="17"/>
      <c r="G29" s="18">
        <f t="shared" si="1"/>
        <v>0.41118705694268126</v>
      </c>
      <c r="H29" s="11"/>
      <c r="I29" s="13">
        <v>25</v>
      </c>
      <c r="J29" s="14" t="s">
        <v>24</v>
      </c>
      <c r="K29" s="19">
        <v>83394.17</v>
      </c>
      <c r="L29" s="16">
        <v>206011.15</v>
      </c>
      <c r="M29" s="17"/>
      <c r="N29" s="18">
        <f t="shared" si="0"/>
        <v>0.4048041574448762</v>
      </c>
      <c r="O29" s="11"/>
      <c r="P29" s="18">
        <f t="shared" si="2"/>
        <v>1.0157678704144095</v>
      </c>
    </row>
    <row r="30" spans="2:16" ht="18" customHeight="1">
      <c r="B30" s="13">
        <v>26</v>
      </c>
      <c r="C30" s="14" t="s">
        <v>25</v>
      </c>
      <c r="D30" s="15">
        <v>130542.91</v>
      </c>
      <c r="E30" s="16">
        <v>343427.79</v>
      </c>
      <c r="F30" s="17"/>
      <c r="G30" s="18">
        <f t="shared" si="1"/>
        <v>0.3801174913655066</v>
      </c>
      <c r="H30" s="11"/>
      <c r="I30" s="13">
        <v>26</v>
      </c>
      <c r="J30" s="14" t="s">
        <v>25</v>
      </c>
      <c r="K30" s="19">
        <v>130306.69</v>
      </c>
      <c r="L30" s="16">
        <v>344197.84</v>
      </c>
      <c r="M30" s="17"/>
      <c r="N30" s="18">
        <f t="shared" si="0"/>
        <v>0.37858078946689494</v>
      </c>
      <c r="O30" s="11"/>
      <c r="P30" s="18">
        <f t="shared" si="2"/>
        <v>1.0040591121931348</v>
      </c>
    </row>
    <row r="31" spans="2:16" ht="18" customHeight="1">
      <c r="B31" s="13">
        <v>27</v>
      </c>
      <c r="C31" s="14" t="s">
        <v>26</v>
      </c>
      <c r="D31" s="15">
        <v>28312.99</v>
      </c>
      <c r="E31" s="16">
        <v>58261.68</v>
      </c>
      <c r="F31" s="17"/>
      <c r="G31" s="18">
        <f t="shared" si="1"/>
        <v>0.4859624713877115</v>
      </c>
      <c r="H31" s="11"/>
      <c r="I31" s="13">
        <v>27</v>
      </c>
      <c r="J31" s="14" t="s">
        <v>26</v>
      </c>
      <c r="K31" s="19">
        <v>28236.47</v>
      </c>
      <c r="L31" s="16">
        <v>58391.06</v>
      </c>
      <c r="M31" s="17"/>
      <c r="N31" s="18">
        <f t="shared" si="0"/>
        <v>0.48357522538552994</v>
      </c>
      <c r="O31" s="11"/>
      <c r="P31" s="18">
        <f t="shared" si="2"/>
        <v>1.0049366590281343</v>
      </c>
    </row>
    <row r="32" spans="2:16" ht="18" customHeight="1">
      <c r="B32" s="13">
        <v>28</v>
      </c>
      <c r="C32" s="14" t="s">
        <v>27</v>
      </c>
      <c r="D32" s="15">
        <v>240465.87</v>
      </c>
      <c r="E32" s="16">
        <v>562065.71</v>
      </c>
      <c r="F32" s="17"/>
      <c r="G32" s="18">
        <f t="shared" si="1"/>
        <v>0.42782519147094034</v>
      </c>
      <c r="H32" s="11"/>
      <c r="I32" s="13">
        <v>28</v>
      </c>
      <c r="J32" s="14" t="s">
        <v>27</v>
      </c>
      <c r="K32" s="19">
        <v>239571.99</v>
      </c>
      <c r="L32" s="16">
        <v>562760.21</v>
      </c>
      <c r="M32" s="17"/>
      <c r="N32" s="18">
        <f t="shared" si="0"/>
        <v>0.42570882898774953</v>
      </c>
      <c r="O32" s="11"/>
      <c r="P32" s="18">
        <f t="shared" si="2"/>
        <v>1.0049713849915283</v>
      </c>
    </row>
    <row r="33" spans="2:16" ht="18" customHeight="1">
      <c r="B33" s="13">
        <v>29</v>
      </c>
      <c r="C33" s="14" t="s">
        <v>28</v>
      </c>
      <c r="D33" s="15">
        <v>173041.53</v>
      </c>
      <c r="E33" s="16">
        <v>284426.28</v>
      </c>
      <c r="F33" s="17"/>
      <c r="G33" s="18">
        <f t="shared" si="1"/>
        <v>0.6083879801824219</v>
      </c>
      <c r="H33" s="11"/>
      <c r="I33" s="13">
        <v>29</v>
      </c>
      <c r="J33" s="14" t="s">
        <v>28</v>
      </c>
      <c r="K33" s="19">
        <v>172525.68</v>
      </c>
      <c r="L33" s="16">
        <v>283817.34</v>
      </c>
      <c r="M33" s="17"/>
      <c r="N33" s="18">
        <f t="shared" si="0"/>
        <v>0.6078757555827984</v>
      </c>
      <c r="O33" s="11"/>
      <c r="P33" s="18">
        <f t="shared" si="2"/>
        <v>1.0008426468647897</v>
      </c>
    </row>
    <row r="34" spans="2:16" ht="18" customHeight="1">
      <c r="B34" s="13">
        <v>30</v>
      </c>
      <c r="C34" s="14" t="s">
        <v>29</v>
      </c>
      <c r="D34" s="15">
        <v>221125.1</v>
      </c>
      <c r="E34" s="16">
        <v>363592.24</v>
      </c>
      <c r="F34" s="17"/>
      <c r="G34" s="18">
        <f t="shared" si="1"/>
        <v>0.608167820083289</v>
      </c>
      <c r="H34" s="11"/>
      <c r="I34" s="13">
        <v>30</v>
      </c>
      <c r="J34" s="14" t="s">
        <v>29</v>
      </c>
      <c r="K34" s="19">
        <v>221157.97</v>
      </c>
      <c r="L34" s="16">
        <v>363766.27</v>
      </c>
      <c r="M34" s="17"/>
      <c r="N34" s="18">
        <f t="shared" si="0"/>
        <v>0.6079672257683484</v>
      </c>
      <c r="O34" s="11"/>
      <c r="P34" s="18">
        <f t="shared" si="2"/>
        <v>1.0003299426456533</v>
      </c>
    </row>
    <row r="35" spans="2:16" ht="18" customHeight="1">
      <c r="B35" s="13">
        <v>31</v>
      </c>
      <c r="C35" s="14" t="s">
        <v>30</v>
      </c>
      <c r="D35" s="15">
        <v>139238.93</v>
      </c>
      <c r="E35" s="16">
        <v>257734.126054</v>
      </c>
      <c r="F35" s="17"/>
      <c r="G35" s="18">
        <f t="shared" si="1"/>
        <v>0.5402425054524091</v>
      </c>
      <c r="H35" s="11"/>
      <c r="I35" s="13">
        <v>31</v>
      </c>
      <c r="J35" s="14" t="s">
        <v>30</v>
      </c>
      <c r="K35" s="19">
        <v>140174.94</v>
      </c>
      <c r="L35" s="16">
        <v>258085.57</v>
      </c>
      <c r="M35" s="17"/>
      <c r="N35" s="18">
        <f t="shared" si="0"/>
        <v>0.5431335816256601</v>
      </c>
      <c r="O35" s="11"/>
      <c r="P35" s="18">
        <f t="shared" si="2"/>
        <v>0.9946770439702926</v>
      </c>
    </row>
    <row r="36" spans="2:16" ht="18" customHeight="1">
      <c r="B36" s="13">
        <v>32</v>
      </c>
      <c r="C36" s="14" t="s">
        <v>31</v>
      </c>
      <c r="D36" s="15">
        <v>207342.07</v>
      </c>
      <c r="E36" s="16">
        <v>525748.42</v>
      </c>
      <c r="F36" s="17"/>
      <c r="G36" s="18">
        <f t="shared" si="1"/>
        <v>0.39437507011433337</v>
      </c>
      <c r="H36" s="11"/>
      <c r="I36" s="13">
        <v>32</v>
      </c>
      <c r="J36" s="14" t="s">
        <v>31</v>
      </c>
      <c r="K36" s="19">
        <v>205461.63</v>
      </c>
      <c r="L36" s="16">
        <v>527630.93</v>
      </c>
      <c r="M36" s="17"/>
      <c r="N36" s="18">
        <f t="shared" si="0"/>
        <v>0.38940406696779506</v>
      </c>
      <c r="O36" s="11"/>
      <c r="P36" s="18">
        <f t="shared" si="2"/>
        <v>1.012765668281912</v>
      </c>
    </row>
    <row r="37" spans="2:16" ht="18" customHeight="1">
      <c r="B37" s="13">
        <v>33</v>
      </c>
      <c r="C37" s="14" t="s">
        <v>32</v>
      </c>
      <c r="D37" s="15">
        <v>198290.82</v>
      </c>
      <c r="E37" s="16">
        <v>483597.10378899996</v>
      </c>
      <c r="F37" s="17"/>
      <c r="G37" s="18">
        <f t="shared" si="1"/>
        <v>0.4100331007906884</v>
      </c>
      <c r="H37" s="11"/>
      <c r="I37" s="13">
        <v>33</v>
      </c>
      <c r="J37" s="14" t="s">
        <v>32</v>
      </c>
      <c r="K37" s="19">
        <v>197915.12</v>
      </c>
      <c r="L37" s="16">
        <v>484524.39</v>
      </c>
      <c r="M37" s="17"/>
      <c r="N37" s="18">
        <f t="shared" si="0"/>
        <v>0.4084729769743892</v>
      </c>
      <c r="O37" s="11"/>
      <c r="P37" s="18">
        <f t="shared" si="2"/>
        <v>1.0038194052097527</v>
      </c>
    </row>
    <row r="38" spans="2:16" ht="18" customHeight="1">
      <c r="B38" s="13">
        <v>34</v>
      </c>
      <c r="C38" s="14" t="s">
        <v>33</v>
      </c>
      <c r="D38" s="15">
        <v>199230.2</v>
      </c>
      <c r="E38" s="16">
        <v>612897.16</v>
      </c>
      <c r="F38" s="17"/>
      <c r="G38" s="18">
        <f t="shared" si="1"/>
        <v>0.32506301709735447</v>
      </c>
      <c r="H38" s="11"/>
      <c r="I38" s="13">
        <v>34</v>
      </c>
      <c r="J38" s="14" t="s">
        <v>33</v>
      </c>
      <c r="K38" s="19">
        <v>197968.17</v>
      </c>
      <c r="L38" s="16">
        <v>614018.24</v>
      </c>
      <c r="M38" s="17"/>
      <c r="N38" s="18">
        <f t="shared" si="0"/>
        <v>0.32241415173594845</v>
      </c>
      <c r="O38" s="11"/>
      <c r="P38" s="18">
        <f t="shared" si="2"/>
        <v>1.008215722998336</v>
      </c>
    </row>
    <row r="39" spans="2:16" ht="18" customHeight="1">
      <c r="B39" s="13">
        <v>35</v>
      </c>
      <c r="C39" s="14" t="s">
        <v>34</v>
      </c>
      <c r="D39" s="15">
        <v>197225.38</v>
      </c>
      <c r="E39" s="16">
        <v>438781.97</v>
      </c>
      <c r="F39" s="17"/>
      <c r="G39" s="18">
        <f t="shared" si="1"/>
        <v>0.4494837834836286</v>
      </c>
      <c r="H39" s="11"/>
      <c r="I39" s="13">
        <v>35</v>
      </c>
      <c r="J39" s="14" t="s">
        <v>34</v>
      </c>
      <c r="K39" s="19">
        <v>193228.43</v>
      </c>
      <c r="L39" s="16">
        <v>432855.45</v>
      </c>
      <c r="M39" s="17"/>
      <c r="N39" s="18">
        <f t="shared" si="0"/>
        <v>0.446404059369011</v>
      </c>
      <c r="O39" s="11"/>
      <c r="P39" s="18">
        <f t="shared" si="2"/>
        <v>1.0068989608180776</v>
      </c>
    </row>
    <row r="40" spans="2:16" ht="18" customHeight="1">
      <c r="B40" s="13">
        <v>36</v>
      </c>
      <c r="C40" s="14" t="s">
        <v>35</v>
      </c>
      <c r="D40" s="15">
        <v>192176.86</v>
      </c>
      <c r="E40" s="16">
        <v>312340.26</v>
      </c>
      <c r="F40" s="17"/>
      <c r="G40" s="18">
        <f t="shared" si="1"/>
        <v>0.6152804636840604</v>
      </c>
      <c r="H40" s="11"/>
      <c r="I40" s="13">
        <v>36</v>
      </c>
      <c r="J40" s="14" t="s">
        <v>35</v>
      </c>
      <c r="K40" s="19">
        <v>193787.47</v>
      </c>
      <c r="L40" s="16">
        <v>312831.88</v>
      </c>
      <c r="M40" s="17"/>
      <c r="N40" s="18">
        <f t="shared" si="0"/>
        <v>0.6194620254176141</v>
      </c>
      <c r="O40" s="11"/>
      <c r="P40" s="18">
        <f t="shared" si="2"/>
        <v>0.9932496883392736</v>
      </c>
    </row>
    <row r="41" spans="2:16" ht="18" customHeight="1">
      <c r="B41" s="13">
        <v>37</v>
      </c>
      <c r="C41" s="14" t="s">
        <v>36</v>
      </c>
      <c r="D41" s="15">
        <v>27074.15</v>
      </c>
      <c r="E41" s="16">
        <v>87858.52</v>
      </c>
      <c r="F41" s="17"/>
      <c r="G41" s="18">
        <f t="shared" si="1"/>
        <v>0.30815622662435016</v>
      </c>
      <c r="H41" s="11"/>
      <c r="I41" s="13">
        <v>37</v>
      </c>
      <c r="J41" s="14" t="s">
        <v>36</v>
      </c>
      <c r="K41" s="19">
        <v>27327.28</v>
      </c>
      <c r="L41" s="16">
        <v>88277.86</v>
      </c>
      <c r="M41" s="17"/>
      <c r="N41" s="18">
        <f t="shared" si="0"/>
        <v>0.3095598375402394</v>
      </c>
      <c r="O41" s="11"/>
      <c r="P41" s="18">
        <f t="shared" si="2"/>
        <v>0.9954657848154905</v>
      </c>
    </row>
    <row r="42" spans="2:16" ht="18" customHeight="1">
      <c r="B42" s="13">
        <v>38</v>
      </c>
      <c r="C42" s="14" t="s">
        <v>37</v>
      </c>
      <c r="D42" s="15">
        <v>246536.3</v>
      </c>
      <c r="E42" s="16">
        <v>401146.5</v>
      </c>
      <c r="F42" s="17"/>
      <c r="G42" s="18">
        <f t="shared" si="1"/>
        <v>0.6145792123326516</v>
      </c>
      <c r="H42" s="11"/>
      <c r="I42" s="13">
        <v>38</v>
      </c>
      <c r="J42" s="14" t="s">
        <v>37</v>
      </c>
      <c r="K42" s="19">
        <v>247039.07</v>
      </c>
      <c r="L42" s="16">
        <v>401139.02</v>
      </c>
      <c r="M42" s="17"/>
      <c r="N42" s="18">
        <f t="shared" si="0"/>
        <v>0.6158440283371086</v>
      </c>
      <c r="O42" s="11"/>
      <c r="P42" s="18">
        <f t="shared" si="2"/>
        <v>0.9979462072436226</v>
      </c>
    </row>
    <row r="43" spans="2:16" ht="18" customHeight="1">
      <c r="B43" s="13">
        <v>39</v>
      </c>
      <c r="C43" s="14" t="s">
        <v>38</v>
      </c>
      <c r="D43" s="15">
        <v>392144.77</v>
      </c>
      <c r="E43" s="16">
        <v>599179.63</v>
      </c>
      <c r="F43" s="17"/>
      <c r="G43" s="18">
        <f t="shared" si="1"/>
        <v>0.6544694618540353</v>
      </c>
      <c r="H43" s="11"/>
      <c r="I43" s="13">
        <v>39</v>
      </c>
      <c r="J43" s="14" t="s">
        <v>38</v>
      </c>
      <c r="K43" s="19">
        <v>388988.55</v>
      </c>
      <c r="L43" s="16">
        <v>595085.5</v>
      </c>
      <c r="M43" s="17"/>
      <c r="N43" s="18">
        <f t="shared" si="0"/>
        <v>0.6536683384152361</v>
      </c>
      <c r="O43" s="11"/>
      <c r="P43" s="18">
        <f t="shared" si="2"/>
        <v>1.0012255809127018</v>
      </c>
    </row>
    <row r="44" spans="2:16" ht="18" customHeight="1">
      <c r="B44" s="13">
        <v>40</v>
      </c>
      <c r="C44" s="14" t="s">
        <v>39</v>
      </c>
      <c r="D44" s="15">
        <v>142789.09</v>
      </c>
      <c r="E44" s="16">
        <v>222368.95</v>
      </c>
      <c r="F44" s="17"/>
      <c r="G44" s="18">
        <f t="shared" si="1"/>
        <v>0.6421269246448301</v>
      </c>
      <c r="H44" s="11"/>
      <c r="I44" s="13">
        <v>40</v>
      </c>
      <c r="J44" s="14" t="s">
        <v>39</v>
      </c>
      <c r="K44" s="19">
        <v>142725.8</v>
      </c>
      <c r="L44" s="16">
        <v>222598.21</v>
      </c>
      <c r="M44" s="17"/>
      <c r="N44" s="18">
        <f t="shared" si="0"/>
        <v>0.6411812565788377</v>
      </c>
      <c r="O44" s="11"/>
      <c r="P44" s="18">
        <f t="shared" si="2"/>
        <v>1.0014748841396865</v>
      </c>
    </row>
    <row r="45" spans="2:16" ht="18" customHeight="1">
      <c r="B45" s="13">
        <v>41</v>
      </c>
      <c r="C45" s="14" t="s">
        <v>40</v>
      </c>
      <c r="D45" s="15">
        <v>73753.43</v>
      </c>
      <c r="E45" s="16">
        <v>110702.43</v>
      </c>
      <c r="F45" s="17"/>
      <c r="G45" s="18">
        <f t="shared" si="1"/>
        <v>0.6662313555357366</v>
      </c>
      <c r="H45" s="11"/>
      <c r="I45" s="13">
        <v>41</v>
      </c>
      <c r="J45" s="14" t="s">
        <v>40</v>
      </c>
      <c r="K45" s="19">
        <v>73318.57</v>
      </c>
      <c r="L45" s="16">
        <v>110418.89</v>
      </c>
      <c r="M45" s="17"/>
      <c r="N45" s="18">
        <f t="shared" si="0"/>
        <v>0.664003867454201</v>
      </c>
      <c r="O45" s="11"/>
      <c r="P45" s="18">
        <f t="shared" si="2"/>
        <v>1.0033546311862247</v>
      </c>
    </row>
    <row r="46" spans="2:16" ht="18" customHeight="1">
      <c r="B46" s="13">
        <v>42</v>
      </c>
      <c r="C46" s="14" t="s">
        <v>41</v>
      </c>
      <c r="D46" s="15">
        <v>104766.19</v>
      </c>
      <c r="E46" s="16">
        <v>242942.87</v>
      </c>
      <c r="F46" s="17"/>
      <c r="G46" s="18">
        <f t="shared" si="1"/>
        <v>0.4312379696510542</v>
      </c>
      <c r="H46" s="11"/>
      <c r="I46" s="13">
        <v>42</v>
      </c>
      <c r="J46" s="14" t="s">
        <v>41</v>
      </c>
      <c r="K46" s="19">
        <v>104574.55</v>
      </c>
      <c r="L46" s="16">
        <v>243701.6</v>
      </c>
      <c r="M46" s="17"/>
      <c r="N46" s="18">
        <f t="shared" si="0"/>
        <v>0.42910900051538436</v>
      </c>
      <c r="O46" s="11"/>
      <c r="P46" s="18">
        <f t="shared" si="2"/>
        <v>1.0049613714303658</v>
      </c>
    </row>
    <row r="47" spans="2:16" ht="18" customHeight="1">
      <c r="B47" s="13">
        <v>43</v>
      </c>
      <c r="C47" s="14" t="s">
        <v>42</v>
      </c>
      <c r="D47" s="15">
        <v>282020.34</v>
      </c>
      <c r="E47" s="16">
        <v>465741.92</v>
      </c>
      <c r="F47" s="17"/>
      <c r="G47" s="18">
        <f t="shared" si="1"/>
        <v>0.6055292166958045</v>
      </c>
      <c r="H47" s="11"/>
      <c r="I47" s="13">
        <v>43</v>
      </c>
      <c r="J47" s="14" t="s">
        <v>42</v>
      </c>
      <c r="K47" s="19">
        <v>283605.07</v>
      </c>
      <c r="L47" s="16">
        <v>464987.49</v>
      </c>
      <c r="M47" s="17"/>
      <c r="N47" s="18">
        <f t="shared" si="0"/>
        <v>0.6099197851537899</v>
      </c>
      <c r="O47" s="11"/>
      <c r="P47" s="18">
        <f t="shared" si="2"/>
        <v>0.992801400176126</v>
      </c>
    </row>
    <row r="48" spans="2:16" ht="18" customHeight="1">
      <c r="B48" s="13">
        <v>44</v>
      </c>
      <c r="C48" s="14" t="s">
        <v>43</v>
      </c>
      <c r="D48" s="15">
        <v>238860.75</v>
      </c>
      <c r="E48" s="16">
        <v>452607.89</v>
      </c>
      <c r="F48" s="17"/>
      <c r="G48" s="18">
        <f t="shared" si="1"/>
        <v>0.5277432304593718</v>
      </c>
      <c r="H48" s="11"/>
      <c r="I48" s="13">
        <v>44</v>
      </c>
      <c r="J48" s="14" t="s">
        <v>43</v>
      </c>
      <c r="K48" s="19">
        <v>241233.89</v>
      </c>
      <c r="L48" s="16">
        <v>453890.87</v>
      </c>
      <c r="M48" s="17"/>
      <c r="N48" s="18">
        <f t="shared" si="0"/>
        <v>0.5314799348134057</v>
      </c>
      <c r="O48" s="11"/>
      <c r="P48" s="18">
        <f t="shared" si="2"/>
        <v>0.9929692466088191</v>
      </c>
    </row>
    <row r="49" spans="2:16" ht="18" customHeight="1">
      <c r="B49" s="13">
        <v>45</v>
      </c>
      <c r="C49" s="14" t="s">
        <v>44</v>
      </c>
      <c r="D49" s="15">
        <v>356812.19</v>
      </c>
      <c r="E49" s="16">
        <v>589208.44</v>
      </c>
      <c r="F49" s="17"/>
      <c r="G49" s="18">
        <f t="shared" si="1"/>
        <v>0.6055788847831168</v>
      </c>
      <c r="H49" s="11"/>
      <c r="I49" s="13">
        <v>45</v>
      </c>
      <c r="J49" s="14" t="s">
        <v>44</v>
      </c>
      <c r="K49" s="19">
        <v>356518.28</v>
      </c>
      <c r="L49" s="16">
        <v>588943.14</v>
      </c>
      <c r="M49" s="17"/>
      <c r="N49" s="18">
        <f t="shared" si="0"/>
        <v>0.6053526321743047</v>
      </c>
      <c r="O49" s="11"/>
      <c r="P49" s="18">
        <f t="shared" si="2"/>
        <v>1.0003737534071662</v>
      </c>
    </row>
    <row r="50" spans="2:16" ht="18" customHeight="1">
      <c r="B50" s="13">
        <v>46</v>
      </c>
      <c r="C50" s="14" t="s">
        <v>45</v>
      </c>
      <c r="D50" s="15">
        <v>301992.58</v>
      </c>
      <c r="E50" s="16">
        <v>590450.58</v>
      </c>
      <c r="F50" s="17"/>
      <c r="G50" s="18">
        <f t="shared" si="1"/>
        <v>0.5114612301676459</v>
      </c>
      <c r="H50" s="11"/>
      <c r="I50" s="13">
        <v>46</v>
      </c>
      <c r="J50" s="14" t="s">
        <v>45</v>
      </c>
      <c r="K50" s="19">
        <v>303256.78</v>
      </c>
      <c r="L50" s="16">
        <v>590088.3</v>
      </c>
      <c r="M50" s="17"/>
      <c r="N50" s="18">
        <f t="shared" si="0"/>
        <v>0.5139176289379064</v>
      </c>
      <c r="O50" s="11"/>
      <c r="P50" s="18">
        <f t="shared" si="2"/>
        <v>0.9952202480865717</v>
      </c>
    </row>
    <row r="51" spans="2:16" ht="18" customHeight="1" thickBot="1">
      <c r="B51" s="20">
        <v>47</v>
      </c>
      <c r="C51" s="21" t="s">
        <v>46</v>
      </c>
      <c r="D51" s="22">
        <v>12361.31</v>
      </c>
      <c r="E51" s="23">
        <v>105036.43</v>
      </c>
      <c r="F51" s="17"/>
      <c r="G51" s="24">
        <f t="shared" si="1"/>
        <v>0.11768593049097346</v>
      </c>
      <c r="H51" s="11"/>
      <c r="I51" s="20">
        <v>47</v>
      </c>
      <c r="J51" s="21" t="s">
        <v>46</v>
      </c>
      <c r="K51" s="25">
        <v>12574.17</v>
      </c>
      <c r="L51" s="23">
        <v>104048.96</v>
      </c>
      <c r="M51" s="17"/>
      <c r="N51" s="24">
        <f t="shared" si="0"/>
        <v>0.12084858897196088</v>
      </c>
      <c r="O51" s="11"/>
      <c r="P51" s="24">
        <f t="shared" si="2"/>
        <v>0.9738295787489815</v>
      </c>
    </row>
    <row r="52" spans="4:16" ht="18" customHeight="1" thickBot="1">
      <c r="D52" s="26"/>
      <c r="E52" s="27"/>
      <c r="F52" s="17"/>
      <c r="G52" s="27"/>
      <c r="H52" s="27"/>
      <c r="I52" s="17"/>
      <c r="J52" s="17"/>
      <c r="K52" s="26"/>
      <c r="L52" s="27"/>
      <c r="M52" s="17"/>
      <c r="N52" s="27"/>
      <c r="O52" s="27"/>
      <c r="P52" s="27"/>
    </row>
    <row r="53" spans="2:16" ht="18" customHeight="1" thickBot="1">
      <c r="B53" s="102" t="s">
        <v>73</v>
      </c>
      <c r="C53" s="103"/>
      <c r="D53" s="28">
        <f>+SUM(D5:D51)</f>
        <v>10346672.500000002</v>
      </c>
      <c r="E53" s="29">
        <f>+SUM(E5:E52)</f>
        <v>25096987.479904614</v>
      </c>
      <c r="F53" s="17"/>
      <c r="G53" s="54">
        <f>+D53/E53</f>
        <v>0.41226750853203703</v>
      </c>
      <c r="H53" s="30"/>
      <c r="I53" s="102" t="s">
        <v>73</v>
      </c>
      <c r="J53" s="103"/>
      <c r="K53" s="31">
        <f>+SUM(K5:K51)</f>
        <v>10360796.290000003</v>
      </c>
      <c r="L53" s="29">
        <f>+SUM(L5:L52)</f>
        <v>25121083.889999997</v>
      </c>
      <c r="M53" s="17"/>
      <c r="N53" s="54">
        <f>+K53/L53</f>
        <v>0.41243428569275814</v>
      </c>
      <c r="O53" s="30"/>
      <c r="P53" s="54">
        <f t="shared" si="2"/>
        <v>0.999595627312019</v>
      </c>
    </row>
    <row r="54" spans="4:16" ht="18" customHeight="1">
      <c r="D54" s="32"/>
      <c r="E54" s="33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4:16" ht="18" customHeight="1">
      <c r="D55" s="32"/>
      <c r="E55" s="33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4:16" ht="18" customHeight="1">
      <c r="D56" s="32"/>
      <c r="E56" s="33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7:16" ht="18" customHeight="1"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7:16" ht="18" customHeight="1"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</sheetData>
  <sheetProtection/>
  <mergeCells count="10">
    <mergeCell ref="N3:N4"/>
    <mergeCell ref="P3:P4"/>
    <mergeCell ref="B1:D2"/>
    <mergeCell ref="K3:L3"/>
    <mergeCell ref="B53:C53"/>
    <mergeCell ref="B3:C4"/>
    <mergeCell ref="I3:J4"/>
    <mergeCell ref="I53:J53"/>
    <mergeCell ref="D3:E3"/>
    <mergeCell ref="G3:G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2008-11-07T09:12:57Z</cp:lastPrinted>
  <dcterms:created xsi:type="dcterms:W3CDTF">2003-11-17T11:24:08Z</dcterms:created>
  <dcterms:modified xsi:type="dcterms:W3CDTF">2008-12-08T04:19:31Z</dcterms:modified>
  <cp:category/>
  <cp:version/>
  <cp:contentType/>
  <cp:contentStatus/>
</cp:coreProperties>
</file>