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 documentId="13_ncr:1_{E0246ADE-26B1-4F24-8327-A99CA24BC561}" xr6:coauthVersionLast="47" xr6:coauthVersionMax="47" xr10:uidLastSave="{915D45F2-FB05-4627-ABE8-A4EBF11DC6D7}"/>
  <bookViews>
    <workbookView xWindow="-120" yWindow="-120" windowWidth="29040" windowHeight="15720" tabRatio="808" activeTab="2" xr2:uid="{5F9AC9E0-8FEE-4B42-8DFD-B729E8F0863D}"/>
  </bookViews>
  <sheets>
    <sheet name="使い方" sheetId="24" r:id="rId1"/>
    <sheet name="採点表（R7.6月版）" sheetId="23" r:id="rId2"/>
    <sheet name="まとめ・比較（R7.6月版)" sheetId="26" r:id="rId3"/>
  </sheets>
  <definedNames>
    <definedName name="_xlnm._FilterDatabase" localSheetId="2" hidden="1">'まとめ・比較（R7.6月版)'!$B$1:$BD$6</definedName>
    <definedName name="_xlnm._FilterDatabase" localSheetId="1" hidden="1">'採点表（R7.6月版）'!$A$1:$BC$273</definedName>
    <definedName name="_xlnm.Print_Area" localSheetId="2">'まとめ・比較（R7.6月版)'!$A$1:$DI$118</definedName>
    <definedName name="_xlnm.Print_Area" localSheetId="1">'採点表（R7.6月版）'!$A$1:$BC$274</definedName>
    <definedName name="_xlnm.Print_Area" localSheetId="0">使い方!$A$1:$N$55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N40" i="26" l="1"/>
  <c r="CN41" i="26"/>
  <c r="CN42" i="26"/>
  <c r="CN52" i="26"/>
  <c r="CN51" i="26"/>
  <c r="CN50" i="26"/>
  <c r="CN49" i="26"/>
  <c r="CN48" i="26"/>
  <c r="CN47" i="26"/>
  <c r="CN46" i="26"/>
  <c r="CN44" i="26"/>
  <c r="CN43" i="26"/>
  <c r="CN38" i="26"/>
  <c r="CN37" i="26"/>
  <c r="CN36" i="26"/>
  <c r="CN35" i="26"/>
  <c r="CN34" i="26"/>
  <c r="CN33" i="26"/>
  <c r="CN32" i="26"/>
  <c r="CN30" i="26"/>
  <c r="CN29" i="26"/>
  <c r="CN28" i="26"/>
  <c r="CN27" i="26"/>
  <c r="CN26" i="26"/>
  <c r="CN25" i="26"/>
  <c r="CN24" i="26"/>
  <c r="CN23" i="26"/>
  <c r="CN21" i="26"/>
  <c r="CN20" i="26"/>
  <c r="CN19" i="26"/>
  <c r="CN18" i="26"/>
  <c r="CN17" i="26"/>
  <c r="CN15" i="26"/>
  <c r="CN14" i="26"/>
  <c r="CN13" i="26"/>
  <c r="CN12" i="26"/>
  <c r="CN11" i="26"/>
  <c r="CN10" i="26"/>
  <c r="CN9" i="26"/>
  <c r="CN8" i="26"/>
  <c r="DL51" i="26" l="1"/>
  <c r="DL50" i="26"/>
  <c r="DL49" i="26"/>
  <c r="BW131" i="26" s="1"/>
  <c r="DA131" i="26" s="1"/>
  <c r="DL48" i="26"/>
  <c r="DL47" i="26"/>
  <c r="DL46" i="26"/>
  <c r="DL43" i="26"/>
  <c r="BU134" i="26" s="1"/>
  <c r="CZ134" i="26" s="1"/>
  <c r="DL40" i="26"/>
  <c r="BU128" i="26" s="1"/>
  <c r="CZ128" i="26" s="1"/>
  <c r="DL37" i="26"/>
  <c r="DL35" i="26"/>
  <c r="DL34" i="26"/>
  <c r="DL33" i="26"/>
  <c r="DL32" i="26"/>
  <c r="DL29" i="26"/>
  <c r="BQ134" i="26" s="1"/>
  <c r="CX134" i="26" s="1"/>
  <c r="DL28" i="26"/>
  <c r="DL27" i="26"/>
  <c r="DL26" i="26"/>
  <c r="DL25" i="26"/>
  <c r="DL24" i="26"/>
  <c r="DL23" i="26"/>
  <c r="DL19" i="26"/>
  <c r="DL18" i="26"/>
  <c r="DL17" i="26"/>
  <c r="DL14" i="26"/>
  <c r="DL13" i="26"/>
  <c r="DL12" i="26"/>
  <c r="DL11" i="26"/>
  <c r="DL10" i="26"/>
  <c r="DL8" i="26"/>
  <c r="DY52" i="26"/>
  <c r="DY51" i="26"/>
  <c r="DY50" i="26"/>
  <c r="DY49" i="26"/>
  <c r="DY48" i="26"/>
  <c r="DY47" i="26"/>
  <c r="DY46" i="26"/>
  <c r="DY44" i="26"/>
  <c r="DY43" i="26"/>
  <c r="DY42" i="26"/>
  <c r="DY41" i="26"/>
  <c r="DY40" i="26"/>
  <c r="DY38" i="26"/>
  <c r="DY37" i="26"/>
  <c r="DY36" i="26"/>
  <c r="DY35" i="26"/>
  <c r="DY34" i="26"/>
  <c r="DY33" i="26"/>
  <c r="DY32" i="26"/>
  <c r="DY30" i="26"/>
  <c r="DY29" i="26"/>
  <c r="DY28" i="26"/>
  <c r="DY27" i="26"/>
  <c r="DY26" i="26"/>
  <c r="DY25" i="26"/>
  <c r="DY24" i="26"/>
  <c r="DY23" i="26"/>
  <c r="DY21" i="26"/>
  <c r="DY20" i="26"/>
  <c r="DY19" i="26"/>
  <c r="DY18" i="26"/>
  <c r="DY17" i="26"/>
  <c r="DY15" i="26"/>
  <c r="DY14" i="26"/>
  <c r="DY13" i="26"/>
  <c r="DY12" i="26"/>
  <c r="DY11" i="26"/>
  <c r="DY10" i="26"/>
  <c r="DY9" i="26"/>
  <c r="DY8" i="26"/>
  <c r="CU138" i="26"/>
  <c r="CU137" i="26"/>
  <c r="CU136" i="26"/>
  <c r="CU135" i="26"/>
  <c r="CU134" i="26"/>
  <c r="CU133" i="26"/>
  <c r="CU132" i="26"/>
  <c r="CU131" i="26"/>
  <c r="CU130" i="26"/>
  <c r="CU129" i="26"/>
  <c r="CU128" i="26"/>
  <c r="CU127" i="26"/>
  <c r="CR60" i="26"/>
  <c r="CR61" i="26"/>
  <c r="CR62" i="26"/>
  <c r="B278" i="23"/>
  <c r="AH278" i="23"/>
  <c r="AZ278" i="23" s="1"/>
  <c r="AK278" i="23"/>
  <c r="B279" i="23"/>
  <c r="AH279" i="23"/>
  <c r="AZ279" i="23" s="1"/>
  <c r="AK279" i="23"/>
  <c r="B280" i="23"/>
  <c r="AH280" i="23"/>
  <c r="AZ280" i="23" s="1"/>
  <c r="AK280" i="23"/>
  <c r="B281" i="23"/>
  <c r="AH281" i="23"/>
  <c r="AZ281" i="23" s="1"/>
  <c r="AK281" i="23"/>
  <c r="B282" i="23"/>
  <c r="AH282" i="23"/>
  <c r="AZ282" i="23" s="1"/>
  <c r="AK282" i="23"/>
  <c r="B283" i="23"/>
  <c r="AH283" i="23"/>
  <c r="AZ283" i="23" s="1"/>
  <c r="AK283" i="23"/>
  <c r="B284" i="23"/>
  <c r="AH284" i="23"/>
  <c r="AZ284" i="23" s="1"/>
  <c r="AK284" i="23"/>
  <c r="B285" i="23"/>
  <c r="AH285" i="23"/>
  <c r="AK285" i="23"/>
  <c r="B287" i="23"/>
  <c r="AH287" i="23"/>
  <c r="AZ287" i="23" s="1"/>
  <c r="AK287" i="23"/>
  <c r="B288" i="23"/>
  <c r="AH288" i="23"/>
  <c r="AZ288" i="23" s="1"/>
  <c r="AK288" i="23"/>
  <c r="B289" i="23"/>
  <c r="AH289" i="23"/>
  <c r="AZ289" i="23" s="1"/>
  <c r="AK289" i="23"/>
  <c r="B290" i="23"/>
  <c r="AH290" i="23"/>
  <c r="AZ290" i="23" s="1"/>
  <c r="I331" i="23" s="1"/>
  <c r="W331" i="23" s="1"/>
  <c r="AK290" i="23"/>
  <c r="B291" i="23"/>
  <c r="AH291" i="23"/>
  <c r="AK291" i="23"/>
  <c r="AH292" i="23"/>
  <c r="AK292" i="23"/>
  <c r="B293" i="23"/>
  <c r="AH293" i="23"/>
  <c r="AZ293" i="23" s="1"/>
  <c r="AK293" i="23"/>
  <c r="B294" i="23"/>
  <c r="AH294" i="23"/>
  <c r="AZ294" i="23" s="1"/>
  <c r="AK294" i="23"/>
  <c r="B295" i="23"/>
  <c r="AH295" i="23"/>
  <c r="AZ295" i="23" s="1"/>
  <c r="AK295" i="23"/>
  <c r="B296" i="23"/>
  <c r="AH296" i="23"/>
  <c r="AZ296" i="23" s="1"/>
  <c r="AK296" i="23"/>
  <c r="B297" i="23"/>
  <c r="AH297" i="23"/>
  <c r="AZ297" i="23" s="1"/>
  <c r="AK297" i="23"/>
  <c r="B298" i="23"/>
  <c r="AH298" i="23"/>
  <c r="AZ298" i="23" s="1"/>
  <c r="AK298" i="23"/>
  <c r="B299" i="23"/>
  <c r="AH299" i="23"/>
  <c r="AZ299" i="23" s="1"/>
  <c r="K331" i="23" s="1"/>
  <c r="X331" i="23" s="1"/>
  <c r="AK299" i="23"/>
  <c r="B300" i="23"/>
  <c r="AH300" i="23"/>
  <c r="AK300" i="23"/>
  <c r="AH301" i="23"/>
  <c r="AK301" i="23"/>
  <c r="B302" i="23"/>
  <c r="AH302" i="23"/>
  <c r="AZ302" i="23" s="1"/>
  <c r="AK302" i="23"/>
  <c r="B303" i="23"/>
  <c r="AH303" i="23"/>
  <c r="AZ303" i="23" s="1"/>
  <c r="AK303" i="23"/>
  <c r="B304" i="23"/>
  <c r="AH304" i="23"/>
  <c r="AZ304" i="23" s="1"/>
  <c r="AK304" i="23"/>
  <c r="B305" i="23"/>
  <c r="AH305" i="23"/>
  <c r="AZ305" i="23" s="1"/>
  <c r="AK305" i="23"/>
  <c r="B306" i="23"/>
  <c r="AH306" i="23"/>
  <c r="AZ306" i="23" s="1"/>
  <c r="AK306" i="23"/>
  <c r="B307" i="23"/>
  <c r="AH307" i="23"/>
  <c r="AZ307" i="23" s="1"/>
  <c r="AK307" i="23"/>
  <c r="B308" i="23"/>
  <c r="AK308" i="23"/>
  <c r="AH309" i="23"/>
  <c r="AK309" i="23"/>
  <c r="B310" i="23"/>
  <c r="AH310" i="23"/>
  <c r="AZ310" i="23" s="1"/>
  <c r="AK310" i="23"/>
  <c r="B311" i="23"/>
  <c r="AH311" i="23"/>
  <c r="AZ311" i="23" s="1"/>
  <c r="AK311" i="23"/>
  <c r="B312" i="23"/>
  <c r="AH312" i="23"/>
  <c r="AZ312" i="23" s="1"/>
  <c r="AK312" i="23"/>
  <c r="B313" i="23"/>
  <c r="AH313" i="23"/>
  <c r="AZ313" i="23" s="1"/>
  <c r="O331" i="23" s="1"/>
  <c r="Z331" i="23" s="1"/>
  <c r="AK313" i="23"/>
  <c r="AH314" i="23"/>
  <c r="AK314" i="23"/>
  <c r="AH315" i="23"/>
  <c r="AK315" i="23"/>
  <c r="B316" i="23"/>
  <c r="AH316" i="23"/>
  <c r="AZ316" i="23" s="1"/>
  <c r="AK316" i="23"/>
  <c r="B317" i="23"/>
  <c r="AH317" i="23"/>
  <c r="AZ317" i="23" s="1"/>
  <c r="AK317" i="23"/>
  <c r="B318" i="23"/>
  <c r="AH318" i="23"/>
  <c r="AZ318" i="23" s="1"/>
  <c r="AK318" i="23"/>
  <c r="B319" i="23"/>
  <c r="AH319" i="23"/>
  <c r="AZ319" i="23" s="1"/>
  <c r="AK319" i="23"/>
  <c r="B320" i="23"/>
  <c r="AH320" i="23"/>
  <c r="AZ320" i="23" s="1"/>
  <c r="AK320" i="23"/>
  <c r="B321" i="23"/>
  <c r="AH321" i="23"/>
  <c r="AZ321" i="23" s="1"/>
  <c r="AK321" i="23"/>
  <c r="B322" i="23"/>
  <c r="AH322" i="23"/>
  <c r="AZ322" i="23" s="1"/>
  <c r="AK322" i="23"/>
  <c r="B323" i="23"/>
  <c r="AH323" i="23"/>
  <c r="AK323" i="23"/>
  <c r="AH324" i="23"/>
  <c r="AK324" i="23"/>
  <c r="B325" i="23"/>
  <c r="AH325" i="23"/>
  <c r="AK325" i="23"/>
  <c r="BO62" i="26"/>
  <c r="J62" i="26"/>
  <c r="BO61" i="26"/>
  <c r="J61" i="26"/>
  <c r="BO60" i="26"/>
  <c r="J60" i="26"/>
  <c r="CN55" i="26"/>
  <c r="BH55" i="26"/>
  <c r="AL55" i="26"/>
  <c r="AI55" i="26"/>
  <c r="C55" i="26"/>
  <c r="BH53" i="26"/>
  <c r="AL53" i="26"/>
  <c r="AI53" i="26"/>
  <c r="C53" i="26"/>
  <c r="DN52" i="26"/>
  <c r="DL52" i="26"/>
  <c r="DJ52" i="26"/>
  <c r="BH52" i="26"/>
  <c r="AL52" i="26"/>
  <c r="AI52" i="26"/>
  <c r="BA52" i="26" s="1"/>
  <c r="C52" i="26"/>
  <c r="DN51" i="26"/>
  <c r="DJ51" i="26"/>
  <c r="BH51" i="26"/>
  <c r="AL51" i="26"/>
  <c r="AI51" i="26"/>
  <c r="BA51" i="26" s="1"/>
  <c r="C51" i="26"/>
  <c r="DN50" i="26"/>
  <c r="DJ50" i="26"/>
  <c r="BH50" i="26"/>
  <c r="AL50" i="26"/>
  <c r="AI50" i="26"/>
  <c r="BA50" i="26" s="1"/>
  <c r="C50" i="26"/>
  <c r="DN49" i="26"/>
  <c r="DJ49" i="26"/>
  <c r="BH49" i="26"/>
  <c r="AL49" i="26"/>
  <c r="AI49" i="26"/>
  <c r="BA49" i="26" s="1"/>
  <c r="C49" i="26"/>
  <c r="DN48" i="26"/>
  <c r="DJ48" i="26"/>
  <c r="BH48" i="26"/>
  <c r="AL48" i="26"/>
  <c r="AI48" i="26"/>
  <c r="BA48" i="26" s="1"/>
  <c r="C48" i="26"/>
  <c r="DN47" i="26"/>
  <c r="DJ47" i="26"/>
  <c r="BH47" i="26"/>
  <c r="AL47" i="26"/>
  <c r="AI47" i="26"/>
  <c r="BA47" i="26" s="1"/>
  <c r="C47" i="26"/>
  <c r="DN46" i="26"/>
  <c r="BW138" i="26" s="1"/>
  <c r="DA138" i="26" s="1"/>
  <c r="DJ46" i="26"/>
  <c r="BH46" i="26"/>
  <c r="AL46" i="26"/>
  <c r="AI46" i="26"/>
  <c r="BA46" i="26" s="1"/>
  <c r="C46" i="26"/>
  <c r="BH44" i="26"/>
  <c r="AL44" i="26"/>
  <c r="AI44" i="26"/>
  <c r="C44" i="26"/>
  <c r="DN43" i="26"/>
  <c r="BU135" i="26" s="1"/>
  <c r="CZ135" i="26" s="1"/>
  <c r="DJ43" i="26"/>
  <c r="BU133" i="26" s="1"/>
  <c r="CZ133" i="26" s="1"/>
  <c r="BH43" i="26"/>
  <c r="AL43" i="26"/>
  <c r="AI43" i="26"/>
  <c r="BA43" i="26" s="1"/>
  <c r="P129" i="26" s="1"/>
  <c r="AA129" i="26" s="1"/>
  <c r="C43" i="26"/>
  <c r="DN42" i="26"/>
  <c r="DL42" i="26"/>
  <c r="DJ42" i="26"/>
  <c r="BH42" i="26"/>
  <c r="AL42" i="26"/>
  <c r="AI42" i="26"/>
  <c r="BA42" i="26" s="1"/>
  <c r="C42" i="26"/>
  <c r="DN41" i="26"/>
  <c r="BU132" i="26" s="1"/>
  <c r="CZ132" i="26" s="1"/>
  <c r="DL41" i="26"/>
  <c r="DJ41" i="26"/>
  <c r="BH41" i="26"/>
  <c r="AL41" i="26"/>
  <c r="AI41" i="26"/>
  <c r="BA41" i="26" s="1"/>
  <c r="C41" i="26"/>
  <c r="DN40" i="26"/>
  <c r="BU129" i="26" s="1"/>
  <c r="CZ129" i="26" s="1"/>
  <c r="DJ40" i="26"/>
  <c r="BH40" i="26"/>
  <c r="AL40" i="26"/>
  <c r="AI40" i="26"/>
  <c r="BA40" i="26" s="1"/>
  <c r="C40" i="26"/>
  <c r="BH38" i="26"/>
  <c r="AL38" i="26"/>
  <c r="AI38" i="26"/>
  <c r="C38" i="26"/>
  <c r="DN37" i="26"/>
  <c r="DJ37" i="26"/>
  <c r="BH37" i="26"/>
  <c r="AL37" i="26"/>
  <c r="AI37" i="26"/>
  <c r="BA37" i="26" s="1"/>
  <c r="C37" i="26"/>
  <c r="DN36" i="26"/>
  <c r="BS135" i="26" s="1"/>
  <c r="CY135" i="26" s="1"/>
  <c r="DL36" i="26"/>
  <c r="DJ36" i="26"/>
  <c r="BH36" i="26"/>
  <c r="AL36" i="26"/>
  <c r="AI36" i="26"/>
  <c r="BA36" i="26" s="1"/>
  <c r="C36" i="26"/>
  <c r="DN35" i="26"/>
  <c r="DJ35" i="26"/>
  <c r="BH35" i="26"/>
  <c r="AL35" i="26"/>
  <c r="AI35" i="26"/>
  <c r="BA35" i="26" s="1"/>
  <c r="C35" i="26"/>
  <c r="DN34" i="26"/>
  <c r="BS132" i="26" s="1"/>
  <c r="CY132" i="26" s="1"/>
  <c r="DJ34" i="26"/>
  <c r="BH34" i="26"/>
  <c r="AL34" i="26"/>
  <c r="AI34" i="26"/>
  <c r="BA34" i="26" s="1"/>
  <c r="C34" i="26"/>
  <c r="DN33" i="26"/>
  <c r="DJ33" i="26"/>
  <c r="BH33" i="26"/>
  <c r="AL33" i="26"/>
  <c r="AI33" i="26"/>
  <c r="BA33" i="26" s="1"/>
  <c r="C33" i="26"/>
  <c r="DN32" i="26"/>
  <c r="BS138" i="26" s="1"/>
  <c r="CY138" i="26" s="1"/>
  <c r="DJ32" i="26"/>
  <c r="BH32" i="26"/>
  <c r="AL32" i="26"/>
  <c r="AI32" i="26"/>
  <c r="BA32" i="26" s="1"/>
  <c r="C32" i="26"/>
  <c r="BH30" i="26"/>
  <c r="AL30" i="26"/>
  <c r="AI30" i="26"/>
  <c r="C30" i="26"/>
  <c r="DN29" i="26"/>
  <c r="BQ135" i="26" s="1"/>
  <c r="CX135" i="26" s="1"/>
  <c r="DJ29" i="26"/>
  <c r="BQ133" i="26" s="1"/>
  <c r="CX133" i="26" s="1"/>
  <c r="BH29" i="26"/>
  <c r="AL29" i="26"/>
  <c r="AI29" i="26"/>
  <c r="BA29" i="26" s="1"/>
  <c r="L129" i="26" s="1"/>
  <c r="Y129" i="26" s="1"/>
  <c r="C29" i="26"/>
  <c r="DN28" i="26"/>
  <c r="DJ28" i="26"/>
  <c r="BH28" i="26"/>
  <c r="AL28" i="26"/>
  <c r="AI28" i="26"/>
  <c r="BA28" i="26" s="1"/>
  <c r="C28" i="26"/>
  <c r="DN27" i="26"/>
  <c r="DJ27" i="26"/>
  <c r="BH27" i="26"/>
  <c r="AL27" i="26"/>
  <c r="AI27" i="26"/>
  <c r="BA27" i="26" s="1"/>
  <c r="C27" i="26"/>
  <c r="DN26" i="26"/>
  <c r="DJ26" i="26"/>
  <c r="BH26" i="26"/>
  <c r="AL26" i="26"/>
  <c r="AI26" i="26"/>
  <c r="BA26" i="26" s="1"/>
  <c r="C26" i="26"/>
  <c r="DN25" i="26"/>
  <c r="DJ25" i="26"/>
  <c r="BH25" i="26"/>
  <c r="AL25" i="26"/>
  <c r="AI25" i="26"/>
  <c r="BA25" i="26" s="1"/>
  <c r="C25" i="26"/>
  <c r="DN24" i="26"/>
  <c r="DJ24" i="26"/>
  <c r="BH24" i="26"/>
  <c r="AL24" i="26"/>
  <c r="AI24" i="26"/>
  <c r="BA24" i="26" s="1"/>
  <c r="C24" i="26"/>
  <c r="DN23" i="26"/>
  <c r="DJ23" i="26"/>
  <c r="BH23" i="26"/>
  <c r="AL23" i="26"/>
  <c r="AI23" i="26"/>
  <c r="BA23" i="26" s="1"/>
  <c r="C23" i="26"/>
  <c r="BH21" i="26"/>
  <c r="AL21" i="26"/>
  <c r="AI21" i="26"/>
  <c r="C21" i="26"/>
  <c r="DN20" i="26"/>
  <c r="BO135" i="26" s="1"/>
  <c r="CW135" i="26" s="1"/>
  <c r="DL20" i="26"/>
  <c r="BO134" i="26" s="1"/>
  <c r="CW134" i="26" s="1"/>
  <c r="DJ20" i="26"/>
  <c r="BO133" i="26" s="1"/>
  <c r="CW133" i="26" s="1"/>
  <c r="BH20" i="26"/>
  <c r="AL20" i="26"/>
  <c r="AI20" i="26"/>
  <c r="BA20" i="26" s="1"/>
  <c r="J129" i="26" s="1"/>
  <c r="X129" i="26" s="1"/>
  <c r="C20" i="26"/>
  <c r="DN19" i="26"/>
  <c r="DJ19" i="26"/>
  <c r="BH19" i="26"/>
  <c r="AL19" i="26"/>
  <c r="AI19" i="26"/>
  <c r="BA19" i="26" s="1"/>
  <c r="C19" i="26"/>
  <c r="DN18" i="26"/>
  <c r="BO132" i="26" s="1"/>
  <c r="CW132" i="26" s="1"/>
  <c r="DJ18" i="26"/>
  <c r="BH18" i="26"/>
  <c r="AL18" i="26"/>
  <c r="AI18" i="26"/>
  <c r="BA18" i="26" s="1"/>
  <c r="C18" i="26"/>
  <c r="DN17" i="26"/>
  <c r="DJ17" i="26"/>
  <c r="BH17" i="26"/>
  <c r="AL17" i="26"/>
  <c r="AI17" i="26"/>
  <c r="BA17" i="26" s="1"/>
  <c r="J127" i="26" s="1"/>
  <c r="X127" i="26" s="1"/>
  <c r="C17" i="26"/>
  <c r="BH15" i="26"/>
  <c r="AL15" i="26"/>
  <c r="AI15" i="26"/>
  <c r="C15" i="26"/>
  <c r="DN14" i="26"/>
  <c r="DJ14" i="26"/>
  <c r="BH14" i="26"/>
  <c r="AL14" i="26"/>
  <c r="AI14" i="26"/>
  <c r="BA14" i="26" s="1"/>
  <c r="C14" i="26"/>
  <c r="DN13" i="26"/>
  <c r="DJ13" i="26"/>
  <c r="BH13" i="26"/>
  <c r="AL13" i="26"/>
  <c r="AI13" i="26"/>
  <c r="BA13" i="26" s="1"/>
  <c r="C13" i="26"/>
  <c r="DN12" i="26"/>
  <c r="DJ12" i="26"/>
  <c r="BH12" i="26"/>
  <c r="AL12" i="26"/>
  <c r="AI12" i="26"/>
  <c r="BA12" i="26" s="1"/>
  <c r="C12" i="26"/>
  <c r="DN11" i="26"/>
  <c r="DJ11" i="26"/>
  <c r="BH11" i="26"/>
  <c r="AL11" i="26"/>
  <c r="AI11" i="26"/>
  <c r="BA11" i="26" s="1"/>
  <c r="C11" i="26"/>
  <c r="DN10" i="26"/>
  <c r="DJ10" i="26"/>
  <c r="BH10" i="26"/>
  <c r="AL10" i="26"/>
  <c r="AI10" i="26"/>
  <c r="BA10" i="26" s="1"/>
  <c r="C10" i="26"/>
  <c r="DN9" i="26"/>
  <c r="DL9" i="26"/>
  <c r="DJ9" i="26"/>
  <c r="BH9" i="26"/>
  <c r="AL9" i="26"/>
  <c r="AI9" i="26"/>
  <c r="BA9" i="26" s="1"/>
  <c r="C9" i="26"/>
  <c r="DN8" i="26"/>
  <c r="DJ8" i="26"/>
  <c r="BH8" i="26"/>
  <c r="AL8" i="26"/>
  <c r="AI8" i="26"/>
  <c r="BA8" i="26" s="1"/>
  <c r="C8" i="26"/>
  <c r="BO5" i="26"/>
  <c r="J5" i="26"/>
  <c r="BO4" i="26"/>
  <c r="J4" i="26"/>
  <c r="BO3" i="26"/>
  <c r="J3" i="26"/>
  <c r="BW129" i="26" l="1"/>
  <c r="DA129" i="26" s="1"/>
  <c r="BW132" i="26"/>
  <c r="DA132" i="26" s="1"/>
  <c r="BW135" i="26"/>
  <c r="DA135" i="26" s="1"/>
  <c r="BQ138" i="26"/>
  <c r="CX138" i="26" s="1"/>
  <c r="BQ132" i="26"/>
  <c r="CX132" i="26" s="1"/>
  <c r="BO138" i="26"/>
  <c r="CW138" i="26" s="1"/>
  <c r="BM138" i="26"/>
  <c r="CV138" i="26" s="1"/>
  <c r="BM132" i="26"/>
  <c r="CV132" i="26" s="1"/>
  <c r="BM135" i="26"/>
  <c r="CV135" i="26" s="1"/>
  <c r="BW133" i="26"/>
  <c r="DA133" i="26" s="1"/>
  <c r="M330" i="23"/>
  <c r="Y330" i="23" s="1"/>
  <c r="R128" i="26"/>
  <c r="AB128" i="26" s="1"/>
  <c r="H127" i="26"/>
  <c r="W127" i="26" s="1"/>
  <c r="I330" i="23"/>
  <c r="W330" i="23" s="1"/>
  <c r="M331" i="23"/>
  <c r="Y331" i="23" s="1"/>
  <c r="G330" i="23"/>
  <c r="V330" i="23" s="1"/>
  <c r="BS128" i="26"/>
  <c r="CY128" i="26" s="1"/>
  <c r="Q330" i="23"/>
  <c r="AA330" i="23" s="1"/>
  <c r="M329" i="23"/>
  <c r="Y329" i="23" s="1"/>
  <c r="BS131" i="26"/>
  <c r="CY131" i="26" s="1"/>
  <c r="N128" i="26"/>
  <c r="Z128" i="26" s="1"/>
  <c r="K329" i="23"/>
  <c r="X329" i="23" s="1"/>
  <c r="BW128" i="26"/>
  <c r="DA128" i="26" s="1"/>
  <c r="Q331" i="23"/>
  <c r="AA331" i="23" s="1"/>
  <c r="BM137" i="26"/>
  <c r="CV137" i="26" s="1"/>
  <c r="BM134" i="26"/>
  <c r="CV134" i="26" s="1"/>
  <c r="R129" i="26"/>
  <c r="AB129" i="26" s="1"/>
  <c r="BU131" i="26"/>
  <c r="CZ131" i="26" s="1"/>
  <c r="BU138" i="26"/>
  <c r="CZ138" i="26" s="1"/>
  <c r="BO128" i="26"/>
  <c r="CW128" i="26" s="1"/>
  <c r="BO137" i="26"/>
  <c r="CW137" i="26" s="1"/>
  <c r="BO131" i="26"/>
  <c r="CW131" i="26" s="1"/>
  <c r="BS134" i="26"/>
  <c r="CY134" i="26" s="1"/>
  <c r="BQ128" i="26"/>
  <c r="CX128" i="26" s="1"/>
  <c r="BW134" i="26"/>
  <c r="DA134" i="26" s="1"/>
  <c r="BQ131" i="26"/>
  <c r="CX131" i="26" s="1"/>
  <c r="BM131" i="26"/>
  <c r="CV131" i="26" s="1"/>
  <c r="BS133" i="26"/>
  <c r="CY133" i="26" s="1"/>
  <c r="BQ130" i="26"/>
  <c r="CX130" i="26" s="1"/>
  <c r="BU136" i="26"/>
  <c r="CZ136" i="26" s="1"/>
  <c r="BW130" i="26"/>
  <c r="DA130" i="26" s="1"/>
  <c r="M332" i="23"/>
  <c r="Y332" i="23" s="1"/>
  <c r="G331" i="23"/>
  <c r="V331" i="23" s="1"/>
  <c r="O332" i="23"/>
  <c r="Z332" i="23" s="1"/>
  <c r="O329" i="23"/>
  <c r="Z329" i="23" s="1"/>
  <c r="O330" i="23"/>
  <c r="Z330" i="23" s="1"/>
  <c r="I329" i="23"/>
  <c r="W329" i="23" s="1"/>
  <c r="I332" i="23"/>
  <c r="W332" i="23" s="1"/>
  <c r="G329" i="23"/>
  <c r="V329" i="23" s="1"/>
  <c r="G332" i="23"/>
  <c r="V332" i="23" s="1"/>
  <c r="Q332" i="23"/>
  <c r="AA332" i="23" s="1"/>
  <c r="K330" i="23"/>
  <c r="X330" i="23" s="1"/>
  <c r="K332" i="23"/>
  <c r="X332" i="23" s="1"/>
  <c r="BM130" i="26"/>
  <c r="CV130" i="26" s="1"/>
  <c r="BS130" i="26"/>
  <c r="CY130" i="26" s="1"/>
  <c r="Q329" i="23"/>
  <c r="AA329" i="23" s="1"/>
  <c r="H128" i="26"/>
  <c r="W128" i="26" s="1"/>
  <c r="N129" i="26"/>
  <c r="Z129" i="26" s="1"/>
  <c r="BU130" i="26"/>
  <c r="CZ130" i="26" s="1"/>
  <c r="L128" i="26"/>
  <c r="Y128" i="26" s="1"/>
  <c r="BM136" i="26"/>
  <c r="CV136" i="26" s="1"/>
  <c r="BM133" i="26"/>
  <c r="CV133" i="26" s="1"/>
  <c r="J128" i="26"/>
  <c r="X128" i="26" s="1"/>
  <c r="BS136" i="26"/>
  <c r="CY136" i="26" s="1"/>
  <c r="BS127" i="26"/>
  <c r="CY127" i="26" s="1"/>
  <c r="BW136" i="26"/>
  <c r="DA136" i="26" s="1"/>
  <c r="BW127" i="26"/>
  <c r="DA127" i="26" s="1"/>
  <c r="P128" i="26"/>
  <c r="AA128" i="26" s="1"/>
  <c r="BO130" i="26"/>
  <c r="CW130" i="26" s="1"/>
  <c r="L127" i="26"/>
  <c r="Y127" i="26" s="1"/>
  <c r="L130" i="26"/>
  <c r="Y130" i="26" s="1"/>
  <c r="H130" i="26"/>
  <c r="W130" i="26" s="1"/>
  <c r="BO136" i="26"/>
  <c r="CW136" i="26" s="1"/>
  <c r="P130" i="26"/>
  <c r="AA130" i="26" s="1"/>
  <c r="H129" i="26"/>
  <c r="W129" i="26" s="1"/>
  <c r="BQ136" i="26"/>
  <c r="CX136" i="26" s="1"/>
  <c r="BQ127" i="26"/>
  <c r="CX127" i="26" s="1"/>
  <c r="N130" i="26"/>
  <c r="Z130" i="26" s="1"/>
  <c r="N127" i="26"/>
  <c r="Z127" i="26" s="1"/>
  <c r="R130" i="26"/>
  <c r="AB130" i="26" s="1"/>
  <c r="R127" i="26"/>
  <c r="AB127" i="26" s="1"/>
  <c r="P127" i="26"/>
  <c r="AA127" i="26" s="1"/>
  <c r="BM127" i="26"/>
  <c r="CV127" i="26" s="1"/>
  <c r="J130" i="26"/>
  <c r="X130" i="26" s="1"/>
  <c r="BQ137" i="26"/>
  <c r="CX137" i="26" s="1"/>
  <c r="BO127" i="26"/>
  <c r="CW127" i="26" s="1"/>
  <c r="BM128" i="26"/>
  <c r="CV128" i="26" s="1"/>
  <c r="BS137" i="26"/>
  <c r="CY137" i="26" s="1"/>
  <c r="BM129" i="26"/>
  <c r="CV129" i="26" s="1"/>
  <c r="BU137" i="26"/>
  <c r="CZ137" i="26" s="1"/>
  <c r="BO129" i="26"/>
  <c r="CW129" i="26" s="1"/>
  <c r="BW137" i="26"/>
  <c r="DA137" i="26" s="1"/>
  <c r="BU127" i="26"/>
  <c r="CZ127" i="26" s="1"/>
  <c r="BQ129" i="26"/>
  <c r="CX129" i="26" s="1"/>
  <c r="BS129" i="26"/>
  <c r="CY129" i="26" s="1"/>
</calcChain>
</file>

<file path=xl/sharedStrings.xml><?xml version="1.0" encoding="utf-8"?>
<sst xmlns="http://schemas.openxmlformats.org/spreadsheetml/2006/main" count="463" uniqueCount="316">
  <si>
    <t>自由記入欄</t>
    <rPh sb="0" eb="2">
      <t>ジユウ</t>
    </rPh>
    <rPh sb="2" eb="5">
      <t>キニュウラン</t>
    </rPh>
    <phoneticPr fontId="1"/>
  </si>
  <si>
    <t>選択欄</t>
    <rPh sb="0" eb="2">
      <t>センタク</t>
    </rPh>
    <rPh sb="2" eb="3">
      <t>ラン</t>
    </rPh>
    <phoneticPr fontId="1"/>
  </si>
  <si>
    <t>金融機関、大学・研究機関等の双方が、コンソに参画している。</t>
    <phoneticPr fontId="1"/>
  </si>
  <si>
    <t>金融機関、大学・研究機関等のいずれかが、コンソに参画している。</t>
    <phoneticPr fontId="1"/>
  </si>
  <si>
    <t>金融機関、大学・研究機関等のいずれかが、オブザーバー/ゲスト参加している。</t>
    <phoneticPr fontId="1"/>
  </si>
  <si>
    <t>金融機関、大学・研究機関等から情報提供を受ける等、何らかの協力をしている。</t>
    <phoneticPr fontId="1"/>
  </si>
  <si>
    <t>金融機関、大学・研究機関等と関わりがない。</t>
    <phoneticPr fontId="1"/>
  </si>
  <si>
    <t>総論の合意形成の準備中。議論の最中であり、方針が明確化していない。</t>
    <phoneticPr fontId="1"/>
  </si>
  <si>
    <t>合意形成にチャレンジしているが、反対者が多い等により、賛同に至る道筋が見えない。</t>
    <phoneticPr fontId="1"/>
  </si>
  <si>
    <t>合意形成を行っていない。</t>
    <phoneticPr fontId="1"/>
  </si>
  <si>
    <t>各論の合意形成に取り組んでいない。</t>
    <phoneticPr fontId="1"/>
  </si>
  <si>
    <t>（２）資金調達</t>
    <rPh sb="3" eb="5">
      <t>シキン</t>
    </rPh>
    <rPh sb="5" eb="7">
      <t>チョウタツ</t>
    </rPh>
    <phoneticPr fontId="3"/>
  </si>
  <si>
    <t>（３）活動内容</t>
    <rPh sb="3" eb="5">
      <t>カツドウ</t>
    </rPh>
    <rPh sb="5" eb="7">
      <t>ナイヨウ</t>
    </rPh>
    <phoneticPr fontId="3"/>
  </si>
  <si>
    <t>構成員のICTリテラシーの向上に係る取組を全く行っていない。</t>
    <phoneticPr fontId="1"/>
  </si>
  <si>
    <t>（１）組織体制</t>
    <rPh sb="3" eb="5">
      <t>ソシキ</t>
    </rPh>
    <rPh sb="5" eb="7">
      <t>タイセイ</t>
    </rPh>
    <phoneticPr fontId="3"/>
  </si>
  <si>
    <t>①　地域コンソーシアム（都道府県、市町村、原木供給者、原木需要者等が地域課題を協議する体制）を組成している。</t>
    <phoneticPr fontId="3"/>
  </si>
  <si>
    <t>コンソの組成を準備中。</t>
    <phoneticPr fontId="1"/>
  </si>
  <si>
    <t>コンソを組成していないが、一部構成員での連携体制（事業共同実施等）はある。</t>
    <phoneticPr fontId="1"/>
  </si>
  <si>
    <t>コンソはなく、連携体制もない。</t>
    <phoneticPr fontId="1"/>
  </si>
  <si>
    <t>②　デジタル技術導入に関して、総論について合意形成が図られている。</t>
    <phoneticPr fontId="3"/>
  </si>
  <si>
    <t>コンソの全メンバーが、大きな方針として「デジタル技術導入」を共通の目標として認識し、賛同している。</t>
    <phoneticPr fontId="1"/>
  </si>
  <si>
    <t>コンソのほとんどのメンバーが、大きな方針として「デジタル技術導入」を共通の目標として認識し、賛同している。</t>
    <phoneticPr fontId="1"/>
  </si>
  <si>
    <t>③　地域コンソーシアムに金融機関、大学・試験研究機関等が参画している。</t>
    <phoneticPr fontId="3"/>
  </si>
  <si>
    <t>④　デジタル技術導入に関して、各論の実現に向けて、利害関係者間の調整を始めている。</t>
    <phoneticPr fontId="3"/>
  </si>
  <si>
    <t>取組について、システムの利用面、実証の進め方等、本業への利害はあまり発生しないが、考え方・立場によって、異なる意見がでる事柄について、調整を開始している。</t>
    <phoneticPr fontId="1"/>
  </si>
  <si>
    <t>各論について、計画・リストアップしているが、利害調整については準備中。</t>
    <phoneticPr fontId="1"/>
  </si>
  <si>
    <t>各論に関しては何も取り組んでいない。</t>
    <phoneticPr fontId="1"/>
  </si>
  <si>
    <t>⑤　地域コンソーシアムが合意形成に向けた議論の場として機能している。</t>
    <phoneticPr fontId="3"/>
  </si>
  <si>
    <t>３と５の間。少し良い点が見られる協議会となっている。</t>
    <phoneticPr fontId="1"/>
  </si>
  <si>
    <t>普通に協議会が開催され、議事が進行している。特筆すべき点はない。</t>
    <phoneticPr fontId="1"/>
  </si>
  <si>
    <t>コンソが形式的に開催されているが、意見は極めて少なく、活発な議論は行われていない。</t>
    <phoneticPr fontId="1"/>
  </si>
  <si>
    <t>コンソで反対意見が相次ぐなど、議事の進行が滞っており、計画の遂行に支障が出ている。</t>
    <phoneticPr fontId="1"/>
  </si>
  <si>
    <t>⑥　外部支援者の助言を積極的に採用している。</t>
    <phoneticPr fontId="1"/>
  </si>
  <si>
    <t>３と５の間。助言を幾分聞き入れ、連携体制を築きつつある。</t>
    <phoneticPr fontId="1"/>
  </si>
  <si>
    <t>外部支援者を正式/オブザーバーで受け入れており、意見や助言を受けている。</t>
    <phoneticPr fontId="1"/>
  </si>
  <si>
    <t>外部支援者を１回限りで招聘して研修講師をしてもらった。又は活用の準備中。</t>
    <phoneticPr fontId="1"/>
  </si>
  <si>
    <t>外部支援者の活用はしていない。</t>
    <phoneticPr fontId="1"/>
  </si>
  <si>
    <t>⑦　デジタル技術導入に関して、各論についても、合意形成が進んでいる。</t>
    <phoneticPr fontId="1"/>
  </si>
  <si>
    <t>⑧　その他（組織体制関係）</t>
    <phoneticPr fontId="1"/>
  </si>
  <si>
    <t>①　活動費の規模が大きい</t>
    <phoneticPr fontId="3"/>
  </si>
  <si>
    <t>活動の規模が大きい（１千万円以上）。先駆的な実証や通常業務での活用がされている。</t>
    <phoneticPr fontId="1"/>
  </si>
  <si>
    <t>活動の規模は中程度（１百万円～１千万円）。３と５の間。</t>
    <phoneticPr fontId="1"/>
  </si>
  <si>
    <t>活動費は小規模（10万円～１百万円）。県費等の活用により、検討会・研修等を実施。</t>
    <phoneticPr fontId="1"/>
  </si>
  <si>
    <t>活動費はごく僅か（1万円～10万円）。資料収集、研修等を実施。</t>
    <phoneticPr fontId="1"/>
  </si>
  <si>
    <t>活動費はほとんどない。（０～１万円）。事例収集等。</t>
    <phoneticPr fontId="1"/>
  </si>
  <si>
    <t>②　国の補助金を主要な資金源として、地域一体とした実証を実施している。</t>
    <phoneticPr fontId="1"/>
  </si>
  <si>
    <t>国・県等の行政の補助金を活用して、一定規模以上（１千万円以上）で地域一体（川上～川中の連携、複数事業者連携）での実証活動を実施。</t>
    <phoneticPr fontId="1"/>
  </si>
  <si>
    <t>国・県等の行政の補助金を活用して、一定規模以上（１千万円以上）または、地域一体（川上～川中の連携、複数事業者連携）での実証活動を実施。</t>
    <phoneticPr fontId="1"/>
  </si>
  <si>
    <t>国・県等の行政の補助金を活用して、中程度の規模（１百万円以上）で、川上の複数関係者の連携で実証活動を実施。</t>
    <phoneticPr fontId="1"/>
  </si>
  <si>
    <t>国・県等の行政の補助金を活用して、川上の複数関係者の連携で実証活動を準備中。</t>
    <phoneticPr fontId="1"/>
  </si>
  <si>
    <t>国・県等の行政の補助金を活用して、スマート林業の実証活動は行っていない。</t>
    <phoneticPr fontId="1"/>
  </si>
  <si>
    <t>③　国の補助金の終了後を見据えて、資金調達計画を立案している。</t>
    <phoneticPr fontId="1"/>
  </si>
  <si>
    <t>補助金の終了後を見据えた資金調達計画を立案しており、（次の補助金・民間資金活用等の）資金調達の実現可能性が高い。</t>
    <phoneticPr fontId="1"/>
  </si>
  <si>
    <t>補助金の終了後を見据えた資金調達計画を立案しており、資金調達に向けて、具体的に調整を行っている。</t>
    <phoneticPr fontId="1"/>
  </si>
  <si>
    <t>補助金の終了後を見据えた資金調達計画の素案を練ったが、具体策は検討中であり、実現可能性は高いとは言えない。</t>
    <phoneticPr fontId="1"/>
  </si>
  <si>
    <t>補助金の終了後を見据えた資金調達計画について、議論はしているが、素案作成等の文章化はしていない。</t>
    <phoneticPr fontId="1"/>
  </si>
  <si>
    <t>補助金の終了後を見据えた資金調達計画を検討していない。</t>
    <phoneticPr fontId="1"/>
  </si>
  <si>
    <t>④　国の補助金は補助的な使用に留まり、構成員の分担金、都道府県費、銀行借入等により、資金調達を行っている。</t>
    <phoneticPr fontId="1"/>
  </si>
  <si>
    <t>スマ林の活動にあたり、事業資金の1/4以上を民間資金が占めている。3/4以下（～1/2以上）を、国費・県費等の補助金を活用している。</t>
    <phoneticPr fontId="1"/>
  </si>
  <si>
    <t>スマ林の活動にあたり、事業資金の1割以下を民間資金が占めている。残り９割以上は、国費・県費等の補助金を活用している。</t>
    <phoneticPr fontId="1"/>
  </si>
  <si>
    <t>⑤　その他（資金調達関係）</t>
    <phoneticPr fontId="3"/>
  </si>
  <si>
    <t>①　地域的な課題を明確化している。</t>
    <phoneticPr fontId="1"/>
  </si>
  <si>
    <t>スマ林機器等の導入前に、地域的な課題を明確化している。</t>
    <phoneticPr fontId="1"/>
  </si>
  <si>
    <t>スマ林機器等の導入前に、地域的な課題を大まかには把握しているが、明確化はしていない。</t>
    <phoneticPr fontId="1"/>
  </si>
  <si>
    <t>１と３の間。地域的な課題を把握するため、準備中（情報収集・打合せ等を実施）。</t>
    <phoneticPr fontId="1"/>
  </si>
  <si>
    <t>スマ林機器等の導入前に、地域的な課題を明確化していない。</t>
    <phoneticPr fontId="1"/>
  </si>
  <si>
    <t>②　デジタル化が有効な作業工程を特定している。</t>
    <phoneticPr fontId="1"/>
  </si>
  <si>
    <t>デジタル機器等の導入やシステム構築の前に、全体の作業工程において、デジタル化が有効な作業工程（手検知、紙伝票管理、手動入力での集計分析等）を特定し、明確化（書類上で項目整理、言語化）はしてはいるが、導入後の効率化（又は付加価値向上）の姿を目標値として定量化はしていない。</t>
    <phoneticPr fontId="1"/>
  </si>
  <si>
    <t>デジタル機器等の導入やシステム構築の前に、全体の作業工程において、デジタル化が有効な作業工程の特定や明確化に向けて、準備を行っている（作業の棚卸し・情報収集・打合せ等）。</t>
    <phoneticPr fontId="1"/>
  </si>
  <si>
    <t>デジタル機器等の導入やシステム構築の前に、全体工程のどこかではデジタル化が有効だと目星をつけているが、特定の作業工程は何となくの把握であり、明確化（書類上で項目整理、言語化）はしていない。</t>
    <phoneticPr fontId="1"/>
  </si>
  <si>
    <t>デジタル機器等の導入やシステム構築の前に、デジタル化が有効な作業工程を特定していない。</t>
    <phoneticPr fontId="1"/>
  </si>
  <si>
    <t>③　地域的な林業のデジタル化に関する事業計画を作成している。</t>
    <phoneticPr fontId="1"/>
  </si>
  <si>
    <t>地域的な林業のデジタル化に関する事業計画を作成し、活動を実施している。</t>
    <phoneticPr fontId="1"/>
  </si>
  <si>
    <t>３と５の間。地域的な林業のデジタル化に関する事業計画を作成したが、活動は未実施。</t>
    <phoneticPr fontId="1"/>
  </si>
  <si>
    <t>地域的な林業のデジタル化に関する事業計画の作成に向けて準備中（資料収集、議論等）。</t>
    <phoneticPr fontId="1"/>
  </si>
  <si>
    <t>１と３の間。地域的な林業のデジタル化に関して、計画作成はしていないが、構成員の一部が構想を練っている。</t>
    <phoneticPr fontId="1"/>
  </si>
  <si>
    <t>地域的な林業のデジタル化に関する事業計画は作成していない。</t>
    <phoneticPr fontId="1"/>
  </si>
  <si>
    <t>④　複数事業者又は複数工程でのデータ連携に関する実証を行っている。</t>
    <phoneticPr fontId="1"/>
  </si>
  <si>
    <t>３と５の間。川上の複数事業者が、複数工程に亘ってデータを共有・活用する実証を行っている（又は、実証を終えて実用化している）。川中（や川下）の事業者の参画に向けて、調整を行っている。</t>
    <phoneticPr fontId="1"/>
  </si>
  <si>
    <t>川上の複数事業者が、複数工程に亘ってデータを共有・活用する実証を行っている（又は、実証を終えて実用化している）。</t>
    <phoneticPr fontId="1"/>
  </si>
  <si>
    <t>川上の事業者が、自組織のみで、複数工程に亘ってデータを共有・活用する実証を行っている（又は実用化している）</t>
    <phoneticPr fontId="1"/>
  </si>
  <si>
    <t>複数事業者又は複数工程でのデータ連携に関する実証を行っていない。実用化もしていない。</t>
    <phoneticPr fontId="1"/>
  </si>
  <si>
    <t>⑤　個社又は個別工程でのデジタル化を一部実用化している。</t>
    <phoneticPr fontId="1"/>
  </si>
  <si>
    <r>
      <t xml:space="preserve">川上の事業者が、自組織の個別工程において、スマート林業技術（技術種類は以下参照）の１種類以上を通常業務の中で常用し、データの加工・集積・分析等を行っている。
</t>
    </r>
    <r>
      <rPr>
        <sz val="9"/>
        <color theme="1"/>
        <rFont val="BIZ UDゴシック"/>
        <family val="3"/>
        <charset val="128"/>
      </rPr>
      <t xml:space="preserve">
【スマート林業技術の種類】
森林資源管理(航空レーザ計測・解析、ドローンレーザ計測・解析、ドローン空撮・解析、地上レーザ計測・解析）
境界明確化（レーザデータ・ICTソフト活用による境界案作成、GNSS・RTK等の電子測位による境界案作成）
情報共有（森林クラウドによる情報共有）
施業集約化（施業提案ソフト・森林GIS等を活用した施業提案・素材生産計画・架線計画・森林管理）
路網設計（レーザ・ICTソフト活用による路網設計）
生産管理（木材検収ソフト（アプリ）の活用、日報管理ソフト等を活用した日報・林業機械管理、GNSS測位等を活用した集材・運材効率化、ICTハーベスタを活用した機械検知）
労働安全（LPWA等を活用した労働安全対策）
架線集材（ドローンを活用した架線索張、遠隔操作による架線集材支援（オートチョーカー等））
販売・流通（需給マッチング関連（SCM）システム、原木WEB入札システム、在庫・伝票管理システム、合法性確認システム）
造林（ドローンを活用した苗木・資材運搬、自走/遠隔操作下刈り機械の活用）
獣害対策（LPWA等を活用した獣害対策）</t>
    </r>
    <phoneticPr fontId="1"/>
  </si>
  <si>
    <t>３と５の間。川上の事業者が、自組織の個別工程において、スマート林業技術の１種類以上について、実用化している。通常業務の中で常用はしていないが、たびたび使用しており、データの加工・集積・分析等を行っている。</t>
    <phoneticPr fontId="1"/>
  </si>
  <si>
    <t>川上の事業者が、自組織の個別工程において、スマート林業技術の１種類以上について、（実証を終えて、）実用化しているが、常用はしていない。</t>
    <phoneticPr fontId="1"/>
  </si>
  <si>
    <t>１と３の間。川上の事業者が、自組織の個別工程において、スマート林業技術の１種類以上について、実用化に向けて、実証や試験運用を行っている。</t>
    <phoneticPr fontId="1"/>
  </si>
  <si>
    <t>川上の事業者が、自組織の個別工程において、スマート林業技術を使用していない（又は、実証中であり、実用化には至っていない）。</t>
    <phoneticPr fontId="1"/>
  </si>
  <si>
    <t>地域内のデジタル化の取組について、実証を行っていない。実用化もしていない。</t>
    <phoneticPr fontId="1"/>
  </si>
  <si>
    <t>⑦　複数事業者又は複数工程でのデータ連携が実用化されている。</t>
    <phoneticPr fontId="1"/>
  </si>
  <si>
    <t>川上の複数事業者に加え、川中（や川下）の事業者が複数工程に亘って、データ連携する取組を、通常業務の中で常用している。</t>
    <phoneticPr fontId="1"/>
  </si>
  <si>
    <t>３と５の間。川上の複数事業者に加え、川中（や川下）の事業者が複数工程に亘って、データ連携する取組について、実用化しており、時々活用している。</t>
    <phoneticPr fontId="1"/>
  </si>
  <si>
    <t>①川上の複数事業者に加え、川中（や川下）の事業者が複数工程に亘って、データ連携する取組について、実証を終えて実用化しているが、常用はしていない。　又は、
②川上の複数事業者が（川中や川下は不参加の状態で）複数工程に亘って、データ連携する取組について、通常業務の中で常用している。</t>
    <phoneticPr fontId="1"/>
  </si>
  <si>
    <t>複数事業者又は複数工程でのデータ連携は実用化されていない。</t>
    <phoneticPr fontId="1"/>
  </si>
  <si>
    <t>（４）改善プロセス</t>
    <phoneticPr fontId="1"/>
  </si>
  <si>
    <t>①　林業のデジタル化の効果等について、情報収集をしている。</t>
    <phoneticPr fontId="1"/>
  </si>
  <si>
    <t>林業のデジタル化に係る各種技術における先行事例での導入効果や効果の出やすい条件等について、幅広く情報収集し、分析している。</t>
    <phoneticPr fontId="1"/>
  </si>
  <si>
    <t>３と５の間。林業のデジタル化に係る各種技術における先行事例での導入効果について、情報収集を始めている。</t>
    <phoneticPr fontId="1"/>
  </si>
  <si>
    <t>林業のデジタル化の効果等について、（スマ林マニュアルを読む等により）一般論として、導入効果の重要性を認識しているが、先行事例での導入効果に関する情報収集については、準備中。</t>
    <phoneticPr fontId="1"/>
  </si>
  <si>
    <t>１と３の間。林業のデジタル化について、製品の情報収集を行っている。導入効果の優先度は低く、情報収集は行っていない。</t>
    <phoneticPr fontId="1"/>
  </si>
  <si>
    <t>林業のデジタル化の効果等について、情報収集をしていない。</t>
    <phoneticPr fontId="1"/>
  </si>
  <si>
    <t>②　地域の実情・課題に適したデジタル技術を選択するように努めている。</t>
    <phoneticPr fontId="1"/>
  </si>
  <si>
    <t>地域の実情・課題に適したデジタル技術を選択するように努めている。</t>
    <phoneticPr fontId="1"/>
  </si>
  <si>
    <t>１と３の間。地域の実情・課題に適したデジタル技術の選択の重要性は認識している。選択前の比較検討は準備中（又は検討方法が分からない）。</t>
    <phoneticPr fontId="1"/>
  </si>
  <si>
    <t>地域の実情・課題に適したデジタル技術を選択できていない。選択に何度も失敗している。</t>
    <phoneticPr fontId="1"/>
  </si>
  <si>
    <t>③　機器等や収集データの精度検証や、ICT機器等の導入効果を算出している。</t>
    <phoneticPr fontId="1"/>
  </si>
  <si>
    <t>機器等や収集データの精度検証や、ICT機器等の導入効果を算出し、その結果を元に、データ計測、機器操作、システム設計等の改良を行っている（又は、機器・ソフト等の選別や活用可否の判断を行っている）。</t>
    <phoneticPr fontId="1"/>
  </si>
  <si>
    <t>３と５の間。機器等や収集データの精度検証や、ICT機器等の導入効果の算出を行っている。ただし、結果を元にした改良はしていない（又は、機器・ソフト等の選別や活用可否の判断は行っていない）。</t>
    <phoneticPr fontId="1"/>
  </si>
  <si>
    <t>機器等や収集データの精度検証や、ICT機器等の導入効果の算出に向けて、実証や算出方法の検討を行っている。</t>
    <phoneticPr fontId="1"/>
  </si>
  <si>
    <t>１と３の間。機器等の計測データや収集データは蓄積しているが、精度検証や導入効果の算出は行っていない。</t>
    <phoneticPr fontId="1"/>
  </si>
  <si>
    <t>④　機器操作やデータ取得・分析方法に関して、地域に適した改良を行っている。</t>
    <phoneticPr fontId="1"/>
  </si>
  <si>
    <t>機器操作やデータ取得・分析方法に関して、地域に適した改良に向けて、実証や試験運用を行っている（又は、会議等で検討を重ねている）。</t>
    <phoneticPr fontId="1"/>
  </si>
  <si>
    <t>機器操作やデータ取得・分析方法に関して、地域に適した改良に向けて、課題抽出ができ、改良に向けた検討を行っている。</t>
    <phoneticPr fontId="1"/>
  </si>
  <si>
    <t>機器操作やデータ取得・分析方法に関して、地域に適した改良は行っていない。</t>
    <phoneticPr fontId="1"/>
  </si>
  <si>
    <t>⑤　デジタル技術を業務の中で常用している。</t>
    <phoneticPr fontId="1"/>
  </si>
  <si>
    <t>１と３の間。スマート林業技術の実証を終えて、通常業務での活用を準備中。</t>
    <phoneticPr fontId="1"/>
  </si>
  <si>
    <t>スマート林業技術を通常業務で活用していない。実証中である（又は活用していない）。</t>
    <phoneticPr fontId="1"/>
  </si>
  <si>
    <t>⑥　検証・改良により改善を図るプロセス（PDCA等）を確立している。</t>
    <phoneticPr fontId="1"/>
  </si>
  <si>
    <t>Ｄｏ（実証・試験運用等）の後、必ずＣｈｅｃｋ（効果検証、考察、振り返り等）を行い、Ａｃｔ（次の活動、改良、取り止め等）につなげることが習慣づけられている（又は、実証の際、協議会の活動事項として、改善プロセスを組み込んでいる）。</t>
    <phoneticPr fontId="1"/>
  </si>
  <si>
    <t>３と５の間。Ｄｏの後、Ｃｈｅｃｋ、Ａｃｔを頻繁に行っており、改善プロセスをほぼ確立している。</t>
    <phoneticPr fontId="1"/>
  </si>
  <si>
    <t>次の①～②のいずれかである。
①Ｄｏの後、ＣｈｅｃｋやＡｃｔが一部（半分以上）では行われている。
②Ｄｏの後、ＣｈｅｃｋやＡｃｔを行ったことがあり、改善プロセスを活動事項に組み込むことを準備中。</t>
    <phoneticPr fontId="1"/>
  </si>
  <si>
    <t>１と３の間。Ｄｏの後、ＣｈｅｃｋやＡｃｔを行ったことがある（又は計画・準備している）。</t>
    <phoneticPr fontId="1"/>
  </si>
  <si>
    <t>Ｄｏの後、検証・改良による改善は行っていない。</t>
    <phoneticPr fontId="1"/>
  </si>
  <si>
    <t>⑦　その他（改善プロセス関係）</t>
    <phoneticPr fontId="1"/>
  </si>
  <si>
    <t>（５）人材育成</t>
    <phoneticPr fontId="1"/>
  </si>
  <si>
    <t>①　先進地視察・研修受講等により、構成員のICTリテラシーの向上を図っている。</t>
    <phoneticPr fontId="1"/>
  </si>
  <si>
    <t>３と５の間。コンソーシアムが、主要構成員に対して（又は主要構成員が自主的に）、以下の方法によりＩＣＴリテラシーの向上を図っている。
①林業事業体の経営層のＩＣＴへの理解醸成、②現場職員の機器・ソフト・システム等の操作研修、③他地域の先進事例視察、④スマ林一般や特定機器等に係る研修の受講等</t>
    <phoneticPr fontId="1"/>
  </si>
  <si>
    <t>地方公共団体（都道府県）の研修等への参加を促し、ICTリテラシーの向上を図っている。</t>
    <phoneticPr fontId="1"/>
  </si>
  <si>
    <t>②　組織内にコア技能者（ICT機器等の操作・解析方法、原理等を取得し、組織内普及を担える者）がいる。</t>
    <phoneticPr fontId="1"/>
  </si>
  <si>
    <t>各事業体におけるコア技能者同士のネットワークが形成され、情報交換等の活動が自発的に行われている（組織外のコア技能者との連携）。</t>
    <phoneticPr fontId="1"/>
  </si>
  <si>
    <t>組織内にコア技能者（ICT機器等の操作・解析方法、原理等を取得し、組織内普及を担える者）が配備されており、組織内の普及を開始している。</t>
    <phoneticPr fontId="1"/>
  </si>
  <si>
    <t>組織内にコア技能者を養成（外部講師、ベンダー、機器メーカー等による研修や、ＩＣＴスキルの独学等）しており、組織内普及を計画している。</t>
    <phoneticPr fontId="1"/>
  </si>
  <si>
    <t>１と３の間。組織内のコア技能者の養成について、計画・準備している。</t>
    <phoneticPr fontId="1"/>
  </si>
  <si>
    <t>コア技能者の配備・養成は行っていない。組織内普及の方法を検討していない。</t>
    <phoneticPr fontId="1"/>
  </si>
  <si>
    <t>③　外部支援者がコア技能者に助言を行っている。</t>
    <phoneticPr fontId="1"/>
  </si>
  <si>
    <t>外部支援者（機器メーカー、大学・研究機関、コンサル等）が、協議会に正式（又はオブ）参加し、年５回以上、コア技能者（又は、コア技能者候補）に助言を行っている。</t>
    <phoneticPr fontId="1"/>
  </si>
  <si>
    <t>３と５の間。外部支援者が研修等により、年３～４回、コア技能者（又は、コア技能者候補）に助言を行っている。</t>
    <phoneticPr fontId="1"/>
  </si>
  <si>
    <t>外部支援者が研修等により、年１～２回、コア技能者（又は、コア技能者候補）に助言を行っている。</t>
    <phoneticPr fontId="1"/>
  </si>
  <si>
    <t>１と３の間。外部支援者による助言（コア技能者・コア技能者候補への研修等）を計画・準備している。</t>
    <phoneticPr fontId="1"/>
  </si>
  <si>
    <t>外部支援者から助言を受けていない。</t>
    <phoneticPr fontId="1"/>
  </si>
  <si>
    <t>④　ICTスキルの習得方法を確立している（マニュアル整備・コア技能者による現場技能者への指導普及等）。</t>
    <phoneticPr fontId="1"/>
  </si>
  <si>
    <t>構成員のICTスキルの習得方法を確立している（マニュアル整備・コア技能者による現場技能者への指導普及等）。</t>
    <phoneticPr fontId="1"/>
  </si>
  <si>
    <t>３と５の間。構成員に対するＩＣＴスキル習得のサポートの実績はあるが、サポート方法は模索中である。</t>
    <phoneticPr fontId="1"/>
  </si>
  <si>
    <t>構成員に対するＩＣＴのサポート体制（コア技能者の配備や、スマート機器等に係るマニュアルの整備等）を確立している途中である。</t>
    <phoneticPr fontId="1"/>
  </si>
  <si>
    <t>１と３の間。構成員に対するＩＣＴのサポート体制はないが、各構成員が自主的にスキルを習得している。</t>
    <phoneticPr fontId="1"/>
  </si>
  <si>
    <t>ＩＣＴスキルの習得方法を検討していない（コア技能者はいない、マニュアルは整備していない等）。</t>
    <phoneticPr fontId="1"/>
  </si>
  <si>
    <t>⑤　その他（人材育成関係）</t>
    <phoneticPr fontId="1"/>
  </si>
  <si>
    <t>（６）ＩＣＴ活用・ＩＣＴリテラシー</t>
    <phoneticPr fontId="1"/>
  </si>
  <si>
    <t>コンソーシアムに参画する全構成員が、スマ林マニュアルや林業イノベーション現場実装推進プログラム等により、森林資源情報のデジタル化やスマート林業について、いくつか技術の種類や事例を知っており、従来のアナログ的な方法に比べて、労務削減効果や電子化の効果（多くの者への情報共有が可能、大量の情報の分析が容易等）等のメリットを認識している。</t>
    <phoneticPr fontId="1"/>
  </si>
  <si>
    <t>３と５の間。コンソーシアムの主要構成員が、林業のデジタル化やスマート林業について、技術の種類や事例を知っており、効果等のメリットを認識している。</t>
    <phoneticPr fontId="1"/>
  </si>
  <si>
    <t>コンソーシアムに参画するコアメンバーが、林業のデジタル化が何かや具体例、メリット等を認識している。</t>
    <phoneticPr fontId="1"/>
  </si>
  <si>
    <t>１と３の間。コンソーシアムの構成員のうち１者以上が、林業のデジタル化の具体例、メリット等について、学習している最中。</t>
    <phoneticPr fontId="1"/>
  </si>
  <si>
    <t>林業のデジタル化が何かや具体例を知らず、メリット等を理解していない。</t>
    <phoneticPr fontId="1"/>
  </si>
  <si>
    <t>②　ICT機器・ソフト等の操作ができる。</t>
    <phoneticPr fontId="1"/>
  </si>
  <si>
    <t>コンソーシアムの主要構成員の現場技能者がスマート林業技術に係る機器・ソフト等の操作ができる（又は、操作したことがある）。</t>
    <phoneticPr fontId="1"/>
  </si>
  <si>
    <t>３と５の間。コンソーシアムのコアメンバーの現場技能者がスマート林業技術に係る機器・ソフト等の操作ができる（又は、操作したことがある）。</t>
    <phoneticPr fontId="1"/>
  </si>
  <si>
    <t>構成員のうち１者以上の現場技能者が、スマート林業技術に係る機器・ソフト等の操作ができる（又は、操作したことがある）。</t>
    <phoneticPr fontId="1"/>
  </si>
  <si>
    <t>１と３の間。構成員１者以上の現場技能者が、スマート林業技術に係る機器・ソフト等の操作を行うため、学習中（又は、準備中）。</t>
    <phoneticPr fontId="1"/>
  </si>
  <si>
    <t>スマート林業技術に係る機器・ソフト等の操作ができない。操作したことがない。</t>
    <phoneticPr fontId="1"/>
  </si>
  <si>
    <t>③　記憶・経験に頼る業務のデジタル化や、紙・FAX・電話・口頭連絡による業務のデジタル化を始めている。</t>
    <phoneticPr fontId="1"/>
  </si>
  <si>
    <t>コンソーシアムの主要構成員が、アナログ手段のデジタル化（以下全種類ではなく１種類以上）を行った実績がある。
林業・木材産業の現場業務に精通した者（ベテラン、生き字引のような者等）の記憶・経験を、精通していない者（経験の浅い者、現場に居合わせていない者等）に情報共有できるように、デジタルデータ（文字・数字・画像等）で記録・情報共有している。（例：森林状況のＧＩＳでの記録、林業業務のノウハウをＷｏｒｄに記録等）。
従前は、紙で記録・管理していた情報（野帳、伝票、写真、証明書、届出書等）のデジタル化、手作業で行っていた業務（毎木調査・木材検知等）のデジタル化、ＦＡＸ・電話・口頭連絡（社内・社外との業務連絡）をメール・システム等での連絡に転換した（又は、転換している）。</t>
    <phoneticPr fontId="1"/>
  </si>
  <si>
    <t>３と５の間。コンソーシアムのコアメンバーが、アナログ手段のデジタル化（現場業務に精通した者の記憶・経験のデジタル化、紙・FAX・電話・口頭連絡による業務のデジタル化）を１種類以上行った経験がある。</t>
    <phoneticPr fontId="1"/>
  </si>
  <si>
    <t>構成員のうち１者以上が、アナログ手段のデジタル化（現場業務に精通した者の記憶・経験のデジタル化、紙・FAX・電話・口頭連絡による業務のデジタル化）を１種類以上行った経験がある。</t>
    <phoneticPr fontId="1"/>
  </si>
  <si>
    <t>１と３の間。構成員のうち１者以上が、アナログ手段のデジタル化（現場業務に精通した者の記憶・経験のデジタル化、紙・FAX・電話・口頭連絡による業務のデジタル化）を試行している。</t>
    <phoneticPr fontId="1"/>
  </si>
  <si>
    <t>現場業務に精通した者の記憶・経験のデジタル化、紙・FAX・電話・口頭連絡による業務のデジタル化を行っていない。アナログ的な業務方法を変えたくない。</t>
    <phoneticPr fontId="1"/>
  </si>
  <si>
    <t>④　ICT機器等の取得データを分析・考察して、見える化し、業務効率化や生産性向上の立案につなげている。</t>
    <phoneticPr fontId="1"/>
  </si>
  <si>
    <t>ICT機器等の取得データを分析・考察して、見える化（航空レーザ計測データを森林資源解析してＧＩＳ上で林小班ごとの立木材積を算出、木材検知データをＳＣＭシステムに集積して伐採現場毎の土場在庫量を一覧化等）して、業務効率化や生産性向上の具体的な方策を立案している。（例：作業効率が向上するように素材生産計画を作成、トラック回転率が上がるように集・運材の配車計画を作成等）</t>
    <phoneticPr fontId="1"/>
  </si>
  <si>
    <t>３と５の間。ICT機器等の取得データを分析・考察して、見える化をし、業務効率化や生産性向上につながる具体的な調整計画等を作成中。</t>
    <phoneticPr fontId="1"/>
  </si>
  <si>
    <t>ICT機器等の取得データを分析・考察して、見える化をしているが、業務の改善方法等を検討中。</t>
    <phoneticPr fontId="1"/>
  </si>
  <si>
    <t>１と３の間。ICT機器等の取得データを分析・考察している最中であり、見える化できていない。</t>
    <phoneticPr fontId="1"/>
  </si>
  <si>
    <t>ICT機器等の取得データを分析・考察、見える化を行っておらず、業務効率化や生産性向上の立案もしていない。</t>
    <phoneticPr fontId="1"/>
  </si>
  <si>
    <t>⑤　デジタル化により業務効率化を行っている。</t>
    <phoneticPr fontId="1"/>
  </si>
  <si>
    <t>３と５の間。コンソーシアムのコアメンバーが、アナログ業務のデジタル化やスマート林業技術の活用（１種類以上）の経験があり、業務効率化等（又は、定性的な効果の体感）の経験がある。</t>
    <phoneticPr fontId="1"/>
  </si>
  <si>
    <t>コンソーシアムのコアメンバーが、アナログ業務のデジタル化やスマート林業技術の活用（１種類以上）を行っており、従前方法と業務量は同程度であるが、今後、効果が現れる可能性がある（記録データを後任者が活用、労働災害リスクの低下、機器に使い慣れれば効果が出る等）ものと感じている（又は、業務効率化の定量的効果を算出する準備を行っている）。</t>
    <phoneticPr fontId="1"/>
  </si>
  <si>
    <t>１と３の間。構成員のうち１者以上が、アナログ業務のデジタル化やスマート林業技術の活用（１種類以上）を行っており、今後、効果が現れる可能性があると感じている（又は、業務効率化の定量的効果を算出する準備を行っている）。</t>
    <phoneticPr fontId="1"/>
  </si>
  <si>
    <t>デジタル化による業務効率化を行っていない。デジタル化しても効率化を実感していない。</t>
    <phoneticPr fontId="1"/>
  </si>
  <si>
    <t>⑥　ICT機器等から取得・分析したデータを元に、新たな価値を創出している（売上・利益・生産性向上、新規事業創出等、事業・経営の意思決定に資する活用がされている）。</t>
    <phoneticPr fontId="1"/>
  </si>
  <si>
    <t>コンソーシアムのコアメンバーが、ICT機器等から取得・分析したデータを元に、新たな価値を創出している（売上・利益・生産性向上、新規事業創出等、事業・経営の意思決定に資する活用がされている）。
例：①ＷＥＢ入札の活用により、取引量が増加して、売上が増加する、②ＩＣＴハーベスタの最適採材により、需要に応じたきめ細かな供給が可能となり、原木の販売単価が向上する、③木材製品の品目毎の需要を分析して、新しい生産品目を開発する等</t>
    <phoneticPr fontId="1"/>
  </si>
  <si>
    <t>３と５の間。構成員のうち１者以上が、ICT機器等から取得・分析したデータを元に、新たな価値を創出している。</t>
    <phoneticPr fontId="1"/>
  </si>
  <si>
    <t>ICT機器等から取得・分析したデータを元にして、新たな価値の創出に向けた計画を立て、取組を開始しており、実現可能性が高い状況にある。</t>
    <phoneticPr fontId="1"/>
  </si>
  <si>
    <t>１と３の間。ICT機器等から取得・分析したデータを元にして、新たな価値の創出に向けた計画を立てている。実証等の取組を行っているが、実現可能性は未知数。</t>
    <phoneticPr fontId="1"/>
  </si>
  <si>
    <t>ICT機器等からデータを取得・分析していない（又は、データを取得・分析したが、新たな価値を創出していない）。</t>
    <phoneticPr fontId="1"/>
  </si>
  <si>
    <t>⑦　デジタル技術を競争力強化（マーケティング、販路拡大、新商品開発、ビジネスモデル構築等）に積極的に活用している。</t>
    <phoneticPr fontId="1"/>
  </si>
  <si>
    <t>コンソーシアムのコアメンバーが、デジタル技術を競争力強化（需要動向把握・施業提案・流通改善等のマーケティング、販路の拡大、木材製品・森林サービス・林業支援サービス等の新商品開発、林業支援サービス等のビジネスモデル構築等）に常用し、随時改善を行い、デジタル活用の業務分野を順次増加する等、積極的に活用している。</t>
    <phoneticPr fontId="1"/>
  </si>
  <si>
    <t>３と５の間。構成員のうち１者以上が、デジタル技術を競争力強化に常用し、随時改善を行い、デジタル活用の業務分野を順次増加する等、積極的に活用している。</t>
    <phoneticPr fontId="1"/>
  </si>
  <si>
    <t>１と３の間。構成員の一部が、デジタル技術を競争力強化にたまに活用している。
（例：試験運用している、活用頻度が少ない、活用開始後からアップデートしていない等）</t>
    <phoneticPr fontId="1"/>
  </si>
  <si>
    <t>デジタル技術を競争力強化に活用していない。</t>
    <phoneticPr fontId="1"/>
  </si>
  <si>
    <t>⑧　その他（ICT活用・ICTリテラシー関係）</t>
    <phoneticPr fontId="1"/>
  </si>
  <si>
    <t>（７）その他</t>
    <rPh sb="5" eb="6">
      <t>ホカ</t>
    </rPh>
    <phoneticPr fontId="1"/>
  </si>
  <si>
    <t>①　その他</t>
    <phoneticPr fontId="1"/>
  </si>
  <si>
    <t>評価者 氏名</t>
    <rPh sb="0" eb="2">
      <t>ヒョウカ</t>
    </rPh>
    <rPh sb="2" eb="3">
      <t>シャ</t>
    </rPh>
    <rPh sb="4" eb="6">
      <t>シメイ</t>
    </rPh>
    <phoneticPr fontId="3"/>
  </si>
  <si>
    <t>評価日</t>
    <rPh sb="0" eb="2">
      <t>ヒョウカ</t>
    </rPh>
    <rPh sb="2" eb="3">
      <t>ニチ</t>
    </rPh>
    <phoneticPr fontId="3"/>
  </si>
  <si>
    <t>コンソ名称</t>
    <rPh sb="3" eb="5">
      <t>メイショウ</t>
    </rPh>
    <phoneticPr fontId="1"/>
  </si>
  <si>
    <t>まとめ表</t>
    <rPh sb="3" eb="4">
      <t>ヒョウ</t>
    </rPh>
    <phoneticPr fontId="1"/>
  </si>
  <si>
    <t>組織体制</t>
    <rPh sb="0" eb="2">
      <t>ソシキ</t>
    </rPh>
    <rPh sb="2" eb="4">
      <t>タイセイ</t>
    </rPh>
    <phoneticPr fontId="1"/>
  </si>
  <si>
    <t>資金調達</t>
    <rPh sb="0" eb="2">
      <t>シキン</t>
    </rPh>
    <rPh sb="2" eb="4">
      <t>チョウタツ</t>
    </rPh>
    <phoneticPr fontId="1"/>
  </si>
  <si>
    <t>活動内容</t>
    <rPh sb="0" eb="4">
      <t>カツドウナイヨウ</t>
    </rPh>
    <phoneticPr fontId="1"/>
  </si>
  <si>
    <t>改善ﾌﾟﾛｾｽ</t>
    <rPh sb="0" eb="2">
      <t>カイゼン</t>
    </rPh>
    <phoneticPr fontId="1"/>
  </si>
  <si>
    <t>人材育成</t>
    <rPh sb="0" eb="2">
      <t>ジンザイ</t>
    </rPh>
    <rPh sb="2" eb="4">
      <t>イクセイ</t>
    </rPh>
    <phoneticPr fontId="1"/>
  </si>
  <si>
    <t>ICT活用/ﾘﾃﾗｼｰ</t>
    <rPh sb="3" eb="5">
      <t>カツヨウ</t>
    </rPh>
    <phoneticPr fontId="1"/>
  </si>
  <si>
    <t>フェーズ計</t>
    <rPh sb="4" eb="5">
      <t>ケイ</t>
    </rPh>
    <phoneticPr fontId="1"/>
  </si>
  <si>
    <t>計</t>
    <rPh sb="0" eb="1">
      <t>ケイ</t>
    </rPh>
    <phoneticPr fontId="1"/>
  </si>
  <si>
    <t>フェーズ</t>
    <phoneticPr fontId="1"/>
  </si>
  <si>
    <t>組</t>
    <rPh sb="0" eb="1">
      <t>クミ</t>
    </rPh>
    <phoneticPr fontId="1"/>
  </si>
  <si>
    <t>資</t>
    <rPh sb="0" eb="1">
      <t>シ</t>
    </rPh>
    <phoneticPr fontId="1"/>
  </si>
  <si>
    <t>活</t>
    <rPh sb="0" eb="1">
      <t>カツ</t>
    </rPh>
    <phoneticPr fontId="1"/>
  </si>
  <si>
    <t>改</t>
    <rPh sb="0" eb="1">
      <t>カイ</t>
    </rPh>
    <phoneticPr fontId="1"/>
  </si>
  <si>
    <t>人</t>
    <rPh sb="0" eb="1">
      <t>ヒト</t>
    </rPh>
    <phoneticPr fontId="1"/>
  </si>
  <si>
    <t>I</t>
    <phoneticPr fontId="1"/>
  </si>
  <si>
    <t>フェーズ1</t>
  </si>
  <si>
    <t>フェーズ2</t>
  </si>
  <si>
    <t>フェーズ3</t>
  </si>
  <si>
    <t>レーダーチャート</t>
    <phoneticPr fontId="1"/>
  </si>
  <si>
    <r>
      <t xml:space="preserve">多くの分野の構成員で、コンソを組成済
</t>
    </r>
    <r>
      <rPr>
        <sz val="9"/>
        <color theme="1"/>
        <rFont val="BIZ UDゴシック"/>
        <family val="3"/>
        <charset val="128"/>
      </rPr>
      <t>※多くの分野：都道府県、市町村、原木供給者、原木需要者等</t>
    </r>
    <rPh sb="0" eb="1">
      <t>オオ</t>
    </rPh>
    <rPh sb="3" eb="5">
      <t>ブンヤ</t>
    </rPh>
    <phoneticPr fontId="1"/>
  </si>
  <si>
    <t>一部の分野の構成員で、コンソ組成済。</t>
    <rPh sb="3" eb="5">
      <t>ブンヤ</t>
    </rPh>
    <phoneticPr fontId="1"/>
  </si>
  <si>
    <t>取組に関する、商取引、分担金負担、業務分担等も含む、利害が発生する事柄について、構成員間の調整（合意取付・意見聴取・ヒアリング等）を開始している。</t>
    <rPh sb="33" eb="35">
      <t>コトガラ</t>
    </rPh>
    <phoneticPr fontId="1"/>
  </si>
  <si>
    <r>
      <t>各プロセスにおいて、活発な意見交換が行われ、改善策等のアイデアが出る等、前向きで有意義な協議会が行われている。</t>
    </r>
    <r>
      <rPr>
        <sz val="9"/>
        <color theme="1"/>
        <rFont val="BIZ UDゴシック"/>
        <family val="3"/>
        <charset val="128"/>
      </rPr>
      <t xml:space="preserve">
※各プロセス：コンソ組成、役割分担調整、計画立案、事業執行等</t>
    </r>
    <rPh sb="0" eb="1">
      <t>カク</t>
    </rPh>
    <phoneticPr fontId="1"/>
  </si>
  <si>
    <r>
      <t xml:space="preserve">デジタル機器等の導入やシステム構築の前に、全体の作業工程において、デジタル化が有効な作業工程（手検知、紙伝票管理、手動入力での集計分析等）を特定し、定量化しており、導入後の効率化（又は付加価値向上）の姿を目標値として定量化している。
</t>
    </r>
    <r>
      <rPr>
        <sz val="9"/>
        <color theme="1"/>
        <rFont val="BIZ UDゴシック"/>
        <family val="3"/>
        <charset val="128"/>
      </rPr>
      <t>※定量化 ：紙伝票10万枚/年、手検知10 時間/月、野帳データPC入力10 時間/月など作業の労務等を数量把握すること</t>
    </r>
    <phoneticPr fontId="1"/>
  </si>
  <si>
    <t>⑥　地域内のデジタル化の取組（実証又は実用化）の規模</t>
    <phoneticPr fontId="1"/>
  </si>
  <si>
    <r>
      <t xml:space="preserve">３と５の間。地域内のデジタル化の取組は、中規模（規模感は以下）で、実証を行っている（又は実用化している）。
</t>
    </r>
    <r>
      <rPr>
        <sz val="10"/>
        <color theme="1"/>
        <rFont val="BIZ UDゴシック"/>
        <family val="3"/>
        <charset val="128"/>
      </rPr>
      <t>【規模感】
A. 100ha以上、B. 1,000ha以上、C.10ｋｍ以上、D.1,000ｍ3以上、E.100人以上、F.10ha以上、G.20基以上</t>
    </r>
    <phoneticPr fontId="1"/>
  </si>
  <si>
    <r>
      <t xml:space="preserve">地域内のデジタル化の取組は、大規模（規模感は以下）で、実証を行っている（又は実用化している）。
</t>
    </r>
    <r>
      <rPr>
        <sz val="10"/>
        <color theme="1"/>
        <rFont val="BIZ UDゴシック"/>
        <family val="3"/>
        <charset val="128"/>
      </rPr>
      <t>【規模感】
A. 1,000ha以上：　森林資源管理、境界明確化、施業集約化
B. 10,000ha以上：　情報共有
C. 100km以上：　路網設計
D. 10,000m3以上：　架線集材、販売・流通、生産管理の一部（木材検収ソフト（アプリ）の活用、GNSS測位等を活用した集材・運材効率化、ICTハーベスタを活用した機械検知）
E. 1,000人以上：　労働安全、生産管理の一部（日報管理ソフト等を活用した日報・林業機械管理）
F. 100ha以上：　造林
G. 50基以上：　獣害対策</t>
    </r>
    <phoneticPr fontId="1"/>
  </si>
  <si>
    <r>
      <t>地域内のデジタル化の取組は、小規模を超える規模（規模感は以下）で、実証を行っている（又は実用化している）。</t>
    </r>
    <r>
      <rPr>
        <sz val="10"/>
        <color theme="1"/>
        <rFont val="BIZ UDゴシック"/>
        <family val="3"/>
        <charset val="128"/>
      </rPr>
      <t xml:space="preserve">
【規模感】
A. 10ha以上、B. 100ha以上、C.1km以上、D.100m3以上、E.10人以上、F.1ha以上、G.10基以上</t>
    </r>
    <phoneticPr fontId="1"/>
  </si>
  <si>
    <r>
      <t xml:space="preserve">１と３の間。地域内のデジタル化の取組は、小規模限定的（規模感は以下）で、実証を行っている（又は実用化している）。
</t>
    </r>
    <r>
      <rPr>
        <sz val="9"/>
        <color theme="1"/>
        <rFont val="BIZ UDゴシック"/>
        <family val="3"/>
        <charset val="128"/>
      </rPr>
      <t>【規模感】
A. 10ha未満、B. 100ha未満、C.1km未満、D.100m3未満、E.10人未満、F.1ha未満、G.10基未満</t>
    </r>
    <phoneticPr fontId="1"/>
  </si>
  <si>
    <t>⑧　その他（活動内容関係）</t>
    <phoneticPr fontId="1"/>
  </si>
  <si>
    <t>地域の実情・課題に適したデジタル技術（機器・ソフト・システム等）を選択している。デジタル技術の知識が豊富な人材がいる。</t>
    <phoneticPr fontId="1"/>
  </si>
  <si>
    <t>機器操作やデータ取得・分析方法に関して、（他地域の事例をそのまま転用するのではなく）地域の実情（森林状況、林業形態、原木流通形態、商習慣等）を考慮して、当該地域での効果が上がるよう改良を行っている。</t>
    <phoneticPr fontId="1"/>
  </si>
  <si>
    <t>スマート林業技術を（実証・試験運用ではなく）通常業務の中で常用している。</t>
    <phoneticPr fontId="1"/>
  </si>
  <si>
    <t>３と５の間。スマート林業技術を１種類以上、時々、通常業務の中で活用している。</t>
    <phoneticPr fontId="1"/>
  </si>
  <si>
    <t>スマート林業技術を１種類以上、たまに、通常業務で活用している。</t>
    <phoneticPr fontId="1"/>
  </si>
  <si>
    <r>
      <t xml:space="preserve">コンソーシアムがほとんどの構成員に対して（又はほとんどの構成員が自主的に）、以下の方法によりＩＣＴリテラシーの向上を図っている。
①林業事業体の経営層のＩＣＴへの理解醸成、②現場職員の機器・ソフト・システム等の操作研修、③他地域の先進事例視察、④スマ林一般や特定機器等に係る研修の受講等
</t>
    </r>
    <r>
      <rPr>
        <sz val="9"/>
        <color theme="1"/>
        <rFont val="BIZ UDゴシック"/>
        <family val="3"/>
        <charset val="128"/>
      </rPr>
      <t xml:space="preserve">
【ICTリテラシーのイメージ】 
現在入手・利用可能なITを使いこなして、企業・業務の生産性向上やビジネスチャンスの創出・拡大に結び付けるのに必要な土台となる能力のこと。
具体的には、
① 世の中にどのようなITがあり、それぞれどのような機能・仕組みを有しているか、どのような場面で活用されているかについての理解。
② 企業・業務の課題解決場面に有用なITを選定し、そのITを操作して目的に適う情報を取得・分析・表現し、課題解決に繋げる能力。
③ IT を安全に活用するための情報セキュリティやコンプライアンスの知識
（厚生労働省「H29基礎的ITリテラシーの習得カリキュラムに関する調査研究報告書」における「基礎的ITリテラシー」の定義を準用）</t>
    </r>
    <phoneticPr fontId="1"/>
  </si>
  <si>
    <t>①　林業のデジタル化について具体例を知っており、メリット等を理解している。</t>
    <phoneticPr fontId="1"/>
  </si>
  <si>
    <t>各論について、計画・リストアップ等の議論を開始している。</t>
    <phoneticPr fontId="1"/>
  </si>
  <si>
    <t>外部支援者（コーディネーター・アドバイザー・コンサル等）から、取組についての忌憚のない意見や助言をもらい、その意見・助言を活動に取り入れてフィードバックする等、友好的強固な連携体制を築いている。</t>
    <rPh sb="55" eb="57">
      <t>イケン</t>
    </rPh>
    <rPh sb="58" eb="60">
      <t>ジョゲン</t>
    </rPh>
    <phoneticPr fontId="1"/>
  </si>
  <si>
    <t>全ての各論での合意形成がスムーズに行かないとしても、過去の取組（システム導入・実証等）で各論を議論して合意に至った実績があり、お互いの構成員の考え方・立場に応じて落としどころを見つけられる雰囲気があり、前向きで建設的な意見が出るなど、新規に発生した各論についても合意形成の見通しがつけられる状態。</t>
    <phoneticPr fontId="1"/>
  </si>
  <si>
    <t>３と５の間。賛成者が多い、一部は合意形成済である等、合意形成の道筋が徐々に見えてきている状態。</t>
    <phoneticPr fontId="1"/>
  </si>
  <si>
    <t>各論の合意形成は半ば（賛成と反対が半々等）。調整しているが、解決のための課題がある程度（事業期間中に終わるくらい）ある状態。</t>
    <rPh sb="59" eb="61">
      <t>ジョウタイ</t>
    </rPh>
    <phoneticPr fontId="1"/>
  </si>
  <si>
    <t>反対者が多いなど、各論の合意形成は難航しており、合意の道筋が見えない状態。</t>
    <rPh sb="34" eb="36">
      <t>ジョウタイ</t>
    </rPh>
    <phoneticPr fontId="1"/>
  </si>
  <si>
    <t>スマ林の活動（システム維持経費等）にあたり、事業資金を（構成員の分担金や銀行借入等の）民間資金により賄っている。一部、追加的な取組に、国・県等の補助金も活用しているが、補助金がなかったとしても、全体的な活動に支障は無い。</t>
    <rPh sb="22" eb="24">
      <t>ジギョウ</t>
    </rPh>
    <rPh sb="24" eb="26">
      <t>シキン</t>
    </rPh>
    <rPh sb="61" eb="62">
      <t>テキ</t>
    </rPh>
    <phoneticPr fontId="1"/>
  </si>
  <si>
    <t>スマ林の活動（システム維持経費等）にあたり、事業資金の1/2以上を民間資金が占めている。残りについては、県費・地方創生交付金・森林環境譲与税等（林野庁以外の補助金等）を活用している。</t>
    <phoneticPr fontId="1"/>
  </si>
  <si>
    <t>スマ林の活動にあたり、事業資金の1/2（～1/4以上）を民間資金が占めている。残りについては、国費・県費等の補助金を活用している。</t>
    <phoneticPr fontId="1"/>
  </si>
  <si>
    <t>スマ林機器等の導入前に、地域的（森林状況、林業形態、原木流通形態、商慣習等）な課題の明確化（書類上で項目を整理、議論を通じた言語化等）を行っており、スマ林機器の導入後の課題解決のイメージがはっきりと想像できる。</t>
    <phoneticPr fontId="1"/>
  </si>
  <si>
    <t>川上の複数事業者に加え、川中（や川下）の事業者が、複数工程に亘ってデータを共有・活用する実証を行っている（又は、実証を終えて実用化している）。
例：ＳＣＭシステム（川上の複数事業者（林業事業体・県森連・運材業者等）＋川中（製材工場等）がＩＣＴ生産管理）
航空レーザ計測（行政や川上側が計測・入手したデータを、川上側がそのまま（又は加工して）川中や川下にも情報共有）</t>
    <phoneticPr fontId="1"/>
  </si>
  <si>
    <t>１と３の間。川上の複数事業者が複数工程に亘って、データ連携する取組について、実用化しているが、常用はしていない。</t>
    <phoneticPr fontId="1"/>
  </si>
  <si>
    <t>３と５の間。地域の実情・課題を考慮して、複数案のメリット・デメリットを比較した上で、デジタル技術の選択を行っている。</t>
    <rPh sb="22" eb="23">
      <t>アン</t>
    </rPh>
    <phoneticPr fontId="1"/>
  </si>
  <si>
    <t>機器等や収集データの精度検証や、ICT機器等の導入効果の算出について、何も行っていない。</t>
    <phoneticPr fontId="1"/>
  </si>
  <si>
    <t>業務でデジタル機器を利用しているが、機器操作やデータ取得・分析方法に関して、地域に適した改良・課題抽出に至っていない。</t>
    <rPh sb="52" eb="53">
      <t>イタ</t>
    </rPh>
    <phoneticPr fontId="1"/>
  </si>
  <si>
    <t>コンソーシアムとして、コアメンバーによる先進地視察・研修受講等を実施し、ICTリテラシーの向上を図っている。構成員のICTリテラシー向上に向けて、準備を行っている。</t>
    <phoneticPr fontId="1"/>
  </si>
  <si>
    <t>コンソーシアムの主要構成員が、以下①のデジタル化（全種類ではなく１種類以上）、②の効率化等の経験がある。
①アナログ業務（紙での記録・管理、手作業で行っていた業務、ＦＡＸ・電話・口頭連絡）のデジタル化や、スマート林業技術の活用により、②従前方法に比べて、業務効率化等（労務削減、コスト削減、事務手間の削減、業務負担・ストレスの軽減等）を行っている（又は、定量的には証明できていなくても、定性的に効果を感じている）。</t>
    <phoneticPr fontId="1"/>
  </si>
  <si>
    <t>構成員のうち１者以上が、デジタル技術を競争力強化に時々活用しているが、積極的と言うほどではない。</t>
    <phoneticPr fontId="1"/>
  </si>
  <si>
    <t>スマート林業・DX実践のための進捗度チェックリスト</t>
    <rPh sb="4" eb="6">
      <t>リンギョウ</t>
    </rPh>
    <rPh sb="9" eb="11">
      <t>ジッセン</t>
    </rPh>
    <rPh sb="15" eb="17">
      <t>シンチョク</t>
    </rPh>
    <rPh sb="17" eb="18">
      <t>ド</t>
    </rPh>
    <phoneticPr fontId="1"/>
  </si>
  <si>
    <t>様々な実証事業の結果から、デジタル技術の現場定着には、</t>
    <rPh sb="0" eb="2">
      <t>サマザマ</t>
    </rPh>
    <rPh sb="3" eb="5">
      <t>ジッショウ</t>
    </rPh>
    <rPh sb="5" eb="7">
      <t>ジギョウ</t>
    </rPh>
    <rPh sb="8" eb="10">
      <t>ケッカ</t>
    </rPh>
    <phoneticPr fontId="1"/>
  </si>
  <si>
    <t>参考</t>
    <rPh sb="0" eb="2">
      <t>サンコウ</t>
    </rPh>
    <phoneticPr fontId="1"/>
  </si>
  <si>
    <t>https://morihub-info.com/technical/167/</t>
    <phoneticPr fontId="1"/>
  </si>
  <si>
    <t>スマート林業実践マニュアル(総集編)　　（2023年、林野庁）</t>
    <rPh sb="25" eb="26">
      <t>ネン</t>
    </rPh>
    <rPh sb="27" eb="30">
      <t>リンヤチョウ</t>
    </rPh>
    <phoneticPr fontId="1"/>
  </si>
  <si>
    <t>地域全体での取り組みは次の３段階のフェーズで発展していくと考えられます。</t>
    <rPh sb="0" eb="2">
      <t>チイキ</t>
    </rPh>
    <rPh sb="2" eb="4">
      <t>ゼンタイ</t>
    </rPh>
    <rPh sb="6" eb="7">
      <t>ト</t>
    </rPh>
    <rPh sb="8" eb="9">
      <t>ク</t>
    </rPh>
    <rPh sb="11" eb="12">
      <t>ツギ</t>
    </rPh>
    <rPh sb="14" eb="16">
      <t>ダンカイ</t>
    </rPh>
    <rPh sb="22" eb="24">
      <t>ハッテン</t>
    </rPh>
    <rPh sb="29" eb="30">
      <t>カンガ</t>
    </rPh>
    <phoneticPr fontId="1"/>
  </si>
  <si>
    <r>
      <rPr>
        <b/>
        <sz val="14"/>
        <color theme="1"/>
        <rFont val="BIZ UDPゴシック"/>
        <family val="3"/>
        <charset val="128"/>
      </rPr>
      <t>ハード</t>
    </r>
    <r>
      <rPr>
        <sz val="11"/>
        <color theme="1"/>
        <rFont val="BIZ UDPゴシック"/>
        <family val="3"/>
        <charset val="128"/>
      </rPr>
      <t>（システム構築・デジタル機器導入等）だけではなく、</t>
    </r>
    <r>
      <rPr>
        <b/>
        <sz val="14"/>
        <color theme="1"/>
        <rFont val="BIZ UDPゴシック"/>
        <family val="3"/>
        <charset val="128"/>
      </rPr>
      <t>ソフト面</t>
    </r>
    <r>
      <rPr>
        <sz val="11"/>
        <color theme="1"/>
        <rFont val="BIZ UDPゴシック"/>
        <family val="3"/>
        <charset val="128"/>
      </rPr>
      <t>（協議会の合意形成等）</t>
    </r>
    <r>
      <rPr>
        <b/>
        <sz val="14"/>
        <color theme="1"/>
        <rFont val="BIZ UDPゴシック"/>
        <family val="3"/>
        <charset val="128"/>
      </rPr>
      <t>も重要</t>
    </r>
    <r>
      <rPr>
        <sz val="11"/>
        <color theme="1"/>
        <rFont val="BIZ UDPゴシック"/>
        <family val="3"/>
        <charset val="128"/>
      </rPr>
      <t>ということが分かりました。</t>
    </r>
    <phoneticPr fontId="1"/>
  </si>
  <si>
    <t>しかし、ソフト面をどのように進めればよいか、具体的な基準はありませんでした。</t>
    <rPh sb="7" eb="8">
      <t>メン</t>
    </rPh>
    <rPh sb="14" eb="15">
      <t>スス</t>
    </rPh>
    <rPh sb="22" eb="25">
      <t>グタイテキ</t>
    </rPh>
    <rPh sb="26" eb="28">
      <t>キジュン</t>
    </rPh>
    <phoneticPr fontId="1"/>
  </si>
  <si>
    <r>
      <t>そこで、地域の取組が</t>
    </r>
    <r>
      <rPr>
        <b/>
        <sz val="14"/>
        <color theme="1"/>
        <rFont val="BIZ UDPゴシック"/>
        <family val="3"/>
        <charset val="128"/>
      </rPr>
      <t>どの程度進んでいるのか</t>
    </r>
    <r>
      <rPr>
        <sz val="11"/>
        <color theme="1"/>
        <rFont val="BIZ UDPゴシック"/>
        <family val="3"/>
        <charset val="128"/>
      </rPr>
      <t>、</t>
    </r>
    <r>
      <rPr>
        <b/>
        <sz val="14"/>
        <color theme="1"/>
        <rFont val="BIZ UDPゴシック"/>
        <family val="3"/>
        <charset val="128"/>
      </rPr>
      <t>次は何を目指せばよいのか</t>
    </r>
    <r>
      <rPr>
        <sz val="11"/>
        <color theme="1"/>
        <rFont val="BIZ UDPゴシック"/>
        <family val="3"/>
        <charset val="128"/>
      </rPr>
      <t>を示すためのチェックリストを作成しました。</t>
    </r>
    <rPh sb="4" eb="6">
      <t>チイキ</t>
    </rPh>
    <rPh sb="7" eb="9">
      <t>トリクミ</t>
    </rPh>
    <rPh sb="12" eb="14">
      <t>テイド</t>
    </rPh>
    <rPh sb="14" eb="15">
      <t>スス</t>
    </rPh>
    <rPh sb="22" eb="23">
      <t>ツギ</t>
    </rPh>
    <rPh sb="24" eb="25">
      <t>ナニ</t>
    </rPh>
    <rPh sb="26" eb="28">
      <t>メザ</t>
    </rPh>
    <rPh sb="35" eb="36">
      <t>シメ</t>
    </rPh>
    <rPh sb="48" eb="50">
      <t>サクセイ</t>
    </rPh>
    <phoneticPr fontId="1"/>
  </si>
  <si>
    <t>ソフト面の進捗に重要な6つの評価項目に対し、各項目における3段階のフェーズごとに採点項目を設けました。</t>
    <rPh sb="3" eb="4">
      <t>メン</t>
    </rPh>
    <rPh sb="5" eb="7">
      <t>シンチョク</t>
    </rPh>
    <rPh sb="8" eb="10">
      <t>ジュウヨウ</t>
    </rPh>
    <rPh sb="14" eb="16">
      <t>ヒョウカ</t>
    </rPh>
    <rPh sb="16" eb="18">
      <t>コウモク</t>
    </rPh>
    <rPh sb="19" eb="20">
      <t>タイ</t>
    </rPh>
    <rPh sb="22" eb="23">
      <t>カク</t>
    </rPh>
    <rPh sb="23" eb="25">
      <t>コウモク</t>
    </rPh>
    <rPh sb="30" eb="32">
      <t>ダンカイ</t>
    </rPh>
    <rPh sb="40" eb="42">
      <t>サイテン</t>
    </rPh>
    <rPh sb="42" eb="44">
      <t>コウモク</t>
    </rPh>
    <rPh sb="45" eb="46">
      <t>モウ</t>
    </rPh>
    <phoneticPr fontId="1"/>
  </si>
  <si>
    <t>組織体制</t>
  </si>
  <si>
    <t>資金調達</t>
  </si>
  <si>
    <t>活動内容</t>
  </si>
  <si>
    <t>人材育成</t>
  </si>
  <si>
    <t>フェーズ②
実証プロジェクト</t>
    <phoneticPr fontId="1"/>
  </si>
  <si>
    <t>フェーズ①
場の形成</t>
    <phoneticPr fontId="1"/>
  </si>
  <si>
    <t>フェーズ③
デジタル林業の実践</t>
    <phoneticPr fontId="1"/>
  </si>
  <si>
    <t>改善プロセス</t>
    <phoneticPr fontId="1"/>
  </si>
  <si>
    <t>ICT活用
ICTリテラシー</t>
    <phoneticPr fontId="1"/>
  </si>
  <si>
    <t>評
価
項
目</t>
    <rPh sb="0" eb="1">
      <t>ヒョウ</t>
    </rPh>
    <rPh sb="2" eb="3">
      <t>カ</t>
    </rPh>
    <rPh sb="4" eb="5">
      <t>コウ</t>
    </rPh>
    <rPh sb="6" eb="7">
      <t>メ</t>
    </rPh>
    <phoneticPr fontId="1"/>
  </si>
  <si>
    <t>□　採点項目
□　採点項目</t>
    <rPh sb="2" eb="4">
      <t>サイテン</t>
    </rPh>
    <rPh sb="4" eb="6">
      <t>コウモク</t>
    </rPh>
    <phoneticPr fontId="1"/>
  </si>
  <si>
    <t>…</t>
    <phoneticPr fontId="1"/>
  </si>
  <si>
    <t>採点結果はレーダーチャートとして見える化されます。</t>
    <rPh sb="0" eb="2">
      <t>サイテン</t>
    </rPh>
    <rPh sb="2" eb="4">
      <t>ケッカ</t>
    </rPh>
    <rPh sb="16" eb="17">
      <t>ミ</t>
    </rPh>
    <rPh sb="19" eb="20">
      <t>カ</t>
    </rPh>
    <phoneticPr fontId="1"/>
  </si>
  <si>
    <t>コンソーシアムの状況について、以下の選択欄（濃色）に5～1の数字を入力して下さい（プルダウン▼で選択可能です）。
自由記入欄（灰色）は任意で記載して下さい。</t>
    <rPh sb="15" eb="17">
      <t>イカ</t>
    </rPh>
    <rPh sb="22" eb="23">
      <t>コ</t>
    </rPh>
    <rPh sb="37" eb="38">
      <t>クダ</t>
    </rPh>
    <rPh sb="63" eb="64">
      <t>ハイ</t>
    </rPh>
    <rPh sb="74" eb="75">
      <t>クダ</t>
    </rPh>
    <phoneticPr fontId="3"/>
  </si>
  <si>
    <t>スマート林業・DX実践のための進捗度チェックリスト　【採点表】</t>
    <rPh sb="27" eb="29">
      <t>サイテン</t>
    </rPh>
    <rPh sb="29" eb="30">
      <t>ヒョウ</t>
    </rPh>
    <phoneticPr fontId="1"/>
  </si>
  <si>
    <t>スマート林業・DX実践のための進捗度チェックリスト　【グラフ化】</t>
    <rPh sb="30" eb="31">
      <t>カ</t>
    </rPh>
    <phoneticPr fontId="1"/>
  </si>
  <si>
    <t>・レーダーチャートの面積が大きいほど、進捗していることを示しています。</t>
    <rPh sb="10" eb="12">
      <t>メンセキ</t>
    </rPh>
    <rPh sb="12" eb="14">
      <t>ゼンメンセキ</t>
    </rPh>
    <rPh sb="13" eb="14">
      <t>オオ</t>
    </rPh>
    <rPh sb="19" eb="21">
      <t>シンチョク</t>
    </rPh>
    <rPh sb="28" eb="29">
      <t>シメ</t>
    </rPh>
    <phoneticPr fontId="1"/>
  </si>
  <si>
    <t>・フェーズ3は難易度が高いため、初期にはフェーズ1が進み（面積大）、フェーズ3の進捗は低く（面積小）なります。　</t>
    <rPh sb="26" eb="27">
      <t>スス</t>
    </rPh>
    <rPh sb="29" eb="31">
      <t>メンセキ</t>
    </rPh>
    <rPh sb="31" eb="32">
      <t>ダイ</t>
    </rPh>
    <rPh sb="40" eb="42">
      <t>シンチョク</t>
    </rPh>
    <rPh sb="46" eb="48">
      <t>メンセキ</t>
    </rPh>
    <rPh sb="48" eb="49">
      <t>ショウ</t>
    </rPh>
    <phoneticPr fontId="1"/>
  </si>
  <si>
    <t>・円満な六角形に近いほどバランスよく進んでいます。進みが低い評価項目があれば、今後の課題として力を入れていきましょう。</t>
    <rPh sb="1" eb="3">
      <t>エンマン</t>
    </rPh>
    <rPh sb="4" eb="7">
      <t>ロッカッケイ</t>
    </rPh>
    <rPh sb="8" eb="9">
      <t>チカ</t>
    </rPh>
    <rPh sb="18" eb="19">
      <t>スス</t>
    </rPh>
    <rPh sb="25" eb="26">
      <t>スス</t>
    </rPh>
    <rPh sb="28" eb="29">
      <t>ヒク</t>
    </rPh>
    <rPh sb="30" eb="32">
      <t>ヒョウカ</t>
    </rPh>
    <rPh sb="32" eb="34">
      <t>コウモク</t>
    </rPh>
    <rPh sb="39" eb="41">
      <t>コンゴ</t>
    </rPh>
    <rPh sb="42" eb="44">
      <t>カダイ</t>
    </rPh>
    <rPh sb="47" eb="48">
      <t>チカラ</t>
    </rPh>
    <rPh sb="49" eb="50">
      <t>イ</t>
    </rPh>
    <phoneticPr fontId="1"/>
  </si>
  <si>
    <t>１．考え方</t>
    <rPh sb="2" eb="3">
      <t>カンガ</t>
    </rPh>
    <rPh sb="4" eb="5">
      <t>カタ</t>
    </rPh>
    <phoneticPr fontId="1"/>
  </si>
  <si>
    <t>２．使い方</t>
    <rPh sb="2" eb="3">
      <t>ツカ</t>
    </rPh>
    <rPh sb="4" eb="5">
      <t>カタ</t>
    </rPh>
    <phoneticPr fontId="1"/>
  </si>
  <si>
    <t>「採点表」シートに入力します。</t>
    <rPh sb="1" eb="3">
      <t>サイテン</t>
    </rPh>
    <rPh sb="3" eb="4">
      <t>ヒョウ</t>
    </rPh>
    <rPh sb="9" eb="11">
      <t>ニュウリョク</t>
    </rPh>
    <phoneticPr fontId="1"/>
  </si>
  <si>
    <t>採点
選択欄</t>
    <rPh sb="0" eb="2">
      <t>サイテン</t>
    </rPh>
    <rPh sb="3" eb="5">
      <t>センタク</t>
    </rPh>
    <rPh sb="5" eb="6">
      <t>ラン</t>
    </rPh>
    <phoneticPr fontId="1"/>
  </si>
  <si>
    <t>採点</t>
    <rPh sb="0" eb="2">
      <t>サイテン</t>
    </rPh>
    <phoneticPr fontId="1"/>
  </si>
  <si>
    <t>比較１</t>
    <rPh sb="0" eb="2">
      <t>ヒカク</t>
    </rPh>
    <phoneticPr fontId="1"/>
  </si>
  <si>
    <t>比較２</t>
    <rPh sb="0" eb="2">
      <t>ヒカク</t>
    </rPh>
    <phoneticPr fontId="1"/>
  </si>
  <si>
    <t>比較３</t>
    <rPh sb="0" eb="2">
      <t>ヒカク</t>
    </rPh>
    <phoneticPr fontId="1"/>
  </si>
  <si>
    <t>グラフ用</t>
    <rPh sb="3" eb="4">
      <t>ヨウ</t>
    </rPh>
    <phoneticPr fontId="1"/>
  </si>
  <si>
    <t>スマート林業・DX実践のための進捗度チェックリスト　【まとめ】</t>
    <phoneticPr fontId="1"/>
  </si>
  <si>
    <t>スマート林業・DX実践のための進捗度チェックリスト　【比較】</t>
    <rPh sb="27" eb="29">
      <t>ヒカク</t>
    </rPh>
    <phoneticPr fontId="1"/>
  </si>
  <si>
    <t>スマート林業・DX実践のための進捗度チェックリスト　【比較グラフ化】</t>
    <rPh sb="27" eb="29">
      <t>ヒカク</t>
    </rPh>
    <rPh sb="32" eb="33">
      <t>カ</t>
    </rPh>
    <phoneticPr fontId="1"/>
  </si>
  <si>
    <t>1:比較1</t>
    <rPh sb="2" eb="4">
      <t>ヒカク</t>
    </rPh>
    <phoneticPr fontId="1"/>
  </si>
  <si>
    <t>1:比較2</t>
    <rPh sb="2" eb="4">
      <t>ヒカク</t>
    </rPh>
    <phoneticPr fontId="1"/>
  </si>
  <si>
    <t>1:比較3</t>
    <rPh sb="2" eb="4">
      <t>ヒカク</t>
    </rPh>
    <phoneticPr fontId="1"/>
  </si>
  <si>
    <t>2:比較1</t>
    <rPh sb="2" eb="4">
      <t>ヒカク</t>
    </rPh>
    <phoneticPr fontId="1"/>
  </si>
  <si>
    <t>2:比較2</t>
    <rPh sb="2" eb="4">
      <t>ヒカク</t>
    </rPh>
    <phoneticPr fontId="1"/>
  </si>
  <si>
    <t>2:比較3</t>
    <rPh sb="2" eb="4">
      <t>ヒカク</t>
    </rPh>
    <phoneticPr fontId="1"/>
  </si>
  <si>
    <t>3:比較1</t>
    <rPh sb="2" eb="4">
      <t>ヒカク</t>
    </rPh>
    <phoneticPr fontId="1"/>
  </si>
  <si>
    <t>3:比較2</t>
    <rPh sb="2" eb="4">
      <t>ヒカク</t>
    </rPh>
    <phoneticPr fontId="1"/>
  </si>
  <si>
    <t>3:比較3</t>
    <rPh sb="2" eb="4">
      <t>ヒカク</t>
    </rPh>
    <phoneticPr fontId="1"/>
  </si>
  <si>
    <t>計:比較1</t>
    <rPh sb="0" eb="1">
      <t>ケイ</t>
    </rPh>
    <rPh sb="2" eb="4">
      <t>ヒカク</t>
    </rPh>
    <phoneticPr fontId="1"/>
  </si>
  <si>
    <t>計:比較2</t>
    <rPh sb="0" eb="1">
      <t>ケイ</t>
    </rPh>
    <rPh sb="2" eb="4">
      <t>ヒカク</t>
    </rPh>
    <phoneticPr fontId="1"/>
  </si>
  <si>
    <t>計:比較3</t>
    <rPh sb="0" eb="1">
      <t>ケイ</t>
    </rPh>
    <rPh sb="2" eb="4">
      <t>ヒカク</t>
    </rPh>
    <phoneticPr fontId="1"/>
  </si>
  <si>
    <t>コンソA</t>
    <phoneticPr fontId="1"/>
  </si>
  <si>
    <t>「まとめ・比較表」シートに自動でグラフが作成されます。</t>
    <rPh sb="5" eb="7">
      <t>ヒカク</t>
    </rPh>
    <rPh sb="7" eb="8">
      <t>ヒョウ</t>
    </rPh>
    <rPh sb="13" eb="15">
      <t>ジドウ</t>
    </rPh>
    <rPh sb="20" eb="22">
      <t>サクセイ</t>
    </rPh>
    <phoneticPr fontId="1"/>
  </si>
  <si>
    <t>山林太郎</t>
    <rPh sb="0" eb="2">
      <t>サンリン</t>
    </rPh>
    <rPh sb="2" eb="4">
      <t>タロウ</t>
    </rPh>
    <phoneticPr fontId="1"/>
  </si>
  <si>
    <t>①　コンソーシアム等の名称、評価者氏名、評価日を入力してください。
②　 各項目について５段階評価で採点してください（５～１の数字をプルダウンで選択）。下段には参考例を示しています。
③　自由記入欄（灰色）には、数字選択の判断根拠・コンソーシアム個別事象等について、任意で記載してください。</t>
    <rPh sb="9" eb="10">
      <t>トウ</t>
    </rPh>
    <rPh sb="11" eb="13">
      <t>メイショウ</t>
    </rPh>
    <rPh sb="14" eb="17">
      <t>ヒョウカシャ</t>
    </rPh>
    <rPh sb="17" eb="19">
      <t>シメイ</t>
    </rPh>
    <rPh sb="20" eb="22">
      <t>ヒョウカ</t>
    </rPh>
    <rPh sb="22" eb="23">
      <t>ビ</t>
    </rPh>
    <rPh sb="24" eb="26">
      <t>ニュウリョク</t>
    </rPh>
    <rPh sb="80" eb="82">
      <t>サンコウ</t>
    </rPh>
    <rPh sb="84" eb="85">
      <t>シメ</t>
    </rPh>
    <phoneticPr fontId="1"/>
  </si>
  <si>
    <t>※　採点項目の着色は、フェーズを表しています。　　
　　　　黄色：フェーズ１　　　緑：フェーズ２　　　青：フェーズ３</t>
    <phoneticPr fontId="1"/>
  </si>
  <si>
    <t>３者の評価を比較する場合</t>
    <rPh sb="10" eb="12">
      <t>バアイ</t>
    </rPh>
    <phoneticPr fontId="1"/>
  </si>
  <si>
    <t>比
較
対
象</t>
    <rPh sb="0" eb="1">
      <t>ヒ</t>
    </rPh>
    <rPh sb="2" eb="3">
      <t>カク</t>
    </rPh>
    <rPh sb="4" eb="5">
      <t>タイ</t>
    </rPh>
    <rPh sb="6" eb="7">
      <t>ゾウ</t>
    </rPh>
    <phoneticPr fontId="1"/>
  </si>
  <si>
    <t>④　１者による評価は、「まとめ・比較表」の左側【まとめ】に表示されます。
⑤　コンソーシアムの経年変化を確認したり、コンソーシアムの自己評価とコーディネーター等の客観評価を比較するため、右側半分の【比較】を使用します。</t>
    <phoneticPr fontId="1"/>
  </si>
  <si>
    <t>⑥　コンソA、コーディネーターB、コーディネーターCの3者がそれぞれのファイルの採点表に入力し、【まとめ】シートを作成します。
⑦　コーディネーターB、Cの【まとめ】採点欄をコピーして、コンソAの【比較表】の比較2欄、比較3欄に貼り付けます。
⑧　コンソAの【比較表】　上部の比較対象欄に記入します。グラフの凡例に連動しています。</t>
    <rPh sb="28" eb="29">
      <t>シャ</t>
    </rPh>
    <rPh sb="40" eb="42">
      <t>サイテン</t>
    </rPh>
    <rPh sb="42" eb="43">
      <t>ヒョウ</t>
    </rPh>
    <rPh sb="44" eb="46">
      <t>ニュウリョク</t>
    </rPh>
    <rPh sb="57" eb="59">
      <t>サクセイ</t>
    </rPh>
    <rPh sb="83" eb="85">
      <t>サイテン</t>
    </rPh>
    <rPh sb="85" eb="86">
      <t>ラン</t>
    </rPh>
    <rPh sb="99" eb="101">
      <t>ヒカク</t>
    </rPh>
    <rPh sb="101" eb="102">
      <t>ヒョウ</t>
    </rPh>
    <rPh sb="104" eb="106">
      <t>ヒカク</t>
    </rPh>
    <rPh sb="107" eb="108">
      <t>ラン</t>
    </rPh>
    <rPh sb="109" eb="111">
      <t>ヒカク</t>
    </rPh>
    <rPh sb="112" eb="113">
      <t>ラン</t>
    </rPh>
    <rPh sb="114" eb="115">
      <t>ハ</t>
    </rPh>
    <rPh sb="116" eb="117">
      <t>ツ</t>
    </rPh>
    <rPh sb="130" eb="132">
      <t>ヒカク</t>
    </rPh>
    <rPh sb="132" eb="133">
      <t>ヒョウ</t>
    </rPh>
    <rPh sb="135" eb="137">
      <t>ジョウブ</t>
    </rPh>
    <rPh sb="138" eb="140">
      <t>ヒカク</t>
    </rPh>
    <rPh sb="140" eb="142">
      <t>タイショウ</t>
    </rPh>
    <rPh sb="142" eb="143">
      <t>ラン</t>
    </rPh>
    <rPh sb="144" eb="146">
      <t>キニュウ</t>
    </rPh>
    <rPh sb="154" eb="156">
      <t>ハンレイ</t>
    </rPh>
    <rPh sb="157" eb="159">
      <t>レンドウ</t>
    </rPh>
    <phoneticPr fontId="1"/>
  </si>
  <si>
    <t>3．注意点</t>
    <rPh sb="2" eb="5">
      <t>チュウイテン</t>
    </rPh>
    <phoneticPr fontId="1"/>
  </si>
  <si>
    <t>３者までの採点結果をレーダーチャートで比較することができます。</t>
    <rPh sb="1" eb="2">
      <t>シャ</t>
    </rPh>
    <rPh sb="5" eb="9">
      <t>サイテンケッカ</t>
    </rPh>
    <rPh sb="19" eb="21">
      <t>ヒカク</t>
    </rPh>
    <phoneticPr fontId="1"/>
  </si>
  <si>
    <t>・　他地域との比較ではなく、自地域における時系列の変化や、コーディネーター等の客観的評価との比較を行います。</t>
    <rPh sb="2" eb="5">
      <t>タチイキ</t>
    </rPh>
    <rPh sb="7" eb="9">
      <t>ヒカク</t>
    </rPh>
    <rPh sb="14" eb="17">
      <t>ジチイキ</t>
    </rPh>
    <rPh sb="21" eb="24">
      <t>ジケイレツ</t>
    </rPh>
    <rPh sb="25" eb="27">
      <t>ヘンカ</t>
    </rPh>
    <rPh sb="37" eb="38">
      <t>トウ</t>
    </rPh>
    <rPh sb="39" eb="42">
      <t>キャッカンテキ</t>
    </rPh>
    <rPh sb="42" eb="44">
      <t>ヒョウカ</t>
    </rPh>
    <rPh sb="46" eb="48">
      <t>ヒカク</t>
    </rPh>
    <rPh sb="49" eb="50">
      <t>オコナ</t>
    </rPh>
    <phoneticPr fontId="1"/>
  </si>
  <si>
    <t>高い点数を取ることが目標ではありません。効果的なPDCAを行うことが重要です。</t>
    <rPh sb="0" eb="1">
      <t>タカ</t>
    </rPh>
    <rPh sb="2" eb="4">
      <t>テンスウ</t>
    </rPh>
    <rPh sb="5" eb="6">
      <t>ト</t>
    </rPh>
    <rPh sb="10" eb="12">
      <t>モクヒョウ</t>
    </rPh>
    <rPh sb="20" eb="23">
      <t>コウカテキ</t>
    </rPh>
    <rPh sb="29" eb="30">
      <t>オコナ</t>
    </rPh>
    <rPh sb="34" eb="36">
      <t>ジュウヨウ</t>
    </rPh>
    <phoneticPr fontId="1"/>
  </si>
  <si>
    <t>・　不足している取り組みを発見し、次の取り組みにつなげるために使用してください。</t>
    <rPh sb="2" eb="4">
      <t>フソク</t>
    </rPh>
    <rPh sb="8" eb="9">
      <t>ト</t>
    </rPh>
    <rPh sb="10" eb="11">
      <t>ク</t>
    </rPh>
    <rPh sb="13" eb="15">
      <t>ハッケン</t>
    </rPh>
    <rPh sb="17" eb="18">
      <t>ツギ</t>
    </rPh>
    <rPh sb="19" eb="20">
      <t>ト</t>
    </rPh>
    <rPh sb="21" eb="22">
      <t>ク</t>
    </rPh>
    <rPh sb="31" eb="33">
      <t>シヨウ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</si>
</sst>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F800]dddd\,\ mmmm\ dd\,\ yyyy"/>
  </numFmts>
  <fonts count="28" x14ac:knownFonts="1">
    <font>
      <sz val="11"/>
      <color theme="1"/>
      <name val="游ゴシック"/>
      <family val="2"/>
      <charset val="128"/>
      <scheme val="minor"/>
    </font>
    <font>
      <sz val="6"/>
      <name val="游ゴシック"/>
      <family val="2"/>
      <charset val="128"/>
      <scheme val="minor"/>
    </font>
    <font>
      <sz val="10"/>
      <color theme="1"/>
      <name val="ＭＳ Ｐゴシック"/>
      <family val="2"/>
      <charset val="128"/>
    </font>
    <font>
      <sz val="6"/>
      <name val="ＭＳ Ｐゴシック"/>
      <family val="2"/>
      <charset val="128"/>
    </font>
    <font>
      <sz val="12"/>
      <color theme="1"/>
      <name val="游ゴシック"/>
      <family val="3"/>
      <charset val="128"/>
      <scheme val="minor"/>
    </font>
    <font>
      <sz val="12"/>
      <name val="游ゴシック"/>
      <family val="3"/>
      <charset val="128"/>
      <scheme val="minor"/>
    </font>
    <font>
      <sz val="10"/>
      <color theme="1"/>
      <name val="游ゴシック"/>
      <family val="3"/>
      <charset val="128"/>
      <scheme val="minor"/>
    </font>
    <font>
      <sz val="10"/>
      <color theme="1"/>
      <name val="BIZ UDゴシック"/>
      <family val="3"/>
      <charset val="128"/>
    </font>
    <font>
      <b/>
      <sz val="16"/>
      <color theme="1"/>
      <name val="BIZ UDゴシック"/>
      <family val="3"/>
      <charset val="128"/>
    </font>
    <font>
      <sz val="14"/>
      <color theme="1"/>
      <name val="BIZ UDゴシック"/>
      <family val="3"/>
      <charset val="128"/>
    </font>
    <font>
      <sz val="12"/>
      <color theme="1"/>
      <name val="BIZ UDゴシック"/>
      <family val="3"/>
      <charset val="128"/>
    </font>
    <font>
      <sz val="14"/>
      <name val="BIZ UDゴシック"/>
      <family val="3"/>
      <charset val="128"/>
    </font>
    <font>
      <sz val="11"/>
      <color theme="1"/>
      <name val="BIZ UDゴシック"/>
      <family val="3"/>
      <charset val="128"/>
    </font>
    <font>
      <sz val="9"/>
      <color theme="1"/>
      <name val="BIZ UDゴシック"/>
      <family val="3"/>
      <charset val="128"/>
    </font>
    <font>
      <sz val="16"/>
      <color theme="1"/>
      <name val="BIZ UDゴシック"/>
      <family val="3"/>
      <charset val="128"/>
    </font>
    <font>
      <sz val="11"/>
      <color theme="1"/>
      <name val="BIZ UDPゴシック"/>
      <family val="3"/>
      <charset val="128"/>
    </font>
    <font>
      <b/>
      <sz val="11"/>
      <color theme="1"/>
      <name val="BIZ UDPゴシック"/>
      <family val="3"/>
      <charset val="128"/>
    </font>
    <font>
      <b/>
      <sz val="14"/>
      <color theme="1"/>
      <name val="BIZ UDPゴシック"/>
      <family val="3"/>
      <charset val="128"/>
    </font>
    <font>
      <u/>
      <sz val="11"/>
      <color theme="10"/>
      <name val="游ゴシック"/>
      <family val="2"/>
      <charset val="128"/>
      <scheme val="minor"/>
    </font>
    <font>
      <b/>
      <sz val="11"/>
      <color rgb="FF000000"/>
      <name val="Yu Gothic UI"/>
      <family val="3"/>
      <charset val="128"/>
    </font>
    <font>
      <b/>
      <sz val="10.5"/>
      <color rgb="FF000000"/>
      <name val="Yu Gothic UI"/>
      <family val="3"/>
      <charset val="128"/>
    </font>
    <font>
      <b/>
      <sz val="11"/>
      <color rgb="FF000000"/>
      <name val="BIZ UDPゴシック"/>
      <family val="3"/>
      <charset val="128"/>
    </font>
    <font>
      <sz val="9"/>
      <color theme="1"/>
      <name val="BIZ UDPゴシック"/>
      <family val="3"/>
      <charset val="128"/>
    </font>
    <font>
      <u/>
      <sz val="9"/>
      <color theme="10"/>
      <name val="游ゴシック"/>
      <family val="2"/>
      <charset val="128"/>
      <scheme val="minor"/>
    </font>
    <font>
      <b/>
      <sz val="14"/>
      <color theme="0"/>
      <name val="BIZ UDPゴシック"/>
      <family val="3"/>
      <charset val="128"/>
    </font>
    <font>
      <sz val="11"/>
      <color theme="1"/>
      <name val="游ゴシック"/>
      <family val="3"/>
      <charset val="128"/>
      <scheme val="minor"/>
    </font>
    <font>
      <b/>
      <sz val="14"/>
      <color rgb="FF375623"/>
      <name val="BIZ UDPゴシック"/>
      <family val="3"/>
      <charset val="128"/>
    </font>
    <font>
      <sz val="13"/>
      <color theme="1"/>
      <name val="BIZ UDゴシック"/>
      <family val="3"/>
      <charset val="128"/>
    </font>
  </fonts>
  <fills count="19">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FFFAEB"/>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rgb="FFEAEAEA"/>
        <bgColor indexed="64"/>
      </patternFill>
    </fill>
    <fill>
      <patternFill patternType="solid">
        <fgColor theme="0" tint="-0.14999847407452621"/>
        <bgColor indexed="64"/>
      </patternFill>
    </fill>
    <fill>
      <patternFill patternType="solid">
        <fgColor rgb="FF375623"/>
        <bgColor indexed="64"/>
      </patternFill>
    </fill>
    <fill>
      <patternFill patternType="solid">
        <fgColor rgb="FFD9D9D9"/>
        <bgColor indexed="64"/>
      </patternFill>
    </fill>
    <fill>
      <patternFill patternType="solid">
        <fgColor rgb="FFE2EFDA"/>
        <bgColor indexed="64"/>
      </patternFill>
    </fill>
    <fill>
      <patternFill patternType="solid">
        <fgColor rgb="FFFFF2CC"/>
        <bgColor indexed="64"/>
      </patternFill>
    </fill>
    <fill>
      <patternFill patternType="solid">
        <fgColor rgb="FFC6E0B4"/>
        <bgColor indexed="64"/>
      </patternFill>
    </fill>
    <fill>
      <patternFill patternType="solid">
        <fgColor rgb="FFBDD7EE"/>
        <bgColor indexed="64"/>
      </patternFill>
    </fill>
    <fill>
      <patternFill patternType="solid">
        <fgColor rgb="FF1F4E78"/>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bottom/>
      <diagonal/>
    </border>
    <border>
      <left style="hair">
        <color indexed="64"/>
      </left>
      <right style="hair">
        <color indexed="64"/>
      </right>
      <top style="thin">
        <color indexed="64"/>
      </top>
      <bottom style="thin">
        <color indexed="64"/>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hair">
        <color auto="1"/>
      </bottom>
      <diagonal/>
    </border>
    <border>
      <left/>
      <right style="hair">
        <color auto="1"/>
      </right>
      <top style="hair">
        <color auto="1"/>
      </top>
      <bottom style="thin">
        <color auto="1"/>
      </bottom>
      <diagonal/>
    </border>
    <border>
      <left style="hair">
        <color auto="1"/>
      </left>
      <right/>
      <top style="thin">
        <color auto="1"/>
      </top>
      <bottom style="hair">
        <color auto="1"/>
      </bottom>
      <diagonal/>
    </border>
    <border>
      <left style="hair">
        <color auto="1"/>
      </left>
      <right/>
      <top style="hair">
        <color auto="1"/>
      </top>
      <bottom style="hair">
        <color auto="1"/>
      </bottom>
      <diagonal/>
    </border>
    <border>
      <left style="hair">
        <color auto="1"/>
      </left>
      <right/>
      <top style="hair">
        <color auto="1"/>
      </top>
      <bottom style="thin">
        <color auto="1"/>
      </bottom>
      <diagonal/>
    </border>
    <border>
      <left style="thin">
        <color indexed="64"/>
      </left>
      <right/>
      <top/>
      <bottom style="hair">
        <color indexed="64"/>
      </bottom>
      <diagonal/>
    </border>
    <border>
      <left style="thin">
        <color indexed="64"/>
      </left>
      <right style="hair">
        <color indexed="64"/>
      </right>
      <top style="hair">
        <color indexed="64"/>
      </top>
      <bottom style="hair">
        <color indexed="64"/>
      </bottom>
      <diagonal/>
    </border>
    <border>
      <left/>
      <right style="hair">
        <color auto="1"/>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top style="thin">
        <color indexed="64"/>
      </top>
      <bottom style="thin">
        <color indexed="64"/>
      </bottom>
      <diagonal/>
    </border>
    <border>
      <left style="thin">
        <color indexed="64"/>
      </left>
      <right/>
      <top style="hair">
        <color indexed="64"/>
      </top>
      <bottom style="hair">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2" fillId="0" borderId="0">
      <alignment vertical="center"/>
    </xf>
    <xf numFmtId="0" fontId="18" fillId="0" borderId="0" applyNumberFormat="0" applyFill="0" applyBorder="0" applyAlignment="0" applyProtection="0">
      <alignment vertical="center"/>
    </xf>
  </cellStyleXfs>
  <cellXfs count="197">
    <xf numFmtId="0" fontId="0" fillId="0" borderId="0" xfId="0">
      <alignment vertical="center"/>
    </xf>
    <xf numFmtId="0" fontId="4" fillId="0" borderId="0" xfId="1" applyFont="1">
      <alignment vertical="center"/>
    </xf>
    <xf numFmtId="0" fontId="6" fillId="0" borderId="0" xfId="1" applyFont="1">
      <alignment vertical="center"/>
    </xf>
    <xf numFmtId="0" fontId="7" fillId="0" borderId="0" xfId="1" applyFont="1">
      <alignment vertical="center"/>
    </xf>
    <xf numFmtId="0" fontId="9" fillId="0" borderId="0" xfId="1" applyFont="1">
      <alignment vertical="center"/>
    </xf>
    <xf numFmtId="0" fontId="10" fillId="0" borderId="0" xfId="1" applyFont="1">
      <alignment vertical="center"/>
    </xf>
    <xf numFmtId="0" fontId="10" fillId="0" borderId="26" xfId="1" applyFont="1" applyBorder="1" applyAlignment="1">
      <alignment horizontal="left" vertical="center"/>
    </xf>
    <xf numFmtId="0" fontId="10" fillId="0" borderId="8" xfId="1" applyFont="1" applyBorder="1" applyAlignment="1">
      <alignment horizontal="left" vertical="center"/>
    </xf>
    <xf numFmtId="0" fontId="10" fillId="0" borderId="24" xfId="1" applyFont="1" applyBorder="1">
      <alignment vertical="center"/>
    </xf>
    <xf numFmtId="0" fontId="10" fillId="0" borderId="25" xfId="1" applyFont="1" applyBorder="1">
      <alignment vertical="center"/>
    </xf>
    <xf numFmtId="0" fontId="9" fillId="0" borderId="5" xfId="1" applyFont="1" applyBorder="1" applyAlignment="1">
      <alignment horizontal="center" vertical="center"/>
    </xf>
    <xf numFmtId="0" fontId="9" fillId="0" borderId="0" xfId="1" applyFont="1" applyAlignment="1">
      <alignment horizontal="center"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5" fillId="0" borderId="0" xfId="1" applyFont="1" applyAlignment="1">
      <alignment vertical="top" wrapText="1"/>
    </xf>
    <xf numFmtId="0" fontId="7" fillId="0" borderId="14" xfId="1" applyFont="1" applyBorder="1">
      <alignment vertical="center"/>
    </xf>
    <xf numFmtId="0" fontId="12" fillId="0" borderId="14" xfId="1" applyFont="1" applyBorder="1">
      <alignment vertical="center"/>
    </xf>
    <xf numFmtId="0" fontId="12" fillId="0" borderId="0" xfId="1" applyFont="1">
      <alignment vertical="center"/>
    </xf>
    <xf numFmtId="0" fontId="14" fillId="0" borderId="0" xfId="1" applyFont="1">
      <alignment vertical="center"/>
    </xf>
    <xf numFmtId="0" fontId="8" fillId="0" borderId="0" xfId="1" applyFont="1">
      <alignment vertical="center"/>
    </xf>
    <xf numFmtId="176" fontId="9" fillId="0" borderId="0" xfId="1" applyNumberFormat="1" applyFont="1">
      <alignment vertical="center"/>
    </xf>
    <xf numFmtId="0" fontId="15" fillId="0" borderId="0" xfId="0" applyFont="1">
      <alignment vertical="center"/>
    </xf>
    <xf numFmtId="0" fontId="15" fillId="0" borderId="0" xfId="0" applyFont="1" applyAlignment="1">
      <alignment vertical="center" wrapText="1"/>
    </xf>
    <xf numFmtId="0" fontId="18" fillId="0" borderId="0" xfId="2">
      <alignment vertical="center"/>
    </xf>
    <xf numFmtId="0" fontId="19" fillId="0" borderId="0" xfId="0" applyFont="1" applyAlignment="1">
      <alignment horizontal="left" vertical="center" readingOrder="1"/>
    </xf>
    <xf numFmtId="0" fontId="20" fillId="0" borderId="0" xfId="0" applyFont="1" applyAlignment="1">
      <alignment horizontal="left" vertical="center" readingOrder="1"/>
    </xf>
    <xf numFmtId="0" fontId="22" fillId="0" borderId="0" xfId="0" applyFont="1">
      <alignment vertical="center"/>
    </xf>
    <xf numFmtId="0" fontId="23" fillId="0" borderId="0" xfId="2" applyFont="1">
      <alignment vertical="center"/>
    </xf>
    <xf numFmtId="0" fontId="15" fillId="0" borderId="14" xfId="0" applyFont="1" applyBorder="1" applyAlignment="1">
      <alignment vertical="center" wrapText="1"/>
    </xf>
    <xf numFmtId="0" fontId="25" fillId="0" borderId="0" xfId="1" applyFont="1">
      <alignment vertical="center"/>
    </xf>
    <xf numFmtId="0" fontId="26" fillId="14" borderId="0" xfId="0" applyFont="1" applyFill="1">
      <alignment vertical="center"/>
    </xf>
    <xf numFmtId="0" fontId="15" fillId="14" borderId="0" xfId="0" applyFont="1" applyFill="1">
      <alignment vertical="center"/>
    </xf>
    <xf numFmtId="0" fontId="9" fillId="0" borderId="5" xfId="1" applyFont="1" applyBorder="1">
      <alignment vertical="center"/>
    </xf>
    <xf numFmtId="0" fontId="9" fillId="0" borderId="13" xfId="1" applyFont="1" applyBorder="1" applyAlignment="1">
      <alignment vertical="center" wrapText="1"/>
    </xf>
    <xf numFmtId="0" fontId="9" fillId="0" borderId="21" xfId="1" applyFont="1" applyBorder="1" applyAlignment="1">
      <alignment vertical="center" wrapText="1"/>
    </xf>
    <xf numFmtId="0" fontId="9" fillId="0" borderId="7" xfId="1" applyFont="1" applyBorder="1" applyAlignment="1">
      <alignment vertical="center" wrapText="1"/>
    </xf>
    <xf numFmtId="0" fontId="9" fillId="0" borderId="22" xfId="1" applyFont="1" applyBorder="1" applyAlignment="1">
      <alignment vertical="center" wrapText="1"/>
    </xf>
    <xf numFmtId="0" fontId="9" fillId="0" borderId="10" xfId="1" applyFont="1" applyBorder="1" applyAlignment="1">
      <alignment vertical="center" wrapText="1"/>
    </xf>
    <xf numFmtId="0" fontId="9" fillId="0" borderId="20" xfId="1" applyFont="1" applyBorder="1" applyAlignment="1">
      <alignment vertical="center" wrapText="1"/>
    </xf>
    <xf numFmtId="0" fontId="9" fillId="0" borderId="3" xfId="1" applyFont="1" applyBorder="1" applyAlignment="1">
      <alignment vertical="center" wrapText="1"/>
    </xf>
    <xf numFmtId="0" fontId="9" fillId="0" borderId="28" xfId="1" applyFont="1" applyBorder="1" applyAlignment="1">
      <alignment vertical="center" wrapText="1"/>
    </xf>
    <xf numFmtId="0" fontId="9" fillId="0" borderId="3" xfId="1" applyFont="1" applyBorder="1">
      <alignment vertical="center"/>
    </xf>
    <xf numFmtId="0" fontId="9" fillId="0" borderId="0" xfId="1" applyFont="1" applyAlignment="1">
      <alignment horizontal="right" vertical="center" indent="1"/>
    </xf>
    <xf numFmtId="0" fontId="7" fillId="0" borderId="0" xfId="1" applyFont="1" applyAlignment="1">
      <alignment horizontal="right" vertical="center"/>
    </xf>
    <xf numFmtId="0" fontId="15" fillId="0" borderId="0" xfId="0" applyFont="1" applyAlignment="1">
      <alignment horizontal="left" vertical="top" wrapText="1"/>
    </xf>
    <xf numFmtId="0" fontId="24" fillId="12" borderId="0" xfId="0" applyFont="1" applyFill="1" applyAlignment="1">
      <alignment horizontal="center" vertical="center"/>
    </xf>
    <xf numFmtId="0" fontId="15" fillId="0" borderId="0" xfId="0" applyFont="1" applyAlignment="1">
      <alignment horizontal="left" vertical="center" wrapText="1"/>
    </xf>
    <xf numFmtId="0" fontId="15" fillId="0" borderId="1" xfId="0" applyFont="1" applyBorder="1" applyAlignment="1">
      <alignment horizontal="center" vertical="center"/>
    </xf>
    <xf numFmtId="0" fontId="21" fillId="13" borderId="32" xfId="0" applyFont="1" applyFill="1" applyBorder="1" applyAlignment="1">
      <alignment horizontal="center" vertical="center" wrapText="1" readingOrder="1"/>
    </xf>
    <xf numFmtId="0" fontId="21" fillId="13" borderId="33" xfId="0" applyFont="1" applyFill="1" applyBorder="1" applyAlignment="1">
      <alignment horizontal="center" vertical="center" wrapText="1" readingOrder="1"/>
    </xf>
    <xf numFmtId="0" fontId="21" fillId="13" borderId="34" xfId="0" applyFont="1" applyFill="1" applyBorder="1" applyAlignment="1">
      <alignment horizontal="center" vertical="center" wrapText="1" readingOrder="1"/>
    </xf>
    <xf numFmtId="0" fontId="21" fillId="13" borderId="1" xfId="0" applyFont="1" applyFill="1" applyBorder="1" applyAlignment="1">
      <alignment horizontal="center" vertical="center" wrapText="1" readingOrder="1"/>
    </xf>
    <xf numFmtId="0" fontId="22" fillId="0" borderId="1" xfId="0" applyFont="1" applyBorder="1" applyAlignment="1">
      <alignment horizontal="left" vertical="center" wrapText="1"/>
    </xf>
    <xf numFmtId="0" fontId="22" fillId="0" borderId="1" xfId="0" applyFont="1" applyBorder="1" applyAlignment="1">
      <alignment horizontal="left" vertical="center"/>
    </xf>
    <xf numFmtId="0" fontId="16" fillId="15" borderId="1" xfId="0" applyFont="1" applyFill="1" applyBorder="1" applyAlignment="1">
      <alignment horizontal="center" vertical="center" wrapText="1"/>
    </xf>
    <xf numFmtId="0" fontId="16" fillId="15" borderId="1" xfId="0" applyFont="1" applyFill="1" applyBorder="1" applyAlignment="1">
      <alignment horizontal="center" vertical="center"/>
    </xf>
    <xf numFmtId="0" fontId="16" fillId="16" borderId="1" xfId="0" applyFont="1" applyFill="1" applyBorder="1" applyAlignment="1">
      <alignment horizontal="center" vertical="center" wrapText="1"/>
    </xf>
    <xf numFmtId="0" fontId="16" fillId="16" borderId="1" xfId="0" applyFont="1" applyFill="1" applyBorder="1" applyAlignment="1">
      <alignment horizontal="center" vertical="center"/>
    </xf>
    <xf numFmtId="0" fontId="16" fillId="17" borderId="1" xfId="0" applyFont="1" applyFill="1" applyBorder="1" applyAlignment="1">
      <alignment horizontal="center" vertical="center" wrapText="1"/>
    </xf>
    <xf numFmtId="0" fontId="16" fillId="17" borderId="1" xfId="0" applyFont="1" applyFill="1" applyBorder="1" applyAlignment="1">
      <alignment horizontal="center" vertical="center"/>
    </xf>
    <xf numFmtId="176" fontId="9" fillId="0" borderId="24" xfId="1" applyNumberFormat="1" applyFont="1" applyBorder="1" applyAlignment="1">
      <alignment horizontal="center" vertical="center" wrapText="1"/>
    </xf>
    <xf numFmtId="176" fontId="9" fillId="0" borderId="12" xfId="1" applyNumberFormat="1" applyFont="1" applyBorder="1" applyAlignment="1">
      <alignment horizontal="center" vertical="center" wrapText="1"/>
    </xf>
    <xf numFmtId="176" fontId="9" fillId="0" borderId="25" xfId="1" applyNumberFormat="1" applyFont="1" applyBorder="1" applyAlignment="1">
      <alignment horizontal="center" vertical="center" wrapText="1"/>
    </xf>
    <xf numFmtId="176" fontId="9" fillId="0" borderId="6" xfId="1" applyNumberFormat="1" applyFont="1" applyBorder="1" applyAlignment="1">
      <alignment horizontal="center" vertical="center" wrapText="1"/>
    </xf>
    <xf numFmtId="0" fontId="9" fillId="0" borderId="24" xfId="1" applyFont="1" applyBorder="1" applyAlignment="1">
      <alignment horizontal="left" vertical="center" wrapText="1"/>
    </xf>
    <xf numFmtId="0" fontId="9" fillId="0" borderId="13" xfId="1" applyFont="1" applyBorder="1" applyAlignment="1">
      <alignment horizontal="left" vertical="center" wrapText="1"/>
    </xf>
    <xf numFmtId="0" fontId="9" fillId="0" borderId="21" xfId="1" applyFont="1" applyBorder="1" applyAlignment="1">
      <alignment horizontal="left" vertical="center" wrapText="1"/>
    </xf>
    <xf numFmtId="0" fontId="9" fillId="0" borderId="25" xfId="1" applyFont="1" applyBorder="1" applyAlignment="1">
      <alignment horizontal="left" vertical="center" wrapText="1"/>
    </xf>
    <xf numFmtId="0" fontId="9" fillId="0" borderId="7" xfId="1" applyFont="1" applyBorder="1" applyAlignment="1">
      <alignment horizontal="left" vertical="center" wrapText="1"/>
    </xf>
    <xf numFmtId="0" fontId="9" fillId="0" borderId="22" xfId="1" applyFont="1" applyBorder="1" applyAlignment="1">
      <alignment horizontal="left" vertical="center" wrapText="1"/>
    </xf>
    <xf numFmtId="0" fontId="10" fillId="2" borderId="31" xfId="1" applyFont="1" applyFill="1" applyBorder="1" applyAlignment="1">
      <alignment horizontal="left" vertical="center" wrapText="1"/>
    </xf>
    <xf numFmtId="0" fontId="10" fillId="2" borderId="13" xfId="1" applyFont="1" applyFill="1" applyBorder="1" applyAlignment="1">
      <alignment horizontal="left" vertical="center" wrapText="1"/>
    </xf>
    <xf numFmtId="0" fontId="10" fillId="2" borderId="21" xfId="1" applyFont="1" applyFill="1" applyBorder="1" applyAlignment="1">
      <alignment horizontal="left" vertical="center" wrapText="1"/>
    </xf>
    <xf numFmtId="0" fontId="9" fillId="6" borderId="24" xfId="1" applyFont="1" applyFill="1" applyBorder="1" applyAlignment="1">
      <alignment horizontal="center" vertical="center"/>
    </xf>
    <xf numFmtId="0" fontId="9" fillId="6" borderId="13" xfId="1" applyFont="1" applyFill="1" applyBorder="1" applyAlignment="1">
      <alignment horizontal="center" vertical="center"/>
    </xf>
    <xf numFmtId="0" fontId="9" fillId="6" borderId="21" xfId="1" applyFont="1" applyFill="1" applyBorder="1" applyAlignment="1">
      <alignment horizontal="center" vertical="center"/>
    </xf>
    <xf numFmtId="0" fontId="10" fillId="5" borderId="31" xfId="1" applyFont="1" applyFill="1" applyBorder="1" applyAlignment="1">
      <alignment horizontal="left" vertical="center" wrapText="1"/>
    </xf>
    <xf numFmtId="0" fontId="10" fillId="5" borderId="13" xfId="1" applyFont="1" applyFill="1" applyBorder="1" applyAlignment="1">
      <alignment horizontal="left" vertical="center" wrapText="1"/>
    </xf>
    <xf numFmtId="0" fontId="10" fillId="5" borderId="21" xfId="1" applyFont="1" applyFill="1" applyBorder="1" applyAlignment="1">
      <alignment horizontal="left" vertical="center" wrapText="1"/>
    </xf>
    <xf numFmtId="0" fontId="9" fillId="7" borderId="24" xfId="1" applyFont="1" applyFill="1" applyBorder="1" applyAlignment="1">
      <alignment horizontal="center" vertical="center"/>
    </xf>
    <xf numFmtId="0" fontId="9" fillId="7" borderId="13" xfId="1" applyFont="1" applyFill="1" applyBorder="1" applyAlignment="1">
      <alignment horizontal="center" vertical="center"/>
    </xf>
    <xf numFmtId="0" fontId="9" fillId="7" borderId="21" xfId="1" applyFont="1" applyFill="1" applyBorder="1" applyAlignment="1">
      <alignment horizontal="center" vertical="center"/>
    </xf>
    <xf numFmtId="0" fontId="9" fillId="0" borderId="23" xfId="1" applyFont="1" applyBorder="1" applyAlignment="1">
      <alignment horizontal="left" vertical="center" wrapText="1"/>
    </xf>
    <xf numFmtId="0" fontId="9" fillId="0" borderId="10" xfId="1" applyFont="1" applyBorder="1" applyAlignment="1">
      <alignment horizontal="left" vertical="center" wrapText="1"/>
    </xf>
    <xf numFmtId="0" fontId="9" fillId="0" borderId="20" xfId="1" applyFont="1" applyBorder="1" applyAlignment="1">
      <alignment horizontal="left" vertical="center" wrapText="1"/>
    </xf>
    <xf numFmtId="176" fontId="9" fillId="0" borderId="23" xfId="1" applyNumberFormat="1" applyFont="1" applyBorder="1" applyAlignment="1">
      <alignment horizontal="center" vertical="center" wrapText="1"/>
    </xf>
    <xf numFmtId="176" fontId="9" fillId="0" borderId="9" xfId="1" applyNumberFormat="1" applyFont="1" applyBorder="1" applyAlignment="1">
      <alignment horizontal="center" vertical="center" wrapText="1"/>
    </xf>
    <xf numFmtId="0" fontId="10" fillId="4" borderId="31" xfId="1" applyFont="1" applyFill="1" applyBorder="1" applyAlignment="1">
      <alignment horizontal="left" vertical="center" wrapText="1"/>
    </xf>
    <xf numFmtId="0" fontId="10" fillId="4" borderId="13" xfId="1" applyFont="1" applyFill="1" applyBorder="1" applyAlignment="1">
      <alignment horizontal="left" vertical="center" wrapText="1"/>
    </xf>
    <xf numFmtId="0" fontId="10" fillId="4" borderId="21" xfId="1" applyFont="1" applyFill="1" applyBorder="1" applyAlignment="1">
      <alignment horizontal="left" vertical="center" wrapText="1"/>
    </xf>
    <xf numFmtId="0" fontId="9" fillId="3" borderId="24" xfId="1" applyFont="1" applyFill="1" applyBorder="1" applyAlignment="1">
      <alignment horizontal="center" vertical="center"/>
    </xf>
    <xf numFmtId="0" fontId="9" fillId="3" borderId="13" xfId="1" applyFont="1" applyFill="1" applyBorder="1" applyAlignment="1">
      <alignment horizontal="center" vertical="center"/>
    </xf>
    <xf numFmtId="0" fontId="9" fillId="3" borderId="21" xfId="1" applyFont="1" applyFill="1" applyBorder="1" applyAlignment="1">
      <alignment horizontal="center" vertical="center"/>
    </xf>
    <xf numFmtId="0" fontId="10" fillId="0" borderId="8" xfId="1" applyFont="1" applyBorder="1" applyAlignment="1">
      <alignment horizontal="left" vertical="center" wrapText="1"/>
    </xf>
    <xf numFmtId="0" fontId="10" fillId="0" borderId="7" xfId="1" applyFont="1" applyBorder="1" applyAlignment="1">
      <alignment horizontal="left" vertical="center" wrapText="1"/>
    </xf>
    <xf numFmtId="0" fontId="10" fillId="0" borderId="22" xfId="1" applyFont="1" applyBorder="1" applyAlignment="1">
      <alignment horizontal="left" vertical="center" wrapText="1"/>
    </xf>
    <xf numFmtId="0" fontId="9" fillId="0" borderId="25" xfId="1" applyFont="1" applyBorder="1" applyAlignment="1">
      <alignment horizontal="center" vertical="center"/>
    </xf>
    <xf numFmtId="0" fontId="9" fillId="0" borderId="7" xfId="1" applyFont="1" applyBorder="1" applyAlignment="1">
      <alignment horizontal="center" vertical="center"/>
    </xf>
    <xf numFmtId="0" fontId="9" fillId="0" borderId="22" xfId="1" applyFont="1" applyBorder="1" applyAlignment="1">
      <alignment horizontal="center" vertical="center"/>
    </xf>
    <xf numFmtId="0" fontId="9" fillId="0" borderId="3" xfId="1" applyFont="1" applyBorder="1" applyAlignment="1">
      <alignment horizontal="left" vertical="center"/>
    </xf>
    <xf numFmtId="0" fontId="9" fillId="0" borderId="3" xfId="1" applyFont="1" applyBorder="1" applyAlignment="1">
      <alignment horizontal="center" vertical="center"/>
    </xf>
    <xf numFmtId="0" fontId="9" fillId="0" borderId="3" xfId="1" applyFont="1" applyBorder="1" applyAlignment="1">
      <alignment horizontal="left" vertical="center" wrapText="1"/>
    </xf>
    <xf numFmtId="0" fontId="10" fillId="4" borderId="11" xfId="1" applyFont="1" applyFill="1" applyBorder="1" applyAlignment="1">
      <alignment horizontal="left" vertical="center" wrapText="1"/>
    </xf>
    <xf numFmtId="0" fontId="10" fillId="4" borderId="10" xfId="1" applyFont="1" applyFill="1" applyBorder="1" applyAlignment="1">
      <alignment horizontal="left" vertical="center" wrapText="1"/>
    </xf>
    <xf numFmtId="0" fontId="10" fillId="4" borderId="20" xfId="1" applyFont="1" applyFill="1" applyBorder="1" applyAlignment="1">
      <alignment horizontal="left" vertical="center" wrapText="1"/>
    </xf>
    <xf numFmtId="0" fontId="9" fillId="3" borderId="23" xfId="1" applyFont="1" applyFill="1" applyBorder="1" applyAlignment="1">
      <alignment horizontal="center" vertical="center"/>
    </xf>
    <xf numFmtId="0" fontId="9" fillId="3" borderId="10" xfId="1" applyFont="1" applyFill="1" applyBorder="1" applyAlignment="1">
      <alignment horizontal="center" vertical="center"/>
    </xf>
    <xf numFmtId="0" fontId="9" fillId="3" borderId="20" xfId="1" applyFont="1" applyFill="1" applyBorder="1" applyAlignment="1">
      <alignment horizontal="center" vertical="center"/>
    </xf>
    <xf numFmtId="0" fontId="10" fillId="8" borderId="11" xfId="1" applyFont="1" applyFill="1" applyBorder="1" applyAlignment="1">
      <alignment horizontal="left" vertical="center" wrapText="1"/>
    </xf>
    <xf numFmtId="0" fontId="10" fillId="8" borderId="10" xfId="1" applyFont="1" applyFill="1" applyBorder="1" applyAlignment="1">
      <alignment horizontal="left" vertical="center" wrapText="1"/>
    </xf>
    <xf numFmtId="0" fontId="10" fillId="8" borderId="20" xfId="1" applyFont="1" applyFill="1" applyBorder="1" applyAlignment="1">
      <alignment horizontal="left" vertical="center" wrapText="1"/>
    </xf>
    <xf numFmtId="0" fontId="9" fillId="9" borderId="16" xfId="1" applyFont="1" applyFill="1" applyBorder="1" applyAlignment="1">
      <alignment horizontal="center" vertical="center"/>
    </xf>
    <xf numFmtId="0" fontId="9" fillId="10" borderId="16" xfId="1" applyFont="1" applyFill="1" applyBorder="1" applyAlignment="1">
      <alignment horizontal="left" vertical="center" wrapText="1"/>
    </xf>
    <xf numFmtId="0" fontId="9" fillId="10" borderId="17" xfId="1" applyFont="1" applyFill="1" applyBorder="1" applyAlignment="1">
      <alignment horizontal="left" vertical="center" wrapText="1"/>
    </xf>
    <xf numFmtId="0" fontId="10" fillId="0" borderId="13" xfId="1" applyFont="1" applyBorder="1" applyAlignment="1">
      <alignment horizontal="left" vertical="center" wrapText="1"/>
    </xf>
    <xf numFmtId="0" fontId="10" fillId="0" borderId="12" xfId="1" applyFont="1" applyBorder="1" applyAlignment="1">
      <alignment horizontal="left" vertical="center" wrapText="1"/>
    </xf>
    <xf numFmtId="0" fontId="10" fillId="0" borderId="6" xfId="1" applyFont="1" applyBorder="1" applyAlignment="1">
      <alignment horizontal="left" vertical="center" wrapText="1"/>
    </xf>
    <xf numFmtId="0" fontId="9" fillId="0" borderId="5" xfId="1" applyFont="1" applyBorder="1" applyAlignment="1">
      <alignment horizontal="left" vertical="center"/>
    </xf>
    <xf numFmtId="0" fontId="9" fillId="0" borderId="0" xfId="1" applyFont="1" applyAlignment="1">
      <alignment horizontal="left" vertical="center"/>
    </xf>
    <xf numFmtId="0" fontId="27" fillId="0" borderId="5" xfId="1" applyFont="1" applyBorder="1" applyAlignment="1">
      <alignment horizontal="left" vertical="center" wrapText="1"/>
    </xf>
    <xf numFmtId="0" fontId="10" fillId="10" borderId="13" xfId="1" applyFont="1" applyFill="1" applyBorder="1" applyAlignment="1">
      <alignment horizontal="left" vertical="center" wrapText="1"/>
    </xf>
    <xf numFmtId="0" fontId="10" fillId="10" borderId="12" xfId="1" applyFont="1" applyFill="1" applyBorder="1" applyAlignment="1">
      <alignment horizontal="left" vertical="center" wrapText="1"/>
    </xf>
    <xf numFmtId="0" fontId="10" fillId="10" borderId="7" xfId="1" applyFont="1" applyFill="1" applyBorder="1" applyAlignment="1">
      <alignment horizontal="left" vertical="center" wrapText="1"/>
    </xf>
    <xf numFmtId="0" fontId="10" fillId="10" borderId="6" xfId="1" applyFont="1" applyFill="1" applyBorder="1" applyAlignment="1">
      <alignment horizontal="left" vertical="center" wrapText="1"/>
    </xf>
    <xf numFmtId="0" fontId="10" fillId="5" borderId="11" xfId="1" applyFont="1" applyFill="1" applyBorder="1" applyAlignment="1">
      <alignment horizontal="left" vertical="center" wrapText="1"/>
    </xf>
    <xf numFmtId="0" fontId="10" fillId="5" borderId="10" xfId="1" applyFont="1" applyFill="1" applyBorder="1" applyAlignment="1">
      <alignment horizontal="left" vertical="center" wrapText="1"/>
    </xf>
    <xf numFmtId="0" fontId="10" fillId="5" borderId="20" xfId="1" applyFont="1" applyFill="1" applyBorder="1" applyAlignment="1">
      <alignment horizontal="left" vertical="center" wrapText="1"/>
    </xf>
    <xf numFmtId="0" fontId="9" fillId="7" borderId="16" xfId="1" applyFont="1" applyFill="1" applyBorder="1" applyAlignment="1">
      <alignment horizontal="center" vertical="center"/>
    </xf>
    <xf numFmtId="0" fontId="10" fillId="2" borderId="11" xfId="1" applyFont="1" applyFill="1" applyBorder="1" applyAlignment="1">
      <alignment horizontal="left" vertical="center" wrapText="1"/>
    </xf>
    <xf numFmtId="0" fontId="10" fillId="2" borderId="10" xfId="1" applyFont="1" applyFill="1" applyBorder="1" applyAlignment="1">
      <alignment horizontal="left" vertical="center" wrapText="1"/>
    </xf>
    <xf numFmtId="0" fontId="10" fillId="2" borderId="20" xfId="1" applyFont="1" applyFill="1" applyBorder="1" applyAlignment="1">
      <alignment horizontal="left" vertical="center" wrapText="1"/>
    </xf>
    <xf numFmtId="0" fontId="9" fillId="6" borderId="16" xfId="1" applyFont="1" applyFill="1" applyBorder="1" applyAlignment="1">
      <alignment horizontal="center" vertical="center"/>
    </xf>
    <xf numFmtId="0" fontId="9" fillId="3" borderId="16" xfId="1" applyFont="1" applyFill="1" applyBorder="1" applyAlignment="1">
      <alignment horizontal="center" vertical="center"/>
    </xf>
    <xf numFmtId="0" fontId="9" fillId="11" borderId="16" xfId="1" applyFont="1" applyFill="1" applyBorder="1" applyAlignment="1">
      <alignment horizontal="left" vertical="center" wrapText="1"/>
    </xf>
    <xf numFmtId="0" fontId="9" fillId="11" borderId="17" xfId="1" applyFont="1" applyFill="1" applyBorder="1" applyAlignment="1">
      <alignment horizontal="left" vertical="center" wrapText="1"/>
    </xf>
    <xf numFmtId="0" fontId="27" fillId="0" borderId="5" xfId="1" applyFont="1" applyBorder="1" applyAlignment="1">
      <alignment horizontal="left" vertical="center"/>
    </xf>
    <xf numFmtId="0" fontId="10" fillId="0" borderId="2" xfId="1" applyFont="1" applyBorder="1" applyAlignment="1">
      <alignment horizontal="center" vertical="center"/>
    </xf>
    <xf numFmtId="0" fontId="10" fillId="0" borderId="3" xfId="1" applyFont="1" applyBorder="1" applyAlignment="1">
      <alignment horizontal="center" vertical="center"/>
    </xf>
    <xf numFmtId="0" fontId="10" fillId="0" borderId="4" xfId="1" applyFont="1" applyBorder="1" applyAlignment="1">
      <alignment horizontal="center" vertical="center"/>
    </xf>
    <xf numFmtId="0" fontId="9" fillId="0" borderId="30" xfId="1" applyFont="1" applyBorder="1" applyAlignment="1">
      <alignment horizontal="left" vertical="center" wrapText="1"/>
    </xf>
    <xf numFmtId="0" fontId="9" fillId="0" borderId="28" xfId="1" applyFont="1" applyBorder="1" applyAlignment="1">
      <alignment horizontal="left" vertical="center" wrapText="1"/>
    </xf>
    <xf numFmtId="176" fontId="9" fillId="0" borderId="2" xfId="1" applyNumberFormat="1" applyFont="1" applyBorder="1" applyAlignment="1">
      <alignment vertical="top"/>
    </xf>
    <xf numFmtId="176" fontId="9" fillId="0" borderId="4" xfId="1" applyNumberFormat="1" applyFont="1" applyBorder="1" applyAlignment="1">
      <alignment vertical="top"/>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4" xfId="1" applyFont="1" applyBorder="1" applyAlignment="1">
      <alignment horizontal="center" vertical="center"/>
    </xf>
    <xf numFmtId="0" fontId="9" fillId="0" borderId="2" xfId="1" applyFont="1" applyBorder="1" applyAlignment="1">
      <alignment horizontal="center" vertical="center"/>
    </xf>
    <xf numFmtId="0" fontId="9" fillId="0" borderId="4" xfId="1" applyFont="1" applyBorder="1" applyAlignment="1">
      <alignment horizontal="center" vertical="center"/>
    </xf>
    <xf numFmtId="0" fontId="9" fillId="0" borderId="30" xfId="1" applyFont="1" applyBorder="1" applyAlignment="1">
      <alignment horizontal="center" vertical="center" wrapText="1"/>
    </xf>
    <xf numFmtId="0" fontId="9" fillId="0" borderId="4" xfId="1" applyFont="1" applyBorder="1" applyAlignment="1">
      <alignment horizontal="center" vertical="center" wrapText="1"/>
    </xf>
    <xf numFmtId="0" fontId="10" fillId="0" borderId="2" xfId="1" applyFont="1" applyBorder="1" applyAlignment="1">
      <alignment horizontal="left" vertical="center" wrapText="1"/>
    </xf>
    <xf numFmtId="0" fontId="10" fillId="0" borderId="3" xfId="1" applyFont="1" applyBorder="1" applyAlignment="1">
      <alignment horizontal="left" vertical="center" wrapText="1"/>
    </xf>
    <xf numFmtId="0" fontId="10" fillId="0" borderId="28" xfId="1" applyFont="1" applyBorder="1" applyAlignment="1">
      <alignment horizontal="left" vertical="center" wrapText="1"/>
    </xf>
    <xf numFmtId="0" fontId="9" fillId="0" borderId="30" xfId="1" applyFont="1" applyBorder="1" applyAlignment="1">
      <alignment horizontal="center" vertical="center"/>
    </xf>
    <xf numFmtId="0" fontId="9" fillId="0" borderId="28" xfId="1" applyFont="1" applyBorder="1" applyAlignment="1">
      <alignment horizontal="center" vertical="center"/>
    </xf>
    <xf numFmtId="0" fontId="9" fillId="0" borderId="25" xfId="1" applyFont="1" applyBorder="1" applyAlignment="1">
      <alignment horizontal="center" vertical="center" wrapText="1"/>
    </xf>
    <xf numFmtId="0" fontId="9" fillId="0" borderId="6" xfId="1" applyFont="1" applyBorder="1" applyAlignment="1">
      <alignment horizontal="center" vertical="center" wrapText="1"/>
    </xf>
    <xf numFmtId="0" fontId="9" fillId="15" borderId="23" xfId="1" applyFont="1" applyFill="1" applyBorder="1" applyAlignment="1">
      <alignment horizontal="center" vertical="center"/>
    </xf>
    <xf numFmtId="0" fontId="9" fillId="15" borderId="10" xfId="1" applyFont="1" applyFill="1" applyBorder="1" applyAlignment="1">
      <alignment horizontal="center" vertical="center"/>
    </xf>
    <xf numFmtId="0" fontId="9" fillId="15" borderId="20" xfId="1" applyFont="1" applyFill="1" applyBorder="1" applyAlignment="1">
      <alignment horizontal="center" vertical="center"/>
    </xf>
    <xf numFmtId="0" fontId="9" fillId="10" borderId="23" xfId="1" applyFont="1" applyFill="1" applyBorder="1" applyAlignment="1">
      <alignment horizontal="left" vertical="center" wrapText="1"/>
    </xf>
    <xf numFmtId="0" fontId="9" fillId="10" borderId="10" xfId="1" applyFont="1" applyFill="1" applyBorder="1" applyAlignment="1">
      <alignment horizontal="left" vertical="center" wrapText="1"/>
    </xf>
    <xf numFmtId="0" fontId="9" fillId="10" borderId="9" xfId="1" applyFont="1" applyFill="1" applyBorder="1" applyAlignment="1">
      <alignment horizontal="left" vertical="center" wrapText="1"/>
    </xf>
    <xf numFmtId="0" fontId="10" fillId="4" borderId="11" xfId="1" applyFont="1" applyFill="1" applyBorder="1" applyAlignment="1">
      <alignment vertical="center" wrapText="1"/>
    </xf>
    <xf numFmtId="0" fontId="10" fillId="4" borderId="10" xfId="1" applyFont="1" applyFill="1" applyBorder="1" applyAlignment="1">
      <alignment vertical="center" wrapText="1"/>
    </xf>
    <xf numFmtId="0" fontId="10" fillId="4" borderId="20" xfId="1" applyFont="1" applyFill="1" applyBorder="1" applyAlignment="1">
      <alignment vertical="center" wrapText="1"/>
    </xf>
    <xf numFmtId="0" fontId="9" fillId="16" borderId="16" xfId="1" applyFont="1" applyFill="1" applyBorder="1" applyAlignment="1">
      <alignment horizontal="center" vertical="center"/>
    </xf>
    <xf numFmtId="0" fontId="11" fillId="4" borderId="0" xfId="1" applyFont="1" applyFill="1" applyAlignment="1">
      <alignment horizontal="left" vertical="center" wrapText="1"/>
    </xf>
    <xf numFmtId="0" fontId="9" fillId="4" borderId="1" xfId="1" applyFont="1" applyFill="1" applyBorder="1" applyAlignment="1">
      <alignment horizontal="center" vertical="center"/>
    </xf>
    <xf numFmtId="0" fontId="9" fillId="3" borderId="1" xfId="1" applyFont="1" applyFill="1" applyBorder="1" applyAlignment="1">
      <alignment horizontal="center" vertical="center"/>
    </xf>
    <xf numFmtId="177" fontId="9" fillId="3" borderId="1" xfId="1" applyNumberFormat="1" applyFont="1" applyFill="1" applyBorder="1" applyAlignment="1">
      <alignment horizontal="center" vertical="center"/>
    </xf>
    <xf numFmtId="0" fontId="9" fillId="17" borderId="16" xfId="1" applyFont="1" applyFill="1" applyBorder="1" applyAlignment="1">
      <alignment horizontal="center" vertical="center"/>
    </xf>
    <xf numFmtId="176" fontId="9" fillId="0" borderId="1" xfId="1" applyNumberFormat="1" applyFont="1" applyBorder="1" applyAlignment="1">
      <alignment vertical="top"/>
    </xf>
    <xf numFmtId="0" fontId="10" fillId="0" borderId="1" xfId="1" applyFont="1" applyBorder="1" applyAlignment="1">
      <alignment horizontal="center" vertical="center"/>
    </xf>
    <xf numFmtId="20" fontId="10" fillId="0" borderId="1" xfId="1" applyNumberFormat="1" applyFont="1" applyBorder="1" applyAlignment="1">
      <alignment horizontal="center" vertical="center"/>
    </xf>
    <xf numFmtId="0" fontId="9" fillId="0" borderId="1" xfId="1" applyFont="1" applyBorder="1" applyAlignment="1">
      <alignment horizontal="center" vertical="center"/>
    </xf>
    <xf numFmtId="0" fontId="7" fillId="0" borderId="1" xfId="1" applyFont="1" applyBorder="1" applyAlignment="1">
      <alignment horizontal="center" vertical="center"/>
    </xf>
    <xf numFmtId="177" fontId="9" fillId="0" borderId="1" xfId="1" applyNumberFormat="1" applyFont="1" applyBorder="1" applyAlignment="1">
      <alignment horizontal="center" vertical="center"/>
    </xf>
    <xf numFmtId="0" fontId="24" fillId="18" borderId="0" xfId="0" applyFont="1" applyFill="1" applyAlignment="1">
      <alignment horizontal="center" vertical="center"/>
    </xf>
    <xf numFmtId="0" fontId="9" fillId="0" borderId="15" xfId="1" applyFont="1" applyBorder="1" applyAlignment="1">
      <alignment horizontal="center" vertical="center"/>
    </xf>
    <xf numFmtId="0" fontId="10" fillId="4" borderId="27" xfId="1" applyFont="1" applyFill="1" applyBorder="1" applyAlignment="1">
      <alignment horizontal="left" vertical="center" wrapText="1"/>
    </xf>
    <xf numFmtId="0" fontId="10" fillId="4" borderId="18" xfId="1" applyFont="1" applyFill="1" applyBorder="1" applyAlignment="1">
      <alignment horizontal="left" vertical="center" wrapText="1"/>
    </xf>
    <xf numFmtId="0" fontId="10" fillId="4" borderId="29" xfId="1" applyFont="1" applyFill="1" applyBorder="1" applyAlignment="1">
      <alignment horizontal="left" vertical="center" wrapText="1"/>
    </xf>
    <xf numFmtId="0" fontId="10" fillId="4" borderId="16" xfId="1" applyFont="1" applyFill="1" applyBorder="1" applyAlignment="1">
      <alignment horizontal="left" vertical="center" wrapText="1"/>
    </xf>
    <xf numFmtId="0" fontId="9" fillId="0" borderId="19" xfId="1" applyFont="1" applyBorder="1" applyAlignment="1">
      <alignment horizontal="center" vertical="center"/>
    </xf>
    <xf numFmtId="0" fontId="9" fillId="7" borderId="18" xfId="1" applyFont="1" applyFill="1" applyBorder="1" applyAlignment="1">
      <alignment horizontal="center" vertical="center"/>
    </xf>
    <xf numFmtId="0" fontId="9" fillId="6" borderId="18" xfId="1" applyFont="1" applyFill="1" applyBorder="1" applyAlignment="1">
      <alignment horizontal="center" vertical="center"/>
    </xf>
    <xf numFmtId="0" fontId="9" fillId="3" borderId="18" xfId="1" applyFont="1" applyFill="1" applyBorder="1" applyAlignment="1">
      <alignment horizontal="center" vertical="center"/>
    </xf>
    <xf numFmtId="176" fontId="9" fillId="0" borderId="31" xfId="1" applyNumberFormat="1" applyFont="1" applyBorder="1" applyAlignment="1">
      <alignment horizontal="center" vertical="center" wrapText="1"/>
    </xf>
    <xf numFmtId="0" fontId="9" fillId="15" borderId="16" xfId="1" applyFont="1" applyFill="1" applyBorder="1" applyAlignment="1">
      <alignment horizontal="center" vertical="center"/>
    </xf>
    <xf numFmtId="0" fontId="9" fillId="15" borderId="1" xfId="1" applyFont="1" applyFill="1" applyBorder="1" applyAlignment="1">
      <alignment horizontal="center" vertical="center"/>
    </xf>
    <xf numFmtId="0" fontId="27" fillId="0" borderId="36" xfId="1" applyFont="1" applyBorder="1" applyAlignment="1">
      <alignment horizontal="center" vertical="center" wrapText="1"/>
    </xf>
    <xf numFmtId="0" fontId="27" fillId="0" borderId="37" xfId="1" applyFont="1" applyBorder="1" applyAlignment="1">
      <alignment horizontal="center" vertical="center" wrapText="1"/>
    </xf>
    <xf numFmtId="0" fontId="27" fillId="0" borderId="14" xfId="1" applyFont="1" applyBorder="1" applyAlignment="1">
      <alignment horizontal="center" vertical="center" wrapText="1"/>
    </xf>
    <xf numFmtId="0" fontId="27" fillId="0" borderId="35" xfId="1" applyFont="1" applyBorder="1" applyAlignment="1">
      <alignment horizontal="center" vertical="center" wrapText="1"/>
    </xf>
    <xf numFmtId="0" fontId="27" fillId="0" borderId="38" xfId="1" applyFont="1" applyBorder="1" applyAlignment="1">
      <alignment horizontal="center" vertical="center" wrapText="1"/>
    </xf>
    <xf numFmtId="0" fontId="27" fillId="0" borderId="39" xfId="1" applyFont="1" applyBorder="1" applyAlignment="1">
      <alignment horizontal="center" vertical="center" wrapText="1"/>
    </xf>
  </cellXfs>
  <cellStyles count="3">
    <cellStyle name="ハイパーリンク" xfId="2" builtinId="8"/>
    <cellStyle name="標準" xfId="0" builtinId="0"/>
    <cellStyle name="標準 2" xfId="1" xr:uid="{3BEC18A0-0314-4CB0-8ACA-78629E7F5E0E}"/>
  </cellStyles>
  <dxfs count="0"/>
  <tableStyles count="0" defaultTableStyle="TableStyleMedium2" defaultPivotStyle="PivotStyleLight16"/>
  <colors>
    <mruColors>
      <color rgb="FF0099FF"/>
      <color rgb="FFFF00FF"/>
      <color rgb="FFFFFAEB"/>
      <color rgb="FFFFF2CC"/>
      <color rgb="FFFFE699"/>
      <color rgb="FF1F4E78"/>
      <color rgb="FFBDD7EE"/>
      <color rgb="FFC6E0B4"/>
      <color rgb="FFC5E0B4"/>
      <color rgb="FFE2EF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a:t>
            </a:r>
            <a:r>
              <a:rPr lang="en-US"/>
              <a:t>1</a:t>
            </a:r>
            <a:r>
              <a:rPr lang="ja-JP"/>
              <a:t>～</a:t>
            </a:r>
            <a:r>
              <a:rPr lang="en-US"/>
              <a:t>3</a:t>
            </a:r>
            <a:r>
              <a:rPr lang="ja-JP"/>
              <a:t>の進捗</a:t>
            </a:r>
          </a:p>
        </c:rich>
      </c:tx>
      <c:layout>
        <c:manualLayout>
          <c:xMode val="edge"/>
          <c:yMode val="edge"/>
          <c:x val="0.23705739721001962"/>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0163223381016621"/>
          <c:y val="0.16341735741694974"/>
          <c:w val="0.49355080716221383"/>
          <c:h val="0.5993169680010062"/>
        </c:manualLayout>
      </c:layout>
      <c:radarChart>
        <c:radarStyle val="marker"/>
        <c:varyColors val="0"/>
        <c:ser>
          <c:idx val="0"/>
          <c:order val="0"/>
          <c:tx>
            <c:strRef>
              <c:f>'まとめ・比較（R7.6月版)'!$V$127</c:f>
              <c:strCache>
                <c:ptCount val="1"/>
                <c:pt idx="0">
                  <c:v>フェーズ1</c:v>
                </c:pt>
              </c:strCache>
            </c:strRef>
          </c:tx>
          <c:spPr>
            <a:ln w="28575" cap="rnd">
              <a:solidFill>
                <a:schemeClr val="accent4">
                  <a:lumMod val="60000"/>
                  <a:lumOff val="40000"/>
                </a:schemeClr>
              </a:solidFill>
              <a:round/>
            </a:ln>
            <a:effectLst/>
          </c:spPr>
          <c:marker>
            <c:symbol val="circle"/>
            <c:size val="7"/>
            <c:spPr>
              <a:solidFill>
                <a:schemeClr val="accent4">
                  <a:lumMod val="75000"/>
                </a:schemeClr>
              </a:solidFill>
              <a:ln w="9525">
                <a:solidFill>
                  <a:schemeClr val="accent4">
                    <a:lumMod val="60000"/>
                    <a:lumOff val="40000"/>
                  </a:schemeClr>
                </a:solidFill>
              </a:ln>
              <a:effectLst/>
            </c:spPr>
          </c:marker>
          <c:dPt>
            <c:idx val="2"/>
            <c:marker>
              <c:symbol val="circle"/>
              <c:size val="7"/>
              <c:spPr>
                <a:solidFill>
                  <a:schemeClr val="accent4">
                    <a:lumMod val="75000"/>
                  </a:schemeClr>
                </a:solidFill>
                <a:ln w="9525">
                  <a:solidFill>
                    <a:schemeClr val="accent4">
                      <a:lumMod val="40000"/>
                      <a:lumOff val="60000"/>
                    </a:schemeClr>
                  </a:solidFill>
                </a:ln>
                <a:effectLst/>
              </c:spPr>
            </c:marker>
            <c:bubble3D val="0"/>
            <c:spPr>
              <a:ln w="28575" cap="rnd">
                <a:solidFill>
                  <a:schemeClr val="accent4">
                    <a:lumMod val="40000"/>
                    <a:lumOff val="60000"/>
                  </a:schemeClr>
                </a:solidFill>
                <a:round/>
              </a:ln>
              <a:effectLst/>
            </c:spPr>
            <c:extLst>
              <c:ext xmlns:c16="http://schemas.microsoft.com/office/drawing/2014/chart" uri="{C3380CC4-5D6E-409C-BE32-E72D297353CC}">
                <c16:uniqueId val="{00000001-798F-44C6-B887-3483F4D9BAA8}"/>
              </c:ext>
            </c:extLst>
          </c:dPt>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'まとめ・比較（R7.6月版)'!$W$127:$AB$127</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798F-44C6-B887-3483F4D9BAA8}"/>
            </c:ext>
          </c:extLst>
        </c:ser>
        <c:ser>
          <c:idx val="1"/>
          <c:order val="1"/>
          <c:tx>
            <c:strRef>
              <c:f>'まとめ・比較（R7.6月版)'!$V$128</c:f>
              <c:strCache>
                <c:ptCount val="1"/>
                <c:pt idx="0">
                  <c:v>フェーズ2</c:v>
                </c:pt>
              </c:strCache>
            </c:strRef>
          </c:tx>
          <c:spPr>
            <a:ln w="28575" cap="rnd">
              <a:solidFill>
                <a:schemeClr val="accent6">
                  <a:lumMod val="60000"/>
                  <a:lumOff val="40000"/>
                </a:schemeClr>
              </a:solidFill>
              <a:round/>
            </a:ln>
            <a:effectLst/>
          </c:spPr>
          <c:marker>
            <c:symbol val="circle"/>
            <c:size val="7"/>
            <c:spPr>
              <a:solidFill>
                <a:schemeClr val="accent6">
                  <a:lumMod val="75000"/>
                </a:schemeClr>
              </a:solidFill>
              <a:ln w="9525">
                <a:solidFill>
                  <a:schemeClr val="accent6">
                    <a:lumMod val="60000"/>
                    <a:lumOff val="40000"/>
                  </a:schemeClr>
                </a:solidFill>
              </a:ln>
              <a:effectLst/>
            </c:spPr>
          </c:marker>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'まとめ・比較（R7.6月版)'!$W$128:$AB$128</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798F-44C6-B887-3483F4D9BAA8}"/>
            </c:ext>
          </c:extLst>
        </c:ser>
        <c:ser>
          <c:idx val="2"/>
          <c:order val="2"/>
          <c:tx>
            <c:strRef>
              <c:f>'まとめ・比較（R7.6月版)'!$V$129</c:f>
              <c:strCache>
                <c:ptCount val="1"/>
                <c:pt idx="0">
                  <c:v>フェーズ3</c:v>
                </c:pt>
              </c:strCache>
            </c:strRef>
          </c:tx>
          <c:spPr>
            <a:ln w="28575" cap="rnd">
              <a:solidFill>
                <a:schemeClr val="accent5">
                  <a:lumMod val="60000"/>
                  <a:lumOff val="40000"/>
                </a:schemeClr>
              </a:solidFill>
              <a:round/>
            </a:ln>
            <a:effectLst/>
          </c:spPr>
          <c:marker>
            <c:symbol val="circle"/>
            <c:size val="7"/>
            <c:spPr>
              <a:solidFill>
                <a:schemeClr val="accent5">
                  <a:lumMod val="75000"/>
                </a:schemeClr>
              </a:solidFill>
              <a:ln w="9525">
                <a:solidFill>
                  <a:schemeClr val="accent5">
                    <a:lumMod val="60000"/>
                    <a:lumOff val="40000"/>
                  </a:schemeClr>
                </a:solidFill>
              </a:ln>
              <a:effectLst/>
            </c:spPr>
          </c:marker>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'まとめ・比較（R7.6月版)'!$W$129:$AB$129</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4-798F-44C6-B887-3483F4D9BAA8}"/>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0.05"/>
          <c:y val="0.89246164186778876"/>
          <c:w val="0.89999991723663042"/>
          <c:h val="8.9475933824238948E-2"/>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a:t>
            </a:r>
            <a:r>
              <a:rPr lang="en-US"/>
              <a:t>1</a:t>
            </a:r>
            <a:r>
              <a:rPr lang="ja-JP"/>
              <a:t>～</a:t>
            </a:r>
            <a:r>
              <a:rPr lang="en-US"/>
              <a:t>3</a:t>
            </a:r>
            <a:r>
              <a:rPr lang="ja-JP"/>
              <a:t>の合計</a:t>
            </a:r>
            <a:endParaRPr lang="en-US"/>
          </a:p>
        </c:rich>
      </c:tx>
      <c:layout>
        <c:manualLayout>
          <c:xMode val="edge"/>
          <c:yMode val="edge"/>
          <c:x val="0.26446252230241968"/>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0163223381016621"/>
          <c:y val="0.16306116209288907"/>
          <c:w val="0.49232554975779608"/>
          <c:h val="0.5954587412159118"/>
        </c:manualLayout>
      </c:layout>
      <c:radarChart>
        <c:radarStyle val="marker"/>
        <c:varyColors val="0"/>
        <c:ser>
          <c:idx val="0"/>
          <c:order val="0"/>
          <c:tx>
            <c:strRef>
              <c:f>'まとめ・比較（R7.6月版)'!$V$130</c:f>
              <c:strCache>
                <c:ptCount val="1"/>
                <c:pt idx="0">
                  <c:v>フェーズ計</c:v>
                </c:pt>
              </c:strCache>
            </c:strRef>
          </c:tx>
          <c:spPr>
            <a:ln w="28575" cap="rnd">
              <a:solidFill>
                <a:schemeClr val="accent2">
                  <a:lumMod val="60000"/>
                  <a:lumOff val="40000"/>
                </a:schemeClr>
              </a:solidFill>
              <a:round/>
            </a:ln>
            <a:effectLst/>
          </c:spPr>
          <c:marker>
            <c:symbol val="circle"/>
            <c:size val="5"/>
            <c:spPr>
              <a:solidFill>
                <a:schemeClr val="accent2">
                  <a:lumMod val="75000"/>
                </a:schemeClr>
              </a:solidFill>
              <a:ln w="9525">
                <a:solidFill>
                  <a:schemeClr val="accent2">
                    <a:lumMod val="60000"/>
                    <a:lumOff val="40000"/>
                  </a:schemeClr>
                </a:solidFill>
              </a:ln>
              <a:effectLst/>
            </c:spPr>
          </c:marker>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'まとめ・比較（R7.6月版)'!$W$130:$AB$130</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52F-4595-9609-04F1EBECB725}"/>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100"/>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0.28164925669607832"/>
          <c:y val="0.9074174208557626"/>
          <c:w val="0.3242195674413153"/>
          <c:h val="9.0270457866912582E-2"/>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フェーズ１</a:t>
            </a:r>
            <a:endParaRPr lang="en-US"/>
          </a:p>
        </c:rich>
      </c:tx>
      <c:layout>
        <c:manualLayout>
          <c:xMode val="edge"/>
          <c:yMode val="edge"/>
          <c:x val="0.36616977780091958"/>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8076506161283377"/>
          <c:y val="0.23515583285913752"/>
          <c:w val="0.42117723958183634"/>
          <c:h val="0.52527517979750382"/>
        </c:manualLayout>
      </c:layout>
      <c:radarChart>
        <c:radarStyle val="marker"/>
        <c:varyColors val="0"/>
        <c:ser>
          <c:idx val="0"/>
          <c:order val="0"/>
          <c:tx>
            <c:strRef>
              <c:f>'まとめ・比較（R7.6月版)'!$V$127</c:f>
              <c:strCache>
                <c:ptCount val="1"/>
                <c:pt idx="0">
                  <c:v>フェーズ1</c:v>
                </c:pt>
              </c:strCache>
            </c:strRef>
          </c:tx>
          <c:spPr>
            <a:ln w="28575" cap="rnd">
              <a:solidFill>
                <a:schemeClr val="accent4">
                  <a:lumMod val="60000"/>
                  <a:lumOff val="40000"/>
                </a:schemeClr>
              </a:solidFill>
              <a:round/>
            </a:ln>
            <a:effectLst/>
          </c:spPr>
          <c:marker>
            <c:symbol val="circle"/>
            <c:size val="5"/>
            <c:spPr>
              <a:solidFill>
                <a:schemeClr val="accent4">
                  <a:lumMod val="75000"/>
                </a:schemeClr>
              </a:solidFill>
              <a:ln w="9525">
                <a:solidFill>
                  <a:schemeClr val="accent4">
                    <a:lumMod val="60000"/>
                    <a:lumOff val="40000"/>
                  </a:schemeClr>
                </a:solidFill>
              </a:ln>
              <a:effectLst/>
            </c:spPr>
          </c:marker>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'まとめ・比較（R7.6月版)'!$W$127:$AB$127</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EB6-4AA8-8885-A08DE5AE5003}"/>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0.30989311581640283"/>
          <c:y val="0.90833624292676207"/>
          <c:w val="0.29915619553127165"/>
          <c:h val="9.0293586755930327E-2"/>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フェーズ２</a:t>
            </a:r>
            <a:endParaRPr lang="en-US"/>
          </a:p>
        </c:rich>
      </c:tx>
      <c:layout>
        <c:manualLayout>
          <c:xMode val="edge"/>
          <c:yMode val="edge"/>
          <c:x val="0.36594408520964017"/>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4504949748395086"/>
          <c:y val="0.2179365022878243"/>
          <c:w val="0.49134143541122555"/>
          <c:h val="0.52380532268233015"/>
        </c:manualLayout>
      </c:layout>
      <c:radarChart>
        <c:radarStyle val="marker"/>
        <c:varyColors val="0"/>
        <c:ser>
          <c:idx val="0"/>
          <c:order val="0"/>
          <c:tx>
            <c:strRef>
              <c:f>'まとめ・比較（R7.6月版)'!$V$128</c:f>
              <c:strCache>
                <c:ptCount val="1"/>
                <c:pt idx="0">
                  <c:v>フェーズ2</c:v>
                </c:pt>
              </c:strCache>
            </c:strRef>
          </c:tx>
          <c:spPr>
            <a:ln w="28575" cap="rnd">
              <a:solidFill>
                <a:schemeClr val="accent6">
                  <a:lumMod val="60000"/>
                  <a:lumOff val="40000"/>
                </a:schemeClr>
              </a:solidFill>
              <a:round/>
            </a:ln>
            <a:effectLst/>
          </c:spPr>
          <c:marker>
            <c:symbol val="circle"/>
            <c:size val="5"/>
            <c:spPr>
              <a:solidFill>
                <a:schemeClr val="accent6">
                  <a:lumMod val="75000"/>
                </a:schemeClr>
              </a:solidFill>
              <a:ln w="9525">
                <a:solidFill>
                  <a:schemeClr val="accent6">
                    <a:lumMod val="60000"/>
                    <a:lumOff val="40000"/>
                  </a:schemeClr>
                </a:solidFill>
              </a:ln>
              <a:effectLst/>
            </c:spPr>
          </c:marker>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'まとめ・比較（R7.6月版)'!$W$128:$AB$128</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F07-4536-A1A3-C8285CFABEED}"/>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0.30948237840969772"/>
          <c:y val="0.87564836268138768"/>
          <c:w val="0.299510751964783"/>
          <c:h val="9.0270407214225773E-2"/>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フェーズ３</a:t>
            </a:r>
            <a:endParaRPr lang="en-US"/>
          </a:p>
        </c:rich>
      </c:tx>
      <c:layout>
        <c:manualLayout>
          <c:xMode val="edge"/>
          <c:yMode val="edge"/>
          <c:x val="0.36622968120886801"/>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6534899887537539"/>
          <c:y val="0.2099071624596397"/>
          <c:w val="0.49336109559598129"/>
          <c:h val="0.524987652114839"/>
        </c:manualLayout>
      </c:layout>
      <c:radarChart>
        <c:radarStyle val="marker"/>
        <c:varyColors val="0"/>
        <c:ser>
          <c:idx val="0"/>
          <c:order val="0"/>
          <c:tx>
            <c:strRef>
              <c:f>'まとめ・比較（R7.6月版)'!$V$129</c:f>
              <c:strCache>
                <c:ptCount val="1"/>
                <c:pt idx="0">
                  <c:v>フェーズ3</c:v>
                </c:pt>
              </c:strCache>
            </c:strRef>
          </c:tx>
          <c:spPr>
            <a:ln w="28575" cap="rnd">
              <a:solidFill>
                <a:schemeClr val="accent5">
                  <a:lumMod val="60000"/>
                  <a:lumOff val="40000"/>
                </a:schemeClr>
              </a:solidFill>
              <a:round/>
            </a:ln>
            <a:effectLst/>
          </c:spPr>
          <c:marker>
            <c:symbol val="circle"/>
            <c:size val="5"/>
            <c:spPr>
              <a:solidFill>
                <a:schemeClr val="accent5">
                  <a:lumMod val="75000"/>
                </a:schemeClr>
              </a:solidFill>
              <a:ln w="9525">
                <a:solidFill>
                  <a:schemeClr val="accent5">
                    <a:lumMod val="60000"/>
                    <a:lumOff val="40000"/>
                  </a:schemeClr>
                </a:solidFill>
              </a:ln>
              <a:effectLst/>
            </c:spPr>
          </c:marker>
          <c:cat>
            <c:strRef>
              <c:f>'まとめ・比較（R7.6月版)'!$W$126:$AB$126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'まとめ・比較（R7.6月版)'!$W$129:$AB$129</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AD7B-4262-99F7-35C034A44DE3}"/>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a:t>
            </a:r>
            <a:r>
              <a:rPr lang="en-US"/>
              <a:t>1</a:t>
            </a:r>
            <a:r>
              <a:rPr lang="ja-JP"/>
              <a:t>～</a:t>
            </a:r>
            <a:r>
              <a:rPr lang="en-US"/>
              <a:t>3</a:t>
            </a:r>
            <a:r>
              <a:rPr lang="ja-JP"/>
              <a:t>の合計</a:t>
            </a:r>
            <a:endParaRPr lang="en-US"/>
          </a:p>
        </c:rich>
      </c:tx>
      <c:layout>
        <c:manualLayout>
          <c:xMode val="edge"/>
          <c:yMode val="edge"/>
          <c:x val="0.26446252230241968"/>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0163223381016621"/>
          <c:y val="0.16306116209288907"/>
          <c:w val="0.49232554975779608"/>
          <c:h val="0.5954587412159118"/>
        </c:manualLayout>
      </c:layout>
      <c:radarChart>
        <c:radarStyle val="marker"/>
        <c:varyColors val="0"/>
        <c:ser>
          <c:idx val="0"/>
          <c:order val="0"/>
          <c:tx>
            <c:strRef>
              <c:f>'まとめ・比較（R7.6月版)'!$CU$136</c:f>
              <c:strCache>
                <c:ptCount val="1"/>
              </c:strCache>
            </c:strRef>
          </c:tx>
          <c:spPr>
            <a:ln w="28575" cap="rnd">
              <a:solidFill>
                <a:schemeClr val="accent2">
                  <a:lumMod val="60000"/>
                  <a:lumOff val="40000"/>
                </a:schemeClr>
              </a:solidFill>
              <a:round/>
            </a:ln>
            <a:effectLst/>
          </c:spPr>
          <c:marker>
            <c:symbol val="circle"/>
            <c:size val="5"/>
            <c:spPr>
              <a:solidFill>
                <a:schemeClr val="accent2">
                  <a:lumMod val="75000"/>
                </a:schemeClr>
              </a:solidFill>
              <a:ln w="9525">
                <a:solidFill>
                  <a:schemeClr val="accent2">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'まとめ・比較（R7.6月版)'!$CV$136:$DA$136</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D7A-4AB9-88B5-9AC8A1877D71}"/>
            </c:ext>
          </c:extLst>
        </c:ser>
        <c:ser>
          <c:idx val="1"/>
          <c:order val="1"/>
          <c:tx>
            <c:strRef>
              <c:f>'まとめ・比較（R7.6月版)'!$CU$137</c:f>
              <c:strCache>
                <c:ptCount val="1"/>
              </c:strCache>
            </c:strRef>
          </c:tx>
          <c:spPr>
            <a:ln w="28575" cap="rnd">
              <a:solidFill>
                <a:schemeClr val="accent2">
                  <a:lumMod val="60000"/>
                  <a:lumOff val="40000"/>
                </a:schemeClr>
              </a:solidFill>
              <a:prstDash val="sysDash"/>
              <a:round/>
            </a:ln>
            <a:effectLst/>
          </c:spPr>
          <c:marker>
            <c:symbol val="diamond"/>
            <c:size val="7"/>
            <c:spPr>
              <a:solidFill>
                <a:schemeClr val="accent2">
                  <a:lumMod val="75000"/>
                </a:schemeClr>
              </a:solidFill>
              <a:ln w="9525">
                <a:solidFill>
                  <a:schemeClr val="accent2">
                    <a:lumMod val="60000"/>
                    <a:lumOff val="40000"/>
                  </a:schemeClr>
                </a:solidFill>
                <a:prstDash val="sysDash"/>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'まとめ・比較（R7.6月版)'!$CV$137:$DA$137</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CD6-4FE7-8449-83CCC27F1D22}"/>
            </c:ext>
          </c:extLst>
        </c:ser>
        <c:ser>
          <c:idx val="2"/>
          <c:order val="2"/>
          <c:tx>
            <c:strRef>
              <c:f>'まとめ・比較（R7.6月版)'!$CU$138</c:f>
              <c:strCache>
                <c:ptCount val="1"/>
              </c:strCache>
            </c:strRef>
          </c:tx>
          <c:spPr>
            <a:ln w="28575" cap="rnd">
              <a:solidFill>
                <a:schemeClr val="accent2">
                  <a:lumMod val="60000"/>
                  <a:lumOff val="40000"/>
                </a:schemeClr>
              </a:solidFill>
              <a:prstDash val="lgDashDot"/>
              <a:round/>
            </a:ln>
            <a:effectLst/>
          </c:spPr>
          <c:marker>
            <c:symbol val="triangle"/>
            <c:size val="6"/>
            <c:spPr>
              <a:solidFill>
                <a:schemeClr val="accent2">
                  <a:lumMod val="75000"/>
                </a:schemeClr>
              </a:solidFill>
              <a:ln w="9525">
                <a:solidFill>
                  <a:schemeClr val="accent2">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'まとめ・比較（R7.6月版)'!$CV$138:$DA$138</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9CD6-4FE7-8449-83CCC27F1D22}"/>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100"/>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2.5795383053306826E-4"/>
          <c:y val="0.85257563418612881"/>
          <c:w val="0.99974204616946694"/>
          <c:h val="0.14742436581387117"/>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フェーズ１</a:t>
            </a:r>
            <a:endParaRPr lang="en-US"/>
          </a:p>
        </c:rich>
      </c:tx>
      <c:layout>
        <c:manualLayout>
          <c:xMode val="edge"/>
          <c:yMode val="edge"/>
          <c:x val="0.36616977780091958"/>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31238541874154929"/>
          <c:y val="0.21605430649176149"/>
          <c:w val="0.43649326527014798"/>
          <c:h val="0.54437670616487976"/>
        </c:manualLayout>
      </c:layout>
      <c:radarChart>
        <c:radarStyle val="marker"/>
        <c:varyColors val="0"/>
        <c:ser>
          <c:idx val="0"/>
          <c:order val="0"/>
          <c:tx>
            <c:strRef>
              <c:f>'まとめ・比較（R7.6月版)'!$CU$127</c:f>
              <c:strCache>
                <c:ptCount val="1"/>
              </c:strCache>
            </c:strRef>
          </c:tx>
          <c:spPr>
            <a:ln w="28575" cap="rnd">
              <a:solidFill>
                <a:schemeClr val="accent4">
                  <a:lumMod val="60000"/>
                  <a:lumOff val="40000"/>
                </a:schemeClr>
              </a:solidFill>
              <a:round/>
            </a:ln>
            <a:effectLst/>
          </c:spPr>
          <c:marker>
            <c:symbol val="circle"/>
            <c:size val="5"/>
            <c:spPr>
              <a:solidFill>
                <a:schemeClr val="accent4">
                  <a:lumMod val="75000"/>
                </a:schemeClr>
              </a:solidFill>
              <a:ln w="9525">
                <a:solidFill>
                  <a:schemeClr val="accent4">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'まとめ・比較（R7.6月版)'!$CV$127:$DA$127</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6589-4615-83FE-7650838A01F2}"/>
            </c:ext>
          </c:extLst>
        </c:ser>
        <c:ser>
          <c:idx val="1"/>
          <c:order val="1"/>
          <c:tx>
            <c:strRef>
              <c:f>'まとめ・比較（R7.6月版)'!$CU$128</c:f>
              <c:strCache>
                <c:ptCount val="1"/>
              </c:strCache>
            </c:strRef>
          </c:tx>
          <c:spPr>
            <a:ln w="28575" cap="rnd">
              <a:solidFill>
                <a:schemeClr val="accent4">
                  <a:lumMod val="60000"/>
                  <a:lumOff val="40000"/>
                </a:schemeClr>
              </a:solidFill>
              <a:prstDash val="sysDash"/>
              <a:round/>
            </a:ln>
            <a:effectLst/>
          </c:spPr>
          <c:marker>
            <c:symbol val="diamond"/>
            <c:size val="7"/>
            <c:spPr>
              <a:solidFill>
                <a:schemeClr val="accent4">
                  <a:lumMod val="75000"/>
                </a:schemeClr>
              </a:solidFill>
              <a:ln w="9525">
                <a:solidFill>
                  <a:schemeClr val="accent4">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'まとめ・比較（R7.6月版)'!$CV$128:$DA$128</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6589-4615-83FE-7650838A01F2}"/>
            </c:ext>
          </c:extLst>
        </c:ser>
        <c:ser>
          <c:idx val="2"/>
          <c:order val="2"/>
          <c:tx>
            <c:strRef>
              <c:f>'まとめ・比較（R7.6月版)'!$CU$129</c:f>
              <c:strCache>
                <c:ptCount val="1"/>
              </c:strCache>
            </c:strRef>
          </c:tx>
          <c:spPr>
            <a:ln w="28575" cap="rnd">
              <a:solidFill>
                <a:schemeClr val="accent4">
                  <a:lumMod val="60000"/>
                  <a:lumOff val="40000"/>
                </a:schemeClr>
              </a:solidFill>
              <a:prstDash val="lgDashDot"/>
              <a:round/>
            </a:ln>
            <a:effectLst/>
          </c:spPr>
          <c:marker>
            <c:symbol val="triangle"/>
            <c:size val="6"/>
            <c:spPr>
              <a:solidFill>
                <a:schemeClr val="accent4">
                  <a:lumMod val="75000"/>
                </a:schemeClr>
              </a:solidFill>
              <a:ln w="9525">
                <a:solidFill>
                  <a:schemeClr val="accent3"/>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'まとめ・比較（R7.6月版)'!$CV$129:$DA$129</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6589-4615-83FE-7650838A01F2}"/>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1.3713398699247692E-3"/>
          <c:y val="0.87262903699874539"/>
          <c:w val="0.98875391648209188"/>
          <c:h val="0.12737096300125458"/>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フェーズ２</a:t>
            </a:r>
            <a:endParaRPr lang="en-US"/>
          </a:p>
        </c:rich>
      </c:tx>
      <c:layout>
        <c:manualLayout>
          <c:xMode val="edge"/>
          <c:yMode val="edge"/>
          <c:x val="0.36594408520964017"/>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5477480641125727"/>
          <c:y val="0.24060673831791157"/>
          <c:w val="0.49134143541122555"/>
          <c:h val="0.52380532268233015"/>
        </c:manualLayout>
      </c:layout>
      <c:radarChart>
        <c:radarStyle val="marker"/>
        <c:varyColors val="0"/>
        <c:ser>
          <c:idx val="0"/>
          <c:order val="0"/>
          <c:tx>
            <c:strRef>
              <c:f>'まとめ・比較（R7.6月版)'!$CU$130</c:f>
              <c:strCache>
                <c:ptCount val="1"/>
              </c:strCache>
            </c:strRef>
          </c:tx>
          <c:spPr>
            <a:ln w="28575" cap="rnd">
              <a:solidFill>
                <a:schemeClr val="accent6">
                  <a:lumMod val="60000"/>
                  <a:lumOff val="40000"/>
                </a:schemeClr>
              </a:solidFill>
              <a:round/>
            </a:ln>
            <a:effectLst/>
          </c:spPr>
          <c:marker>
            <c:symbol val="circle"/>
            <c:size val="5"/>
            <c:spPr>
              <a:solidFill>
                <a:schemeClr val="accent6">
                  <a:lumMod val="75000"/>
                </a:schemeClr>
              </a:solidFill>
              <a:ln w="9525">
                <a:solidFill>
                  <a:schemeClr val="accent6">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'まとめ・比較（R7.6月版)'!$CV$130:$DA$130</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827-42FF-8F5A-75E91C0C0AD6}"/>
            </c:ext>
          </c:extLst>
        </c:ser>
        <c:ser>
          <c:idx val="1"/>
          <c:order val="1"/>
          <c:tx>
            <c:strRef>
              <c:f>'まとめ・比較（R7.6月版)'!$CU$131</c:f>
              <c:strCache>
                <c:ptCount val="1"/>
              </c:strCache>
            </c:strRef>
          </c:tx>
          <c:spPr>
            <a:ln w="28575" cap="rnd">
              <a:solidFill>
                <a:schemeClr val="accent6">
                  <a:lumMod val="60000"/>
                  <a:lumOff val="40000"/>
                </a:schemeClr>
              </a:solidFill>
              <a:prstDash val="sysDash"/>
              <a:round/>
            </a:ln>
            <a:effectLst/>
          </c:spPr>
          <c:marker>
            <c:symbol val="diamond"/>
            <c:size val="7"/>
            <c:spPr>
              <a:solidFill>
                <a:schemeClr val="accent6">
                  <a:lumMod val="75000"/>
                </a:schemeClr>
              </a:solidFill>
              <a:ln w="9525">
                <a:solidFill>
                  <a:schemeClr val="accent6">
                    <a:lumMod val="60000"/>
                    <a:lumOff val="40000"/>
                  </a:schemeClr>
                </a:solidFill>
                <a:prstDash val="sysDash"/>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'まとめ・比較（R7.6月版)'!$CV$131:$DA$131</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8827-42FF-8F5A-75E91C0C0AD6}"/>
            </c:ext>
          </c:extLst>
        </c:ser>
        <c:ser>
          <c:idx val="2"/>
          <c:order val="2"/>
          <c:tx>
            <c:strRef>
              <c:f>'まとめ・比較（R7.6月版)'!$CU$132</c:f>
              <c:strCache>
                <c:ptCount val="1"/>
              </c:strCache>
            </c:strRef>
          </c:tx>
          <c:spPr>
            <a:ln w="28575" cap="rnd">
              <a:solidFill>
                <a:schemeClr val="accent6">
                  <a:lumMod val="60000"/>
                  <a:lumOff val="40000"/>
                </a:schemeClr>
              </a:solidFill>
              <a:prstDash val="lgDashDot"/>
              <a:round/>
            </a:ln>
            <a:effectLst/>
          </c:spPr>
          <c:marker>
            <c:symbol val="triangle"/>
            <c:size val="6"/>
            <c:spPr>
              <a:solidFill>
                <a:schemeClr val="accent6">
                  <a:lumMod val="75000"/>
                </a:schemeClr>
              </a:solidFill>
              <a:ln w="9525">
                <a:solidFill>
                  <a:schemeClr val="accent3"/>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'まとめ・比較（R7.6月版)'!$CV$132:$DA$132</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8827-42FF-8F5A-75E91C0C0AD6}"/>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3.4537291487801878E-3"/>
          <c:y val="0.87564836268138768"/>
          <c:w val="0.99654627085121983"/>
          <c:h val="0.12435173299744828"/>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r>
              <a:rPr lang="ja-JP"/>
              <a:t>フェーズ３</a:t>
            </a:r>
            <a:endParaRPr lang="en-US"/>
          </a:p>
        </c:rich>
      </c:tx>
      <c:layout>
        <c:manualLayout>
          <c:xMode val="edge"/>
          <c:yMode val="edge"/>
          <c:x val="0.36622968120886801"/>
          <c:y val="0"/>
        </c:manualLayout>
      </c:layout>
      <c:overlay val="0"/>
      <c:spPr>
        <a:noFill/>
        <a:ln>
          <a:noFill/>
        </a:ln>
        <a:effectLst/>
      </c:spPr>
      <c:txPr>
        <a:bodyPr rot="0" spcFirstLastPara="1" vertOverflow="ellipsis" vert="horz" wrap="square" anchor="ctr" anchorCtr="1"/>
        <a:lstStyle/>
        <a:p>
          <a:pPr>
            <a:defRPr sz="1920" b="1"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27299501691555039"/>
          <c:y val="0.21311176335813917"/>
          <c:w val="0.46502479980543915"/>
          <c:h val="0.57849581585101573"/>
        </c:manualLayout>
      </c:layout>
      <c:radarChart>
        <c:radarStyle val="marker"/>
        <c:varyColors val="0"/>
        <c:ser>
          <c:idx val="0"/>
          <c:order val="0"/>
          <c:tx>
            <c:strRef>
              <c:f>'まとめ・比較（R7.6月版)'!$CU$133</c:f>
              <c:strCache>
                <c:ptCount val="1"/>
              </c:strCache>
            </c:strRef>
          </c:tx>
          <c:spPr>
            <a:ln w="28575" cap="rnd">
              <a:solidFill>
                <a:schemeClr val="accent5">
                  <a:lumMod val="60000"/>
                  <a:lumOff val="40000"/>
                </a:schemeClr>
              </a:solidFill>
              <a:round/>
            </a:ln>
            <a:effectLst/>
          </c:spPr>
          <c:marker>
            <c:symbol val="circle"/>
            <c:size val="5"/>
            <c:spPr>
              <a:solidFill>
                <a:schemeClr val="accent5">
                  <a:lumMod val="75000"/>
                </a:schemeClr>
              </a:solidFill>
              <a:ln w="9525">
                <a:solidFill>
                  <a:schemeClr val="accent5">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'まとめ・比較（R7.6月版)'!$CV$133:$DA$133</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B1D-4A36-9D64-E878F5D9AD23}"/>
            </c:ext>
          </c:extLst>
        </c:ser>
        <c:ser>
          <c:idx val="1"/>
          <c:order val="1"/>
          <c:tx>
            <c:strRef>
              <c:f>'まとめ・比較（R7.6月版)'!$CU$134</c:f>
              <c:strCache>
                <c:ptCount val="1"/>
              </c:strCache>
            </c:strRef>
          </c:tx>
          <c:spPr>
            <a:ln w="28575" cap="rnd">
              <a:solidFill>
                <a:schemeClr val="accent5">
                  <a:lumMod val="60000"/>
                  <a:lumOff val="40000"/>
                </a:schemeClr>
              </a:solidFill>
              <a:prstDash val="sysDash"/>
              <a:round/>
            </a:ln>
            <a:effectLst/>
          </c:spPr>
          <c:marker>
            <c:symbol val="diamond"/>
            <c:size val="7"/>
            <c:spPr>
              <a:solidFill>
                <a:schemeClr val="accent5">
                  <a:lumMod val="75000"/>
                </a:schemeClr>
              </a:solidFill>
              <a:ln w="9525">
                <a:solidFill>
                  <a:schemeClr val="accent5">
                    <a:lumMod val="60000"/>
                    <a:lumOff val="40000"/>
                  </a:schemeClr>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'まとめ・比較（R7.6月版)'!$CV$134:$DA$134</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A49-47F8-9054-662D01583BED}"/>
            </c:ext>
          </c:extLst>
        </c:ser>
        <c:ser>
          <c:idx val="2"/>
          <c:order val="2"/>
          <c:tx>
            <c:strRef>
              <c:f>'まとめ・比較（R7.6月版)'!$CU$135</c:f>
              <c:strCache>
                <c:ptCount val="1"/>
              </c:strCache>
            </c:strRef>
          </c:tx>
          <c:spPr>
            <a:ln w="28575" cap="rnd">
              <a:solidFill>
                <a:schemeClr val="accent5">
                  <a:lumMod val="60000"/>
                  <a:lumOff val="40000"/>
                </a:schemeClr>
              </a:solidFill>
              <a:prstDash val="lgDashDot"/>
              <a:round/>
            </a:ln>
            <a:effectLst/>
          </c:spPr>
          <c:marker>
            <c:symbol val="triangle"/>
            <c:size val="6"/>
            <c:spPr>
              <a:solidFill>
                <a:schemeClr val="accent5">
                  <a:lumMod val="75000"/>
                </a:schemeClr>
              </a:solidFill>
              <a:ln w="9525">
                <a:solidFill>
                  <a:schemeClr val="accent3"/>
                </a:solidFill>
              </a:ln>
              <a:effectLst/>
            </c:spPr>
          </c:marker>
          <c:cat>
            <c:strRef>
              <c:f>'まとめ・比較（R7.6月版)'!$CV$126:$DA$126</c:f>
              <c:strCache>
                <c:ptCount val="6"/>
                <c:pt idx="0">
                  <c:v>組織体制</c:v>
                </c:pt>
                <c:pt idx="1">
                  <c:v>資金調達</c:v>
                </c:pt>
                <c:pt idx="2">
                  <c:v>活動内容</c:v>
                </c:pt>
                <c:pt idx="3">
                  <c:v>改善ﾌﾟﾛｾｽ</c:v>
                </c:pt>
                <c:pt idx="4">
                  <c:v>人材育成</c:v>
                </c:pt>
                <c:pt idx="5">
                  <c:v>ICT活用/ﾘﾃﾗｼｰ</c:v>
                </c:pt>
              </c:strCache>
            </c:strRef>
          </c:cat>
          <c:val>
            <c:numRef>
              <c:f>'まとめ・比較（R7.6月版)'!$CV$135:$DA$135</c:f>
              <c:numCache>
                <c:formatCode>0_ </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8A49-47F8-9054-662D01583BED}"/>
            </c:ext>
          </c:extLst>
        </c:ser>
        <c:dLbls>
          <c:showLegendKey val="0"/>
          <c:showVal val="0"/>
          <c:showCatName val="0"/>
          <c:showSerName val="0"/>
          <c:showPercent val="0"/>
          <c:showBubbleSize val="0"/>
        </c:dLbls>
        <c:axId val="926893711"/>
        <c:axId val="926872111"/>
      </c:radarChart>
      <c:catAx>
        <c:axId val="926893711"/>
        <c:scaling>
          <c:orientation val="minMax"/>
        </c:scaling>
        <c:delete val="0"/>
        <c:axPos val="b"/>
        <c:numFmt formatCode="General" sourceLinked="1"/>
        <c:majorTickMark val="none"/>
        <c:minorTickMark val="none"/>
        <c:tickLblPos val="nextTo"/>
        <c:spPr>
          <a:noFill/>
          <a:ln w="25400" cap="flat" cmpd="sng" algn="ctr">
            <a:no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72111"/>
        <c:crosses val="autoZero"/>
        <c:auto val="1"/>
        <c:lblAlgn val="ctr"/>
        <c:lblOffset val="100"/>
        <c:noMultiLvlLbl val="0"/>
      </c:catAx>
      <c:valAx>
        <c:axId val="926872111"/>
        <c:scaling>
          <c:orientation val="minMax"/>
          <c:max val="35"/>
          <c:min val="0"/>
        </c:scaling>
        <c:delete val="0"/>
        <c:axPos val="l"/>
        <c:majorGridlines>
          <c:spPr>
            <a:ln w="9525" cap="flat" cmpd="sng" algn="ctr">
              <a:solidFill>
                <a:schemeClr val="bg2">
                  <a:lumMod val="90000"/>
                  <a:alpha val="99000"/>
                </a:schemeClr>
              </a:solidFill>
              <a:round/>
            </a:ln>
            <a:effectLst/>
          </c:spPr>
        </c:majorGridlines>
        <c:minorGridlines>
          <c:spPr>
            <a:ln w="9525" cap="flat" cmpd="sng" algn="ctr">
              <a:solidFill>
                <a:schemeClr val="tx1">
                  <a:lumMod val="5000"/>
                  <a:lumOff val="95000"/>
                </a:schemeClr>
              </a:solidFill>
              <a:round/>
            </a:ln>
            <a:effectLst/>
          </c:spPr>
        </c:minorGridlines>
        <c:numFmt formatCode="0_ " sourceLinked="1"/>
        <c:majorTickMark val="none"/>
        <c:minorTickMark val="none"/>
        <c:tickLblPos val="none"/>
        <c:spPr>
          <a:noFill/>
          <a:ln>
            <a:solidFill>
              <a:schemeClr val="bg2">
                <a:lumMod val="90000"/>
              </a:schemeClr>
            </a:solidFill>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crossAx val="926893711"/>
        <c:crosses val="autoZero"/>
        <c:crossBetween val="between"/>
      </c:valAx>
      <c:spPr>
        <a:noFill/>
        <a:ln>
          <a:solidFill>
            <a:schemeClr val="bg1"/>
          </a:solidFill>
        </a:ln>
        <a:effectLst/>
      </c:spPr>
    </c:plotArea>
    <c:legend>
      <c:legendPos val="b"/>
      <c:layout>
        <c:manualLayout>
          <c:xMode val="edge"/>
          <c:yMode val="edge"/>
          <c:x val="2.9579249433955238E-3"/>
          <c:y val="0.86806885198579276"/>
          <c:w val="0.98629616737059866"/>
          <c:h val="0.13193114801420724"/>
        </c:manualLayout>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b="1">
          <a:solidFill>
            <a:sysClr val="windowText" lastClr="000000"/>
          </a:solidFill>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3.xml"/><Relationship Id="rId7" Type="http://schemas.openxmlformats.org/officeDocument/2006/relationships/chart" Target="../charts/chart6.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chart" Target="../charts/chart5.xml"/><Relationship Id="rId10" Type="http://schemas.openxmlformats.org/officeDocument/2006/relationships/chart" Target="../charts/chart9.xml"/><Relationship Id="rId4" Type="http://schemas.openxmlformats.org/officeDocument/2006/relationships/chart" Target="../charts/chart4.xml"/><Relationship Id="rId9"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79375</xdr:colOff>
      <xdr:row>10</xdr:row>
      <xdr:rowOff>36445</xdr:rowOff>
    </xdr:from>
    <xdr:to>
      <xdr:col>10</xdr:col>
      <xdr:colOff>270150</xdr:colOff>
      <xdr:row>12</xdr:row>
      <xdr:rowOff>75924</xdr:rowOff>
    </xdr:to>
    <xdr:grpSp>
      <xdr:nvGrpSpPr>
        <xdr:cNvPr id="12" name="グループ化 11">
          <a:extLst>
            <a:ext uri="{FF2B5EF4-FFF2-40B4-BE49-F238E27FC236}">
              <a16:creationId xmlns:a16="http://schemas.microsoft.com/office/drawing/2014/main" id="{29673ACA-70AB-E713-17BF-CCE6613DB403}"/>
            </a:ext>
          </a:extLst>
        </xdr:cNvPr>
        <xdr:cNvGrpSpPr/>
      </xdr:nvGrpSpPr>
      <xdr:grpSpPr>
        <a:xfrm>
          <a:off x="79375" y="2333028"/>
          <a:ext cx="6752442" cy="526313"/>
          <a:chOff x="50800" y="2390086"/>
          <a:chExt cx="6816862" cy="696441"/>
        </a:xfrm>
      </xdr:grpSpPr>
      <xdr:grpSp>
        <xdr:nvGrpSpPr>
          <xdr:cNvPr id="11" name="グループ化 10">
            <a:extLst>
              <a:ext uri="{FF2B5EF4-FFF2-40B4-BE49-F238E27FC236}">
                <a16:creationId xmlns:a16="http://schemas.microsoft.com/office/drawing/2014/main" id="{808B5804-9DBB-F01C-5123-3BFCDA806FD8}"/>
              </a:ext>
            </a:extLst>
          </xdr:cNvPr>
          <xdr:cNvGrpSpPr/>
        </xdr:nvGrpSpPr>
        <xdr:grpSpPr>
          <a:xfrm>
            <a:off x="4351600" y="2390086"/>
            <a:ext cx="2516062" cy="696441"/>
            <a:chOff x="4351600" y="2390086"/>
            <a:chExt cx="2516062" cy="696441"/>
          </a:xfrm>
        </xdr:grpSpPr>
        <xdr:sp macro="" textlink="">
          <xdr:nvSpPr>
            <xdr:cNvPr id="3" name="AutoShape 12">
              <a:extLst>
                <a:ext uri="{FF2B5EF4-FFF2-40B4-BE49-F238E27FC236}">
                  <a16:creationId xmlns:a16="http://schemas.microsoft.com/office/drawing/2014/main" id="{9C75F772-3832-4E2B-B804-BC26DA1A1B34}"/>
                </a:ext>
              </a:extLst>
            </xdr:cNvPr>
            <xdr:cNvSpPr>
              <a:spLocks noChangeArrowheads="1"/>
            </xdr:cNvSpPr>
          </xdr:nvSpPr>
          <xdr:spPr bwMode="gray">
            <a:xfrm>
              <a:off x="4351600" y="2390086"/>
              <a:ext cx="2516062" cy="696441"/>
            </a:xfrm>
            <a:prstGeom prst="homePlate">
              <a:avLst>
                <a:gd name="adj" fmla="val 48168"/>
              </a:avLst>
            </a:prstGeom>
            <a:solidFill>
              <a:srgbClr val="BDD7EE"/>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baseline="0">
                  <a:latin typeface="BIZ UDPゴシック" panose="020B0400000000000000" pitchFamily="50" charset="-128"/>
                  <a:ea typeface="BIZ UDPゴシック" panose="020B0400000000000000" pitchFamily="50" charset="-128"/>
                </a:rPr>
                <a:t>　　　フェーズ③ デジタル林業の実践</a:t>
              </a:r>
              <a:endParaRPr lang="en-US" altLang="ja-JP" sz="1100" b="1" baseline="0">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baseline="0">
                <a:latin typeface="BIZ UDPゴシック" panose="020B0400000000000000" pitchFamily="50" charset="-128"/>
                <a:ea typeface="BIZ UDPゴシック" panose="020B0400000000000000" pitchFamily="50" charset="-128"/>
              </a:endParaRPr>
            </a:p>
          </xdr:txBody>
        </xdr:sp>
        <xdr:sp macro="" textlink="">
          <xdr:nvSpPr>
            <xdr:cNvPr id="8" name="テキスト ボックス 7">
              <a:extLst>
                <a:ext uri="{FF2B5EF4-FFF2-40B4-BE49-F238E27FC236}">
                  <a16:creationId xmlns:a16="http://schemas.microsoft.com/office/drawing/2014/main" id="{F9498976-98E6-C4A4-347A-CD2178C66977}"/>
                </a:ext>
              </a:extLst>
            </xdr:cNvPr>
            <xdr:cNvSpPr txBox="1"/>
          </xdr:nvSpPr>
          <xdr:spPr>
            <a:xfrm>
              <a:off x="4523957" y="2765958"/>
              <a:ext cx="2302289" cy="267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（実証～実装～改良の自律的展開）</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nvGrpSpPr>
          <xdr:cNvPr id="10" name="グループ化 9">
            <a:extLst>
              <a:ext uri="{FF2B5EF4-FFF2-40B4-BE49-F238E27FC236}">
                <a16:creationId xmlns:a16="http://schemas.microsoft.com/office/drawing/2014/main" id="{8C7FC8FC-5AB6-555B-6CB0-3A217B2F7765}"/>
              </a:ext>
            </a:extLst>
          </xdr:cNvPr>
          <xdr:cNvGrpSpPr/>
        </xdr:nvGrpSpPr>
        <xdr:grpSpPr>
          <a:xfrm>
            <a:off x="2198104" y="2390086"/>
            <a:ext cx="2536784" cy="695237"/>
            <a:chOff x="2198104" y="2390086"/>
            <a:chExt cx="2536784" cy="695237"/>
          </a:xfrm>
        </xdr:grpSpPr>
        <xdr:sp macro="" textlink="">
          <xdr:nvSpPr>
            <xdr:cNvPr id="4" name="AutoShape 12">
              <a:extLst>
                <a:ext uri="{FF2B5EF4-FFF2-40B4-BE49-F238E27FC236}">
                  <a16:creationId xmlns:a16="http://schemas.microsoft.com/office/drawing/2014/main" id="{AE50ABBB-CC24-4E40-A05B-FF318DDF70BA}"/>
                </a:ext>
              </a:extLst>
            </xdr:cNvPr>
            <xdr:cNvSpPr>
              <a:spLocks noChangeArrowheads="1"/>
            </xdr:cNvSpPr>
          </xdr:nvSpPr>
          <xdr:spPr bwMode="gray">
            <a:xfrm>
              <a:off x="2198104" y="2390086"/>
              <a:ext cx="2518349" cy="695237"/>
            </a:xfrm>
            <a:prstGeom prst="homePlate">
              <a:avLst>
                <a:gd name="adj" fmla="val 48168"/>
              </a:avLst>
            </a:prstGeom>
            <a:solidFill>
              <a:srgbClr val="C6E0B4"/>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a:latin typeface="BIZ UDPゴシック" panose="020B0400000000000000" pitchFamily="50" charset="-128"/>
                  <a:ea typeface="BIZ UDPゴシック" panose="020B0400000000000000" pitchFamily="50" charset="-128"/>
                </a:rPr>
                <a:t>　　　フェーズ② 実証プロジェクト</a:t>
              </a:r>
              <a:endParaRPr lang="en-US" altLang="ja-JP" sz="1100" b="1">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a:latin typeface="BIZ UDPゴシック" panose="020B0400000000000000" pitchFamily="50" charset="-128"/>
                <a:ea typeface="BIZ UDPゴシック" panose="020B0400000000000000" pitchFamily="50" charset="-128"/>
              </a:endParaRPr>
            </a:p>
          </xdr:txBody>
        </xdr:sp>
        <xdr:sp macro="" textlink="">
          <xdr:nvSpPr>
            <xdr:cNvPr id="7" name="テキスト ボックス 6">
              <a:extLst>
                <a:ext uri="{FF2B5EF4-FFF2-40B4-BE49-F238E27FC236}">
                  <a16:creationId xmlns:a16="http://schemas.microsoft.com/office/drawing/2014/main" id="{0B093ECA-F5D8-1FBE-1B11-9DAC045C2424}"/>
                </a:ext>
              </a:extLst>
            </xdr:cNvPr>
            <xdr:cNvSpPr txBox="1"/>
          </xdr:nvSpPr>
          <xdr:spPr>
            <a:xfrm>
              <a:off x="2256455" y="2765958"/>
              <a:ext cx="2478433" cy="259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6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（複数事業体・複数工程の連携の実証）</a:t>
              </a:r>
              <a:endParaRPr kumimoji="0" lang="en-US" altLang="ja-JP" sz="1000" b="0" i="0" u="none" strike="noStrike" kern="1200" cap="none" spc="-6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nvGrpSpPr>
          <xdr:cNvPr id="9" name="グループ化 8">
            <a:extLst>
              <a:ext uri="{FF2B5EF4-FFF2-40B4-BE49-F238E27FC236}">
                <a16:creationId xmlns:a16="http://schemas.microsoft.com/office/drawing/2014/main" id="{82678F17-00B1-A964-78B2-96B91C6E9938}"/>
              </a:ext>
            </a:extLst>
          </xdr:cNvPr>
          <xdr:cNvGrpSpPr/>
        </xdr:nvGrpSpPr>
        <xdr:grpSpPr>
          <a:xfrm>
            <a:off x="50800" y="2390086"/>
            <a:ext cx="2512157" cy="695237"/>
            <a:chOff x="50800" y="2390086"/>
            <a:chExt cx="2512157" cy="695237"/>
          </a:xfrm>
        </xdr:grpSpPr>
        <xdr:sp macro="" textlink="">
          <xdr:nvSpPr>
            <xdr:cNvPr id="5" name="AutoShape 12">
              <a:extLst>
                <a:ext uri="{FF2B5EF4-FFF2-40B4-BE49-F238E27FC236}">
                  <a16:creationId xmlns:a16="http://schemas.microsoft.com/office/drawing/2014/main" id="{6AC1BA18-559F-4A82-A315-E4DB8B984D11}"/>
                </a:ext>
              </a:extLst>
            </xdr:cNvPr>
            <xdr:cNvSpPr>
              <a:spLocks noChangeArrowheads="1"/>
            </xdr:cNvSpPr>
          </xdr:nvSpPr>
          <xdr:spPr bwMode="gray">
            <a:xfrm>
              <a:off x="50800" y="2390086"/>
              <a:ext cx="2512157" cy="695237"/>
            </a:xfrm>
            <a:prstGeom prst="homePlate">
              <a:avLst>
                <a:gd name="adj" fmla="val 48168"/>
              </a:avLst>
            </a:prstGeom>
            <a:solidFill>
              <a:srgbClr val="FFF2CC"/>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a:latin typeface="BIZ UDPゴシック" panose="020B0400000000000000" pitchFamily="50" charset="-128"/>
                  <a:ea typeface="BIZ UDPゴシック" panose="020B0400000000000000" pitchFamily="50" charset="-128"/>
                </a:rPr>
                <a:t>フェーズ① 場の形成</a:t>
              </a:r>
              <a:endParaRPr lang="en-US" altLang="ja-JP" sz="1100" b="1">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a:latin typeface="BIZ UDPゴシック" panose="020B0400000000000000" pitchFamily="50" charset="-128"/>
                <a:ea typeface="BIZ UDPゴシック" panose="020B0400000000000000" pitchFamily="50" charset="-128"/>
              </a:endParaRPr>
            </a:p>
          </xdr:txBody>
        </xdr:sp>
        <xdr:sp macro="" textlink="">
          <xdr:nvSpPr>
            <xdr:cNvPr id="6" name="テキスト ボックス 5">
              <a:extLst>
                <a:ext uri="{FF2B5EF4-FFF2-40B4-BE49-F238E27FC236}">
                  <a16:creationId xmlns:a16="http://schemas.microsoft.com/office/drawing/2014/main" id="{FE4C9436-B5E6-44CB-DAD6-2E9631191F59}"/>
                </a:ext>
              </a:extLst>
            </xdr:cNvPr>
            <xdr:cNvSpPr txBox="1"/>
          </xdr:nvSpPr>
          <xdr:spPr>
            <a:xfrm>
              <a:off x="392340" y="2765958"/>
              <a:ext cx="1829076" cy="259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（地域コンソーシアムの形成）</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clientData/>
  </xdr:twoCellAnchor>
  <xdr:twoCellAnchor editAs="oneCell">
    <xdr:from>
      <xdr:col>0</xdr:col>
      <xdr:colOff>277811</xdr:colOff>
      <xdr:row>0</xdr:row>
      <xdr:rowOff>80140</xdr:rowOff>
    </xdr:from>
    <xdr:to>
      <xdr:col>1</xdr:col>
      <xdr:colOff>222970</xdr:colOff>
      <xdr:row>0</xdr:row>
      <xdr:rowOff>332342</xdr:rowOff>
    </xdr:to>
    <xdr:pic>
      <xdr:nvPicPr>
        <xdr:cNvPr id="13" name="図 12" descr="林業イノベーション・プラットフォーム">
          <a:extLst>
            <a:ext uri="{FF2B5EF4-FFF2-40B4-BE49-F238E27FC236}">
              <a16:creationId xmlns:a16="http://schemas.microsoft.com/office/drawing/2014/main" id="{6D919B03-A2BB-D0B9-B399-AC8A97A025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7811" y="80140"/>
          <a:ext cx="606617" cy="252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79375</xdr:colOff>
      <xdr:row>14</xdr:row>
      <xdr:rowOff>185210</xdr:rowOff>
    </xdr:from>
    <xdr:to>
      <xdr:col>8</xdr:col>
      <xdr:colOff>515937</xdr:colOff>
      <xdr:row>16</xdr:row>
      <xdr:rowOff>2506</xdr:rowOff>
    </xdr:to>
    <xdr:sp macro="" textlink="">
      <xdr:nvSpPr>
        <xdr:cNvPr id="14" name="矢印: 右 12">
          <a:extLst>
            <a:ext uri="{FF2B5EF4-FFF2-40B4-BE49-F238E27FC236}">
              <a16:creationId xmlns:a16="http://schemas.microsoft.com/office/drawing/2014/main" id="{D2A94051-5701-420F-AB4F-C8F1B69BA559}"/>
            </a:ext>
          </a:extLst>
        </xdr:cNvPr>
        <xdr:cNvSpPr/>
      </xdr:nvSpPr>
      <xdr:spPr>
        <a:xfrm>
          <a:off x="2063750" y="3552033"/>
          <a:ext cx="3743854" cy="293546"/>
        </a:xfrm>
        <a:custGeom>
          <a:avLst/>
          <a:gdLst>
            <a:gd name="connsiteX0" fmla="*/ 0 w 6620256"/>
            <a:gd name="connsiteY0" fmla="*/ 149352 h 597408"/>
            <a:gd name="connsiteX1" fmla="*/ 6321552 w 6620256"/>
            <a:gd name="connsiteY1" fmla="*/ 149352 h 597408"/>
            <a:gd name="connsiteX2" fmla="*/ 6321552 w 6620256"/>
            <a:gd name="connsiteY2" fmla="*/ 0 h 597408"/>
            <a:gd name="connsiteX3" fmla="*/ 6620256 w 6620256"/>
            <a:gd name="connsiteY3" fmla="*/ 298704 h 597408"/>
            <a:gd name="connsiteX4" fmla="*/ 6321552 w 6620256"/>
            <a:gd name="connsiteY4" fmla="*/ 597408 h 597408"/>
            <a:gd name="connsiteX5" fmla="*/ 6321552 w 6620256"/>
            <a:gd name="connsiteY5" fmla="*/ 448056 h 597408"/>
            <a:gd name="connsiteX6" fmla="*/ 0 w 6620256"/>
            <a:gd name="connsiteY6" fmla="*/ 448056 h 597408"/>
            <a:gd name="connsiteX7" fmla="*/ 0 w 6620256"/>
            <a:gd name="connsiteY7" fmla="*/ 149352 h 597408"/>
            <a:gd name="connsiteX0" fmla="*/ 0 w 6632448"/>
            <a:gd name="connsiteY0" fmla="*/ 271272 h 597408"/>
            <a:gd name="connsiteX1" fmla="*/ 6333744 w 6632448"/>
            <a:gd name="connsiteY1" fmla="*/ 149352 h 597408"/>
            <a:gd name="connsiteX2" fmla="*/ 6333744 w 6632448"/>
            <a:gd name="connsiteY2" fmla="*/ 0 h 597408"/>
            <a:gd name="connsiteX3" fmla="*/ 6632448 w 6632448"/>
            <a:gd name="connsiteY3" fmla="*/ 298704 h 597408"/>
            <a:gd name="connsiteX4" fmla="*/ 6333744 w 6632448"/>
            <a:gd name="connsiteY4" fmla="*/ 597408 h 597408"/>
            <a:gd name="connsiteX5" fmla="*/ 6333744 w 6632448"/>
            <a:gd name="connsiteY5" fmla="*/ 448056 h 597408"/>
            <a:gd name="connsiteX6" fmla="*/ 12192 w 6632448"/>
            <a:gd name="connsiteY6" fmla="*/ 448056 h 597408"/>
            <a:gd name="connsiteX7" fmla="*/ 0 w 6632448"/>
            <a:gd name="connsiteY7" fmla="*/ 271272 h 597408"/>
            <a:gd name="connsiteX0" fmla="*/ 0 w 6632448"/>
            <a:gd name="connsiteY0" fmla="*/ 271272 h 597408"/>
            <a:gd name="connsiteX1" fmla="*/ 6333744 w 6632448"/>
            <a:gd name="connsiteY1" fmla="*/ 149352 h 597408"/>
            <a:gd name="connsiteX2" fmla="*/ 6333744 w 6632448"/>
            <a:gd name="connsiteY2" fmla="*/ 0 h 597408"/>
            <a:gd name="connsiteX3" fmla="*/ 6632448 w 6632448"/>
            <a:gd name="connsiteY3" fmla="*/ 298704 h 597408"/>
            <a:gd name="connsiteX4" fmla="*/ 6333744 w 6632448"/>
            <a:gd name="connsiteY4" fmla="*/ 597408 h 597408"/>
            <a:gd name="connsiteX5" fmla="*/ 6333744 w 6632448"/>
            <a:gd name="connsiteY5" fmla="*/ 448056 h 597408"/>
            <a:gd name="connsiteX6" fmla="*/ 12192 w 6632448"/>
            <a:gd name="connsiteY6" fmla="*/ 338328 h 597408"/>
            <a:gd name="connsiteX7" fmla="*/ 0 w 6632448"/>
            <a:gd name="connsiteY7" fmla="*/ 271272 h 597408"/>
            <a:gd name="connsiteX0" fmla="*/ 0 w 6659530"/>
            <a:gd name="connsiteY0" fmla="*/ 315877 h 597408"/>
            <a:gd name="connsiteX1" fmla="*/ 6360826 w 6659530"/>
            <a:gd name="connsiteY1" fmla="*/ 149352 h 597408"/>
            <a:gd name="connsiteX2" fmla="*/ 6360826 w 6659530"/>
            <a:gd name="connsiteY2" fmla="*/ 0 h 597408"/>
            <a:gd name="connsiteX3" fmla="*/ 6659530 w 6659530"/>
            <a:gd name="connsiteY3" fmla="*/ 298704 h 597408"/>
            <a:gd name="connsiteX4" fmla="*/ 6360826 w 6659530"/>
            <a:gd name="connsiteY4" fmla="*/ 597408 h 597408"/>
            <a:gd name="connsiteX5" fmla="*/ 6360826 w 6659530"/>
            <a:gd name="connsiteY5" fmla="*/ 448056 h 597408"/>
            <a:gd name="connsiteX6" fmla="*/ 39274 w 6659530"/>
            <a:gd name="connsiteY6" fmla="*/ 338328 h 597408"/>
            <a:gd name="connsiteX7" fmla="*/ 0 w 6659530"/>
            <a:gd name="connsiteY7" fmla="*/ 315877 h 59740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6659530" h="597408">
              <a:moveTo>
                <a:pt x="0" y="315877"/>
              </a:moveTo>
              <a:lnTo>
                <a:pt x="6360826" y="149352"/>
              </a:lnTo>
              <a:lnTo>
                <a:pt x="6360826" y="0"/>
              </a:lnTo>
              <a:lnTo>
                <a:pt x="6659530" y="298704"/>
              </a:lnTo>
              <a:lnTo>
                <a:pt x="6360826" y="597408"/>
              </a:lnTo>
              <a:lnTo>
                <a:pt x="6360826" y="448056"/>
              </a:lnTo>
              <a:lnTo>
                <a:pt x="39274" y="338328"/>
              </a:lnTo>
              <a:lnTo>
                <a:pt x="0" y="315877"/>
              </a:lnTo>
              <a:close/>
            </a:path>
          </a:pathLst>
        </a:custGeom>
        <a:gradFill flip="none" rotWithShape="1">
          <a:gsLst>
            <a:gs pos="0">
              <a:srgbClr val="FFE699"/>
            </a:gs>
            <a:gs pos="75000">
              <a:srgbClr val="BDD7EE"/>
            </a:gs>
            <a:gs pos="25000">
              <a:srgbClr val="FFE699"/>
            </a:gs>
            <a:gs pos="55000">
              <a:srgbClr val="C6E0B4"/>
            </a:gs>
            <a:gs pos="100000">
              <a:srgbClr val="BDD7EE"/>
            </a:gs>
          </a:gsLst>
          <a:lin ang="0" scaled="1"/>
          <a:tileRect/>
        </a:gradFill>
      </xdr:spPr>
      <xdr:txBody>
        <a:bodyPr wrap="square" rtlCol="0" anchor="ctr">
          <a:noAutofit/>
        </a:bodyP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l"/>
          <a:endParaRPr kumimoji="1" lang="ja-JP" altLang="en-US" sz="900">
            <a:latin typeface="+mn-ea"/>
          </a:endParaRPr>
        </a:p>
      </xdr:txBody>
    </xdr:sp>
    <xdr:clientData/>
  </xdr:twoCellAnchor>
  <xdr:twoCellAnchor>
    <xdr:from>
      <xdr:col>7</xdr:col>
      <xdr:colOff>337343</xdr:colOff>
      <xdr:row>14</xdr:row>
      <xdr:rowOff>195194</xdr:rowOff>
    </xdr:from>
    <xdr:to>
      <xdr:col>9</xdr:col>
      <xdr:colOff>33073</xdr:colOff>
      <xdr:row>15</xdr:row>
      <xdr:rowOff>218280</xdr:rowOff>
    </xdr:to>
    <xdr:sp macro="" textlink="">
      <xdr:nvSpPr>
        <xdr:cNvPr id="16" name="テキスト ボックス 15">
          <a:extLst>
            <a:ext uri="{FF2B5EF4-FFF2-40B4-BE49-F238E27FC236}">
              <a16:creationId xmlns:a16="http://schemas.microsoft.com/office/drawing/2014/main" id="{3956D829-6EBB-4321-9B44-B3D35208AC30}"/>
            </a:ext>
          </a:extLst>
        </xdr:cNvPr>
        <xdr:cNvSpPr txBox="1"/>
      </xdr:nvSpPr>
      <xdr:spPr>
        <a:xfrm>
          <a:off x="4967551" y="3562017"/>
          <a:ext cx="1018647" cy="2612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発展</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clientData/>
  </xdr:twoCellAnchor>
  <xdr:twoCellAnchor>
    <xdr:from>
      <xdr:col>2</xdr:col>
      <xdr:colOff>482864</xdr:colOff>
      <xdr:row>14</xdr:row>
      <xdr:rowOff>195194</xdr:rowOff>
    </xdr:from>
    <xdr:to>
      <xdr:col>4</xdr:col>
      <xdr:colOff>178595</xdr:colOff>
      <xdr:row>15</xdr:row>
      <xdr:rowOff>218280</xdr:rowOff>
    </xdr:to>
    <xdr:sp macro="" textlink="">
      <xdr:nvSpPr>
        <xdr:cNvPr id="17" name="テキスト ボックス 16">
          <a:extLst>
            <a:ext uri="{FF2B5EF4-FFF2-40B4-BE49-F238E27FC236}">
              <a16:creationId xmlns:a16="http://schemas.microsoft.com/office/drawing/2014/main" id="{4D75DDD7-147F-494F-2BFE-D6D5A40925E0}"/>
            </a:ext>
          </a:extLst>
        </xdr:cNvPr>
        <xdr:cNvSpPr txBox="1"/>
      </xdr:nvSpPr>
      <xdr:spPr>
        <a:xfrm>
          <a:off x="1805781" y="3562017"/>
          <a:ext cx="1018647" cy="2612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初期</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clientData/>
  </xdr:twoCellAnchor>
  <xdr:twoCellAnchor editAs="oneCell">
    <xdr:from>
      <xdr:col>9</xdr:col>
      <xdr:colOff>158748</xdr:colOff>
      <xdr:row>17</xdr:row>
      <xdr:rowOff>165364</xdr:rowOff>
    </xdr:from>
    <xdr:to>
      <xdr:col>12</xdr:col>
      <xdr:colOff>602000</xdr:colOff>
      <xdr:row>22</xdr:row>
      <xdr:rowOff>264584</xdr:rowOff>
    </xdr:to>
    <xdr:pic>
      <xdr:nvPicPr>
        <xdr:cNvPr id="20" name="図 19">
          <a:extLst>
            <a:ext uri="{FF2B5EF4-FFF2-40B4-BE49-F238E27FC236}">
              <a16:creationId xmlns:a16="http://schemas.microsoft.com/office/drawing/2014/main" id="{444CF72F-3312-C951-7C4D-F4C397FF4B7B}"/>
            </a:ext>
          </a:extLst>
        </xdr:cNvPr>
        <xdr:cNvPicPr>
          <a:picLocks noChangeAspect="1"/>
        </xdr:cNvPicPr>
      </xdr:nvPicPr>
      <xdr:blipFill rotWithShape="1">
        <a:blip xmlns:r="http://schemas.openxmlformats.org/officeDocument/2006/relationships" r:embed="rId2"/>
        <a:srcRect l="4470" t="14381" r="2784" b="4082"/>
        <a:stretch/>
      </xdr:blipFill>
      <xdr:spPr>
        <a:xfrm>
          <a:off x="6111873" y="4339166"/>
          <a:ext cx="2427627" cy="1752866"/>
        </a:xfrm>
        <a:prstGeom prst="rect">
          <a:avLst/>
        </a:prstGeom>
        <a:ln>
          <a:noFill/>
        </a:ln>
      </xdr:spPr>
    </xdr:pic>
    <xdr:clientData/>
  </xdr:twoCellAnchor>
  <xdr:twoCellAnchor>
    <xdr:from>
      <xdr:col>9</xdr:col>
      <xdr:colOff>59531</xdr:colOff>
      <xdr:row>18</xdr:row>
      <xdr:rowOff>297656</xdr:rowOff>
    </xdr:from>
    <xdr:to>
      <xdr:col>9</xdr:col>
      <xdr:colOff>205052</xdr:colOff>
      <xdr:row>20</xdr:row>
      <xdr:rowOff>191823</xdr:rowOff>
    </xdr:to>
    <xdr:sp macro="" textlink="">
      <xdr:nvSpPr>
        <xdr:cNvPr id="22" name="二等辺三角形 21">
          <a:extLst>
            <a:ext uri="{FF2B5EF4-FFF2-40B4-BE49-F238E27FC236}">
              <a16:creationId xmlns:a16="http://schemas.microsoft.com/office/drawing/2014/main" id="{D590EE79-BC6D-D3F8-7364-52A4A5C93FAF}"/>
            </a:ext>
          </a:extLst>
        </xdr:cNvPr>
        <xdr:cNvSpPr/>
      </xdr:nvSpPr>
      <xdr:spPr>
        <a:xfrm rot="5400000">
          <a:off x="5807604" y="4742656"/>
          <a:ext cx="555625" cy="145521"/>
        </a:xfrm>
        <a:prstGeom prst="triangle">
          <a:avLst/>
        </a:prstGeom>
        <a:solidFill>
          <a:srgbClr val="D9D9D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191822</xdr:colOff>
      <xdr:row>16</xdr:row>
      <xdr:rowOff>152136</xdr:rowOff>
    </xdr:from>
    <xdr:to>
      <xdr:col>12</xdr:col>
      <xdr:colOff>423332</xdr:colOff>
      <xdr:row>18</xdr:row>
      <xdr:rowOff>6615</xdr:rowOff>
    </xdr:to>
    <xdr:sp macro="" textlink="">
      <xdr:nvSpPr>
        <xdr:cNvPr id="23" name="テキスト ボックス 22">
          <a:extLst>
            <a:ext uri="{FF2B5EF4-FFF2-40B4-BE49-F238E27FC236}">
              <a16:creationId xmlns:a16="http://schemas.microsoft.com/office/drawing/2014/main" id="{6F2BDA01-1EF5-41CD-AAC4-29C9B6818E6F}"/>
            </a:ext>
          </a:extLst>
        </xdr:cNvPr>
        <xdr:cNvSpPr txBox="1"/>
      </xdr:nvSpPr>
      <xdr:spPr>
        <a:xfrm>
          <a:off x="6144947" y="3995209"/>
          <a:ext cx="2215885" cy="515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05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採点するとレーダーチャートが作成されます。</a:t>
          </a:r>
          <a:endParaRPr kumimoji="0" lang="en-US" altLang="ja-JP" sz="105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clientData/>
  </xdr:twoCellAnchor>
  <xdr:twoCellAnchor editAs="oneCell">
    <xdr:from>
      <xdr:col>8</xdr:col>
      <xdr:colOff>121132</xdr:colOff>
      <xdr:row>25</xdr:row>
      <xdr:rowOff>224849</xdr:rowOff>
    </xdr:from>
    <xdr:to>
      <xdr:col>13</xdr:col>
      <xdr:colOff>414377</xdr:colOff>
      <xdr:row>28</xdr:row>
      <xdr:rowOff>355986</xdr:rowOff>
    </xdr:to>
    <xdr:grpSp>
      <xdr:nvGrpSpPr>
        <xdr:cNvPr id="19" name="グループ化 18">
          <a:extLst>
            <a:ext uri="{FF2B5EF4-FFF2-40B4-BE49-F238E27FC236}">
              <a16:creationId xmlns:a16="http://schemas.microsoft.com/office/drawing/2014/main" id="{0CD6F6DE-3AA6-DD2A-7300-B0EC06C6A80F}"/>
            </a:ext>
          </a:extLst>
        </xdr:cNvPr>
        <xdr:cNvGrpSpPr/>
      </xdr:nvGrpSpPr>
      <xdr:grpSpPr>
        <a:xfrm>
          <a:off x="5370465" y="6617182"/>
          <a:ext cx="3574079" cy="1856221"/>
          <a:chOff x="9163627" y="7694757"/>
          <a:chExt cx="3612565" cy="1871133"/>
        </a:xfrm>
      </xdr:grpSpPr>
      <xdr:pic>
        <xdr:nvPicPr>
          <xdr:cNvPr id="2" name="図 1">
            <a:extLst>
              <a:ext uri="{FF2B5EF4-FFF2-40B4-BE49-F238E27FC236}">
                <a16:creationId xmlns:a16="http://schemas.microsoft.com/office/drawing/2014/main" id="{86BD5A41-AC3B-1C72-70B5-D2EA37F3491D}"/>
              </a:ext>
            </a:extLst>
          </xdr:cNvPr>
          <xdr:cNvPicPr>
            <a:picLocks noChangeAspect="1"/>
          </xdr:cNvPicPr>
        </xdr:nvPicPr>
        <xdr:blipFill>
          <a:blip xmlns:r="http://schemas.openxmlformats.org/officeDocument/2006/relationships" r:embed="rId3"/>
          <a:stretch>
            <a:fillRect/>
          </a:stretch>
        </xdr:blipFill>
        <xdr:spPr>
          <a:xfrm>
            <a:off x="9163627" y="7694757"/>
            <a:ext cx="3500582" cy="1871133"/>
          </a:xfrm>
          <a:prstGeom prst="rect">
            <a:avLst/>
          </a:prstGeom>
        </xdr:spPr>
      </xdr:pic>
      <xdr:sp macro="" textlink="">
        <xdr:nvSpPr>
          <xdr:cNvPr id="26" name="正方形/長方形 25">
            <a:extLst>
              <a:ext uri="{FF2B5EF4-FFF2-40B4-BE49-F238E27FC236}">
                <a16:creationId xmlns:a16="http://schemas.microsoft.com/office/drawing/2014/main" id="{D0504606-31A9-50B3-863C-BDFEE0B426EA}"/>
              </a:ext>
            </a:extLst>
          </xdr:cNvPr>
          <xdr:cNvSpPr/>
        </xdr:nvSpPr>
        <xdr:spPr>
          <a:xfrm>
            <a:off x="9249088" y="7928385"/>
            <a:ext cx="1842630" cy="341048"/>
          </a:xfrm>
          <a:prstGeom prst="rect">
            <a:avLst/>
          </a:prstGeom>
          <a:noFill/>
          <a:ln w="28575">
            <a:solidFill>
              <a:srgbClr val="FF0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 name="正方形/長方形 26">
            <a:extLst>
              <a:ext uri="{FF2B5EF4-FFF2-40B4-BE49-F238E27FC236}">
                <a16:creationId xmlns:a16="http://schemas.microsoft.com/office/drawing/2014/main" id="{731802AB-5C7C-80C3-E8A5-A30CF14272F9}"/>
              </a:ext>
            </a:extLst>
          </xdr:cNvPr>
          <xdr:cNvSpPr/>
        </xdr:nvSpPr>
        <xdr:spPr>
          <a:xfrm>
            <a:off x="11336773" y="8683017"/>
            <a:ext cx="145257" cy="204704"/>
          </a:xfrm>
          <a:prstGeom prst="rect">
            <a:avLst/>
          </a:prstGeom>
          <a:noFill/>
          <a:ln w="28575">
            <a:solidFill>
              <a:srgbClr val="FF0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 name="正方形/長方形 28">
            <a:extLst>
              <a:ext uri="{FF2B5EF4-FFF2-40B4-BE49-F238E27FC236}">
                <a16:creationId xmlns:a16="http://schemas.microsoft.com/office/drawing/2014/main" id="{9A8A4AAF-A5C2-F334-FE4A-0CC5577C3A46}"/>
              </a:ext>
            </a:extLst>
          </xdr:cNvPr>
          <xdr:cNvSpPr/>
        </xdr:nvSpPr>
        <xdr:spPr>
          <a:xfrm>
            <a:off x="11512165" y="8672657"/>
            <a:ext cx="1152044" cy="225425"/>
          </a:xfrm>
          <a:prstGeom prst="rect">
            <a:avLst/>
          </a:prstGeom>
          <a:noFill/>
          <a:ln w="28575">
            <a:solidFill>
              <a:srgbClr val="FF0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テキスト ボックス 30">
            <a:extLst>
              <a:ext uri="{FF2B5EF4-FFF2-40B4-BE49-F238E27FC236}">
                <a16:creationId xmlns:a16="http://schemas.microsoft.com/office/drawing/2014/main" id="{57C6CBB5-9F55-4326-8E41-4AE80C8B0C05}"/>
              </a:ext>
            </a:extLst>
          </xdr:cNvPr>
          <xdr:cNvSpPr txBox="1"/>
        </xdr:nvSpPr>
        <xdr:spPr>
          <a:xfrm>
            <a:off x="11037744" y="7948493"/>
            <a:ext cx="333929" cy="2973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①</a:t>
            </a:r>
            <a:endParaRPr kumimoji="0" lang="en-US" altLang="ja-JP"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sp macro="" textlink="">
        <xdr:nvSpPr>
          <xdr:cNvPr id="32" name="テキスト ボックス 31">
            <a:extLst>
              <a:ext uri="{FF2B5EF4-FFF2-40B4-BE49-F238E27FC236}">
                <a16:creationId xmlns:a16="http://schemas.microsoft.com/office/drawing/2014/main" id="{F3DC0BA8-15B2-C97C-A988-D4C5B36B93E5}"/>
              </a:ext>
            </a:extLst>
          </xdr:cNvPr>
          <xdr:cNvSpPr txBox="1"/>
        </xdr:nvSpPr>
        <xdr:spPr>
          <a:xfrm>
            <a:off x="11039403" y="8732253"/>
            <a:ext cx="333929" cy="2946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②</a:t>
            </a:r>
            <a:endParaRPr kumimoji="0" lang="en-US" altLang="ja-JP"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sp macro="" textlink="">
        <xdr:nvSpPr>
          <xdr:cNvPr id="33" name="テキスト ボックス 32">
            <a:extLst>
              <a:ext uri="{FF2B5EF4-FFF2-40B4-BE49-F238E27FC236}">
                <a16:creationId xmlns:a16="http://schemas.microsoft.com/office/drawing/2014/main" id="{869204BC-CF6E-A3F4-5D96-D7F2D1AD472F}"/>
              </a:ext>
            </a:extLst>
          </xdr:cNvPr>
          <xdr:cNvSpPr txBox="1"/>
        </xdr:nvSpPr>
        <xdr:spPr>
          <a:xfrm>
            <a:off x="11917771" y="8651226"/>
            <a:ext cx="333928" cy="2973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③</a:t>
            </a:r>
            <a:endParaRPr kumimoji="0" lang="en-US" altLang="ja-JP"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nvGrpSpPr>
          <xdr:cNvPr id="15" name="グループ化 14">
            <a:extLst>
              <a:ext uri="{FF2B5EF4-FFF2-40B4-BE49-F238E27FC236}">
                <a16:creationId xmlns:a16="http://schemas.microsoft.com/office/drawing/2014/main" id="{51F66EC7-527D-EB0D-5D00-88D571ECFDBE}"/>
              </a:ext>
            </a:extLst>
          </xdr:cNvPr>
          <xdr:cNvGrpSpPr/>
        </xdr:nvGrpSpPr>
        <xdr:grpSpPr>
          <a:xfrm>
            <a:off x="11537566" y="8927013"/>
            <a:ext cx="1238626" cy="403489"/>
            <a:chOff x="3012017" y="8965936"/>
            <a:chExt cx="1228195" cy="409839"/>
          </a:xfrm>
        </xdr:grpSpPr>
        <xdr:sp macro="" textlink="">
          <xdr:nvSpPr>
            <xdr:cNvPr id="30" name="右中かっこ 29">
              <a:extLst>
                <a:ext uri="{FF2B5EF4-FFF2-40B4-BE49-F238E27FC236}">
                  <a16:creationId xmlns:a16="http://schemas.microsoft.com/office/drawing/2014/main" id="{AC0A297B-B943-C440-AE49-379952F405D6}"/>
                </a:ext>
              </a:extLst>
            </xdr:cNvPr>
            <xdr:cNvSpPr/>
          </xdr:nvSpPr>
          <xdr:spPr>
            <a:xfrm>
              <a:off x="3012017" y="8965936"/>
              <a:ext cx="158750" cy="409839"/>
            </a:xfrm>
            <a:prstGeom prst="rightBrace">
              <a:avLst>
                <a:gd name="adj1" fmla="val 70833"/>
                <a:gd name="adj2" fmla="val 50000"/>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34" name="テキスト ボックス 33">
              <a:extLst>
                <a:ext uri="{FF2B5EF4-FFF2-40B4-BE49-F238E27FC236}">
                  <a16:creationId xmlns:a16="http://schemas.microsoft.com/office/drawing/2014/main" id="{89A061F4-21BD-08D1-8262-1E755D7CB79B}"/>
                </a:ext>
              </a:extLst>
            </xdr:cNvPr>
            <xdr:cNvSpPr txBox="1"/>
          </xdr:nvSpPr>
          <xdr:spPr>
            <a:xfrm>
              <a:off x="3111500" y="9032347"/>
              <a:ext cx="1128712" cy="2542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100" b="0"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採点の参考例</a:t>
              </a:r>
              <a:endParaRPr kumimoji="0" lang="en-US" altLang="ja-JP" sz="1100" b="0"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clientData/>
  </xdr:twoCellAnchor>
  <xdr:twoCellAnchor editAs="oneCell">
    <xdr:from>
      <xdr:col>8</xdr:col>
      <xdr:colOff>234464</xdr:colOff>
      <xdr:row>29</xdr:row>
      <xdr:rowOff>120833</xdr:rowOff>
    </xdr:from>
    <xdr:to>
      <xdr:col>13</xdr:col>
      <xdr:colOff>532589</xdr:colOff>
      <xdr:row>36</xdr:row>
      <xdr:rowOff>240857</xdr:rowOff>
    </xdr:to>
    <xdr:grpSp>
      <xdr:nvGrpSpPr>
        <xdr:cNvPr id="28" name="グループ化 27">
          <a:extLst>
            <a:ext uri="{FF2B5EF4-FFF2-40B4-BE49-F238E27FC236}">
              <a16:creationId xmlns:a16="http://schemas.microsoft.com/office/drawing/2014/main" id="{202A1B4C-1B3B-7357-82BD-42F19DC88503}"/>
            </a:ext>
          </a:extLst>
        </xdr:cNvPr>
        <xdr:cNvGrpSpPr/>
      </xdr:nvGrpSpPr>
      <xdr:grpSpPr>
        <a:xfrm>
          <a:off x="5483797" y="8640416"/>
          <a:ext cx="3578959" cy="2310774"/>
          <a:chOff x="4885564" y="8802580"/>
          <a:chExt cx="3594933" cy="2399216"/>
        </a:xfrm>
      </xdr:grpSpPr>
      <xdr:pic>
        <xdr:nvPicPr>
          <xdr:cNvPr id="21" name="図 20">
            <a:extLst>
              <a:ext uri="{FF2B5EF4-FFF2-40B4-BE49-F238E27FC236}">
                <a16:creationId xmlns:a16="http://schemas.microsoft.com/office/drawing/2014/main" id="{6A53938C-70B2-9291-5EC6-AF5322821C1B}"/>
              </a:ext>
            </a:extLst>
          </xdr:cNvPr>
          <xdr:cNvPicPr>
            <a:picLocks noChangeAspect="1"/>
          </xdr:cNvPicPr>
        </xdr:nvPicPr>
        <xdr:blipFill rotWithShape="1">
          <a:blip xmlns:r="http://schemas.openxmlformats.org/officeDocument/2006/relationships" r:embed="rId4"/>
          <a:srcRect b="81998"/>
          <a:stretch>
            <a:fillRect/>
          </a:stretch>
        </xdr:blipFill>
        <xdr:spPr>
          <a:xfrm>
            <a:off x="4885564" y="8802580"/>
            <a:ext cx="3580501" cy="962349"/>
          </a:xfrm>
          <a:prstGeom prst="rect">
            <a:avLst/>
          </a:prstGeom>
        </xdr:spPr>
      </xdr:pic>
      <xdr:pic>
        <xdr:nvPicPr>
          <xdr:cNvPr id="24" name="図 23">
            <a:extLst>
              <a:ext uri="{FF2B5EF4-FFF2-40B4-BE49-F238E27FC236}">
                <a16:creationId xmlns:a16="http://schemas.microsoft.com/office/drawing/2014/main" id="{50D9ED60-DBF1-1509-8A62-94354E1E8CD6}"/>
              </a:ext>
            </a:extLst>
          </xdr:cNvPr>
          <xdr:cNvPicPr>
            <a:picLocks noChangeAspect="1"/>
          </xdr:cNvPicPr>
        </xdr:nvPicPr>
        <xdr:blipFill rotWithShape="1">
          <a:blip xmlns:r="http://schemas.openxmlformats.org/officeDocument/2006/relationships" r:embed="rId4"/>
          <a:srcRect t="51133" b="24662"/>
          <a:stretch>
            <a:fillRect/>
          </a:stretch>
        </xdr:blipFill>
        <xdr:spPr>
          <a:xfrm>
            <a:off x="4885564" y="9909769"/>
            <a:ext cx="3580501" cy="1292027"/>
          </a:xfrm>
          <a:prstGeom prst="rect">
            <a:avLst/>
          </a:prstGeom>
        </xdr:spPr>
      </xdr:pic>
      <xdr:sp macro="" textlink="">
        <xdr:nvSpPr>
          <xdr:cNvPr id="25" name="フリーフォーム: 図形 24">
            <a:extLst>
              <a:ext uri="{FF2B5EF4-FFF2-40B4-BE49-F238E27FC236}">
                <a16:creationId xmlns:a16="http://schemas.microsoft.com/office/drawing/2014/main" id="{84672E6C-25B1-B86E-5EC6-B592EA6B6653}"/>
              </a:ext>
            </a:extLst>
          </xdr:cNvPr>
          <xdr:cNvSpPr/>
        </xdr:nvSpPr>
        <xdr:spPr>
          <a:xfrm>
            <a:off x="4892839" y="9771795"/>
            <a:ext cx="3587658" cy="142423"/>
          </a:xfrm>
          <a:custGeom>
            <a:avLst/>
            <a:gdLst>
              <a:gd name="connsiteX0" fmla="*/ 0 w 3607954"/>
              <a:gd name="connsiteY0" fmla="*/ 86940 h 137462"/>
              <a:gd name="connsiteX1" fmla="*/ 331931 w 3607954"/>
              <a:gd name="connsiteY1" fmla="*/ 349 h 137462"/>
              <a:gd name="connsiteX2" fmla="*/ 721590 w 3607954"/>
              <a:gd name="connsiteY2" fmla="*/ 115804 h 137462"/>
              <a:gd name="connsiteX3" fmla="*/ 1132897 w 3607954"/>
              <a:gd name="connsiteY3" fmla="*/ 14781 h 137462"/>
              <a:gd name="connsiteX4" fmla="*/ 1464829 w 3607954"/>
              <a:gd name="connsiteY4" fmla="*/ 123020 h 137462"/>
              <a:gd name="connsiteX5" fmla="*/ 1811193 w 3607954"/>
              <a:gd name="connsiteY5" fmla="*/ 29213 h 137462"/>
              <a:gd name="connsiteX6" fmla="*/ 2244147 w 3607954"/>
              <a:gd name="connsiteY6" fmla="*/ 137452 h 137462"/>
              <a:gd name="connsiteX7" fmla="*/ 2655454 w 3607954"/>
              <a:gd name="connsiteY7" fmla="*/ 21997 h 137462"/>
              <a:gd name="connsiteX8" fmla="*/ 3030681 w 3607954"/>
              <a:gd name="connsiteY8" fmla="*/ 130236 h 137462"/>
              <a:gd name="connsiteX9" fmla="*/ 3391477 w 3607954"/>
              <a:gd name="connsiteY9" fmla="*/ 50861 h 137462"/>
              <a:gd name="connsiteX10" fmla="*/ 3607954 w 3607954"/>
              <a:gd name="connsiteY10" fmla="*/ 101372 h 1374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607954" h="137462">
                <a:moveTo>
                  <a:pt x="0" y="86940"/>
                </a:moveTo>
                <a:cubicBezTo>
                  <a:pt x="105833" y="41239"/>
                  <a:pt x="211666" y="-4462"/>
                  <a:pt x="331931" y="349"/>
                </a:cubicBezTo>
                <a:cubicBezTo>
                  <a:pt x="452196" y="5160"/>
                  <a:pt x="588096" y="113399"/>
                  <a:pt x="721590" y="115804"/>
                </a:cubicBezTo>
                <a:cubicBezTo>
                  <a:pt x="855084" y="118209"/>
                  <a:pt x="1009024" y="13578"/>
                  <a:pt x="1132897" y="14781"/>
                </a:cubicBezTo>
                <a:cubicBezTo>
                  <a:pt x="1256770" y="15984"/>
                  <a:pt x="1351780" y="120615"/>
                  <a:pt x="1464829" y="123020"/>
                </a:cubicBezTo>
                <a:cubicBezTo>
                  <a:pt x="1577878" y="125425"/>
                  <a:pt x="1681307" y="26808"/>
                  <a:pt x="1811193" y="29213"/>
                </a:cubicBezTo>
                <a:cubicBezTo>
                  <a:pt x="1941079" y="31618"/>
                  <a:pt x="2103437" y="138655"/>
                  <a:pt x="2244147" y="137452"/>
                </a:cubicBezTo>
                <a:cubicBezTo>
                  <a:pt x="2384857" y="136249"/>
                  <a:pt x="2524365" y="23200"/>
                  <a:pt x="2655454" y="21997"/>
                </a:cubicBezTo>
                <a:cubicBezTo>
                  <a:pt x="2786543" y="20794"/>
                  <a:pt x="2908011" y="125425"/>
                  <a:pt x="3030681" y="130236"/>
                </a:cubicBezTo>
                <a:cubicBezTo>
                  <a:pt x="3153351" y="135047"/>
                  <a:pt x="3295265" y="55672"/>
                  <a:pt x="3391477" y="50861"/>
                </a:cubicBezTo>
                <a:cubicBezTo>
                  <a:pt x="3487689" y="46050"/>
                  <a:pt x="3547821" y="73711"/>
                  <a:pt x="3607954" y="101372"/>
                </a:cubicBezTo>
              </a:path>
            </a:pathLst>
          </a:custGeom>
          <a:noFill/>
          <a:ln w="50800" cmpd="db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36873</xdr:colOff>
      <xdr:row>30</xdr:row>
      <xdr:rowOff>210196</xdr:rowOff>
    </xdr:from>
    <xdr:to>
      <xdr:col>10</xdr:col>
      <xdr:colOff>138906</xdr:colOff>
      <xdr:row>31</xdr:row>
      <xdr:rowOff>2425</xdr:rowOff>
    </xdr:to>
    <xdr:sp macro="" textlink="">
      <xdr:nvSpPr>
        <xdr:cNvPr id="36" name="正方形/長方形 35">
          <a:extLst>
            <a:ext uri="{FF2B5EF4-FFF2-40B4-BE49-F238E27FC236}">
              <a16:creationId xmlns:a16="http://schemas.microsoft.com/office/drawing/2014/main" id="{E8AB77F7-3B58-4293-9316-E32E46EB5B9D}"/>
            </a:ext>
          </a:extLst>
        </xdr:cNvPr>
        <xdr:cNvSpPr/>
      </xdr:nvSpPr>
      <xdr:spPr>
        <a:xfrm>
          <a:off x="6642007" y="8969794"/>
          <a:ext cx="102033" cy="534952"/>
        </a:xfrm>
        <a:prstGeom prst="rect">
          <a:avLst/>
        </a:prstGeom>
        <a:noFill/>
        <a:ln w="28575">
          <a:solidFill>
            <a:srgbClr val="FF0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381001</xdr:colOff>
      <xdr:row>33</xdr:row>
      <xdr:rowOff>55679</xdr:rowOff>
    </xdr:from>
    <xdr:to>
      <xdr:col>8</xdr:col>
      <xdr:colOff>211011</xdr:colOff>
      <xdr:row>34</xdr:row>
      <xdr:rowOff>59266</xdr:rowOff>
    </xdr:to>
    <xdr:sp macro="" textlink="">
      <xdr:nvSpPr>
        <xdr:cNvPr id="38" name="吹き出し: 四角形 37">
          <a:extLst>
            <a:ext uri="{FF2B5EF4-FFF2-40B4-BE49-F238E27FC236}">
              <a16:creationId xmlns:a16="http://schemas.microsoft.com/office/drawing/2014/main" id="{41230139-C455-9C98-85B3-77CDA51D9912}"/>
            </a:ext>
          </a:extLst>
        </xdr:cNvPr>
        <xdr:cNvSpPr/>
      </xdr:nvSpPr>
      <xdr:spPr>
        <a:xfrm>
          <a:off x="2362201" y="10131012"/>
          <a:ext cx="3132010" cy="249121"/>
        </a:xfrm>
        <a:prstGeom prst="wedgeRectCallout">
          <a:avLst>
            <a:gd name="adj1" fmla="val 58811"/>
            <a:gd name="adj2" fmla="val 57490"/>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印刷範囲外の集計からグラフを作成しています。</a:t>
          </a:r>
        </a:p>
      </xdr:txBody>
    </xdr:sp>
    <xdr:clientData/>
  </xdr:twoCellAnchor>
  <xdr:twoCellAnchor>
    <xdr:from>
      <xdr:col>12</xdr:col>
      <xdr:colOff>461021</xdr:colOff>
      <xdr:row>30</xdr:row>
      <xdr:rowOff>210196</xdr:rowOff>
    </xdr:from>
    <xdr:to>
      <xdr:col>12</xdr:col>
      <xdr:colOff>569799</xdr:colOff>
      <xdr:row>31</xdr:row>
      <xdr:rowOff>2425</xdr:rowOff>
    </xdr:to>
    <xdr:sp macro="" textlink="">
      <xdr:nvSpPr>
        <xdr:cNvPr id="39" name="正方形/長方形 38">
          <a:extLst>
            <a:ext uri="{FF2B5EF4-FFF2-40B4-BE49-F238E27FC236}">
              <a16:creationId xmlns:a16="http://schemas.microsoft.com/office/drawing/2014/main" id="{C925758F-4F3F-61D4-6CC3-282F033C76E5}"/>
            </a:ext>
          </a:extLst>
        </xdr:cNvPr>
        <xdr:cNvSpPr/>
      </xdr:nvSpPr>
      <xdr:spPr>
        <a:xfrm>
          <a:off x="8387182" y="8969794"/>
          <a:ext cx="108778" cy="534952"/>
        </a:xfrm>
        <a:prstGeom prst="rect">
          <a:avLst/>
        </a:prstGeom>
        <a:noFill/>
        <a:ln w="28575">
          <a:solidFill>
            <a:srgbClr val="FF0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418855</xdr:colOff>
      <xdr:row>31</xdr:row>
      <xdr:rowOff>110360</xdr:rowOff>
    </xdr:from>
    <xdr:to>
      <xdr:col>8</xdr:col>
      <xdr:colOff>216816</xdr:colOff>
      <xdr:row>32</xdr:row>
      <xdr:rowOff>178695</xdr:rowOff>
    </xdr:to>
    <xdr:grpSp>
      <xdr:nvGrpSpPr>
        <xdr:cNvPr id="41" name="グループ化 40">
          <a:extLst>
            <a:ext uri="{FF2B5EF4-FFF2-40B4-BE49-F238E27FC236}">
              <a16:creationId xmlns:a16="http://schemas.microsoft.com/office/drawing/2014/main" id="{FDE21A0C-4BEC-9771-6CA2-7AD9B40967E9}"/>
            </a:ext>
          </a:extLst>
        </xdr:cNvPr>
        <xdr:cNvGrpSpPr/>
      </xdr:nvGrpSpPr>
      <xdr:grpSpPr>
        <a:xfrm>
          <a:off x="3043522" y="9614193"/>
          <a:ext cx="2422627" cy="311752"/>
          <a:chOff x="2302688" y="9963444"/>
          <a:chExt cx="2436738" cy="308224"/>
        </a:xfrm>
      </xdr:grpSpPr>
      <xdr:sp macro="" textlink="">
        <xdr:nvSpPr>
          <xdr:cNvPr id="37" name="吹き出し: 四角形 36">
            <a:extLst>
              <a:ext uri="{FF2B5EF4-FFF2-40B4-BE49-F238E27FC236}">
                <a16:creationId xmlns:a16="http://schemas.microsoft.com/office/drawing/2014/main" id="{DE6E6883-D616-4155-BA7A-F5E91D2BF740}"/>
              </a:ext>
            </a:extLst>
          </xdr:cNvPr>
          <xdr:cNvSpPr/>
        </xdr:nvSpPr>
        <xdr:spPr>
          <a:xfrm>
            <a:off x="2302688" y="9967216"/>
            <a:ext cx="2430606" cy="304452"/>
          </a:xfrm>
          <a:prstGeom prst="wedgeRectCallout">
            <a:avLst>
              <a:gd name="adj1" fmla="val 95210"/>
              <a:gd name="adj2" fmla="val -174289"/>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「採点表」シートからリンクしています。</a:t>
            </a:r>
          </a:p>
        </xdr:txBody>
      </xdr:sp>
      <xdr:sp macro="" textlink="">
        <xdr:nvSpPr>
          <xdr:cNvPr id="40" name="吹き出し: 四角形 39">
            <a:extLst>
              <a:ext uri="{FF2B5EF4-FFF2-40B4-BE49-F238E27FC236}">
                <a16:creationId xmlns:a16="http://schemas.microsoft.com/office/drawing/2014/main" id="{1AEE2B45-29A5-4DE6-AE4B-194B594997C3}"/>
              </a:ext>
            </a:extLst>
          </xdr:cNvPr>
          <xdr:cNvSpPr/>
        </xdr:nvSpPr>
        <xdr:spPr>
          <a:xfrm>
            <a:off x="2308820" y="9963444"/>
            <a:ext cx="2430606" cy="304452"/>
          </a:xfrm>
          <a:prstGeom prst="wedgeRectCallout">
            <a:avLst>
              <a:gd name="adj1" fmla="val 168070"/>
              <a:gd name="adj2" fmla="val -139527"/>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「採点表」シートからリンクしています。</a:t>
            </a:r>
          </a:p>
        </xdr:txBody>
      </xdr:sp>
    </xdr:grpSp>
    <xdr:clientData/>
  </xdr:twoCellAnchor>
  <xdr:twoCellAnchor>
    <xdr:from>
      <xdr:col>12</xdr:col>
      <xdr:colOff>592477</xdr:colOff>
      <xdr:row>30</xdr:row>
      <xdr:rowOff>200978</xdr:rowOff>
    </xdr:from>
    <xdr:to>
      <xdr:col>13</xdr:col>
      <xdr:colOff>17009</xdr:colOff>
      <xdr:row>30</xdr:row>
      <xdr:rowOff>735930</xdr:rowOff>
    </xdr:to>
    <xdr:sp macro="" textlink="">
      <xdr:nvSpPr>
        <xdr:cNvPr id="49" name="正方形/長方形 48">
          <a:extLst>
            <a:ext uri="{FF2B5EF4-FFF2-40B4-BE49-F238E27FC236}">
              <a16:creationId xmlns:a16="http://schemas.microsoft.com/office/drawing/2014/main" id="{7BC24A6D-6625-6C68-A61B-AAD4EBA1BC75}"/>
            </a:ext>
          </a:extLst>
        </xdr:cNvPr>
        <xdr:cNvSpPr/>
      </xdr:nvSpPr>
      <xdr:spPr>
        <a:xfrm>
          <a:off x="8518638" y="8960576"/>
          <a:ext cx="85045" cy="534952"/>
        </a:xfrm>
        <a:prstGeom prst="rect">
          <a:avLst/>
        </a:prstGeom>
        <a:noFill/>
        <a:ln w="28575">
          <a:solidFill>
            <a:srgbClr val="0099FF"/>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52931</xdr:colOff>
      <xdr:row>30</xdr:row>
      <xdr:rowOff>207584</xdr:rowOff>
    </xdr:from>
    <xdr:to>
      <xdr:col>13</xdr:col>
      <xdr:colOff>148397</xdr:colOff>
      <xdr:row>30</xdr:row>
      <xdr:rowOff>740273</xdr:rowOff>
    </xdr:to>
    <xdr:sp macro="" textlink="">
      <xdr:nvSpPr>
        <xdr:cNvPr id="56" name="正方形/長方形 55">
          <a:extLst>
            <a:ext uri="{FF2B5EF4-FFF2-40B4-BE49-F238E27FC236}">
              <a16:creationId xmlns:a16="http://schemas.microsoft.com/office/drawing/2014/main" id="{8C73434A-26DD-62AC-C5A9-0CAE9B8C26D4}"/>
            </a:ext>
          </a:extLst>
        </xdr:cNvPr>
        <xdr:cNvSpPr/>
      </xdr:nvSpPr>
      <xdr:spPr>
        <a:xfrm>
          <a:off x="8621980" y="8987149"/>
          <a:ext cx="95466" cy="532689"/>
        </a:xfrm>
        <a:prstGeom prst="rect">
          <a:avLst/>
        </a:prstGeom>
        <a:noFill/>
        <a:ln w="28575">
          <a:solidFill>
            <a:srgbClr val="FFC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607688</xdr:colOff>
      <xdr:row>30</xdr:row>
      <xdr:rowOff>710529</xdr:rowOff>
    </xdr:from>
    <xdr:to>
      <xdr:col>13</xdr:col>
      <xdr:colOff>641827</xdr:colOff>
      <xdr:row>38</xdr:row>
      <xdr:rowOff>188380</xdr:rowOff>
    </xdr:to>
    <xdr:grpSp>
      <xdr:nvGrpSpPr>
        <xdr:cNvPr id="60" name="グループ化 59">
          <a:extLst>
            <a:ext uri="{FF2B5EF4-FFF2-40B4-BE49-F238E27FC236}">
              <a16:creationId xmlns:a16="http://schemas.microsoft.com/office/drawing/2014/main" id="{E5222B10-3942-7D6F-FABB-AF0F46C8F1EE}"/>
            </a:ext>
          </a:extLst>
        </xdr:cNvPr>
        <xdr:cNvGrpSpPr/>
      </xdr:nvGrpSpPr>
      <xdr:grpSpPr>
        <a:xfrm>
          <a:off x="5200855" y="9473529"/>
          <a:ext cx="3971139" cy="2864518"/>
          <a:chOff x="5230488" y="9575130"/>
          <a:chExt cx="3996539" cy="2896268"/>
        </a:xfrm>
      </xdr:grpSpPr>
      <xdr:pic>
        <xdr:nvPicPr>
          <xdr:cNvPr id="43" name="図 42">
            <a:extLst>
              <a:ext uri="{FF2B5EF4-FFF2-40B4-BE49-F238E27FC236}">
                <a16:creationId xmlns:a16="http://schemas.microsoft.com/office/drawing/2014/main" id="{0C197025-B237-4B9A-9E27-8321FC3C2C7C}"/>
              </a:ext>
            </a:extLst>
          </xdr:cNvPr>
          <xdr:cNvPicPr>
            <a:picLocks noChangeAspect="1"/>
          </xdr:cNvPicPr>
        </xdr:nvPicPr>
        <xdr:blipFill rotWithShape="1">
          <a:blip xmlns:r="http://schemas.openxmlformats.org/officeDocument/2006/relationships" r:embed="rId4"/>
          <a:srcRect r="48636" b="81998"/>
          <a:stretch>
            <a:fillRect/>
          </a:stretch>
        </xdr:blipFill>
        <xdr:spPr>
          <a:xfrm>
            <a:off x="5264629" y="11214784"/>
            <a:ext cx="1843616" cy="919054"/>
          </a:xfrm>
          <a:prstGeom prst="rect">
            <a:avLst/>
          </a:prstGeom>
        </xdr:spPr>
      </xdr:pic>
      <xdr:pic>
        <xdr:nvPicPr>
          <xdr:cNvPr id="44" name="図 43">
            <a:extLst>
              <a:ext uri="{FF2B5EF4-FFF2-40B4-BE49-F238E27FC236}">
                <a16:creationId xmlns:a16="http://schemas.microsoft.com/office/drawing/2014/main" id="{A3C6D28D-3A5F-C51D-3BA3-36D892DE2C8D}"/>
              </a:ext>
            </a:extLst>
          </xdr:cNvPr>
          <xdr:cNvPicPr>
            <a:picLocks noChangeAspect="1"/>
          </xdr:cNvPicPr>
        </xdr:nvPicPr>
        <xdr:blipFill rotWithShape="1">
          <a:blip xmlns:r="http://schemas.openxmlformats.org/officeDocument/2006/relationships" r:embed="rId4"/>
          <a:srcRect r="48636" b="81998"/>
          <a:stretch>
            <a:fillRect/>
          </a:stretch>
        </xdr:blipFill>
        <xdr:spPr>
          <a:xfrm>
            <a:off x="7298540" y="11207956"/>
            <a:ext cx="1845528" cy="919054"/>
          </a:xfrm>
          <a:prstGeom prst="rect">
            <a:avLst/>
          </a:prstGeom>
        </xdr:spPr>
      </xdr:pic>
      <xdr:sp macro="" textlink="">
        <xdr:nvSpPr>
          <xdr:cNvPr id="46" name="吹き出し: 四角形 45">
            <a:extLst>
              <a:ext uri="{FF2B5EF4-FFF2-40B4-BE49-F238E27FC236}">
                <a16:creationId xmlns:a16="http://schemas.microsoft.com/office/drawing/2014/main" id="{EBFEC378-898F-0FC7-5A54-FD5810D90A67}"/>
              </a:ext>
            </a:extLst>
          </xdr:cNvPr>
          <xdr:cNvSpPr/>
        </xdr:nvSpPr>
        <xdr:spPr>
          <a:xfrm>
            <a:off x="7298540" y="12082715"/>
            <a:ext cx="1928487" cy="388683"/>
          </a:xfrm>
          <a:prstGeom prst="wedgeRectCallout">
            <a:avLst>
              <a:gd name="adj1" fmla="val 45498"/>
              <a:gd name="adj2" fmla="val -12064"/>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lstStyle/>
          <a:p>
            <a:pPr algn="ctr"/>
            <a:r>
              <a:rPr kumimoji="1" lang="ja-JP" altLang="en-US" sz="1100">
                <a:latin typeface="BIZ UDPゴシック" panose="020B0400000000000000" pitchFamily="50" charset="-128"/>
                <a:ea typeface="BIZ UDPゴシック" panose="020B0400000000000000" pitchFamily="50" charset="-128"/>
              </a:rPr>
              <a:t>コーディネーター</a:t>
            </a:r>
            <a:r>
              <a:rPr kumimoji="1" lang="en-US" altLang="ja-JP" sz="1100">
                <a:latin typeface="BIZ UDPゴシック" panose="020B0400000000000000" pitchFamily="50" charset="-128"/>
                <a:ea typeface="BIZ UDPゴシック" panose="020B0400000000000000" pitchFamily="50" charset="-128"/>
              </a:rPr>
              <a:t>C</a:t>
            </a:r>
            <a:r>
              <a:rPr kumimoji="1" lang="ja-JP" altLang="en-US" sz="1100">
                <a:latin typeface="BIZ UDPゴシック" panose="020B0400000000000000" pitchFamily="50" charset="-128"/>
                <a:ea typeface="BIZ UDPゴシック" panose="020B0400000000000000" pitchFamily="50" charset="-128"/>
              </a:rPr>
              <a:t>の</a:t>
            </a:r>
            <a:r>
              <a:rPr kumimoji="1" lang="en-US" altLang="ja-JP" sz="1100">
                <a:latin typeface="BIZ UDPゴシック" panose="020B0400000000000000" pitchFamily="50" charset="-128"/>
                <a:ea typeface="BIZ UDPゴシック" panose="020B0400000000000000" pitchFamily="50" charset="-128"/>
              </a:rPr>
              <a:t>【</a:t>
            </a:r>
            <a:r>
              <a:rPr kumimoji="1" lang="ja-JP" altLang="en-US" sz="1100">
                <a:latin typeface="BIZ UDPゴシック" panose="020B0400000000000000" pitchFamily="50" charset="-128"/>
                <a:ea typeface="BIZ UDPゴシック" panose="020B0400000000000000" pitchFamily="50" charset="-128"/>
              </a:rPr>
              <a:t>まとめ</a:t>
            </a:r>
            <a:r>
              <a:rPr kumimoji="1" lang="en-US" altLang="ja-JP" sz="1100">
                <a:latin typeface="BIZ UDPゴシック" panose="020B0400000000000000" pitchFamily="50" charset="-128"/>
                <a:ea typeface="BIZ UDPゴシック" panose="020B0400000000000000" pitchFamily="50" charset="-128"/>
              </a:rPr>
              <a:t>】</a:t>
            </a:r>
          </a:p>
          <a:p>
            <a:pPr algn="ctr"/>
            <a:r>
              <a:rPr kumimoji="1" lang="ja-JP" altLang="en-US" sz="1100">
                <a:latin typeface="BIZ UDPゴシック" panose="020B0400000000000000" pitchFamily="50" charset="-128"/>
                <a:ea typeface="BIZ UDPゴシック" panose="020B0400000000000000" pitchFamily="50" charset="-128"/>
              </a:rPr>
              <a:t>採点欄を比較３へ</a:t>
            </a:r>
          </a:p>
        </xdr:txBody>
      </xdr:sp>
      <xdr:sp macro="" textlink="">
        <xdr:nvSpPr>
          <xdr:cNvPr id="47" name="吹き出し: 四角形 46">
            <a:extLst>
              <a:ext uri="{FF2B5EF4-FFF2-40B4-BE49-F238E27FC236}">
                <a16:creationId xmlns:a16="http://schemas.microsoft.com/office/drawing/2014/main" id="{FC5624AA-DD4A-32C9-A911-DCF833CC0EC4}"/>
              </a:ext>
            </a:extLst>
          </xdr:cNvPr>
          <xdr:cNvSpPr/>
        </xdr:nvSpPr>
        <xdr:spPr>
          <a:xfrm>
            <a:off x="5230488" y="12082715"/>
            <a:ext cx="1926576" cy="388683"/>
          </a:xfrm>
          <a:prstGeom prst="wedgeRectCallout">
            <a:avLst>
              <a:gd name="adj1" fmla="val 45498"/>
              <a:gd name="adj2" fmla="val -12064"/>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lstStyle/>
          <a:p>
            <a:pPr algn="ctr"/>
            <a:r>
              <a:rPr kumimoji="1" lang="ja-JP" altLang="en-US" sz="1100">
                <a:latin typeface="BIZ UDPゴシック" panose="020B0400000000000000" pitchFamily="50" charset="-128"/>
                <a:ea typeface="BIZ UDPゴシック" panose="020B0400000000000000" pitchFamily="50" charset="-128"/>
              </a:rPr>
              <a:t>コーディネーター</a:t>
            </a:r>
            <a:r>
              <a:rPr kumimoji="1" lang="en-US" altLang="ja-JP" sz="1100">
                <a:latin typeface="BIZ UDPゴシック" panose="020B0400000000000000" pitchFamily="50" charset="-128"/>
                <a:ea typeface="BIZ UDPゴシック" panose="020B0400000000000000" pitchFamily="50" charset="-128"/>
              </a:rPr>
              <a:t>B</a:t>
            </a:r>
            <a:r>
              <a:rPr kumimoji="1" lang="ja-JP" altLang="en-US" sz="1100">
                <a:latin typeface="BIZ UDPゴシック" panose="020B0400000000000000" pitchFamily="50" charset="-128"/>
                <a:ea typeface="BIZ UDPゴシック" panose="020B0400000000000000" pitchFamily="50" charset="-128"/>
              </a:rPr>
              <a:t>の</a:t>
            </a:r>
            <a:r>
              <a:rPr kumimoji="1" lang="en-US" altLang="ja-JP" sz="1100">
                <a:latin typeface="BIZ UDPゴシック" panose="020B0400000000000000" pitchFamily="50" charset="-128"/>
                <a:ea typeface="BIZ UDPゴシック" panose="020B0400000000000000" pitchFamily="50" charset="-128"/>
              </a:rPr>
              <a:t>【</a:t>
            </a:r>
            <a:r>
              <a:rPr kumimoji="1" lang="ja-JP" altLang="en-US" sz="1100">
                <a:latin typeface="BIZ UDPゴシック" panose="020B0400000000000000" pitchFamily="50" charset="-128"/>
                <a:ea typeface="BIZ UDPゴシック" panose="020B0400000000000000" pitchFamily="50" charset="-128"/>
              </a:rPr>
              <a:t>まとめ</a:t>
            </a:r>
            <a:r>
              <a:rPr kumimoji="1" lang="en-US" altLang="ja-JP" sz="1100">
                <a:latin typeface="BIZ UDPゴシック" panose="020B0400000000000000" pitchFamily="50" charset="-128"/>
                <a:ea typeface="BIZ UDPゴシック" panose="020B0400000000000000" pitchFamily="50" charset="-128"/>
              </a:rPr>
              <a:t>】</a:t>
            </a:r>
          </a:p>
          <a:p>
            <a:pPr algn="ctr"/>
            <a:r>
              <a:rPr kumimoji="1" lang="ja-JP" altLang="en-US" sz="1100">
                <a:latin typeface="BIZ UDPゴシック" panose="020B0400000000000000" pitchFamily="50" charset="-128"/>
                <a:ea typeface="BIZ UDPゴシック" panose="020B0400000000000000" pitchFamily="50" charset="-128"/>
              </a:rPr>
              <a:t>採点欄を比較２へ</a:t>
            </a:r>
          </a:p>
        </xdr:txBody>
      </xdr:sp>
      <xdr:sp macro="" textlink="">
        <xdr:nvSpPr>
          <xdr:cNvPr id="48" name="正方形/長方形 47">
            <a:extLst>
              <a:ext uri="{FF2B5EF4-FFF2-40B4-BE49-F238E27FC236}">
                <a16:creationId xmlns:a16="http://schemas.microsoft.com/office/drawing/2014/main" id="{86608AD6-8F01-42DA-895E-107A50797983}"/>
              </a:ext>
            </a:extLst>
          </xdr:cNvPr>
          <xdr:cNvSpPr/>
        </xdr:nvSpPr>
        <xdr:spPr>
          <a:xfrm>
            <a:off x="6371847" y="11538664"/>
            <a:ext cx="134902" cy="542327"/>
          </a:xfrm>
          <a:prstGeom prst="rect">
            <a:avLst/>
          </a:prstGeom>
          <a:noFill/>
          <a:ln w="28575">
            <a:solidFill>
              <a:srgbClr val="0099FF"/>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1" name="直線矢印コネクタ 50">
            <a:extLst>
              <a:ext uri="{FF2B5EF4-FFF2-40B4-BE49-F238E27FC236}">
                <a16:creationId xmlns:a16="http://schemas.microsoft.com/office/drawing/2014/main" id="{6497AEE0-52F0-1B3B-A925-1FE7FF5203EE}"/>
              </a:ext>
            </a:extLst>
          </xdr:cNvPr>
          <xdr:cNvCxnSpPr>
            <a:stCxn id="48" idx="0"/>
            <a:endCxn id="49" idx="2"/>
          </xdr:cNvCxnSpPr>
        </xdr:nvCxnSpPr>
        <xdr:spPr>
          <a:xfrm flipV="1">
            <a:off x="6439298" y="9575130"/>
            <a:ext cx="2121401" cy="1963534"/>
          </a:xfrm>
          <a:prstGeom prst="straightConnector1">
            <a:avLst/>
          </a:prstGeom>
          <a:ln w="38100">
            <a:solidFill>
              <a:srgbClr val="0099FF"/>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5" name="正方形/長方形 54">
            <a:extLst>
              <a:ext uri="{FF2B5EF4-FFF2-40B4-BE49-F238E27FC236}">
                <a16:creationId xmlns:a16="http://schemas.microsoft.com/office/drawing/2014/main" id="{E6798934-643E-3979-7DE8-CF56660BC7D0}"/>
              </a:ext>
            </a:extLst>
          </xdr:cNvPr>
          <xdr:cNvSpPr/>
        </xdr:nvSpPr>
        <xdr:spPr>
          <a:xfrm>
            <a:off x="8417727" y="11531761"/>
            <a:ext cx="134902" cy="542327"/>
          </a:xfrm>
          <a:prstGeom prst="rect">
            <a:avLst/>
          </a:prstGeom>
          <a:noFill/>
          <a:ln w="28575">
            <a:solidFill>
              <a:srgbClr val="FFC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7" name="直線矢印コネクタ 56">
            <a:extLst>
              <a:ext uri="{FF2B5EF4-FFF2-40B4-BE49-F238E27FC236}">
                <a16:creationId xmlns:a16="http://schemas.microsoft.com/office/drawing/2014/main" id="{49F2C550-D527-DA70-0663-7685CB6D9C65}"/>
              </a:ext>
            </a:extLst>
          </xdr:cNvPr>
          <xdr:cNvCxnSpPr>
            <a:stCxn id="55" idx="0"/>
            <a:endCxn id="56" idx="2"/>
          </xdr:cNvCxnSpPr>
        </xdr:nvCxnSpPr>
        <xdr:spPr>
          <a:xfrm flipV="1">
            <a:off x="8485178" y="9579473"/>
            <a:ext cx="200686" cy="1952288"/>
          </a:xfrm>
          <a:prstGeom prst="straightConnector1">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12</xdr:col>
      <xdr:colOff>423333</xdr:colOff>
      <xdr:row>29</xdr:row>
      <xdr:rowOff>224849</xdr:rowOff>
    </xdr:from>
    <xdr:to>
      <xdr:col>13</xdr:col>
      <xdr:colOff>505653</xdr:colOff>
      <xdr:row>30</xdr:row>
      <xdr:rowOff>169334</xdr:rowOff>
    </xdr:to>
    <xdr:sp macro="" textlink="">
      <xdr:nvSpPr>
        <xdr:cNvPr id="61" name="正方形/長方形 60">
          <a:extLst>
            <a:ext uri="{FF2B5EF4-FFF2-40B4-BE49-F238E27FC236}">
              <a16:creationId xmlns:a16="http://schemas.microsoft.com/office/drawing/2014/main" id="{58003804-614E-46B2-8CC5-6A36E390C31F}"/>
            </a:ext>
          </a:extLst>
        </xdr:cNvPr>
        <xdr:cNvSpPr/>
      </xdr:nvSpPr>
      <xdr:spPr>
        <a:xfrm>
          <a:off x="8348133" y="8818516"/>
          <a:ext cx="742720" cy="190018"/>
        </a:xfrm>
        <a:prstGeom prst="rect">
          <a:avLst/>
        </a:prstGeom>
        <a:noFill/>
        <a:ln w="28575">
          <a:solidFill>
            <a:srgbClr val="FF000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171932</xdr:colOff>
      <xdr:row>29</xdr:row>
      <xdr:rowOff>182515</xdr:rowOff>
    </xdr:from>
    <xdr:to>
      <xdr:col>12</xdr:col>
      <xdr:colOff>504260</xdr:colOff>
      <xdr:row>30</xdr:row>
      <xdr:rowOff>232287</xdr:rowOff>
    </xdr:to>
    <xdr:sp macro="" textlink="">
      <xdr:nvSpPr>
        <xdr:cNvPr id="62" name="テキスト ボックス 61">
          <a:extLst>
            <a:ext uri="{FF2B5EF4-FFF2-40B4-BE49-F238E27FC236}">
              <a16:creationId xmlns:a16="http://schemas.microsoft.com/office/drawing/2014/main" id="{F43BBF1A-8F10-405F-92FD-A18DF466C7F4}"/>
            </a:ext>
          </a:extLst>
        </xdr:cNvPr>
        <xdr:cNvSpPr txBox="1"/>
      </xdr:nvSpPr>
      <xdr:spPr>
        <a:xfrm>
          <a:off x="8096732" y="8776182"/>
          <a:ext cx="332328" cy="2953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⑧</a:t>
          </a:r>
          <a:endParaRPr kumimoji="0" lang="en-US" altLang="ja-JP"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clientData/>
  </xdr:twoCellAnchor>
  <xdr:twoCellAnchor>
    <xdr:from>
      <xdr:col>9</xdr:col>
      <xdr:colOff>620665</xdr:colOff>
      <xdr:row>36</xdr:row>
      <xdr:rowOff>470381</xdr:rowOff>
    </xdr:from>
    <xdr:to>
      <xdr:col>10</xdr:col>
      <xdr:colOff>292593</xdr:colOff>
      <xdr:row>36</xdr:row>
      <xdr:rowOff>765686</xdr:rowOff>
    </xdr:to>
    <xdr:sp macro="" textlink="">
      <xdr:nvSpPr>
        <xdr:cNvPr id="63" name="テキスト ボックス 62">
          <a:extLst>
            <a:ext uri="{FF2B5EF4-FFF2-40B4-BE49-F238E27FC236}">
              <a16:creationId xmlns:a16="http://schemas.microsoft.com/office/drawing/2014/main" id="{584A135B-2FFD-9A87-0383-D34C0A976A58}"/>
            </a:ext>
          </a:extLst>
        </xdr:cNvPr>
        <xdr:cNvSpPr txBox="1"/>
      </xdr:nvSpPr>
      <xdr:spPr>
        <a:xfrm>
          <a:off x="6564265" y="11273848"/>
          <a:ext cx="332328" cy="2953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⑦</a:t>
          </a:r>
          <a:endParaRPr kumimoji="0" lang="en-US" altLang="ja-JP"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clientData/>
  </xdr:twoCellAnchor>
  <xdr:twoCellAnchor>
    <xdr:from>
      <xdr:col>12</xdr:col>
      <xdr:colOff>315865</xdr:colOff>
      <xdr:row>36</xdr:row>
      <xdr:rowOff>140181</xdr:rowOff>
    </xdr:from>
    <xdr:to>
      <xdr:col>12</xdr:col>
      <xdr:colOff>648193</xdr:colOff>
      <xdr:row>36</xdr:row>
      <xdr:rowOff>435486</xdr:rowOff>
    </xdr:to>
    <xdr:sp macro="" textlink="">
      <xdr:nvSpPr>
        <xdr:cNvPr id="64" name="テキスト ボックス 63">
          <a:extLst>
            <a:ext uri="{FF2B5EF4-FFF2-40B4-BE49-F238E27FC236}">
              <a16:creationId xmlns:a16="http://schemas.microsoft.com/office/drawing/2014/main" id="{96E72B9D-DA4C-E2B6-7D41-ACF93080E358}"/>
            </a:ext>
          </a:extLst>
        </xdr:cNvPr>
        <xdr:cNvSpPr txBox="1"/>
      </xdr:nvSpPr>
      <xdr:spPr>
        <a:xfrm>
          <a:off x="8240665" y="10943648"/>
          <a:ext cx="332328" cy="2953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0" lang="ja-JP" altLang="en-US"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rPr>
            <a:t>⑦</a:t>
          </a:r>
          <a:endParaRPr kumimoji="0" lang="en-US" altLang="ja-JP" sz="1200" b="1" i="0" u="none" strike="noStrike" kern="120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Arial"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8944</xdr:colOff>
      <xdr:row>0</xdr:row>
      <xdr:rowOff>89437</xdr:rowOff>
    </xdr:from>
    <xdr:to>
      <xdr:col>5</xdr:col>
      <xdr:colOff>132603</xdr:colOff>
      <xdr:row>0</xdr:row>
      <xdr:rowOff>341639</xdr:rowOff>
    </xdr:to>
    <xdr:pic>
      <xdr:nvPicPr>
        <xdr:cNvPr id="6" name="図 5" descr="林業イノベーション・プラットフォーム">
          <a:extLst>
            <a:ext uri="{FF2B5EF4-FFF2-40B4-BE49-F238E27FC236}">
              <a16:creationId xmlns:a16="http://schemas.microsoft.com/office/drawing/2014/main" id="{6D925F4B-CD1C-4B5F-8415-18954E05E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2958" y="89437"/>
          <a:ext cx="606617" cy="252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57</xdr:col>
      <xdr:colOff>98380</xdr:colOff>
      <xdr:row>1</xdr:row>
      <xdr:rowOff>80493</xdr:rowOff>
    </xdr:from>
    <xdr:to>
      <xdr:col>79</xdr:col>
      <xdr:colOff>98380</xdr:colOff>
      <xdr:row>4</xdr:row>
      <xdr:rowOff>98381</xdr:rowOff>
    </xdr:to>
    <xdr:sp macro="" textlink="">
      <xdr:nvSpPr>
        <xdr:cNvPr id="9" name="吹き出し: 四角形 8">
          <a:extLst>
            <a:ext uri="{FF2B5EF4-FFF2-40B4-BE49-F238E27FC236}">
              <a16:creationId xmlns:a16="http://schemas.microsoft.com/office/drawing/2014/main" id="{7057D763-E6B7-2C11-419F-F808138D7231}"/>
            </a:ext>
          </a:extLst>
        </xdr:cNvPr>
        <xdr:cNvSpPr/>
      </xdr:nvSpPr>
      <xdr:spPr>
        <a:xfrm>
          <a:off x="11000704" y="474014"/>
          <a:ext cx="3541690" cy="715494"/>
        </a:xfrm>
        <a:prstGeom prst="wedgeRectCallout">
          <a:avLst>
            <a:gd name="adj1" fmla="val -58964"/>
            <a:gd name="adj2" fmla="val -21543"/>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400">
              <a:latin typeface="BIZ UDPゴシック" panose="020B0400000000000000" pitchFamily="50" charset="-128"/>
              <a:ea typeface="BIZ UDPゴシック" panose="020B0400000000000000" pitchFamily="50" charset="-128"/>
            </a:rPr>
            <a:t>コンソ名称等を入力してください。</a:t>
          </a:r>
        </a:p>
      </xdr:txBody>
    </xdr:sp>
    <xdr:clientData/>
  </xdr:twoCellAnchor>
  <xdr:twoCellAnchor>
    <xdr:from>
      <xdr:col>57</xdr:col>
      <xdr:colOff>160985</xdr:colOff>
      <xdr:row>6</xdr:row>
      <xdr:rowOff>411410</xdr:rowOff>
    </xdr:from>
    <xdr:to>
      <xdr:col>79</xdr:col>
      <xdr:colOff>160985</xdr:colOff>
      <xdr:row>9</xdr:row>
      <xdr:rowOff>125213</xdr:rowOff>
    </xdr:to>
    <xdr:sp macro="" textlink="">
      <xdr:nvSpPr>
        <xdr:cNvPr id="10" name="吹き出し: 四角形 9">
          <a:extLst>
            <a:ext uri="{FF2B5EF4-FFF2-40B4-BE49-F238E27FC236}">
              <a16:creationId xmlns:a16="http://schemas.microsoft.com/office/drawing/2014/main" id="{F756DA16-9F76-DAB9-F69F-0AF2282E9BBF}"/>
            </a:ext>
          </a:extLst>
        </xdr:cNvPr>
        <xdr:cNvSpPr/>
      </xdr:nvSpPr>
      <xdr:spPr>
        <a:xfrm>
          <a:off x="11063309" y="1931833"/>
          <a:ext cx="3541690" cy="831760"/>
        </a:xfrm>
        <a:prstGeom prst="wedgeRectCallout">
          <a:avLst>
            <a:gd name="adj1" fmla="val -61490"/>
            <a:gd name="adj2" fmla="val 58477"/>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400">
              <a:latin typeface="BIZ UDPゴシック" panose="020B0400000000000000" pitchFamily="50" charset="-128"/>
              <a:ea typeface="BIZ UDPゴシック" panose="020B0400000000000000" pitchFamily="50" charset="-128"/>
            </a:rPr>
            <a:t> 各項目について５段階評価で採点してください。（５～１の数字をプルダウンで選択）</a:t>
          </a:r>
        </a:p>
        <a:p>
          <a:pPr algn="l"/>
          <a:r>
            <a:rPr kumimoji="1" lang="ja-JP" altLang="en-US" sz="1400">
              <a:latin typeface="BIZ UDPゴシック" panose="020B0400000000000000" pitchFamily="50" charset="-128"/>
              <a:ea typeface="BIZ UDPゴシック" panose="020B0400000000000000" pitchFamily="50" charset="-128"/>
            </a:rPr>
            <a:t>下段の例を参考にしてください。</a:t>
          </a:r>
        </a:p>
      </xdr:txBody>
    </xdr:sp>
    <xdr:clientData/>
  </xdr:twoCellAnchor>
  <xdr:twoCellAnchor>
    <xdr:from>
      <xdr:col>57</xdr:col>
      <xdr:colOff>152043</xdr:colOff>
      <xdr:row>9</xdr:row>
      <xdr:rowOff>375634</xdr:rowOff>
    </xdr:from>
    <xdr:to>
      <xdr:col>79</xdr:col>
      <xdr:colOff>152043</xdr:colOff>
      <xdr:row>12</xdr:row>
      <xdr:rowOff>44718</xdr:rowOff>
    </xdr:to>
    <xdr:sp macro="" textlink="">
      <xdr:nvSpPr>
        <xdr:cNvPr id="11" name="吹き出し: 四角形 10">
          <a:extLst>
            <a:ext uri="{FF2B5EF4-FFF2-40B4-BE49-F238E27FC236}">
              <a16:creationId xmlns:a16="http://schemas.microsoft.com/office/drawing/2014/main" id="{E92EE5B1-E199-2466-99F8-B98FE24021F0}"/>
            </a:ext>
          </a:extLst>
        </xdr:cNvPr>
        <xdr:cNvSpPr/>
      </xdr:nvSpPr>
      <xdr:spPr>
        <a:xfrm>
          <a:off x="11054367" y="3014014"/>
          <a:ext cx="3541690" cy="840704"/>
        </a:xfrm>
        <a:prstGeom prst="wedgeRectCallout">
          <a:avLst>
            <a:gd name="adj1" fmla="val -60732"/>
            <a:gd name="adj2" fmla="val -53565"/>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400">
              <a:latin typeface="BIZ UDPゴシック" panose="020B0400000000000000" pitchFamily="50" charset="-128"/>
              <a:ea typeface="BIZ UDPゴシック" panose="020B0400000000000000" pitchFamily="50" charset="-128"/>
            </a:rPr>
            <a:t>自由記入欄（灰色）には、数字選択の判断根拠・コンソーシアム個別事象等について、任意で記載してください。</a:t>
          </a:r>
        </a:p>
      </xdr:txBody>
    </xdr:sp>
    <xdr:clientData/>
  </xdr:twoCellAnchor>
  <xdr:twoCellAnchor>
    <xdr:from>
      <xdr:col>57</xdr:col>
      <xdr:colOff>134155</xdr:colOff>
      <xdr:row>13</xdr:row>
      <xdr:rowOff>26831</xdr:rowOff>
    </xdr:from>
    <xdr:to>
      <xdr:col>79</xdr:col>
      <xdr:colOff>134155</xdr:colOff>
      <xdr:row>17</xdr:row>
      <xdr:rowOff>187817</xdr:rowOff>
    </xdr:to>
    <xdr:sp macro="" textlink="">
      <xdr:nvSpPr>
        <xdr:cNvPr id="12" name="吹き出し: 四角形 11">
          <a:extLst>
            <a:ext uri="{FF2B5EF4-FFF2-40B4-BE49-F238E27FC236}">
              <a16:creationId xmlns:a16="http://schemas.microsoft.com/office/drawing/2014/main" id="{60DF81EF-3BC9-A183-F604-7BD38DE4A1D7}"/>
            </a:ext>
          </a:extLst>
        </xdr:cNvPr>
        <xdr:cNvSpPr/>
      </xdr:nvSpPr>
      <xdr:spPr>
        <a:xfrm>
          <a:off x="11036479" y="4087254"/>
          <a:ext cx="3541690" cy="1270000"/>
        </a:xfrm>
        <a:prstGeom prst="wedgeRectCallout">
          <a:avLst>
            <a:gd name="adj1" fmla="val -60479"/>
            <a:gd name="adj2" fmla="val -2666"/>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400">
              <a:latin typeface="BIZ UDPゴシック" panose="020B0400000000000000" pitchFamily="50" charset="-128"/>
              <a:ea typeface="BIZ UDPゴシック" panose="020B0400000000000000" pitchFamily="50" charset="-128"/>
            </a:rPr>
            <a:t>採点項目の着色は、フェーズを表しています。</a:t>
          </a:r>
          <a:endParaRPr kumimoji="1" lang="en-US" altLang="ja-JP" sz="1400">
            <a:latin typeface="BIZ UDPゴシック" panose="020B0400000000000000" pitchFamily="50" charset="-128"/>
            <a:ea typeface="BIZ UDPゴシック" panose="020B0400000000000000" pitchFamily="50" charset="-128"/>
          </a:endParaRPr>
        </a:p>
        <a:p>
          <a:pPr algn="l"/>
          <a:r>
            <a:rPr kumimoji="1" lang="ja-JP" altLang="en-US" sz="1400">
              <a:latin typeface="BIZ UDPゴシック" panose="020B0400000000000000" pitchFamily="50" charset="-128"/>
              <a:ea typeface="BIZ UDPゴシック" panose="020B0400000000000000" pitchFamily="50" charset="-128"/>
            </a:rPr>
            <a:t>　　黄色：フェーズ１</a:t>
          </a:r>
          <a:endParaRPr kumimoji="1" lang="en-US" altLang="ja-JP" sz="1400">
            <a:latin typeface="BIZ UDPゴシック" panose="020B0400000000000000" pitchFamily="50" charset="-128"/>
            <a:ea typeface="BIZ UDPゴシック" panose="020B0400000000000000" pitchFamily="50" charset="-128"/>
          </a:endParaRPr>
        </a:p>
        <a:p>
          <a:pPr algn="l"/>
          <a:r>
            <a:rPr kumimoji="1" lang="ja-JP" altLang="en-US" sz="1400">
              <a:latin typeface="BIZ UDPゴシック" panose="020B0400000000000000" pitchFamily="50" charset="-128"/>
              <a:ea typeface="BIZ UDPゴシック" panose="020B0400000000000000" pitchFamily="50" charset="-128"/>
            </a:rPr>
            <a:t>　　緑　 ：フェーズ２</a:t>
          </a:r>
          <a:endParaRPr kumimoji="1" lang="en-US" altLang="ja-JP" sz="1400">
            <a:latin typeface="BIZ UDPゴシック" panose="020B0400000000000000" pitchFamily="50" charset="-128"/>
            <a:ea typeface="BIZ UDPゴシック" panose="020B0400000000000000" pitchFamily="50" charset="-128"/>
          </a:endParaRPr>
        </a:p>
        <a:p>
          <a:pPr algn="l"/>
          <a:r>
            <a:rPr kumimoji="1" lang="ja-JP" altLang="en-US" sz="1400">
              <a:latin typeface="BIZ UDPゴシック" panose="020B0400000000000000" pitchFamily="50" charset="-128"/>
              <a:ea typeface="BIZ UDPゴシック" panose="020B0400000000000000" pitchFamily="50" charset="-128"/>
            </a:rPr>
            <a:t>　　青 　：フェーズ３</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70556</xdr:colOff>
      <xdr:row>69</xdr:row>
      <xdr:rowOff>107324</xdr:rowOff>
    </xdr:from>
    <xdr:to>
      <xdr:col>27</xdr:col>
      <xdr:colOff>188149</xdr:colOff>
      <xdr:row>85</xdr:row>
      <xdr:rowOff>69675</xdr:rowOff>
    </xdr:to>
    <xdr:graphicFrame macro="">
      <xdr:nvGraphicFramePr>
        <xdr:cNvPr id="2" name="グラフ 1">
          <a:extLst>
            <a:ext uri="{FF2B5EF4-FFF2-40B4-BE49-F238E27FC236}">
              <a16:creationId xmlns:a16="http://schemas.microsoft.com/office/drawing/2014/main" id="{A03D672A-B84F-4153-8127-21CADBD606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53663</xdr:colOff>
      <xdr:row>85</xdr:row>
      <xdr:rowOff>188634</xdr:rowOff>
    </xdr:from>
    <xdr:to>
      <xdr:col>28</xdr:col>
      <xdr:colOff>26832</xdr:colOff>
      <xdr:row>101</xdr:row>
      <xdr:rowOff>114885</xdr:rowOff>
    </xdr:to>
    <xdr:graphicFrame macro="">
      <xdr:nvGraphicFramePr>
        <xdr:cNvPr id="3" name="グラフ 2">
          <a:extLst>
            <a:ext uri="{FF2B5EF4-FFF2-40B4-BE49-F238E27FC236}">
              <a16:creationId xmlns:a16="http://schemas.microsoft.com/office/drawing/2014/main" id="{08CF498E-2908-4589-84DD-9F23C4D889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29</xdr:col>
      <xdr:colOff>8944</xdr:colOff>
      <xdr:row>69</xdr:row>
      <xdr:rowOff>107323</xdr:rowOff>
    </xdr:from>
    <xdr:to>
      <xdr:col>53</xdr:col>
      <xdr:colOff>107325</xdr:colOff>
      <xdr:row>85</xdr:row>
      <xdr:rowOff>32533</xdr:rowOff>
    </xdr:to>
    <xdr:graphicFrame macro="">
      <xdr:nvGraphicFramePr>
        <xdr:cNvPr id="4" name="グラフ 3">
          <a:extLst>
            <a:ext uri="{FF2B5EF4-FFF2-40B4-BE49-F238E27FC236}">
              <a16:creationId xmlns:a16="http://schemas.microsoft.com/office/drawing/2014/main" id="{B996B73C-58D0-4AE6-AAB3-35F091EED5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28</xdr:col>
      <xdr:colOff>187817</xdr:colOff>
      <xdr:row>85</xdr:row>
      <xdr:rowOff>204913</xdr:rowOff>
    </xdr:from>
    <xdr:to>
      <xdr:col>53</xdr:col>
      <xdr:colOff>80494</xdr:colOff>
      <xdr:row>101</xdr:row>
      <xdr:rowOff>131167</xdr:rowOff>
    </xdr:to>
    <xdr:graphicFrame macro="">
      <xdr:nvGraphicFramePr>
        <xdr:cNvPr id="5" name="グラフ 4">
          <a:extLst>
            <a:ext uri="{FF2B5EF4-FFF2-40B4-BE49-F238E27FC236}">
              <a16:creationId xmlns:a16="http://schemas.microsoft.com/office/drawing/2014/main" id="{4210B24C-1E3B-42B1-B9A0-0E3490A47E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28</xdr:col>
      <xdr:colOff>179103</xdr:colOff>
      <xdr:row>102</xdr:row>
      <xdr:rowOff>5698</xdr:rowOff>
    </xdr:from>
    <xdr:to>
      <xdr:col>53</xdr:col>
      <xdr:colOff>82099</xdr:colOff>
      <xdr:row>117</xdr:row>
      <xdr:rowOff>158750</xdr:rowOff>
    </xdr:to>
    <xdr:graphicFrame macro="">
      <xdr:nvGraphicFramePr>
        <xdr:cNvPr id="6" name="グラフ 5">
          <a:extLst>
            <a:ext uri="{FF2B5EF4-FFF2-40B4-BE49-F238E27FC236}">
              <a16:creationId xmlns:a16="http://schemas.microsoft.com/office/drawing/2014/main" id="{C4CF075F-8613-4231-AEC1-2AFBAACB05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3</xdr:col>
      <xdr:colOff>8944</xdr:colOff>
      <xdr:row>0</xdr:row>
      <xdr:rowOff>89437</xdr:rowOff>
    </xdr:from>
    <xdr:to>
      <xdr:col>6</xdr:col>
      <xdr:colOff>132603</xdr:colOff>
      <xdr:row>0</xdr:row>
      <xdr:rowOff>341639</xdr:rowOff>
    </xdr:to>
    <xdr:pic>
      <xdr:nvPicPr>
        <xdr:cNvPr id="7" name="図 6" descr="林業イノベーション・プラットフォーム">
          <a:extLst>
            <a:ext uri="{FF2B5EF4-FFF2-40B4-BE49-F238E27FC236}">
              <a16:creationId xmlns:a16="http://schemas.microsoft.com/office/drawing/2014/main" id="{DC0245AD-2B97-4102-A6C0-BBFBA5C34202}"/>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37594" y="89437"/>
          <a:ext cx="599909" cy="252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8944</xdr:colOff>
      <xdr:row>57</xdr:row>
      <xdr:rowOff>89437</xdr:rowOff>
    </xdr:from>
    <xdr:ext cx="607981" cy="252202"/>
    <xdr:pic>
      <xdr:nvPicPr>
        <xdr:cNvPr id="8" name="図 7" descr="林業イノベーション・プラットフォーム">
          <a:extLst>
            <a:ext uri="{FF2B5EF4-FFF2-40B4-BE49-F238E27FC236}">
              <a16:creationId xmlns:a16="http://schemas.microsoft.com/office/drawing/2014/main" id="{2A0CCF8D-7454-4E32-8A97-708F31C5462F}"/>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37594" y="16072387"/>
          <a:ext cx="607981" cy="2522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11</xdr:col>
      <xdr:colOff>53663</xdr:colOff>
      <xdr:row>66</xdr:row>
      <xdr:rowOff>214647</xdr:rowOff>
    </xdr:from>
    <xdr:to>
      <xdr:col>45</xdr:col>
      <xdr:colOff>169162</xdr:colOff>
      <xdr:row>68</xdr:row>
      <xdr:rowOff>229531</xdr:rowOff>
    </xdr:to>
    <xdr:grpSp>
      <xdr:nvGrpSpPr>
        <xdr:cNvPr id="9" name="グループ化 8">
          <a:extLst>
            <a:ext uri="{FF2B5EF4-FFF2-40B4-BE49-F238E27FC236}">
              <a16:creationId xmlns:a16="http://schemas.microsoft.com/office/drawing/2014/main" id="{68ACAE3C-DA28-45C8-85D8-85F502B8AC32}"/>
            </a:ext>
          </a:extLst>
        </xdr:cNvPr>
        <xdr:cNvGrpSpPr/>
      </xdr:nvGrpSpPr>
      <xdr:grpSpPr>
        <a:xfrm>
          <a:off x="1688788" y="18566147"/>
          <a:ext cx="7132249" cy="522884"/>
          <a:chOff x="50800" y="2390086"/>
          <a:chExt cx="6816862" cy="696441"/>
        </a:xfrm>
      </xdr:grpSpPr>
      <xdr:grpSp>
        <xdr:nvGrpSpPr>
          <xdr:cNvPr id="10" name="グループ化 9">
            <a:extLst>
              <a:ext uri="{FF2B5EF4-FFF2-40B4-BE49-F238E27FC236}">
                <a16:creationId xmlns:a16="http://schemas.microsoft.com/office/drawing/2014/main" id="{1ACCCD2A-E174-19D9-6630-88F981764128}"/>
              </a:ext>
            </a:extLst>
          </xdr:cNvPr>
          <xdr:cNvGrpSpPr/>
        </xdr:nvGrpSpPr>
        <xdr:grpSpPr>
          <a:xfrm>
            <a:off x="4351600" y="2390086"/>
            <a:ext cx="2516062" cy="696441"/>
            <a:chOff x="4351600" y="2390086"/>
            <a:chExt cx="2516062" cy="696441"/>
          </a:xfrm>
        </xdr:grpSpPr>
        <xdr:sp macro="" textlink="">
          <xdr:nvSpPr>
            <xdr:cNvPr id="17" name="AutoShape 12">
              <a:extLst>
                <a:ext uri="{FF2B5EF4-FFF2-40B4-BE49-F238E27FC236}">
                  <a16:creationId xmlns:a16="http://schemas.microsoft.com/office/drawing/2014/main" id="{DC665AAC-017A-7228-BED2-6BF886738C71}"/>
                </a:ext>
              </a:extLst>
            </xdr:cNvPr>
            <xdr:cNvSpPr>
              <a:spLocks noChangeArrowheads="1"/>
            </xdr:cNvSpPr>
          </xdr:nvSpPr>
          <xdr:spPr bwMode="gray">
            <a:xfrm>
              <a:off x="4351600" y="2390086"/>
              <a:ext cx="2516062" cy="696441"/>
            </a:xfrm>
            <a:prstGeom prst="homePlate">
              <a:avLst>
                <a:gd name="adj" fmla="val 48168"/>
              </a:avLst>
            </a:prstGeom>
            <a:solidFill>
              <a:srgbClr val="C5E0B4"/>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baseline="0">
                  <a:latin typeface="BIZ UDPゴシック" panose="020B0400000000000000" pitchFamily="50" charset="-128"/>
                  <a:ea typeface="BIZ UDPゴシック" panose="020B0400000000000000" pitchFamily="50" charset="-128"/>
                </a:rPr>
                <a:t>　　　フェーズ③ デジタル林業の実践</a:t>
              </a:r>
              <a:endParaRPr lang="en-US" altLang="ja-JP" sz="1100" b="1" baseline="0">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baseline="0">
                <a:latin typeface="BIZ UDPゴシック" panose="020B0400000000000000" pitchFamily="50" charset="-128"/>
                <a:ea typeface="BIZ UDPゴシック" panose="020B0400000000000000" pitchFamily="50" charset="-128"/>
              </a:endParaRPr>
            </a:p>
          </xdr:txBody>
        </xdr:sp>
        <xdr:sp macro="" textlink="">
          <xdr:nvSpPr>
            <xdr:cNvPr id="18" name="テキスト ボックス 17">
              <a:extLst>
                <a:ext uri="{FF2B5EF4-FFF2-40B4-BE49-F238E27FC236}">
                  <a16:creationId xmlns:a16="http://schemas.microsoft.com/office/drawing/2014/main" id="{994DA41E-1C12-B4B8-1ABA-FE0618FCE26B}"/>
                </a:ext>
              </a:extLst>
            </xdr:cNvPr>
            <xdr:cNvSpPr txBox="1"/>
          </xdr:nvSpPr>
          <xdr:spPr>
            <a:xfrm>
              <a:off x="4523957" y="2765958"/>
              <a:ext cx="2302289" cy="267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（実証～実装～改良の自律的展開）</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nvGrpSpPr>
          <xdr:cNvPr id="11" name="グループ化 10">
            <a:extLst>
              <a:ext uri="{FF2B5EF4-FFF2-40B4-BE49-F238E27FC236}">
                <a16:creationId xmlns:a16="http://schemas.microsoft.com/office/drawing/2014/main" id="{6839B91D-1C46-5091-9832-877D8588AD3B}"/>
              </a:ext>
            </a:extLst>
          </xdr:cNvPr>
          <xdr:cNvGrpSpPr/>
        </xdr:nvGrpSpPr>
        <xdr:grpSpPr>
          <a:xfrm>
            <a:off x="2198104" y="2390086"/>
            <a:ext cx="2536784" cy="695237"/>
            <a:chOff x="2198104" y="2390086"/>
            <a:chExt cx="2536784" cy="695237"/>
          </a:xfrm>
        </xdr:grpSpPr>
        <xdr:sp macro="" textlink="">
          <xdr:nvSpPr>
            <xdr:cNvPr id="15" name="AutoShape 12">
              <a:extLst>
                <a:ext uri="{FF2B5EF4-FFF2-40B4-BE49-F238E27FC236}">
                  <a16:creationId xmlns:a16="http://schemas.microsoft.com/office/drawing/2014/main" id="{AD82C77F-E1B6-6A3F-9C93-ACB9E6C37F57}"/>
                </a:ext>
              </a:extLst>
            </xdr:cNvPr>
            <xdr:cNvSpPr>
              <a:spLocks noChangeArrowheads="1"/>
            </xdr:cNvSpPr>
          </xdr:nvSpPr>
          <xdr:spPr bwMode="gray">
            <a:xfrm>
              <a:off x="2198104" y="2390086"/>
              <a:ext cx="2518349" cy="695237"/>
            </a:xfrm>
            <a:prstGeom prst="homePlate">
              <a:avLst>
                <a:gd name="adj" fmla="val 48168"/>
              </a:avLst>
            </a:prstGeom>
            <a:solidFill>
              <a:srgbClr val="B4C7E7"/>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a:latin typeface="BIZ UDPゴシック" panose="020B0400000000000000" pitchFamily="50" charset="-128"/>
                  <a:ea typeface="BIZ UDPゴシック" panose="020B0400000000000000" pitchFamily="50" charset="-128"/>
                </a:rPr>
                <a:t>　　　フェーズ② 実証プロジェクト</a:t>
              </a:r>
              <a:endParaRPr lang="en-US" altLang="ja-JP" sz="1100" b="1">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a:latin typeface="BIZ UDPゴシック" panose="020B0400000000000000" pitchFamily="50" charset="-128"/>
                <a:ea typeface="BIZ UDPゴシック" panose="020B0400000000000000" pitchFamily="50" charset="-128"/>
              </a:endParaRPr>
            </a:p>
          </xdr:txBody>
        </xdr:sp>
        <xdr:sp macro="" textlink="">
          <xdr:nvSpPr>
            <xdr:cNvPr id="16" name="テキスト ボックス 15">
              <a:extLst>
                <a:ext uri="{FF2B5EF4-FFF2-40B4-BE49-F238E27FC236}">
                  <a16:creationId xmlns:a16="http://schemas.microsoft.com/office/drawing/2014/main" id="{D5A9670C-FA9E-BB60-F68B-7F717B224479}"/>
                </a:ext>
              </a:extLst>
            </xdr:cNvPr>
            <xdr:cNvSpPr txBox="1"/>
          </xdr:nvSpPr>
          <xdr:spPr>
            <a:xfrm>
              <a:off x="2256455" y="2765958"/>
              <a:ext cx="2478433" cy="259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6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（複数事業体・複数工程の連携の実証）</a:t>
              </a:r>
              <a:endParaRPr kumimoji="0" lang="en-US" altLang="ja-JP" sz="1000" b="0" i="0" u="none" strike="noStrike" kern="1200" cap="none" spc="-6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nvGrpSpPr>
          <xdr:cNvPr id="12" name="グループ化 11">
            <a:extLst>
              <a:ext uri="{FF2B5EF4-FFF2-40B4-BE49-F238E27FC236}">
                <a16:creationId xmlns:a16="http://schemas.microsoft.com/office/drawing/2014/main" id="{7438A8D1-5EF0-700F-5C33-0C0EF50A03EB}"/>
              </a:ext>
            </a:extLst>
          </xdr:cNvPr>
          <xdr:cNvGrpSpPr/>
        </xdr:nvGrpSpPr>
        <xdr:grpSpPr>
          <a:xfrm>
            <a:off x="50800" y="2390086"/>
            <a:ext cx="2512157" cy="695237"/>
            <a:chOff x="50800" y="2390086"/>
            <a:chExt cx="2512157" cy="695237"/>
          </a:xfrm>
        </xdr:grpSpPr>
        <xdr:sp macro="" textlink="">
          <xdr:nvSpPr>
            <xdr:cNvPr id="13" name="AutoShape 12">
              <a:extLst>
                <a:ext uri="{FF2B5EF4-FFF2-40B4-BE49-F238E27FC236}">
                  <a16:creationId xmlns:a16="http://schemas.microsoft.com/office/drawing/2014/main" id="{AEBB86B4-E337-B727-6942-DFE3DA30C663}"/>
                </a:ext>
              </a:extLst>
            </xdr:cNvPr>
            <xdr:cNvSpPr>
              <a:spLocks noChangeArrowheads="1"/>
            </xdr:cNvSpPr>
          </xdr:nvSpPr>
          <xdr:spPr bwMode="gray">
            <a:xfrm>
              <a:off x="50800" y="2390086"/>
              <a:ext cx="2512157" cy="695237"/>
            </a:xfrm>
            <a:prstGeom prst="homePlate">
              <a:avLst>
                <a:gd name="adj" fmla="val 48168"/>
              </a:avLst>
            </a:prstGeom>
            <a:solidFill>
              <a:srgbClr val="FFFF99"/>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a:latin typeface="BIZ UDPゴシック" panose="020B0400000000000000" pitchFamily="50" charset="-128"/>
                  <a:ea typeface="BIZ UDPゴシック" panose="020B0400000000000000" pitchFamily="50" charset="-128"/>
                </a:rPr>
                <a:t>フェーズ① 場の形成</a:t>
              </a:r>
              <a:endParaRPr lang="en-US" altLang="ja-JP" sz="1100" b="1">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a:latin typeface="BIZ UDPゴシック" panose="020B0400000000000000" pitchFamily="50" charset="-128"/>
                <a:ea typeface="BIZ UDPゴシック" panose="020B0400000000000000" pitchFamily="50" charset="-128"/>
              </a:endParaRPr>
            </a:p>
          </xdr:txBody>
        </xdr:sp>
        <xdr:sp macro="" textlink="">
          <xdr:nvSpPr>
            <xdr:cNvPr id="14" name="テキスト ボックス 13">
              <a:extLst>
                <a:ext uri="{FF2B5EF4-FFF2-40B4-BE49-F238E27FC236}">
                  <a16:creationId xmlns:a16="http://schemas.microsoft.com/office/drawing/2014/main" id="{D6251111-79E2-7228-33F0-CD226182CBEC}"/>
                </a:ext>
              </a:extLst>
            </xdr:cNvPr>
            <xdr:cNvSpPr txBox="1"/>
          </xdr:nvSpPr>
          <xdr:spPr>
            <a:xfrm>
              <a:off x="392340" y="2765958"/>
              <a:ext cx="1829076" cy="259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（地域コンソーシアムの形成）</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clientData/>
  </xdr:twoCellAnchor>
  <xdr:twoCellAnchor>
    <xdr:from>
      <xdr:col>59</xdr:col>
      <xdr:colOff>53663</xdr:colOff>
      <xdr:row>85</xdr:row>
      <xdr:rowOff>188634</xdr:rowOff>
    </xdr:from>
    <xdr:to>
      <xdr:col>85</xdr:col>
      <xdr:colOff>26832</xdr:colOff>
      <xdr:row>101</xdr:row>
      <xdr:rowOff>114885</xdr:rowOff>
    </xdr:to>
    <xdr:graphicFrame macro="">
      <xdr:nvGraphicFramePr>
        <xdr:cNvPr id="19" name="グラフ 18">
          <a:extLst>
            <a:ext uri="{FF2B5EF4-FFF2-40B4-BE49-F238E27FC236}">
              <a16:creationId xmlns:a16="http://schemas.microsoft.com/office/drawing/2014/main" id="{86ADF8BD-6A52-42E1-B028-E9D2DB57E0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86</xdr:col>
      <xdr:colOff>8944</xdr:colOff>
      <xdr:row>69</xdr:row>
      <xdr:rowOff>107323</xdr:rowOff>
    </xdr:from>
    <xdr:to>
      <xdr:col>110</xdr:col>
      <xdr:colOff>107325</xdr:colOff>
      <xdr:row>85</xdr:row>
      <xdr:rowOff>32533</xdr:rowOff>
    </xdr:to>
    <xdr:graphicFrame macro="">
      <xdr:nvGraphicFramePr>
        <xdr:cNvPr id="20" name="グラフ 19">
          <a:extLst>
            <a:ext uri="{FF2B5EF4-FFF2-40B4-BE49-F238E27FC236}">
              <a16:creationId xmlns:a16="http://schemas.microsoft.com/office/drawing/2014/main" id="{F3854906-D519-492C-B1B3-D44B65D2D0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86</xdr:col>
      <xdr:colOff>16367</xdr:colOff>
      <xdr:row>85</xdr:row>
      <xdr:rowOff>204913</xdr:rowOff>
    </xdr:from>
    <xdr:to>
      <xdr:col>110</xdr:col>
      <xdr:colOff>105894</xdr:colOff>
      <xdr:row>101</xdr:row>
      <xdr:rowOff>131167</xdr:rowOff>
    </xdr:to>
    <xdr:graphicFrame macro="">
      <xdr:nvGraphicFramePr>
        <xdr:cNvPr id="21" name="グラフ 20">
          <a:extLst>
            <a:ext uri="{FF2B5EF4-FFF2-40B4-BE49-F238E27FC236}">
              <a16:creationId xmlns:a16="http://schemas.microsoft.com/office/drawing/2014/main" id="{510F14D0-699B-430A-A19D-287C2239E0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85</xdr:col>
      <xdr:colOff>179103</xdr:colOff>
      <xdr:row>102</xdr:row>
      <xdr:rowOff>5698</xdr:rowOff>
    </xdr:from>
    <xdr:to>
      <xdr:col>110</xdr:col>
      <xdr:colOff>82099</xdr:colOff>
      <xdr:row>117</xdr:row>
      <xdr:rowOff>158750</xdr:rowOff>
    </xdr:to>
    <xdr:graphicFrame macro="">
      <xdr:nvGraphicFramePr>
        <xdr:cNvPr id="22" name="グラフ 21">
          <a:extLst>
            <a:ext uri="{FF2B5EF4-FFF2-40B4-BE49-F238E27FC236}">
              <a16:creationId xmlns:a16="http://schemas.microsoft.com/office/drawing/2014/main" id="{41FFB6E1-7B70-4733-94EB-84421B5A2B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oneCellAnchor>
    <xdr:from>
      <xdr:col>60</xdr:col>
      <xdr:colOff>8944</xdr:colOff>
      <xdr:row>0</xdr:row>
      <xdr:rowOff>89437</xdr:rowOff>
    </xdr:from>
    <xdr:ext cx="617548" cy="252202"/>
    <xdr:pic>
      <xdr:nvPicPr>
        <xdr:cNvPr id="23" name="図 22" descr="林業イノベーション・プラットフォーム">
          <a:extLst>
            <a:ext uri="{FF2B5EF4-FFF2-40B4-BE49-F238E27FC236}">
              <a16:creationId xmlns:a16="http://schemas.microsoft.com/office/drawing/2014/main" id="{9247D3A1-00C1-4966-BED5-9100E289D32A}"/>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515144" y="89437"/>
          <a:ext cx="617548" cy="2522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8944</xdr:colOff>
      <xdr:row>57</xdr:row>
      <xdr:rowOff>89437</xdr:rowOff>
    </xdr:from>
    <xdr:ext cx="607981" cy="252202"/>
    <xdr:pic>
      <xdr:nvPicPr>
        <xdr:cNvPr id="24" name="図 23" descr="林業イノベーション・プラットフォーム">
          <a:extLst>
            <a:ext uri="{FF2B5EF4-FFF2-40B4-BE49-F238E27FC236}">
              <a16:creationId xmlns:a16="http://schemas.microsoft.com/office/drawing/2014/main" id="{A4F7E985-CF0A-4DB8-8C98-526FB3176AF2}"/>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515144" y="16072387"/>
          <a:ext cx="607981" cy="2522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68</xdr:col>
      <xdr:colOff>53663</xdr:colOff>
      <xdr:row>66</xdr:row>
      <xdr:rowOff>214647</xdr:rowOff>
    </xdr:from>
    <xdr:to>
      <xdr:col>102</xdr:col>
      <xdr:colOff>156462</xdr:colOff>
      <xdr:row>68</xdr:row>
      <xdr:rowOff>229531</xdr:rowOff>
    </xdr:to>
    <xdr:grpSp>
      <xdr:nvGrpSpPr>
        <xdr:cNvPr id="25" name="グループ化 24">
          <a:extLst>
            <a:ext uri="{FF2B5EF4-FFF2-40B4-BE49-F238E27FC236}">
              <a16:creationId xmlns:a16="http://schemas.microsoft.com/office/drawing/2014/main" id="{9DAD9886-F3A1-4553-914E-6D6CF5B63F37}"/>
            </a:ext>
          </a:extLst>
        </xdr:cNvPr>
        <xdr:cNvGrpSpPr/>
      </xdr:nvGrpSpPr>
      <xdr:grpSpPr>
        <a:xfrm>
          <a:off x="12198038" y="18566147"/>
          <a:ext cx="7119549" cy="522884"/>
          <a:chOff x="50800" y="2390086"/>
          <a:chExt cx="6816862" cy="696441"/>
        </a:xfrm>
      </xdr:grpSpPr>
      <xdr:grpSp>
        <xdr:nvGrpSpPr>
          <xdr:cNvPr id="26" name="グループ化 25">
            <a:extLst>
              <a:ext uri="{FF2B5EF4-FFF2-40B4-BE49-F238E27FC236}">
                <a16:creationId xmlns:a16="http://schemas.microsoft.com/office/drawing/2014/main" id="{0CB0A9D5-03F9-3498-4BB2-819CD1B4106C}"/>
              </a:ext>
            </a:extLst>
          </xdr:cNvPr>
          <xdr:cNvGrpSpPr/>
        </xdr:nvGrpSpPr>
        <xdr:grpSpPr>
          <a:xfrm>
            <a:off x="4351600" y="2390086"/>
            <a:ext cx="2516062" cy="696441"/>
            <a:chOff x="4351600" y="2390086"/>
            <a:chExt cx="2516062" cy="696441"/>
          </a:xfrm>
        </xdr:grpSpPr>
        <xdr:sp macro="" textlink="">
          <xdr:nvSpPr>
            <xdr:cNvPr id="33" name="AutoShape 12">
              <a:extLst>
                <a:ext uri="{FF2B5EF4-FFF2-40B4-BE49-F238E27FC236}">
                  <a16:creationId xmlns:a16="http://schemas.microsoft.com/office/drawing/2014/main" id="{0EA6B78B-B02E-CD3D-7BF3-87D69A0A8AF3}"/>
                </a:ext>
              </a:extLst>
            </xdr:cNvPr>
            <xdr:cNvSpPr>
              <a:spLocks noChangeArrowheads="1"/>
            </xdr:cNvSpPr>
          </xdr:nvSpPr>
          <xdr:spPr bwMode="gray">
            <a:xfrm>
              <a:off x="4351600" y="2390086"/>
              <a:ext cx="2516062" cy="696441"/>
            </a:xfrm>
            <a:prstGeom prst="homePlate">
              <a:avLst>
                <a:gd name="adj" fmla="val 48168"/>
              </a:avLst>
            </a:prstGeom>
            <a:solidFill>
              <a:srgbClr val="C5E0B4"/>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baseline="0">
                  <a:latin typeface="BIZ UDPゴシック" panose="020B0400000000000000" pitchFamily="50" charset="-128"/>
                  <a:ea typeface="BIZ UDPゴシック" panose="020B0400000000000000" pitchFamily="50" charset="-128"/>
                </a:rPr>
                <a:t>　　　フェーズ③ デジタル林業の実践</a:t>
              </a:r>
              <a:endParaRPr lang="en-US" altLang="ja-JP" sz="1100" b="1" baseline="0">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baseline="0">
                <a:latin typeface="BIZ UDPゴシック" panose="020B0400000000000000" pitchFamily="50" charset="-128"/>
                <a:ea typeface="BIZ UDPゴシック" panose="020B0400000000000000" pitchFamily="50" charset="-128"/>
              </a:endParaRPr>
            </a:p>
          </xdr:txBody>
        </xdr:sp>
        <xdr:sp macro="" textlink="">
          <xdr:nvSpPr>
            <xdr:cNvPr id="34" name="テキスト ボックス 33">
              <a:extLst>
                <a:ext uri="{FF2B5EF4-FFF2-40B4-BE49-F238E27FC236}">
                  <a16:creationId xmlns:a16="http://schemas.microsoft.com/office/drawing/2014/main" id="{31D418E3-E505-2777-31FD-66CE582426DF}"/>
                </a:ext>
              </a:extLst>
            </xdr:cNvPr>
            <xdr:cNvSpPr txBox="1"/>
          </xdr:nvSpPr>
          <xdr:spPr>
            <a:xfrm>
              <a:off x="4523957" y="2765958"/>
              <a:ext cx="2302289" cy="267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（実証～実装～改良の自律的展開）</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nvGrpSpPr>
          <xdr:cNvPr id="27" name="グループ化 26">
            <a:extLst>
              <a:ext uri="{FF2B5EF4-FFF2-40B4-BE49-F238E27FC236}">
                <a16:creationId xmlns:a16="http://schemas.microsoft.com/office/drawing/2014/main" id="{2A13291A-5B03-AC24-ABD6-39DF511CB135}"/>
              </a:ext>
            </a:extLst>
          </xdr:cNvPr>
          <xdr:cNvGrpSpPr/>
        </xdr:nvGrpSpPr>
        <xdr:grpSpPr>
          <a:xfrm>
            <a:off x="2198104" y="2390086"/>
            <a:ext cx="2536784" cy="695237"/>
            <a:chOff x="2198104" y="2390086"/>
            <a:chExt cx="2536784" cy="695237"/>
          </a:xfrm>
        </xdr:grpSpPr>
        <xdr:sp macro="" textlink="">
          <xdr:nvSpPr>
            <xdr:cNvPr id="31" name="AutoShape 12">
              <a:extLst>
                <a:ext uri="{FF2B5EF4-FFF2-40B4-BE49-F238E27FC236}">
                  <a16:creationId xmlns:a16="http://schemas.microsoft.com/office/drawing/2014/main" id="{963D0E79-799A-95F2-4D40-DDC4A2DA195E}"/>
                </a:ext>
              </a:extLst>
            </xdr:cNvPr>
            <xdr:cNvSpPr>
              <a:spLocks noChangeArrowheads="1"/>
            </xdr:cNvSpPr>
          </xdr:nvSpPr>
          <xdr:spPr bwMode="gray">
            <a:xfrm>
              <a:off x="2198104" y="2390086"/>
              <a:ext cx="2518349" cy="695237"/>
            </a:xfrm>
            <a:prstGeom prst="homePlate">
              <a:avLst>
                <a:gd name="adj" fmla="val 48168"/>
              </a:avLst>
            </a:prstGeom>
            <a:solidFill>
              <a:srgbClr val="B4C7E7"/>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a:latin typeface="BIZ UDPゴシック" panose="020B0400000000000000" pitchFamily="50" charset="-128"/>
                  <a:ea typeface="BIZ UDPゴシック" panose="020B0400000000000000" pitchFamily="50" charset="-128"/>
                </a:rPr>
                <a:t>　　　フェーズ② 実証プロジェクト</a:t>
              </a:r>
              <a:endParaRPr lang="en-US" altLang="ja-JP" sz="1100" b="1">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a:latin typeface="BIZ UDPゴシック" panose="020B0400000000000000" pitchFamily="50" charset="-128"/>
                <a:ea typeface="BIZ UDPゴシック" panose="020B0400000000000000" pitchFamily="50" charset="-128"/>
              </a:endParaRPr>
            </a:p>
          </xdr:txBody>
        </xdr:sp>
        <xdr:sp macro="" textlink="">
          <xdr:nvSpPr>
            <xdr:cNvPr id="32" name="テキスト ボックス 31">
              <a:extLst>
                <a:ext uri="{FF2B5EF4-FFF2-40B4-BE49-F238E27FC236}">
                  <a16:creationId xmlns:a16="http://schemas.microsoft.com/office/drawing/2014/main" id="{AC9F5421-38A2-29F9-F4E8-A508B4DF54AE}"/>
                </a:ext>
              </a:extLst>
            </xdr:cNvPr>
            <xdr:cNvSpPr txBox="1"/>
          </xdr:nvSpPr>
          <xdr:spPr>
            <a:xfrm>
              <a:off x="2256455" y="2765958"/>
              <a:ext cx="2478433" cy="259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6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（複数事業体・複数工程の連携の実証）</a:t>
              </a:r>
              <a:endParaRPr kumimoji="0" lang="en-US" altLang="ja-JP" sz="1000" b="0" i="0" u="none" strike="noStrike" kern="1200" cap="none" spc="-6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nvGrpSpPr>
          <xdr:cNvPr id="28" name="グループ化 27">
            <a:extLst>
              <a:ext uri="{FF2B5EF4-FFF2-40B4-BE49-F238E27FC236}">
                <a16:creationId xmlns:a16="http://schemas.microsoft.com/office/drawing/2014/main" id="{0E955545-F13C-51BE-AE24-5291904881FB}"/>
              </a:ext>
            </a:extLst>
          </xdr:cNvPr>
          <xdr:cNvGrpSpPr/>
        </xdr:nvGrpSpPr>
        <xdr:grpSpPr>
          <a:xfrm>
            <a:off x="50800" y="2390086"/>
            <a:ext cx="2512157" cy="695237"/>
            <a:chOff x="50800" y="2390086"/>
            <a:chExt cx="2512157" cy="695237"/>
          </a:xfrm>
        </xdr:grpSpPr>
        <xdr:sp macro="" textlink="">
          <xdr:nvSpPr>
            <xdr:cNvPr id="29" name="AutoShape 12">
              <a:extLst>
                <a:ext uri="{FF2B5EF4-FFF2-40B4-BE49-F238E27FC236}">
                  <a16:creationId xmlns:a16="http://schemas.microsoft.com/office/drawing/2014/main" id="{1FCAF162-0F49-BE3B-9689-97CA2FF0D729}"/>
                </a:ext>
              </a:extLst>
            </xdr:cNvPr>
            <xdr:cNvSpPr>
              <a:spLocks noChangeArrowheads="1"/>
            </xdr:cNvSpPr>
          </xdr:nvSpPr>
          <xdr:spPr bwMode="gray">
            <a:xfrm>
              <a:off x="50800" y="2390086"/>
              <a:ext cx="2512157" cy="695237"/>
            </a:xfrm>
            <a:prstGeom prst="homePlate">
              <a:avLst>
                <a:gd name="adj" fmla="val 48168"/>
              </a:avLst>
            </a:prstGeom>
            <a:solidFill>
              <a:srgbClr val="FFFF99"/>
            </a:solidFill>
            <a:ln w="12700" algn="ctr">
              <a:solidFill>
                <a:schemeClr val="bg1">
                  <a:lumMod val="50000"/>
                </a:schemeClr>
              </a:solidFill>
              <a:miter lim="800000"/>
              <a:headEnd type="none" w="sm" len="sm"/>
              <a:tailEnd type="none" w="sm" len="sm"/>
            </a:ln>
          </xdr:spPr>
          <xdr:txBody>
            <a:bodyPr wrap="square" lIns="0" tIns="72000" rIns="0" bIns="7200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marL="0" marR="0" lvl="0" indent="0" algn="ctr" defTabSz="914400" rtl="0" eaLnBrk="1" fontAlgn="base" latinLnBrk="0" hangingPunct="1">
                <a:lnSpc>
                  <a:spcPct val="100000"/>
                </a:lnSpc>
                <a:spcBef>
                  <a:spcPct val="0"/>
                </a:spcBef>
                <a:spcAft>
                  <a:spcPct val="0"/>
                </a:spcAft>
                <a:buClrTx/>
                <a:buSzTx/>
                <a:buFontTx/>
                <a:buNone/>
                <a:tabLst/>
                <a:defRPr/>
              </a:pPr>
              <a:r>
                <a:rPr lang="ja-JP" altLang="en-US" sz="1100" b="1">
                  <a:latin typeface="BIZ UDPゴシック" panose="020B0400000000000000" pitchFamily="50" charset="-128"/>
                  <a:ea typeface="BIZ UDPゴシック" panose="020B0400000000000000" pitchFamily="50" charset="-128"/>
                </a:rPr>
                <a:t>フェーズ① 場の形成</a:t>
              </a:r>
              <a:endParaRPr lang="en-US" altLang="ja-JP" sz="1100" b="1">
                <a:latin typeface="BIZ UDPゴシック" panose="020B0400000000000000" pitchFamily="50" charset="-128"/>
                <a:ea typeface="BIZ UDPゴシック" panose="020B0400000000000000" pitchFamily="50" charset="-128"/>
              </a:endParaRPr>
            </a:p>
            <a:p>
              <a:pPr marL="0" marR="0" lvl="0" indent="0" algn="ctr" defTabSz="914400" rtl="0" eaLnBrk="1" fontAlgn="base" latinLnBrk="0" hangingPunct="1">
                <a:lnSpc>
                  <a:spcPct val="100000"/>
                </a:lnSpc>
                <a:spcBef>
                  <a:spcPct val="0"/>
                </a:spcBef>
                <a:spcAft>
                  <a:spcPct val="0"/>
                </a:spcAft>
                <a:buClrTx/>
                <a:buSzTx/>
                <a:buFontTx/>
                <a:buNone/>
                <a:tabLst/>
                <a:defRPr/>
              </a:pPr>
              <a:endParaRPr lang="en-US" altLang="ja-JP" sz="1100" b="1">
                <a:latin typeface="BIZ UDPゴシック" panose="020B0400000000000000" pitchFamily="50" charset="-128"/>
                <a:ea typeface="BIZ UDPゴシック" panose="020B0400000000000000" pitchFamily="50" charset="-128"/>
              </a:endParaRPr>
            </a:p>
          </xdr:txBody>
        </xdr:sp>
        <xdr:sp macro="" textlink="">
          <xdr:nvSpPr>
            <xdr:cNvPr id="30" name="テキスト ボックス 29">
              <a:extLst>
                <a:ext uri="{FF2B5EF4-FFF2-40B4-BE49-F238E27FC236}">
                  <a16:creationId xmlns:a16="http://schemas.microsoft.com/office/drawing/2014/main" id="{FE5FB126-F5EA-AAD4-79FC-F7C2FFDD146B}"/>
                </a:ext>
              </a:extLst>
            </xdr:cNvPr>
            <xdr:cNvSpPr txBox="1"/>
          </xdr:nvSpPr>
          <xdr:spPr>
            <a:xfrm>
              <a:off x="392340" y="2765958"/>
              <a:ext cx="1829076" cy="259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algn="ctr" defTabSz="914400" rtl="0" eaLnBrk="1" fontAlgn="base" latinLnBrk="0" hangingPunct="1">
                <a:lnSpc>
                  <a:spcPct val="100000"/>
                </a:lnSpc>
                <a:spcBef>
                  <a:spcPct val="0"/>
                </a:spcBef>
                <a:spcAft>
                  <a:spcPct val="0"/>
                </a:spcAft>
                <a:buClrTx/>
                <a:buSzTx/>
                <a:buFontTx/>
                <a:buNone/>
                <a:tabLst/>
                <a:defRPr/>
              </a:pPr>
              <a:r>
                <a:rPr kumimoji="0" lang="ja-JP" altLang="en-US"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rPr>
                <a:t>（地域コンソーシアムの形成）</a:t>
              </a:r>
              <a:endParaRPr kumimoji="0" lang="en-US" altLang="ja-JP" sz="1000" b="0" i="0" u="none" strike="noStrike" kern="120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Arial" charset="0"/>
              </a:endParaRPr>
            </a:p>
          </xdr:txBody>
        </xdr:sp>
      </xdr:grpSp>
    </xdr:grp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morihub-info.com/technical/167/"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35F0E-ADA4-4C31-9D83-303C6B6D24E6}">
  <dimension ref="A1:N45"/>
  <sheetViews>
    <sheetView showGridLines="0" view="pageBreakPreview" topLeftCell="A23" zoomScale="90" zoomScaleNormal="92" zoomScaleSheetLayoutView="90" workbookViewId="0">
      <selection activeCell="B45" sqref="B27:H45"/>
    </sheetView>
  </sheetViews>
  <sheetFormatPr defaultColWidth="8.625" defaultRowHeight="18.95" customHeight="1" x14ac:dyDescent="0.4"/>
  <cols>
    <col min="1" max="16384" width="8.625" style="21"/>
  </cols>
  <sheetData>
    <row r="1" spans="1:14" ht="30.95" customHeight="1" x14ac:dyDescent="0.4">
      <c r="A1" s="45" t="s">
        <v>249</v>
      </c>
      <c r="B1" s="45"/>
      <c r="C1" s="45"/>
      <c r="D1" s="45"/>
      <c r="E1" s="45"/>
      <c r="F1" s="45"/>
      <c r="G1" s="45"/>
      <c r="H1" s="45"/>
      <c r="I1" s="45"/>
      <c r="J1" s="45"/>
      <c r="K1" s="45"/>
      <c r="L1" s="45"/>
      <c r="M1" s="45"/>
      <c r="N1" s="45"/>
    </row>
    <row r="2" spans="1:14" ht="8.1" customHeight="1" x14ac:dyDescent="0.4"/>
    <row r="3" spans="1:14" ht="20.100000000000001" customHeight="1" x14ac:dyDescent="0.4">
      <c r="A3" s="30" t="s">
        <v>278</v>
      </c>
      <c r="B3" s="31"/>
      <c r="C3" s="31"/>
      <c r="D3" s="31"/>
      <c r="E3" s="31"/>
      <c r="F3" s="31"/>
      <c r="G3" s="31"/>
      <c r="H3" s="31"/>
      <c r="I3" s="31"/>
      <c r="J3" s="31"/>
      <c r="K3" s="31"/>
      <c r="L3" s="31"/>
      <c r="M3" s="31"/>
      <c r="N3" s="31"/>
    </row>
    <row r="4" spans="1:14" ht="18.95" customHeight="1" x14ac:dyDescent="0.4">
      <c r="A4" s="21" t="s">
        <v>250</v>
      </c>
    </row>
    <row r="5" spans="1:14" ht="18.95" customHeight="1" x14ac:dyDescent="0.4">
      <c r="A5" s="21" t="s">
        <v>255</v>
      </c>
    </row>
    <row r="6" spans="1:14" ht="18.95" customHeight="1" x14ac:dyDescent="0.4">
      <c r="A6" s="21" t="s">
        <v>256</v>
      </c>
    </row>
    <row r="7" spans="1:14" s="26" customFormat="1" ht="12" x14ac:dyDescent="0.4">
      <c r="G7" s="26" t="s">
        <v>251</v>
      </c>
      <c r="H7" s="26" t="s">
        <v>253</v>
      </c>
    </row>
    <row r="8" spans="1:14" s="26" customFormat="1" ht="15.75" x14ac:dyDescent="0.4">
      <c r="H8" s="27" t="s">
        <v>252</v>
      </c>
    </row>
    <row r="9" spans="1:14" ht="18.95" customHeight="1" x14ac:dyDescent="0.4">
      <c r="A9" s="21" t="s">
        <v>257</v>
      </c>
      <c r="E9" s="23"/>
    </row>
    <row r="10" spans="1:14" ht="18.95" customHeight="1" x14ac:dyDescent="0.4">
      <c r="A10" s="21" t="s">
        <v>254</v>
      </c>
      <c r="M10"/>
    </row>
    <row r="11" spans="1:14" ht="18.95" customHeight="1" x14ac:dyDescent="0.4">
      <c r="A11" s="24"/>
    </row>
    <row r="12" spans="1:14" ht="18.95" customHeight="1" x14ac:dyDescent="0.4">
      <c r="A12" s="25"/>
    </row>
    <row r="14" spans="1:14" ht="18.95" customHeight="1" x14ac:dyDescent="0.4">
      <c r="A14" s="21" t="s">
        <v>258</v>
      </c>
    </row>
    <row r="15" spans="1:14" ht="18.95" customHeight="1" x14ac:dyDescent="0.4">
      <c r="A15" s="21" t="s">
        <v>271</v>
      </c>
    </row>
    <row r="17" spans="1:14" ht="26.1" customHeight="1" x14ac:dyDescent="0.4">
      <c r="D17" s="54" t="s">
        <v>264</v>
      </c>
      <c r="E17" s="55"/>
      <c r="F17" s="56" t="s">
        <v>263</v>
      </c>
      <c r="G17" s="57"/>
      <c r="H17" s="58" t="s">
        <v>265</v>
      </c>
      <c r="I17" s="59"/>
      <c r="J17" s="28"/>
      <c r="K17" s="22"/>
      <c r="L17" s="22"/>
      <c r="M17" s="22"/>
    </row>
    <row r="18" spans="1:14" ht="26.1" customHeight="1" x14ac:dyDescent="0.4">
      <c r="A18" s="48" t="s">
        <v>268</v>
      </c>
      <c r="B18" s="51" t="s">
        <v>259</v>
      </c>
      <c r="C18" s="51"/>
      <c r="D18" s="52" t="s">
        <v>269</v>
      </c>
      <c r="E18" s="53"/>
      <c r="F18" s="52" t="s">
        <v>269</v>
      </c>
      <c r="G18" s="53"/>
      <c r="H18" s="52" t="s">
        <v>269</v>
      </c>
      <c r="I18" s="53"/>
      <c r="J18" s="28"/>
      <c r="K18" s="22"/>
      <c r="L18" s="22"/>
      <c r="M18" s="22"/>
    </row>
    <row r="19" spans="1:14" ht="26.1" customHeight="1" x14ac:dyDescent="0.4">
      <c r="A19" s="49"/>
      <c r="B19" s="51" t="s">
        <v>260</v>
      </c>
      <c r="C19" s="51"/>
      <c r="D19" s="52" t="s">
        <v>269</v>
      </c>
      <c r="E19" s="53"/>
      <c r="F19" s="52" t="s">
        <v>269</v>
      </c>
      <c r="G19" s="53"/>
      <c r="H19" s="52" t="s">
        <v>269</v>
      </c>
      <c r="I19" s="53"/>
    </row>
    <row r="20" spans="1:14" ht="26.1" customHeight="1" x14ac:dyDescent="0.4">
      <c r="A20" s="49"/>
      <c r="B20" s="51" t="s">
        <v>261</v>
      </c>
      <c r="C20" s="51"/>
      <c r="D20" s="47" t="s">
        <v>270</v>
      </c>
      <c r="E20" s="47"/>
      <c r="F20" s="47" t="s">
        <v>270</v>
      </c>
      <c r="G20" s="47"/>
      <c r="H20" s="47" t="s">
        <v>270</v>
      </c>
      <c r="I20" s="47"/>
    </row>
    <row r="21" spans="1:14" ht="26.1" customHeight="1" x14ac:dyDescent="0.4">
      <c r="A21" s="49"/>
      <c r="B21" s="51" t="s">
        <v>266</v>
      </c>
      <c r="C21" s="51"/>
      <c r="D21" s="47" t="s">
        <v>270</v>
      </c>
      <c r="E21" s="47"/>
      <c r="F21" s="47" t="s">
        <v>270</v>
      </c>
      <c r="G21" s="47"/>
      <c r="H21" s="47" t="s">
        <v>270</v>
      </c>
      <c r="I21" s="47"/>
    </row>
    <row r="22" spans="1:14" ht="26.1" customHeight="1" x14ac:dyDescent="0.4">
      <c r="A22" s="49"/>
      <c r="B22" s="51" t="s">
        <v>262</v>
      </c>
      <c r="C22" s="51"/>
      <c r="D22" s="47" t="s">
        <v>270</v>
      </c>
      <c r="E22" s="47"/>
      <c r="F22" s="47" t="s">
        <v>270</v>
      </c>
      <c r="G22" s="47"/>
      <c r="H22" s="47" t="s">
        <v>270</v>
      </c>
      <c r="I22" s="47"/>
    </row>
    <row r="23" spans="1:14" ht="26.1" customHeight="1" x14ac:dyDescent="0.4">
      <c r="A23" s="50"/>
      <c r="B23" s="51" t="s">
        <v>267</v>
      </c>
      <c r="C23" s="51"/>
      <c r="D23" s="47" t="s">
        <v>270</v>
      </c>
      <c r="E23" s="47"/>
      <c r="F23" s="47" t="s">
        <v>270</v>
      </c>
      <c r="G23" s="47"/>
      <c r="H23" s="47" t="s">
        <v>270</v>
      </c>
      <c r="I23" s="47"/>
    </row>
    <row r="24" spans="1:14" ht="8.1" customHeight="1" x14ac:dyDescent="0.4"/>
    <row r="25" spans="1:14" ht="20.100000000000001" customHeight="1" x14ac:dyDescent="0.4">
      <c r="A25" s="30" t="s">
        <v>279</v>
      </c>
      <c r="B25" s="31"/>
      <c r="C25" s="31"/>
      <c r="D25" s="31"/>
      <c r="E25" s="31"/>
      <c r="F25" s="31"/>
      <c r="G25" s="31"/>
      <c r="H25" s="31"/>
      <c r="I25" s="31"/>
      <c r="J25" s="31"/>
      <c r="K25" s="31"/>
      <c r="L25" s="31"/>
      <c r="M25" s="31"/>
      <c r="N25" s="31"/>
    </row>
    <row r="26" spans="1:14" ht="18.95" customHeight="1" x14ac:dyDescent="0.4">
      <c r="A26" s="21" t="s">
        <v>280</v>
      </c>
    </row>
    <row r="27" spans="1:14" ht="83.1" customHeight="1" x14ac:dyDescent="0.4">
      <c r="B27" s="46" t="s">
        <v>305</v>
      </c>
      <c r="C27" s="46"/>
      <c r="D27" s="46"/>
      <c r="E27" s="46"/>
      <c r="F27" s="46"/>
      <c r="G27" s="46"/>
      <c r="H27" s="46"/>
    </row>
    <row r="28" spans="1:14" ht="34.5" customHeight="1" x14ac:dyDescent="0.4">
      <c r="B28" s="46" t="s">
        <v>306</v>
      </c>
      <c r="C28" s="46"/>
      <c r="D28" s="46"/>
      <c r="E28" s="46"/>
      <c r="F28" s="46"/>
      <c r="G28" s="46"/>
      <c r="H28" s="46"/>
    </row>
    <row r="29" spans="1:14" ht="31.5" customHeight="1" x14ac:dyDescent="0.4"/>
    <row r="30" spans="1:14" ht="18.95" customHeight="1" x14ac:dyDescent="0.4">
      <c r="A30" s="21" t="s">
        <v>303</v>
      </c>
    </row>
    <row r="31" spans="1:14" ht="58.5" customHeight="1" x14ac:dyDescent="0.4">
      <c r="B31" s="46" t="s">
        <v>309</v>
      </c>
      <c r="C31" s="46"/>
      <c r="D31" s="46"/>
      <c r="E31" s="46"/>
      <c r="F31" s="46"/>
      <c r="G31" s="46"/>
      <c r="H31" s="46"/>
    </row>
    <row r="36" spans="1:14" ht="18.600000000000001" customHeight="1" x14ac:dyDescent="0.4">
      <c r="A36" s="21" t="s">
        <v>307</v>
      </c>
    </row>
    <row r="37" spans="1:14" ht="94.5" customHeight="1" x14ac:dyDescent="0.4">
      <c r="B37" s="44" t="s">
        <v>310</v>
      </c>
      <c r="C37" s="44"/>
      <c r="D37" s="44"/>
      <c r="E37" s="44"/>
      <c r="F37" s="44"/>
      <c r="G37" s="44"/>
      <c r="H37" s="44"/>
    </row>
    <row r="40" spans="1:14" ht="18.95" customHeight="1" x14ac:dyDescent="0.4">
      <c r="A40" s="30" t="s">
        <v>311</v>
      </c>
      <c r="B40" s="31"/>
      <c r="C40" s="31"/>
      <c r="D40" s="31"/>
      <c r="E40" s="31"/>
      <c r="F40" s="31"/>
      <c r="G40" s="31"/>
      <c r="H40" s="31"/>
      <c r="I40" s="31"/>
      <c r="J40" s="31"/>
      <c r="K40" s="31"/>
      <c r="L40" s="31"/>
      <c r="M40" s="31"/>
      <c r="N40" s="31"/>
    </row>
    <row r="41" spans="1:14" ht="18.95" customHeight="1" x14ac:dyDescent="0.4">
      <c r="A41" s="21" t="s">
        <v>312</v>
      </c>
    </row>
    <row r="42" spans="1:14" ht="18.95" customHeight="1" x14ac:dyDescent="0.4">
      <c r="B42" s="21" t="s">
        <v>313</v>
      </c>
    </row>
    <row r="44" spans="1:14" ht="18.95" customHeight="1" x14ac:dyDescent="0.4">
      <c r="A44" s="21" t="s">
        <v>314</v>
      </c>
    </row>
    <row r="45" spans="1:14" ht="18.95" customHeight="1" x14ac:dyDescent="0.4">
      <c r="B45" s="21" t="s">
        <v>315</v>
      </c>
    </row>
  </sheetData>
  <mergeCells count="33">
    <mergeCell ref="F18:G18"/>
    <mergeCell ref="H18:I18"/>
    <mergeCell ref="F19:G19"/>
    <mergeCell ref="H19:I19"/>
    <mergeCell ref="D17:E17"/>
    <mergeCell ref="F17:G17"/>
    <mergeCell ref="H17:I17"/>
    <mergeCell ref="D18:E18"/>
    <mergeCell ref="D19:E19"/>
    <mergeCell ref="D21:E21"/>
    <mergeCell ref="D22:E22"/>
    <mergeCell ref="D23:E23"/>
    <mergeCell ref="B22:C22"/>
    <mergeCell ref="B18:C18"/>
    <mergeCell ref="B19:C19"/>
    <mergeCell ref="B20:C20"/>
    <mergeCell ref="B21:C21"/>
    <mergeCell ref="B37:H37"/>
    <mergeCell ref="A1:N1"/>
    <mergeCell ref="B27:H27"/>
    <mergeCell ref="B28:H28"/>
    <mergeCell ref="B31:H31"/>
    <mergeCell ref="F23:G23"/>
    <mergeCell ref="H23:I23"/>
    <mergeCell ref="A18:A23"/>
    <mergeCell ref="F20:G20"/>
    <mergeCell ref="H20:I20"/>
    <mergeCell ref="F21:G21"/>
    <mergeCell ref="H21:I21"/>
    <mergeCell ref="F22:G22"/>
    <mergeCell ref="H22:I22"/>
    <mergeCell ref="B23:C23"/>
    <mergeCell ref="D20:E20"/>
  </mergeCells>
  <phoneticPr fontId="1"/>
  <hyperlinks>
    <hyperlink ref="H8" r:id="rId1" xr:uid="{9C84D032-0318-4BC7-94B2-89942B689A50}"/>
  </hyperlinks>
  <printOptions horizontalCentered="1"/>
  <pageMargins left="0.39370078740157483" right="0.31889763779527569" top="0.59055118110236227" bottom="0.59055118110236227" header="0.31496062992125984" footer="0.31496062992125984"/>
  <pageSetup paperSize="9" orientation="landscape" r:id="rId2"/>
  <rowBreaks count="2" manualBreakCount="2">
    <brk id="24" max="13" man="1"/>
    <brk id="39" max="1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B1599-F90A-4A51-9440-AFABACDE9F25}">
  <sheetPr>
    <pageSetUpPr fitToPage="1"/>
  </sheetPr>
  <dimension ref="A1:BC332"/>
  <sheetViews>
    <sheetView showGridLines="0" view="pageBreakPreview" topLeftCell="B230" zoomScale="81" zoomScaleNormal="71" zoomScaleSheetLayoutView="81" workbookViewId="0">
      <selection activeCell="I3" sqref="I3:AC3"/>
    </sheetView>
  </sheetViews>
  <sheetFormatPr defaultColWidth="7.625" defaultRowHeight="19.5" x14ac:dyDescent="0.4"/>
  <cols>
    <col min="1" max="1" width="4.125" style="2" hidden="1" customWidth="1"/>
    <col min="2" max="2" width="2.125" style="3" customWidth="1"/>
    <col min="3" max="9" width="2.125" style="4" customWidth="1"/>
    <col min="10" max="37" width="2.625" style="4" customWidth="1"/>
    <col min="38" max="53" width="2.625" style="3" customWidth="1"/>
    <col min="54" max="54" width="2.125" style="2" hidden="1" customWidth="1"/>
    <col min="55" max="55" width="2.125" style="1" hidden="1" customWidth="1"/>
    <col min="56" max="149" width="2.125" style="2" customWidth="1"/>
    <col min="150" max="16384" width="7.625" style="2"/>
  </cols>
  <sheetData>
    <row r="1" spans="1:55" s="21" customFormat="1" ht="30.95" customHeight="1" x14ac:dyDescent="0.4">
      <c r="B1" s="45" t="s">
        <v>273</v>
      </c>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row>
    <row r="2" spans="1:55" s="1" customFormat="1" ht="12.6" customHeight="1" x14ac:dyDescent="0.4">
      <c r="B2" s="10"/>
      <c r="C2" s="10"/>
      <c r="D2" s="10"/>
      <c r="E2" s="10"/>
      <c r="F2" s="10"/>
      <c r="G2" s="10"/>
      <c r="H2" s="10"/>
      <c r="I2" s="11"/>
      <c r="J2" s="11"/>
      <c r="K2" s="11"/>
      <c r="L2" s="11"/>
      <c r="M2" s="11"/>
      <c r="N2" s="11"/>
      <c r="O2" s="11"/>
      <c r="P2" s="11"/>
      <c r="Q2" s="11"/>
      <c r="R2" s="11"/>
      <c r="S2" s="11"/>
      <c r="T2" s="11"/>
      <c r="U2" s="11"/>
      <c r="V2" s="11"/>
      <c r="W2" s="11"/>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row>
    <row r="3" spans="1:55" s="1" customFormat="1" ht="21" customHeight="1" x14ac:dyDescent="0.4">
      <c r="B3" s="168" t="s">
        <v>192</v>
      </c>
      <c r="C3" s="168"/>
      <c r="D3" s="168"/>
      <c r="E3" s="168"/>
      <c r="F3" s="168"/>
      <c r="G3" s="168"/>
      <c r="H3" s="168"/>
      <c r="I3" s="169" t="s">
        <v>302</v>
      </c>
      <c r="J3" s="169"/>
      <c r="K3" s="169"/>
      <c r="L3" s="169"/>
      <c r="M3" s="169"/>
      <c r="N3" s="169"/>
      <c r="O3" s="169"/>
      <c r="P3" s="169"/>
      <c r="Q3" s="169"/>
      <c r="R3" s="169"/>
      <c r="S3" s="169"/>
      <c r="T3" s="169"/>
      <c r="U3" s="169"/>
      <c r="V3" s="169"/>
      <c r="W3" s="169"/>
      <c r="X3" s="169"/>
      <c r="Y3" s="169"/>
      <c r="Z3" s="169"/>
      <c r="AA3" s="169"/>
      <c r="AB3" s="169"/>
      <c r="AC3" s="169"/>
      <c r="AD3" s="15"/>
      <c r="AE3" s="3"/>
      <c r="AF3" s="3"/>
      <c r="AG3" s="3"/>
      <c r="AH3" s="3"/>
      <c r="AI3" s="5"/>
      <c r="AJ3" s="5"/>
      <c r="AK3" s="5"/>
      <c r="AL3" s="5"/>
      <c r="AM3" s="5"/>
      <c r="AN3" s="5"/>
      <c r="AO3" s="5"/>
      <c r="AP3" s="5"/>
      <c r="AQ3" s="5"/>
      <c r="AR3" s="5"/>
      <c r="AS3" s="5"/>
      <c r="AT3" s="5"/>
      <c r="AU3" s="5"/>
      <c r="AV3" s="5"/>
      <c r="AW3" s="5"/>
      <c r="AX3" s="5"/>
      <c r="AY3" s="5"/>
      <c r="AZ3" s="5"/>
      <c r="BA3" s="5"/>
    </row>
    <row r="4" spans="1:55" s="1" customFormat="1" ht="21" customHeight="1" x14ac:dyDescent="0.4">
      <c r="B4" s="168" t="s">
        <v>190</v>
      </c>
      <c r="C4" s="168"/>
      <c r="D4" s="168"/>
      <c r="E4" s="168"/>
      <c r="F4" s="168"/>
      <c r="G4" s="168"/>
      <c r="H4" s="168"/>
      <c r="I4" s="169" t="s">
        <v>304</v>
      </c>
      <c r="J4" s="169"/>
      <c r="K4" s="169"/>
      <c r="L4" s="169"/>
      <c r="M4" s="169"/>
      <c r="N4" s="169"/>
      <c r="O4" s="169"/>
      <c r="P4" s="169"/>
      <c r="Q4" s="169"/>
      <c r="R4" s="169"/>
      <c r="S4" s="169"/>
      <c r="T4" s="169"/>
      <c r="U4" s="169"/>
      <c r="V4" s="169"/>
      <c r="W4" s="169"/>
      <c r="X4" s="169"/>
      <c r="Y4" s="169"/>
      <c r="Z4" s="169"/>
      <c r="AA4" s="169"/>
      <c r="AB4" s="169"/>
      <c r="AC4" s="169"/>
      <c r="AD4" s="16"/>
      <c r="AE4" s="17"/>
      <c r="AF4" s="17"/>
      <c r="AG4" s="17"/>
      <c r="AH4" s="17"/>
      <c r="AI4" s="5"/>
      <c r="AJ4" s="5"/>
      <c r="AK4" s="5"/>
      <c r="AL4" s="5"/>
      <c r="AM4" s="5"/>
      <c r="AN4" s="5"/>
      <c r="AO4" s="5"/>
      <c r="AP4" s="5"/>
      <c r="AQ4" s="5"/>
      <c r="AR4" s="5"/>
      <c r="AS4" s="5"/>
      <c r="AT4" s="5"/>
      <c r="AU4" s="5"/>
      <c r="AV4" s="5"/>
      <c r="AW4" s="5"/>
      <c r="AX4" s="5"/>
      <c r="AY4" s="5"/>
      <c r="AZ4" s="5"/>
      <c r="BA4" s="5"/>
    </row>
    <row r="5" spans="1:55" s="1" customFormat="1" ht="21" customHeight="1" x14ac:dyDescent="0.4">
      <c r="B5" s="168" t="s">
        <v>191</v>
      </c>
      <c r="C5" s="168"/>
      <c r="D5" s="168"/>
      <c r="E5" s="168"/>
      <c r="F5" s="168"/>
      <c r="G5" s="168"/>
      <c r="H5" s="168"/>
      <c r="I5" s="170">
        <v>45775</v>
      </c>
      <c r="J5" s="170"/>
      <c r="K5" s="170"/>
      <c r="L5" s="170"/>
      <c r="M5" s="170"/>
      <c r="N5" s="170"/>
      <c r="O5" s="170"/>
      <c r="P5" s="170"/>
      <c r="Q5" s="170"/>
      <c r="R5" s="170"/>
      <c r="S5" s="170"/>
      <c r="T5" s="170"/>
      <c r="U5" s="170"/>
      <c r="V5" s="170"/>
      <c r="W5" s="170"/>
      <c r="X5" s="170"/>
      <c r="Y5" s="170"/>
      <c r="Z5" s="170"/>
      <c r="AA5" s="170"/>
      <c r="AB5" s="170"/>
      <c r="AC5" s="170"/>
      <c r="AD5" s="5"/>
      <c r="AE5" s="5"/>
      <c r="AF5" s="5"/>
      <c r="AG5" s="5"/>
      <c r="AH5" s="5"/>
      <c r="AI5" s="5"/>
      <c r="AJ5" s="5"/>
      <c r="AK5" s="5"/>
      <c r="AL5" s="5"/>
      <c r="AM5" s="5"/>
      <c r="AN5" s="5"/>
      <c r="AO5" s="5"/>
      <c r="AP5" s="5"/>
      <c r="AQ5" s="5"/>
      <c r="AR5" s="5"/>
      <c r="AS5" s="5"/>
      <c r="AT5" s="5"/>
      <c r="AU5" s="5"/>
      <c r="AV5" s="5"/>
      <c r="AW5" s="5"/>
      <c r="AX5" s="5"/>
      <c r="AY5" s="5"/>
      <c r="AZ5" s="5"/>
      <c r="BA5" s="5"/>
    </row>
    <row r="6" spans="1:55" s="1" customFormat="1" ht="12.6" customHeight="1" x14ac:dyDescent="0.4">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row>
    <row r="7" spans="1:55" s="1" customFormat="1" ht="42.6" customHeight="1" x14ac:dyDescent="0.4">
      <c r="B7" s="167" t="s">
        <v>272</v>
      </c>
      <c r="C7" s="167"/>
      <c r="D7" s="167"/>
      <c r="E7" s="167"/>
      <c r="F7" s="167"/>
      <c r="G7" s="167"/>
      <c r="H7" s="167"/>
      <c r="I7" s="167"/>
      <c r="J7" s="167"/>
      <c r="K7" s="167"/>
      <c r="L7" s="167"/>
      <c r="M7" s="167"/>
      <c r="N7" s="167"/>
      <c r="O7" s="167"/>
      <c r="P7" s="167"/>
      <c r="Q7" s="167"/>
      <c r="R7" s="167"/>
      <c r="S7" s="167"/>
      <c r="T7" s="167"/>
      <c r="U7" s="167"/>
      <c r="V7" s="167"/>
      <c r="W7" s="167"/>
      <c r="X7" s="167"/>
      <c r="Y7" s="167"/>
      <c r="Z7" s="167"/>
      <c r="AA7" s="167"/>
      <c r="AB7" s="167"/>
      <c r="AC7" s="167"/>
      <c r="AD7" s="167"/>
      <c r="AE7" s="167"/>
      <c r="AF7" s="167"/>
      <c r="AG7" s="167"/>
      <c r="AH7" s="167"/>
      <c r="AI7" s="167"/>
      <c r="AJ7" s="167"/>
      <c r="AK7" s="167"/>
      <c r="AL7" s="167"/>
      <c r="AM7" s="167"/>
      <c r="AN7" s="167"/>
      <c r="AO7" s="167"/>
      <c r="AP7" s="167"/>
      <c r="AQ7" s="167"/>
      <c r="AR7" s="167"/>
      <c r="AS7" s="167"/>
      <c r="AT7" s="167"/>
      <c r="AU7" s="167"/>
      <c r="AV7" s="167"/>
      <c r="AW7" s="167"/>
      <c r="AX7" s="167"/>
      <c r="AY7" s="167"/>
      <c r="AZ7" s="167"/>
      <c r="BA7" s="167"/>
      <c r="BC7" s="14"/>
    </row>
    <row r="8" spans="1:55" s="1" customFormat="1" ht="14.25" customHeight="1" x14ac:dyDescent="0.4">
      <c r="B8" s="3"/>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3"/>
      <c r="AM8" s="3"/>
      <c r="AN8" s="3"/>
      <c r="AO8" s="3"/>
      <c r="AP8" s="3"/>
      <c r="AQ8" s="3"/>
      <c r="AR8" s="3"/>
      <c r="AS8" s="3"/>
      <c r="AT8" s="3"/>
      <c r="AU8" s="3"/>
      <c r="AV8" s="3"/>
      <c r="AW8" s="3"/>
      <c r="AX8" s="3"/>
      <c r="AY8" s="3"/>
      <c r="AZ8" s="3"/>
      <c r="BA8" s="3"/>
    </row>
    <row r="9" spans="1:55" s="1" customFormat="1" ht="38.450000000000003" customHeight="1" x14ac:dyDescent="0.4">
      <c r="A9" s="1">
        <v>100</v>
      </c>
      <c r="B9" s="117" t="s">
        <v>14</v>
      </c>
      <c r="C9" s="117"/>
      <c r="D9" s="117"/>
      <c r="E9" s="117"/>
      <c r="F9" s="117"/>
      <c r="G9" s="117"/>
      <c r="H9" s="117"/>
      <c r="I9" s="117"/>
      <c r="J9" s="117"/>
      <c r="K9" s="117"/>
      <c r="L9" s="117"/>
      <c r="M9" s="117"/>
      <c r="N9" s="117"/>
      <c r="O9" s="117"/>
      <c r="P9" s="117"/>
      <c r="Q9" s="117"/>
      <c r="R9" s="117"/>
      <c r="S9" s="117"/>
      <c r="T9" s="117"/>
      <c r="U9" s="117"/>
      <c r="V9" s="117"/>
      <c r="W9" s="117"/>
      <c r="X9" s="117"/>
      <c r="Y9" s="117"/>
      <c r="Z9" s="117"/>
      <c r="AA9" s="117"/>
      <c r="AB9" s="117"/>
      <c r="AC9" s="117"/>
      <c r="AD9" s="117"/>
      <c r="AE9" s="117"/>
      <c r="AF9" s="117"/>
      <c r="AG9" s="117"/>
      <c r="AH9" s="119" t="s">
        <v>281</v>
      </c>
      <c r="AI9" s="135"/>
      <c r="AJ9" s="135"/>
      <c r="AK9" s="117" t="s">
        <v>0</v>
      </c>
      <c r="AL9" s="117"/>
      <c r="AM9" s="117"/>
      <c r="AN9" s="117"/>
      <c r="AO9" s="117"/>
      <c r="AP9" s="117"/>
      <c r="AQ9" s="117"/>
      <c r="AR9" s="117"/>
      <c r="AS9" s="117"/>
      <c r="AT9" s="117"/>
      <c r="AU9" s="117"/>
      <c r="AV9" s="117"/>
      <c r="AW9" s="117"/>
      <c r="AX9" s="117"/>
      <c r="AY9" s="117"/>
      <c r="AZ9" s="117"/>
      <c r="BA9" s="117"/>
      <c r="BB9" s="1">
        <v>1</v>
      </c>
    </row>
    <row r="10" spans="1:55" s="1" customFormat="1" ht="42.95" customHeight="1" x14ac:dyDescent="0.4">
      <c r="A10" s="1">
        <v>111</v>
      </c>
      <c r="B10" s="163" t="s">
        <v>15</v>
      </c>
      <c r="C10" s="164"/>
      <c r="D10" s="164"/>
      <c r="E10" s="164"/>
      <c r="F10" s="164"/>
      <c r="G10" s="164"/>
      <c r="H10" s="164"/>
      <c r="I10" s="164"/>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5"/>
      <c r="AH10" s="157"/>
      <c r="AI10" s="158"/>
      <c r="AJ10" s="159"/>
      <c r="AK10" s="160"/>
      <c r="AL10" s="161"/>
      <c r="AM10" s="161"/>
      <c r="AN10" s="161"/>
      <c r="AO10" s="161"/>
      <c r="AP10" s="161"/>
      <c r="AQ10" s="161"/>
      <c r="AR10" s="161"/>
      <c r="AS10" s="161"/>
      <c r="AT10" s="161"/>
      <c r="AU10" s="161"/>
      <c r="AV10" s="161"/>
      <c r="AW10" s="161"/>
      <c r="AX10" s="161"/>
      <c r="AY10" s="161"/>
      <c r="AZ10" s="161"/>
      <c r="BA10" s="162"/>
      <c r="BB10" s="1">
        <v>1</v>
      </c>
      <c r="BC10" s="1">
        <v>1</v>
      </c>
    </row>
    <row r="11" spans="1:55" s="1" customFormat="1" ht="29.45" customHeight="1" x14ac:dyDescent="0.4">
      <c r="B11" s="6">
        <v>5</v>
      </c>
      <c r="C11" s="8"/>
      <c r="D11" s="114" t="s">
        <v>213</v>
      </c>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c r="BA11" s="115"/>
    </row>
    <row r="12" spans="1:55" s="1" customFormat="1" ht="20.100000000000001" customHeight="1" x14ac:dyDescent="0.4">
      <c r="B12" s="6">
        <v>4</v>
      </c>
      <c r="C12" s="8"/>
      <c r="D12" s="114" t="s">
        <v>214</v>
      </c>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c r="BA12" s="115"/>
    </row>
    <row r="13" spans="1:55" s="1" customFormat="1" ht="20.100000000000001" customHeight="1" x14ac:dyDescent="0.4">
      <c r="B13" s="6">
        <v>3</v>
      </c>
      <c r="C13" s="8"/>
      <c r="D13" s="114" t="s">
        <v>16</v>
      </c>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c r="BA13" s="115"/>
    </row>
    <row r="14" spans="1:55" s="1" customFormat="1" ht="20.100000000000001" customHeight="1" x14ac:dyDescent="0.4">
      <c r="B14" s="6">
        <v>2</v>
      </c>
      <c r="C14" s="8"/>
      <c r="D14" s="114" t="s">
        <v>17</v>
      </c>
      <c r="E14" s="114"/>
      <c r="F14" s="114"/>
      <c r="G14" s="114"/>
      <c r="H14" s="114"/>
      <c r="I14" s="114"/>
      <c r="J14" s="114"/>
      <c r="K14" s="114"/>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c r="BA14" s="115"/>
    </row>
    <row r="15" spans="1:55" s="1" customFormat="1" ht="20.100000000000001" customHeight="1" x14ac:dyDescent="0.4">
      <c r="B15" s="6">
        <v>1</v>
      </c>
      <c r="C15" s="8"/>
      <c r="D15" s="114" t="s">
        <v>18</v>
      </c>
      <c r="E15" s="114"/>
      <c r="F15" s="114"/>
      <c r="G15" s="114"/>
      <c r="H15" s="114"/>
      <c r="I15" s="114"/>
      <c r="J15" s="114"/>
      <c r="K15" s="114"/>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M15" s="114"/>
      <c r="AN15" s="114"/>
      <c r="AO15" s="114"/>
      <c r="AP15" s="114"/>
      <c r="AQ15" s="114"/>
      <c r="AR15" s="114"/>
      <c r="AS15" s="114"/>
      <c r="AT15" s="114"/>
      <c r="AU15" s="114"/>
      <c r="AV15" s="114"/>
      <c r="AW15" s="114"/>
      <c r="AX15" s="114"/>
      <c r="AY15" s="114"/>
      <c r="AZ15" s="114"/>
      <c r="BA15" s="115"/>
    </row>
    <row r="16" spans="1:55" s="1" customFormat="1" ht="27.95" customHeight="1" x14ac:dyDescent="0.4">
      <c r="A16" s="1">
        <v>112</v>
      </c>
      <c r="B16" s="102" t="s">
        <v>19</v>
      </c>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4"/>
      <c r="AH16" s="132"/>
      <c r="AI16" s="132"/>
      <c r="AJ16" s="132"/>
      <c r="AK16" s="112"/>
      <c r="AL16" s="112"/>
      <c r="AM16" s="112"/>
      <c r="AN16" s="112"/>
      <c r="AO16" s="112"/>
      <c r="AP16" s="112"/>
      <c r="AQ16" s="112"/>
      <c r="AR16" s="112"/>
      <c r="AS16" s="112"/>
      <c r="AT16" s="112"/>
      <c r="AU16" s="112"/>
      <c r="AV16" s="112"/>
      <c r="AW16" s="112"/>
      <c r="AX16" s="112"/>
      <c r="AY16" s="112"/>
      <c r="AZ16" s="112"/>
      <c r="BA16" s="113"/>
      <c r="BB16" s="1">
        <v>1</v>
      </c>
      <c r="BC16" s="1">
        <v>1</v>
      </c>
    </row>
    <row r="17" spans="1:55" s="1" customFormat="1" ht="20.100000000000001" customHeight="1" x14ac:dyDescent="0.4">
      <c r="B17" s="6">
        <v>5</v>
      </c>
      <c r="C17" s="8"/>
      <c r="D17" s="114" t="s">
        <v>20</v>
      </c>
      <c r="E17" s="114"/>
      <c r="F17" s="114"/>
      <c r="G17" s="114"/>
      <c r="H17" s="114"/>
      <c r="I17" s="114"/>
      <c r="J17" s="114"/>
      <c r="K17" s="114"/>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4"/>
      <c r="AL17" s="114"/>
      <c r="AM17" s="114"/>
      <c r="AN17" s="114"/>
      <c r="AO17" s="114"/>
      <c r="AP17" s="114"/>
      <c r="AQ17" s="114"/>
      <c r="AR17" s="114"/>
      <c r="AS17" s="114"/>
      <c r="AT17" s="114"/>
      <c r="AU17" s="114"/>
      <c r="AV17" s="114"/>
      <c r="AW17" s="114"/>
      <c r="AX17" s="114"/>
      <c r="AY17" s="114"/>
      <c r="AZ17" s="114"/>
      <c r="BA17" s="115"/>
    </row>
    <row r="18" spans="1:55" s="1" customFormat="1" ht="20.100000000000001" customHeight="1" x14ac:dyDescent="0.4">
      <c r="B18" s="6">
        <v>4</v>
      </c>
      <c r="C18" s="8"/>
      <c r="D18" s="114" t="s">
        <v>21</v>
      </c>
      <c r="E18" s="114"/>
      <c r="F18" s="114"/>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4"/>
      <c r="AL18" s="114"/>
      <c r="AM18" s="114"/>
      <c r="AN18" s="114"/>
      <c r="AO18" s="114"/>
      <c r="AP18" s="114"/>
      <c r="AQ18" s="114"/>
      <c r="AR18" s="114"/>
      <c r="AS18" s="114"/>
      <c r="AT18" s="114"/>
      <c r="AU18" s="114"/>
      <c r="AV18" s="114"/>
      <c r="AW18" s="114"/>
      <c r="AX18" s="114"/>
      <c r="AY18" s="114"/>
      <c r="AZ18" s="114"/>
      <c r="BA18" s="115"/>
    </row>
    <row r="19" spans="1:55" s="1" customFormat="1" ht="20.100000000000001" customHeight="1" x14ac:dyDescent="0.4">
      <c r="B19" s="6">
        <v>3</v>
      </c>
      <c r="C19" s="8"/>
      <c r="D19" s="114" t="s">
        <v>7</v>
      </c>
      <c r="E19" s="114"/>
      <c r="F19" s="114"/>
      <c r="G19" s="114"/>
      <c r="H19" s="114"/>
      <c r="I19" s="114"/>
      <c r="J19" s="114"/>
      <c r="K19" s="114"/>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c r="AN19" s="114"/>
      <c r="AO19" s="114"/>
      <c r="AP19" s="114"/>
      <c r="AQ19" s="114"/>
      <c r="AR19" s="114"/>
      <c r="AS19" s="114"/>
      <c r="AT19" s="114"/>
      <c r="AU19" s="114"/>
      <c r="AV19" s="114"/>
      <c r="AW19" s="114"/>
      <c r="AX19" s="114"/>
      <c r="AY19" s="114"/>
      <c r="AZ19" s="114"/>
      <c r="BA19" s="115"/>
    </row>
    <row r="20" spans="1:55" s="1" customFormat="1" ht="20.100000000000001" customHeight="1" x14ac:dyDescent="0.4">
      <c r="B20" s="6">
        <v>2</v>
      </c>
      <c r="C20" s="8"/>
      <c r="D20" s="114" t="s">
        <v>8</v>
      </c>
      <c r="E20" s="114"/>
      <c r="F20" s="114"/>
      <c r="G20" s="114"/>
      <c r="H20" s="114"/>
      <c r="I20" s="114"/>
      <c r="J20" s="114"/>
      <c r="K20" s="114"/>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4"/>
      <c r="AL20" s="114"/>
      <c r="AM20" s="114"/>
      <c r="AN20" s="114"/>
      <c r="AO20" s="114"/>
      <c r="AP20" s="114"/>
      <c r="AQ20" s="114"/>
      <c r="AR20" s="114"/>
      <c r="AS20" s="114"/>
      <c r="AT20" s="114"/>
      <c r="AU20" s="114"/>
      <c r="AV20" s="114"/>
      <c r="AW20" s="114"/>
      <c r="AX20" s="114"/>
      <c r="AY20" s="114"/>
      <c r="AZ20" s="114"/>
      <c r="BA20" s="115"/>
    </row>
    <row r="21" spans="1:55" s="1" customFormat="1" ht="20.100000000000001" customHeight="1" x14ac:dyDescent="0.4">
      <c r="B21" s="6">
        <v>1</v>
      </c>
      <c r="C21" s="8"/>
      <c r="D21" s="114" t="s">
        <v>9</v>
      </c>
      <c r="E21" s="114"/>
      <c r="F21" s="114"/>
      <c r="G21" s="114"/>
      <c r="H21" s="114"/>
      <c r="I21" s="114"/>
      <c r="J21" s="114"/>
      <c r="K21" s="114"/>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c r="AP21" s="114"/>
      <c r="AQ21" s="114"/>
      <c r="AR21" s="114"/>
      <c r="AS21" s="114"/>
      <c r="AT21" s="114"/>
      <c r="AU21" s="114"/>
      <c r="AV21" s="114"/>
      <c r="AW21" s="114"/>
      <c r="AX21" s="114"/>
      <c r="AY21" s="114"/>
      <c r="AZ21" s="114"/>
      <c r="BA21" s="115"/>
    </row>
    <row r="22" spans="1:55" s="1" customFormat="1" ht="27" customHeight="1" x14ac:dyDescent="0.4">
      <c r="A22" s="1">
        <v>121</v>
      </c>
      <c r="B22" s="128" t="s">
        <v>22</v>
      </c>
      <c r="C22" s="129"/>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30"/>
      <c r="AH22" s="166"/>
      <c r="AI22" s="166"/>
      <c r="AJ22" s="166"/>
      <c r="AK22" s="112"/>
      <c r="AL22" s="112"/>
      <c r="AM22" s="112"/>
      <c r="AN22" s="112"/>
      <c r="AO22" s="112"/>
      <c r="AP22" s="112"/>
      <c r="AQ22" s="112"/>
      <c r="AR22" s="112"/>
      <c r="AS22" s="112"/>
      <c r="AT22" s="112"/>
      <c r="AU22" s="112"/>
      <c r="AV22" s="112"/>
      <c r="AW22" s="112"/>
      <c r="AX22" s="112"/>
      <c r="AY22" s="112"/>
      <c r="AZ22" s="112"/>
      <c r="BA22" s="113"/>
      <c r="BB22" s="1">
        <v>1</v>
      </c>
      <c r="BC22" s="1">
        <v>2</v>
      </c>
    </row>
    <row r="23" spans="1:55" s="1" customFormat="1" ht="20.100000000000001" customHeight="1" x14ac:dyDescent="0.4">
      <c r="B23" s="6">
        <v>5</v>
      </c>
      <c r="C23" s="8"/>
      <c r="D23" s="114" t="s">
        <v>2</v>
      </c>
      <c r="E23" s="114"/>
      <c r="F23" s="114"/>
      <c r="G23" s="114"/>
      <c r="H23" s="114"/>
      <c r="I23" s="114"/>
      <c r="J23" s="114"/>
      <c r="K23" s="114"/>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c r="BA23" s="115"/>
    </row>
    <row r="24" spans="1:55" s="1" customFormat="1" ht="20.100000000000001" customHeight="1" x14ac:dyDescent="0.4">
      <c r="B24" s="6">
        <v>4</v>
      </c>
      <c r="C24" s="8"/>
      <c r="D24" s="114" t="s">
        <v>3</v>
      </c>
      <c r="E24" s="114"/>
      <c r="F24" s="114"/>
      <c r="G24" s="114"/>
      <c r="H24" s="114"/>
      <c r="I24" s="114"/>
      <c r="J24" s="114"/>
      <c r="K24" s="114"/>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4"/>
      <c r="BA24" s="115"/>
    </row>
    <row r="25" spans="1:55" s="1" customFormat="1" ht="20.100000000000001" customHeight="1" x14ac:dyDescent="0.4">
      <c r="B25" s="6">
        <v>3</v>
      </c>
      <c r="C25" s="8"/>
      <c r="D25" s="114" t="s">
        <v>4</v>
      </c>
      <c r="E25" s="114"/>
      <c r="F25" s="114"/>
      <c r="G25" s="114"/>
      <c r="H25" s="114"/>
      <c r="I25" s="114"/>
      <c r="J25" s="114"/>
      <c r="K25" s="114"/>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c r="AN25" s="114"/>
      <c r="AO25" s="114"/>
      <c r="AP25" s="114"/>
      <c r="AQ25" s="114"/>
      <c r="AR25" s="114"/>
      <c r="AS25" s="114"/>
      <c r="AT25" s="114"/>
      <c r="AU25" s="114"/>
      <c r="AV25" s="114"/>
      <c r="AW25" s="114"/>
      <c r="AX25" s="114"/>
      <c r="AY25" s="114"/>
      <c r="AZ25" s="114"/>
      <c r="BA25" s="115"/>
    </row>
    <row r="26" spans="1:55" s="1" customFormat="1" ht="20.100000000000001" customHeight="1" x14ac:dyDescent="0.4">
      <c r="B26" s="6">
        <v>2</v>
      </c>
      <c r="C26" s="8"/>
      <c r="D26" s="114" t="s">
        <v>5</v>
      </c>
      <c r="E26" s="114"/>
      <c r="F26" s="114"/>
      <c r="G26" s="114"/>
      <c r="H26" s="114"/>
      <c r="I26" s="114"/>
      <c r="J26" s="114"/>
      <c r="K26" s="114"/>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14"/>
      <c r="AO26" s="114"/>
      <c r="AP26" s="114"/>
      <c r="AQ26" s="114"/>
      <c r="AR26" s="114"/>
      <c r="AS26" s="114"/>
      <c r="AT26" s="114"/>
      <c r="AU26" s="114"/>
      <c r="AV26" s="114"/>
      <c r="AW26" s="114"/>
      <c r="AX26" s="114"/>
      <c r="AY26" s="114"/>
      <c r="AZ26" s="114"/>
      <c r="BA26" s="115"/>
    </row>
    <row r="27" spans="1:55" s="1" customFormat="1" ht="20.100000000000001" customHeight="1" x14ac:dyDescent="0.4">
      <c r="B27" s="6">
        <v>1</v>
      </c>
      <c r="C27" s="8"/>
      <c r="D27" s="114" t="s">
        <v>6</v>
      </c>
      <c r="E27" s="114"/>
      <c r="F27" s="114"/>
      <c r="G27" s="114"/>
      <c r="H27" s="114"/>
      <c r="I27" s="114"/>
      <c r="J27" s="114"/>
      <c r="K27" s="11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c r="BA27" s="115"/>
    </row>
    <row r="28" spans="1:55" s="1" customFormat="1" ht="26.1" customHeight="1" x14ac:dyDescent="0.4">
      <c r="A28" s="1">
        <v>122</v>
      </c>
      <c r="B28" s="128" t="s">
        <v>23</v>
      </c>
      <c r="C28" s="129"/>
      <c r="D28" s="129"/>
      <c r="E28" s="129"/>
      <c r="F28" s="129"/>
      <c r="G28" s="129"/>
      <c r="H28" s="129"/>
      <c r="I28" s="129"/>
      <c r="J28" s="129"/>
      <c r="K28" s="129"/>
      <c r="L28" s="129"/>
      <c r="M28" s="129"/>
      <c r="N28" s="129"/>
      <c r="O28" s="129"/>
      <c r="P28" s="129"/>
      <c r="Q28" s="129"/>
      <c r="R28" s="129"/>
      <c r="S28" s="129"/>
      <c r="T28" s="129"/>
      <c r="U28" s="129"/>
      <c r="V28" s="129"/>
      <c r="W28" s="129"/>
      <c r="X28" s="129"/>
      <c r="Y28" s="129"/>
      <c r="Z28" s="129"/>
      <c r="AA28" s="129"/>
      <c r="AB28" s="129"/>
      <c r="AC28" s="129"/>
      <c r="AD28" s="129"/>
      <c r="AE28" s="129"/>
      <c r="AF28" s="129"/>
      <c r="AG28" s="130"/>
      <c r="AH28" s="131"/>
      <c r="AI28" s="131"/>
      <c r="AJ28" s="131"/>
      <c r="AK28" s="112"/>
      <c r="AL28" s="112"/>
      <c r="AM28" s="112"/>
      <c r="AN28" s="112"/>
      <c r="AO28" s="112"/>
      <c r="AP28" s="112"/>
      <c r="AQ28" s="112"/>
      <c r="AR28" s="112"/>
      <c r="AS28" s="112"/>
      <c r="AT28" s="112"/>
      <c r="AU28" s="112"/>
      <c r="AV28" s="112"/>
      <c r="AW28" s="112"/>
      <c r="AX28" s="112"/>
      <c r="AY28" s="112"/>
      <c r="AZ28" s="112"/>
      <c r="BA28" s="113"/>
      <c r="BB28" s="1">
        <v>1</v>
      </c>
      <c r="BC28" s="1">
        <v>2</v>
      </c>
    </row>
    <row r="29" spans="1:55" s="1" customFormat="1" ht="35.450000000000003" customHeight="1" x14ac:dyDescent="0.4">
      <c r="B29" s="6">
        <v>5</v>
      </c>
      <c r="C29" s="8"/>
      <c r="D29" s="114" t="s">
        <v>215</v>
      </c>
      <c r="E29" s="114"/>
      <c r="F29" s="114"/>
      <c r="G29" s="114"/>
      <c r="H29" s="114"/>
      <c r="I29" s="114"/>
      <c r="J29" s="114"/>
      <c r="K29" s="114"/>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4"/>
      <c r="AU29" s="114"/>
      <c r="AV29" s="114"/>
      <c r="AW29" s="114"/>
      <c r="AX29" s="114"/>
      <c r="AY29" s="114"/>
      <c r="AZ29" s="114"/>
      <c r="BA29" s="115"/>
    </row>
    <row r="30" spans="1:55" s="1" customFormat="1" ht="35.450000000000003" customHeight="1" x14ac:dyDescent="0.4">
      <c r="B30" s="6">
        <v>4</v>
      </c>
      <c r="C30" s="8"/>
      <c r="D30" s="114" t="s">
        <v>24</v>
      </c>
      <c r="E30" s="114"/>
      <c r="F30" s="114"/>
      <c r="G30" s="114"/>
      <c r="H30" s="114"/>
      <c r="I30" s="114"/>
      <c r="J30" s="114"/>
      <c r="K30" s="114"/>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14"/>
      <c r="AX30" s="114"/>
      <c r="AY30" s="114"/>
      <c r="AZ30" s="114"/>
      <c r="BA30" s="115"/>
    </row>
    <row r="31" spans="1:55" s="1" customFormat="1" ht="20.100000000000001" customHeight="1" x14ac:dyDescent="0.4">
      <c r="B31" s="6">
        <v>3</v>
      </c>
      <c r="C31" s="8"/>
      <c r="D31" s="114" t="s">
        <v>25</v>
      </c>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c r="AO31" s="114"/>
      <c r="AP31" s="114"/>
      <c r="AQ31" s="114"/>
      <c r="AR31" s="114"/>
      <c r="AS31" s="114"/>
      <c r="AT31" s="114"/>
      <c r="AU31" s="114"/>
      <c r="AV31" s="114"/>
      <c r="AW31" s="114"/>
      <c r="AX31" s="114"/>
      <c r="AY31" s="114"/>
      <c r="AZ31" s="114"/>
      <c r="BA31" s="115"/>
    </row>
    <row r="32" spans="1:55" s="1" customFormat="1" ht="20.100000000000001" customHeight="1" x14ac:dyDescent="0.4">
      <c r="B32" s="6">
        <v>2</v>
      </c>
      <c r="C32" s="8"/>
      <c r="D32" s="114" t="s">
        <v>231</v>
      </c>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c r="BA32" s="115"/>
    </row>
    <row r="33" spans="1:55" s="1" customFormat="1" ht="20.100000000000001" customHeight="1" x14ac:dyDescent="0.4">
      <c r="B33" s="6">
        <v>1</v>
      </c>
      <c r="C33" s="8"/>
      <c r="D33" s="114" t="s">
        <v>26</v>
      </c>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c r="BA33" s="115"/>
    </row>
    <row r="34" spans="1:55" s="1" customFormat="1" ht="20.100000000000001" customHeight="1" x14ac:dyDescent="0.4">
      <c r="A34" s="1">
        <v>131</v>
      </c>
      <c r="B34" s="124" t="s">
        <v>27</v>
      </c>
      <c r="C34" s="125"/>
      <c r="D34" s="125"/>
      <c r="E34" s="125"/>
      <c r="F34" s="125"/>
      <c r="G34" s="125"/>
      <c r="H34" s="125"/>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6"/>
      <c r="AH34" s="171"/>
      <c r="AI34" s="171"/>
      <c r="AJ34" s="171"/>
      <c r="AK34" s="112"/>
      <c r="AL34" s="112"/>
      <c r="AM34" s="112"/>
      <c r="AN34" s="112"/>
      <c r="AO34" s="112"/>
      <c r="AP34" s="112"/>
      <c r="AQ34" s="112"/>
      <c r="AR34" s="112"/>
      <c r="AS34" s="112"/>
      <c r="AT34" s="112"/>
      <c r="AU34" s="112"/>
      <c r="AV34" s="112"/>
      <c r="AW34" s="112"/>
      <c r="AX34" s="112"/>
      <c r="AY34" s="112"/>
      <c r="AZ34" s="112"/>
      <c r="BA34" s="113"/>
      <c r="BB34" s="1">
        <v>1</v>
      </c>
      <c r="BC34" s="1">
        <v>3</v>
      </c>
    </row>
    <row r="35" spans="1:55" s="1" customFormat="1" ht="27.95" customHeight="1" x14ac:dyDescent="0.4">
      <c r="B35" s="6">
        <v>5</v>
      </c>
      <c r="C35" s="8"/>
      <c r="D35" s="114" t="s">
        <v>216</v>
      </c>
      <c r="E35" s="114"/>
      <c r="F35" s="114"/>
      <c r="G35" s="114"/>
      <c r="H35" s="114"/>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c r="BA35" s="115"/>
    </row>
    <row r="36" spans="1:55" s="1" customFormat="1" ht="20.100000000000001" customHeight="1" x14ac:dyDescent="0.4">
      <c r="B36" s="6">
        <v>4</v>
      </c>
      <c r="C36" s="8"/>
      <c r="D36" s="114" t="s">
        <v>28</v>
      </c>
      <c r="E36" s="114"/>
      <c r="F36" s="114"/>
      <c r="G36" s="114"/>
      <c r="H36" s="114"/>
      <c r="I36" s="114"/>
      <c r="J36" s="114"/>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4"/>
      <c r="AN36" s="114"/>
      <c r="AO36" s="114"/>
      <c r="AP36" s="114"/>
      <c r="AQ36" s="114"/>
      <c r="AR36" s="114"/>
      <c r="AS36" s="114"/>
      <c r="AT36" s="114"/>
      <c r="AU36" s="114"/>
      <c r="AV36" s="114"/>
      <c r="AW36" s="114"/>
      <c r="AX36" s="114"/>
      <c r="AY36" s="114"/>
      <c r="AZ36" s="114"/>
      <c r="BA36" s="115"/>
    </row>
    <row r="37" spans="1:55" s="1" customFormat="1" ht="20.100000000000001" customHeight="1" x14ac:dyDescent="0.4">
      <c r="B37" s="6">
        <v>3</v>
      </c>
      <c r="C37" s="8"/>
      <c r="D37" s="114" t="s">
        <v>29</v>
      </c>
      <c r="E37" s="114"/>
      <c r="F37" s="114"/>
      <c r="G37" s="114"/>
      <c r="H37" s="114"/>
      <c r="I37" s="114"/>
      <c r="J37" s="114"/>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4"/>
      <c r="AU37" s="114"/>
      <c r="AV37" s="114"/>
      <c r="AW37" s="114"/>
      <c r="AX37" s="114"/>
      <c r="AY37" s="114"/>
      <c r="AZ37" s="114"/>
      <c r="BA37" s="115"/>
    </row>
    <row r="38" spans="1:55" s="1" customFormat="1" ht="20.100000000000001" customHeight="1" x14ac:dyDescent="0.4">
      <c r="B38" s="6">
        <v>2</v>
      </c>
      <c r="C38" s="8"/>
      <c r="D38" s="114" t="s">
        <v>30</v>
      </c>
      <c r="E38" s="114"/>
      <c r="F38" s="114"/>
      <c r="G38" s="114"/>
      <c r="H38" s="114"/>
      <c r="I38" s="114"/>
      <c r="J38" s="114"/>
      <c r="K38" s="114"/>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c r="BA38" s="115"/>
    </row>
    <row r="39" spans="1:55" s="1" customFormat="1" ht="20.100000000000001" customHeight="1" x14ac:dyDescent="0.4">
      <c r="B39" s="7">
        <v>1</v>
      </c>
      <c r="C39" s="9"/>
      <c r="D39" s="94" t="s">
        <v>31</v>
      </c>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4"/>
      <c r="AS39" s="94"/>
      <c r="AT39" s="94"/>
      <c r="AU39" s="94"/>
      <c r="AV39" s="94"/>
      <c r="AW39" s="94"/>
      <c r="AX39" s="94"/>
      <c r="AY39" s="94"/>
      <c r="AZ39" s="94"/>
      <c r="BA39" s="116"/>
    </row>
    <row r="40" spans="1:55" s="1" customFormat="1" ht="20.100000000000001" customHeight="1" x14ac:dyDescent="0.4">
      <c r="A40" s="1">
        <v>132</v>
      </c>
      <c r="B40" s="124" t="s">
        <v>32</v>
      </c>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6"/>
      <c r="AH40" s="127"/>
      <c r="AI40" s="127"/>
      <c r="AJ40" s="127"/>
      <c r="AK40" s="112"/>
      <c r="AL40" s="112"/>
      <c r="AM40" s="112"/>
      <c r="AN40" s="112"/>
      <c r="AO40" s="112"/>
      <c r="AP40" s="112"/>
      <c r="AQ40" s="112"/>
      <c r="AR40" s="112"/>
      <c r="AS40" s="112"/>
      <c r="AT40" s="112"/>
      <c r="AU40" s="112"/>
      <c r="AV40" s="112"/>
      <c r="AW40" s="112"/>
      <c r="AX40" s="112"/>
      <c r="AY40" s="112"/>
      <c r="AZ40" s="112"/>
      <c r="BA40" s="113"/>
      <c r="BB40" s="1">
        <v>1</v>
      </c>
      <c r="BC40" s="1">
        <v>3</v>
      </c>
    </row>
    <row r="41" spans="1:55" s="1" customFormat="1" ht="35.1" customHeight="1" x14ac:dyDescent="0.4">
      <c r="B41" s="6">
        <v>5</v>
      </c>
      <c r="C41" s="8"/>
      <c r="D41" s="114" t="s">
        <v>232</v>
      </c>
      <c r="E41" s="114"/>
      <c r="F41" s="114"/>
      <c r="G41" s="114"/>
      <c r="H41" s="114"/>
      <c r="I41" s="114"/>
      <c r="J41" s="114"/>
      <c r="K41" s="114"/>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c r="BA41" s="115"/>
    </row>
    <row r="42" spans="1:55" s="1" customFormat="1" ht="20.100000000000001" customHeight="1" x14ac:dyDescent="0.4">
      <c r="B42" s="6">
        <v>4</v>
      </c>
      <c r="C42" s="8"/>
      <c r="D42" s="114" t="s">
        <v>33</v>
      </c>
      <c r="E42" s="114"/>
      <c r="F42" s="114"/>
      <c r="G42" s="114"/>
      <c r="H42" s="114"/>
      <c r="I42" s="114"/>
      <c r="J42" s="114"/>
      <c r="K42" s="114"/>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c r="AN42" s="114"/>
      <c r="AO42" s="114"/>
      <c r="AP42" s="114"/>
      <c r="AQ42" s="114"/>
      <c r="AR42" s="114"/>
      <c r="AS42" s="114"/>
      <c r="AT42" s="114"/>
      <c r="AU42" s="114"/>
      <c r="AV42" s="114"/>
      <c r="AW42" s="114"/>
      <c r="AX42" s="114"/>
      <c r="AY42" s="114"/>
      <c r="AZ42" s="114"/>
      <c r="BA42" s="115"/>
    </row>
    <row r="43" spans="1:55" s="1" customFormat="1" ht="20.100000000000001" customHeight="1" x14ac:dyDescent="0.4">
      <c r="B43" s="6">
        <v>3</v>
      </c>
      <c r="C43" s="8"/>
      <c r="D43" s="114" t="s">
        <v>34</v>
      </c>
      <c r="E43" s="114"/>
      <c r="F43" s="114"/>
      <c r="G43" s="114"/>
      <c r="H43" s="114"/>
      <c r="I43" s="114"/>
      <c r="J43" s="114"/>
      <c r="K43" s="114"/>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4"/>
      <c r="AL43" s="114"/>
      <c r="AM43" s="114"/>
      <c r="AN43" s="114"/>
      <c r="AO43" s="114"/>
      <c r="AP43" s="114"/>
      <c r="AQ43" s="114"/>
      <c r="AR43" s="114"/>
      <c r="AS43" s="114"/>
      <c r="AT43" s="114"/>
      <c r="AU43" s="114"/>
      <c r="AV43" s="114"/>
      <c r="AW43" s="114"/>
      <c r="AX43" s="114"/>
      <c r="AY43" s="114"/>
      <c r="AZ43" s="114"/>
      <c r="BA43" s="115"/>
    </row>
    <row r="44" spans="1:55" s="1" customFormat="1" ht="20.100000000000001" customHeight="1" x14ac:dyDescent="0.4">
      <c r="B44" s="6">
        <v>2</v>
      </c>
      <c r="C44" s="8"/>
      <c r="D44" s="114" t="s">
        <v>35</v>
      </c>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5"/>
    </row>
    <row r="45" spans="1:55" s="1" customFormat="1" ht="20.100000000000001" customHeight="1" x14ac:dyDescent="0.4">
      <c r="B45" s="7">
        <v>1</v>
      </c>
      <c r="C45" s="9"/>
      <c r="D45" s="94" t="s">
        <v>36</v>
      </c>
      <c r="E45" s="94"/>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c r="AO45" s="94"/>
      <c r="AP45" s="94"/>
      <c r="AQ45" s="94"/>
      <c r="AR45" s="94"/>
      <c r="AS45" s="94"/>
      <c r="AT45" s="94"/>
      <c r="AU45" s="94"/>
      <c r="AV45" s="94"/>
      <c r="AW45" s="94"/>
      <c r="AX45" s="94"/>
      <c r="AY45" s="94"/>
      <c r="AZ45" s="94"/>
      <c r="BA45" s="116"/>
    </row>
    <row r="46" spans="1:55" s="1" customFormat="1" ht="24" customHeight="1" x14ac:dyDescent="0.4">
      <c r="A46" s="1">
        <v>133</v>
      </c>
      <c r="B46" s="124" t="s">
        <v>37</v>
      </c>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6"/>
      <c r="AH46" s="127"/>
      <c r="AI46" s="127"/>
      <c r="AJ46" s="127"/>
      <c r="AK46" s="112"/>
      <c r="AL46" s="112"/>
      <c r="AM46" s="112"/>
      <c r="AN46" s="112"/>
      <c r="AO46" s="112"/>
      <c r="AP46" s="112"/>
      <c r="AQ46" s="112"/>
      <c r="AR46" s="112"/>
      <c r="AS46" s="112"/>
      <c r="AT46" s="112"/>
      <c r="AU46" s="112"/>
      <c r="AV46" s="112"/>
      <c r="AW46" s="112"/>
      <c r="AX46" s="112"/>
      <c r="AY46" s="112"/>
      <c r="AZ46" s="112"/>
      <c r="BA46" s="113"/>
      <c r="BB46" s="1">
        <v>1</v>
      </c>
      <c r="BC46" s="1">
        <v>3</v>
      </c>
    </row>
    <row r="47" spans="1:55" s="1" customFormat="1" ht="47.45" customHeight="1" x14ac:dyDescent="0.4">
      <c r="B47" s="6">
        <v>5</v>
      </c>
      <c r="C47" s="8"/>
      <c r="D47" s="114" t="s">
        <v>233</v>
      </c>
      <c r="E47" s="114"/>
      <c r="F47" s="114"/>
      <c r="G47" s="114"/>
      <c r="H47" s="114"/>
      <c r="I47" s="114"/>
      <c r="J47" s="114"/>
      <c r="K47" s="114"/>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4"/>
      <c r="AL47" s="114"/>
      <c r="AM47" s="114"/>
      <c r="AN47" s="114"/>
      <c r="AO47" s="114"/>
      <c r="AP47" s="114"/>
      <c r="AQ47" s="114"/>
      <c r="AR47" s="114"/>
      <c r="AS47" s="114"/>
      <c r="AT47" s="114"/>
      <c r="AU47" s="114"/>
      <c r="AV47" s="114"/>
      <c r="AW47" s="114"/>
      <c r="AX47" s="114"/>
      <c r="AY47" s="114"/>
      <c r="AZ47" s="114"/>
      <c r="BA47" s="115"/>
    </row>
    <row r="48" spans="1:55" s="1" customFormat="1" ht="20.100000000000001" customHeight="1" x14ac:dyDescent="0.4">
      <c r="B48" s="6">
        <v>4</v>
      </c>
      <c r="C48" s="8"/>
      <c r="D48" s="114" t="s">
        <v>234</v>
      </c>
      <c r="E48" s="114"/>
      <c r="F48" s="114"/>
      <c r="G48" s="114"/>
      <c r="H48" s="114"/>
      <c r="I48" s="114"/>
      <c r="J48" s="114"/>
      <c r="K48" s="114"/>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4"/>
      <c r="AL48" s="114"/>
      <c r="AM48" s="114"/>
      <c r="AN48" s="114"/>
      <c r="AO48" s="114"/>
      <c r="AP48" s="114"/>
      <c r="AQ48" s="114"/>
      <c r="AR48" s="114"/>
      <c r="AS48" s="114"/>
      <c r="AT48" s="114"/>
      <c r="AU48" s="114"/>
      <c r="AV48" s="114"/>
      <c r="AW48" s="114"/>
      <c r="AX48" s="114"/>
      <c r="AY48" s="114"/>
      <c r="AZ48" s="114"/>
      <c r="BA48" s="115"/>
    </row>
    <row r="49" spans="1:55" s="1" customFormat="1" ht="20.100000000000001" customHeight="1" x14ac:dyDescent="0.4">
      <c r="B49" s="6">
        <v>3</v>
      </c>
      <c r="C49" s="8"/>
      <c r="D49" s="114" t="s">
        <v>235</v>
      </c>
      <c r="E49" s="114"/>
      <c r="F49" s="114"/>
      <c r="G49" s="114"/>
      <c r="H49" s="114"/>
      <c r="I49" s="114"/>
      <c r="J49" s="114"/>
      <c r="K49" s="114"/>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c r="AL49" s="114"/>
      <c r="AM49" s="114"/>
      <c r="AN49" s="114"/>
      <c r="AO49" s="114"/>
      <c r="AP49" s="114"/>
      <c r="AQ49" s="114"/>
      <c r="AR49" s="114"/>
      <c r="AS49" s="114"/>
      <c r="AT49" s="114"/>
      <c r="AU49" s="114"/>
      <c r="AV49" s="114"/>
      <c r="AW49" s="114"/>
      <c r="AX49" s="114"/>
      <c r="AY49" s="114"/>
      <c r="AZ49" s="114"/>
      <c r="BA49" s="115"/>
    </row>
    <row r="50" spans="1:55" s="1" customFormat="1" ht="20.100000000000001" customHeight="1" x14ac:dyDescent="0.4">
      <c r="B50" s="6">
        <v>2</v>
      </c>
      <c r="C50" s="8"/>
      <c r="D50" s="114" t="s">
        <v>236</v>
      </c>
      <c r="E50" s="114"/>
      <c r="F50" s="114"/>
      <c r="G50" s="114"/>
      <c r="H50" s="114"/>
      <c r="I50" s="114"/>
      <c r="J50" s="114"/>
      <c r="K50" s="114"/>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4"/>
      <c r="AL50" s="114"/>
      <c r="AM50" s="114"/>
      <c r="AN50" s="114"/>
      <c r="AO50" s="114"/>
      <c r="AP50" s="114"/>
      <c r="AQ50" s="114"/>
      <c r="AR50" s="114"/>
      <c r="AS50" s="114"/>
      <c r="AT50" s="114"/>
      <c r="AU50" s="114"/>
      <c r="AV50" s="114"/>
      <c r="AW50" s="114"/>
      <c r="AX50" s="114"/>
      <c r="AY50" s="114"/>
      <c r="AZ50" s="114"/>
      <c r="BA50" s="115"/>
    </row>
    <row r="51" spans="1:55" s="1" customFormat="1" ht="20.100000000000001" customHeight="1" x14ac:dyDescent="0.4">
      <c r="B51" s="7">
        <v>1</v>
      </c>
      <c r="C51" s="9"/>
      <c r="D51" s="94" t="s">
        <v>10</v>
      </c>
      <c r="E51" s="94"/>
      <c r="F51" s="94"/>
      <c r="G51" s="94"/>
      <c r="H51" s="94"/>
      <c r="I51" s="94"/>
      <c r="J51" s="94"/>
      <c r="K51" s="94"/>
      <c r="L51" s="94"/>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c r="AO51" s="94"/>
      <c r="AP51" s="94"/>
      <c r="AQ51" s="94"/>
      <c r="AR51" s="94"/>
      <c r="AS51" s="94"/>
      <c r="AT51" s="94"/>
      <c r="AU51" s="94"/>
      <c r="AV51" s="94"/>
      <c r="AW51" s="94"/>
      <c r="AX51" s="94"/>
      <c r="AY51" s="94"/>
      <c r="AZ51" s="94"/>
      <c r="BA51" s="116"/>
    </row>
    <row r="52" spans="1:55" s="1" customFormat="1" ht="20.100000000000001" customHeight="1" x14ac:dyDescent="0.4">
      <c r="A52" s="1">
        <v>141</v>
      </c>
      <c r="B52" s="108" t="s">
        <v>38</v>
      </c>
      <c r="C52" s="109"/>
      <c r="D52" s="109"/>
      <c r="E52" s="109"/>
      <c r="F52" s="109"/>
      <c r="G52" s="109"/>
      <c r="H52" s="109"/>
      <c r="I52" s="109"/>
      <c r="J52" s="109"/>
      <c r="K52" s="109"/>
      <c r="L52" s="109"/>
      <c r="M52" s="109"/>
      <c r="N52" s="109"/>
      <c r="O52" s="109"/>
      <c r="P52" s="109"/>
      <c r="Q52" s="109"/>
      <c r="R52" s="109"/>
      <c r="S52" s="109"/>
      <c r="T52" s="109"/>
      <c r="U52" s="109"/>
      <c r="V52" s="109"/>
      <c r="W52" s="109"/>
      <c r="X52" s="109"/>
      <c r="Y52" s="109"/>
      <c r="Z52" s="109"/>
      <c r="AA52" s="109"/>
      <c r="AB52" s="109"/>
      <c r="AC52" s="109"/>
      <c r="AD52" s="109"/>
      <c r="AE52" s="109"/>
      <c r="AF52" s="109"/>
      <c r="AG52" s="110"/>
      <c r="AH52" s="111"/>
      <c r="AI52" s="111"/>
      <c r="AJ52" s="111"/>
      <c r="AK52" s="112"/>
      <c r="AL52" s="112"/>
      <c r="AM52" s="112"/>
      <c r="AN52" s="112"/>
      <c r="AO52" s="112"/>
      <c r="AP52" s="112"/>
      <c r="AQ52" s="112"/>
      <c r="AR52" s="112"/>
      <c r="AS52" s="112"/>
      <c r="AT52" s="112"/>
      <c r="AU52" s="112"/>
      <c r="AV52" s="112"/>
      <c r="AW52" s="112"/>
      <c r="AX52" s="112"/>
      <c r="AY52" s="112"/>
      <c r="AZ52" s="112"/>
      <c r="BA52" s="113"/>
      <c r="BB52" s="1">
        <v>1</v>
      </c>
    </row>
    <row r="53" spans="1:55" s="1" customFormat="1" ht="20.100000000000001" customHeight="1" x14ac:dyDescent="0.4">
      <c r="B53" s="6">
        <v>5</v>
      </c>
      <c r="C53" s="8"/>
      <c r="D53" s="120"/>
      <c r="E53" s="120"/>
      <c r="F53" s="120"/>
      <c r="G53" s="120"/>
      <c r="H53" s="12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1"/>
    </row>
    <row r="54" spans="1:55" s="1" customFormat="1" ht="20.100000000000001" customHeight="1" x14ac:dyDescent="0.4">
      <c r="B54" s="6">
        <v>4</v>
      </c>
      <c r="C54" s="8"/>
      <c r="D54" s="120"/>
      <c r="E54" s="120"/>
      <c r="F54" s="120"/>
      <c r="G54" s="120"/>
      <c r="H54" s="120"/>
      <c r="I54" s="120"/>
      <c r="J54" s="120"/>
      <c r="K54" s="120"/>
      <c r="L54" s="120"/>
      <c r="M54" s="120"/>
      <c r="N54" s="120"/>
      <c r="O54" s="120"/>
      <c r="P54" s="120"/>
      <c r="Q54" s="120"/>
      <c r="R54" s="120"/>
      <c r="S54" s="120"/>
      <c r="T54" s="120"/>
      <c r="U54" s="120"/>
      <c r="V54" s="120"/>
      <c r="W54" s="120"/>
      <c r="X54" s="120"/>
      <c r="Y54" s="120"/>
      <c r="Z54" s="120"/>
      <c r="AA54" s="120"/>
      <c r="AB54" s="120"/>
      <c r="AC54" s="120"/>
      <c r="AD54" s="120"/>
      <c r="AE54" s="120"/>
      <c r="AF54" s="120"/>
      <c r="AG54" s="120"/>
      <c r="AH54" s="120"/>
      <c r="AI54" s="120"/>
      <c r="AJ54" s="120"/>
      <c r="AK54" s="120"/>
      <c r="AL54" s="120"/>
      <c r="AM54" s="120"/>
      <c r="AN54" s="120"/>
      <c r="AO54" s="120"/>
      <c r="AP54" s="120"/>
      <c r="AQ54" s="120"/>
      <c r="AR54" s="120"/>
      <c r="AS54" s="120"/>
      <c r="AT54" s="120"/>
      <c r="AU54" s="120"/>
      <c r="AV54" s="120"/>
      <c r="AW54" s="120"/>
      <c r="AX54" s="120"/>
      <c r="AY54" s="120"/>
      <c r="AZ54" s="120"/>
      <c r="BA54" s="121"/>
    </row>
    <row r="55" spans="1:55" s="1" customFormat="1" ht="20.100000000000001" customHeight="1" x14ac:dyDescent="0.4">
      <c r="B55" s="6">
        <v>3</v>
      </c>
      <c r="C55" s="8"/>
      <c r="D55" s="120"/>
      <c r="E55" s="120"/>
      <c r="F55" s="120"/>
      <c r="G55" s="120"/>
      <c r="H55" s="120"/>
      <c r="I55" s="120"/>
      <c r="J55" s="120"/>
      <c r="K55" s="120"/>
      <c r="L55" s="120"/>
      <c r="M55" s="120"/>
      <c r="N55" s="120"/>
      <c r="O55" s="120"/>
      <c r="P55" s="120"/>
      <c r="Q55" s="120"/>
      <c r="R55" s="120"/>
      <c r="S55" s="120"/>
      <c r="T55" s="120"/>
      <c r="U55" s="120"/>
      <c r="V55" s="120"/>
      <c r="W55" s="120"/>
      <c r="X55" s="120"/>
      <c r="Y55" s="120"/>
      <c r="Z55" s="120"/>
      <c r="AA55" s="120"/>
      <c r="AB55" s="120"/>
      <c r="AC55" s="120"/>
      <c r="AD55" s="120"/>
      <c r="AE55" s="120"/>
      <c r="AF55" s="120"/>
      <c r="AG55" s="120"/>
      <c r="AH55" s="120"/>
      <c r="AI55" s="120"/>
      <c r="AJ55" s="120"/>
      <c r="AK55" s="120"/>
      <c r="AL55" s="120"/>
      <c r="AM55" s="120"/>
      <c r="AN55" s="120"/>
      <c r="AO55" s="120"/>
      <c r="AP55" s="120"/>
      <c r="AQ55" s="120"/>
      <c r="AR55" s="120"/>
      <c r="AS55" s="120"/>
      <c r="AT55" s="120"/>
      <c r="AU55" s="120"/>
      <c r="AV55" s="120"/>
      <c r="AW55" s="120"/>
      <c r="AX55" s="120"/>
      <c r="AY55" s="120"/>
      <c r="AZ55" s="120"/>
      <c r="BA55" s="121"/>
    </row>
    <row r="56" spans="1:55" s="1" customFormat="1" ht="20.100000000000001" customHeight="1" x14ac:dyDescent="0.4">
      <c r="B56" s="6">
        <v>2</v>
      </c>
      <c r="C56" s="8"/>
      <c r="D56" s="120"/>
      <c r="E56" s="120"/>
      <c r="F56" s="120"/>
      <c r="G56" s="120"/>
      <c r="H56" s="120"/>
      <c r="I56" s="120"/>
      <c r="J56" s="120"/>
      <c r="K56" s="120"/>
      <c r="L56" s="120"/>
      <c r="M56" s="120"/>
      <c r="N56" s="120"/>
      <c r="O56" s="120"/>
      <c r="P56" s="120"/>
      <c r="Q56" s="120"/>
      <c r="R56" s="120"/>
      <c r="S56" s="120"/>
      <c r="T56" s="120"/>
      <c r="U56" s="120"/>
      <c r="V56" s="120"/>
      <c r="W56" s="120"/>
      <c r="X56" s="120"/>
      <c r="Y56" s="120"/>
      <c r="Z56" s="120"/>
      <c r="AA56" s="120"/>
      <c r="AB56" s="120"/>
      <c r="AC56" s="120"/>
      <c r="AD56" s="120"/>
      <c r="AE56" s="120"/>
      <c r="AF56" s="120"/>
      <c r="AG56" s="120"/>
      <c r="AH56" s="120"/>
      <c r="AI56" s="120"/>
      <c r="AJ56" s="120"/>
      <c r="AK56" s="120"/>
      <c r="AL56" s="120"/>
      <c r="AM56" s="120"/>
      <c r="AN56" s="120"/>
      <c r="AO56" s="120"/>
      <c r="AP56" s="120"/>
      <c r="AQ56" s="120"/>
      <c r="AR56" s="120"/>
      <c r="AS56" s="120"/>
      <c r="AT56" s="120"/>
      <c r="AU56" s="120"/>
      <c r="AV56" s="120"/>
      <c r="AW56" s="120"/>
      <c r="AX56" s="120"/>
      <c r="AY56" s="120"/>
      <c r="AZ56" s="120"/>
      <c r="BA56" s="121"/>
    </row>
    <row r="57" spans="1:55" s="1" customFormat="1" ht="20.100000000000001" customHeight="1" x14ac:dyDescent="0.4">
      <c r="B57" s="7">
        <v>1</v>
      </c>
      <c r="C57" s="9"/>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3"/>
    </row>
    <row r="58" spans="1:55" s="1" customFormat="1" ht="20.100000000000001" customHeight="1" x14ac:dyDescent="0.4">
      <c r="B58" s="12"/>
      <c r="C58" s="5"/>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row>
    <row r="59" spans="1:55" s="1" customFormat="1" ht="31.5" customHeight="1" x14ac:dyDescent="0.4">
      <c r="A59" s="1">
        <v>200</v>
      </c>
      <c r="B59" s="118" t="s">
        <v>11</v>
      </c>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9" t="s">
        <v>281</v>
      </c>
      <c r="AI59" s="135"/>
      <c r="AJ59" s="135"/>
      <c r="AK59" s="118" t="s">
        <v>0</v>
      </c>
      <c r="AL59" s="118"/>
      <c r="AM59" s="118"/>
      <c r="AN59" s="118"/>
      <c r="AO59" s="118"/>
      <c r="AP59" s="118"/>
      <c r="AQ59" s="118"/>
      <c r="AR59" s="118"/>
      <c r="AS59" s="118"/>
      <c r="AT59" s="118"/>
      <c r="AU59" s="118"/>
      <c r="AV59" s="118"/>
      <c r="AW59" s="118"/>
      <c r="AX59" s="118"/>
      <c r="AY59" s="118"/>
      <c r="AZ59" s="118"/>
      <c r="BA59" s="118"/>
      <c r="BB59" s="1">
        <v>2</v>
      </c>
    </row>
    <row r="60" spans="1:55" s="1" customFormat="1" ht="21.6" customHeight="1" x14ac:dyDescent="0.4">
      <c r="A60" s="1">
        <v>211</v>
      </c>
      <c r="B60" s="102" t="s">
        <v>39</v>
      </c>
      <c r="C60" s="103"/>
      <c r="D60" s="103"/>
      <c r="E60" s="103"/>
      <c r="F60" s="103"/>
      <c r="G60" s="103"/>
      <c r="H60" s="103"/>
      <c r="I60" s="103"/>
      <c r="J60" s="103"/>
      <c r="K60" s="103"/>
      <c r="L60" s="103"/>
      <c r="M60" s="103"/>
      <c r="N60" s="103"/>
      <c r="O60" s="103"/>
      <c r="P60" s="103"/>
      <c r="Q60" s="103"/>
      <c r="R60" s="103"/>
      <c r="S60" s="103"/>
      <c r="T60" s="103"/>
      <c r="U60" s="103"/>
      <c r="V60" s="103"/>
      <c r="W60" s="103"/>
      <c r="X60" s="103"/>
      <c r="Y60" s="103"/>
      <c r="Z60" s="103"/>
      <c r="AA60" s="103"/>
      <c r="AB60" s="103"/>
      <c r="AC60" s="103"/>
      <c r="AD60" s="103"/>
      <c r="AE60" s="103"/>
      <c r="AF60" s="103"/>
      <c r="AG60" s="104"/>
      <c r="AH60" s="132"/>
      <c r="AI60" s="132"/>
      <c r="AJ60" s="132"/>
      <c r="AK60" s="112"/>
      <c r="AL60" s="112"/>
      <c r="AM60" s="112"/>
      <c r="AN60" s="112"/>
      <c r="AO60" s="112"/>
      <c r="AP60" s="112"/>
      <c r="AQ60" s="112"/>
      <c r="AR60" s="112"/>
      <c r="AS60" s="112"/>
      <c r="AT60" s="112"/>
      <c r="AU60" s="112"/>
      <c r="AV60" s="112"/>
      <c r="AW60" s="112"/>
      <c r="AX60" s="112"/>
      <c r="AY60" s="112"/>
      <c r="AZ60" s="112"/>
      <c r="BA60" s="113"/>
      <c r="BB60" s="1">
        <v>2</v>
      </c>
      <c r="BC60" s="1">
        <v>1</v>
      </c>
    </row>
    <row r="61" spans="1:55" s="1" customFormat="1" ht="20.100000000000001" customHeight="1" x14ac:dyDescent="0.4">
      <c r="B61" s="6">
        <v>5</v>
      </c>
      <c r="C61" s="8"/>
      <c r="D61" s="114" t="s">
        <v>40</v>
      </c>
      <c r="E61" s="114"/>
      <c r="F61" s="114"/>
      <c r="G61" s="114"/>
      <c r="H61" s="114"/>
      <c r="I61" s="114"/>
      <c r="J61" s="114"/>
      <c r="K61" s="114"/>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c r="AN61" s="114"/>
      <c r="AO61" s="114"/>
      <c r="AP61" s="114"/>
      <c r="AQ61" s="114"/>
      <c r="AR61" s="114"/>
      <c r="AS61" s="114"/>
      <c r="AT61" s="114"/>
      <c r="AU61" s="114"/>
      <c r="AV61" s="114"/>
      <c r="AW61" s="114"/>
      <c r="AX61" s="114"/>
      <c r="AY61" s="114"/>
      <c r="AZ61" s="114"/>
      <c r="BA61" s="115"/>
    </row>
    <row r="62" spans="1:55" s="1" customFormat="1" ht="20.100000000000001" customHeight="1" x14ac:dyDescent="0.4">
      <c r="B62" s="6">
        <v>4</v>
      </c>
      <c r="C62" s="8"/>
      <c r="D62" s="114" t="s">
        <v>41</v>
      </c>
      <c r="E62" s="114"/>
      <c r="F62" s="114"/>
      <c r="G62" s="114"/>
      <c r="H62" s="114"/>
      <c r="I62" s="114"/>
      <c r="J62" s="114"/>
      <c r="K62" s="114"/>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c r="AN62" s="114"/>
      <c r="AO62" s="114"/>
      <c r="AP62" s="114"/>
      <c r="AQ62" s="114"/>
      <c r="AR62" s="114"/>
      <c r="AS62" s="114"/>
      <c r="AT62" s="114"/>
      <c r="AU62" s="114"/>
      <c r="AV62" s="114"/>
      <c r="AW62" s="114"/>
      <c r="AX62" s="114"/>
      <c r="AY62" s="114"/>
      <c r="AZ62" s="114"/>
      <c r="BA62" s="115"/>
    </row>
    <row r="63" spans="1:55" s="1" customFormat="1" ht="20.100000000000001" customHeight="1" x14ac:dyDescent="0.4">
      <c r="B63" s="6">
        <v>3</v>
      </c>
      <c r="C63" s="8"/>
      <c r="D63" s="114" t="s">
        <v>42</v>
      </c>
      <c r="E63" s="114"/>
      <c r="F63" s="114"/>
      <c r="G63" s="114"/>
      <c r="H63" s="114"/>
      <c r="I63" s="114"/>
      <c r="J63" s="114"/>
      <c r="K63" s="114"/>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c r="AN63" s="114"/>
      <c r="AO63" s="114"/>
      <c r="AP63" s="114"/>
      <c r="AQ63" s="114"/>
      <c r="AR63" s="114"/>
      <c r="AS63" s="114"/>
      <c r="AT63" s="114"/>
      <c r="AU63" s="114"/>
      <c r="AV63" s="114"/>
      <c r="AW63" s="114"/>
      <c r="AX63" s="114"/>
      <c r="AY63" s="114"/>
      <c r="AZ63" s="114"/>
      <c r="BA63" s="115"/>
    </row>
    <row r="64" spans="1:55" s="1" customFormat="1" ht="20.100000000000001" customHeight="1" x14ac:dyDescent="0.4">
      <c r="B64" s="6">
        <v>2</v>
      </c>
      <c r="C64" s="8"/>
      <c r="D64" s="114" t="s">
        <v>43</v>
      </c>
      <c r="E64" s="114"/>
      <c r="F64" s="114"/>
      <c r="G64" s="114"/>
      <c r="H64" s="114"/>
      <c r="I64" s="114"/>
      <c r="J64" s="114"/>
      <c r="K64" s="114"/>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114"/>
      <c r="AM64" s="114"/>
      <c r="AN64" s="114"/>
      <c r="AO64" s="114"/>
      <c r="AP64" s="114"/>
      <c r="AQ64" s="114"/>
      <c r="AR64" s="114"/>
      <c r="AS64" s="114"/>
      <c r="AT64" s="114"/>
      <c r="AU64" s="114"/>
      <c r="AV64" s="114"/>
      <c r="AW64" s="114"/>
      <c r="AX64" s="114"/>
      <c r="AY64" s="114"/>
      <c r="AZ64" s="114"/>
      <c r="BA64" s="115"/>
    </row>
    <row r="65" spans="1:55" s="1" customFormat="1" ht="20.100000000000001" customHeight="1" x14ac:dyDescent="0.4">
      <c r="B65" s="6">
        <v>1</v>
      </c>
      <c r="C65" s="8"/>
      <c r="D65" s="114" t="s">
        <v>44</v>
      </c>
      <c r="E65" s="114"/>
      <c r="F65" s="114"/>
      <c r="G65" s="114"/>
      <c r="H65" s="114"/>
      <c r="I65" s="114"/>
      <c r="J65" s="114"/>
      <c r="K65" s="11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c r="BA65" s="115"/>
    </row>
    <row r="66" spans="1:55" s="1" customFormat="1" ht="24.6" customHeight="1" x14ac:dyDescent="0.4">
      <c r="A66" s="1">
        <v>221</v>
      </c>
      <c r="B66" s="102" t="s">
        <v>45</v>
      </c>
      <c r="C66" s="103"/>
      <c r="D66" s="103"/>
      <c r="E66" s="103"/>
      <c r="F66" s="103"/>
      <c r="G66" s="103"/>
      <c r="H66" s="103"/>
      <c r="I66" s="103"/>
      <c r="J66" s="103"/>
      <c r="K66" s="103"/>
      <c r="L66" s="103"/>
      <c r="M66" s="103"/>
      <c r="N66" s="103"/>
      <c r="O66" s="103"/>
      <c r="P66" s="103"/>
      <c r="Q66" s="103"/>
      <c r="R66" s="103"/>
      <c r="S66" s="103"/>
      <c r="T66" s="103"/>
      <c r="U66" s="103"/>
      <c r="V66" s="103"/>
      <c r="W66" s="103"/>
      <c r="X66" s="103"/>
      <c r="Y66" s="103"/>
      <c r="Z66" s="103"/>
      <c r="AA66" s="103"/>
      <c r="AB66" s="103"/>
      <c r="AC66" s="103"/>
      <c r="AD66" s="103"/>
      <c r="AE66" s="103"/>
      <c r="AF66" s="103"/>
      <c r="AG66" s="104"/>
      <c r="AH66" s="132"/>
      <c r="AI66" s="132"/>
      <c r="AJ66" s="132"/>
      <c r="AK66" s="112"/>
      <c r="AL66" s="112"/>
      <c r="AM66" s="112"/>
      <c r="AN66" s="112"/>
      <c r="AO66" s="112"/>
      <c r="AP66" s="112"/>
      <c r="AQ66" s="112"/>
      <c r="AR66" s="112"/>
      <c r="AS66" s="112"/>
      <c r="AT66" s="112"/>
      <c r="AU66" s="112"/>
      <c r="AV66" s="112"/>
      <c r="AW66" s="112"/>
      <c r="AX66" s="112"/>
      <c r="AY66" s="112"/>
      <c r="AZ66" s="112"/>
      <c r="BA66" s="113"/>
      <c r="BB66" s="1">
        <v>2</v>
      </c>
      <c r="BC66" s="1">
        <v>2</v>
      </c>
    </row>
    <row r="67" spans="1:55" s="1" customFormat="1" ht="20.100000000000001" customHeight="1" x14ac:dyDescent="0.4">
      <c r="B67" s="6">
        <v>5</v>
      </c>
      <c r="C67" s="8"/>
      <c r="D67" s="114" t="s">
        <v>46</v>
      </c>
      <c r="E67" s="114"/>
      <c r="F67" s="114"/>
      <c r="G67" s="114"/>
      <c r="H67" s="114"/>
      <c r="I67" s="114"/>
      <c r="J67" s="114"/>
      <c r="K67" s="114"/>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c r="BA67" s="115"/>
    </row>
    <row r="68" spans="1:55" s="1" customFormat="1" ht="20.100000000000001" customHeight="1" x14ac:dyDescent="0.4">
      <c r="B68" s="6">
        <v>4</v>
      </c>
      <c r="C68" s="8"/>
      <c r="D68" s="114" t="s">
        <v>47</v>
      </c>
      <c r="E68" s="114"/>
      <c r="F68" s="114"/>
      <c r="G68" s="114"/>
      <c r="H68" s="114"/>
      <c r="I68" s="114"/>
      <c r="J68" s="114"/>
      <c r="K68" s="11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c r="AS68" s="114"/>
      <c r="AT68" s="114"/>
      <c r="AU68" s="114"/>
      <c r="AV68" s="114"/>
      <c r="AW68" s="114"/>
      <c r="AX68" s="114"/>
      <c r="AY68" s="114"/>
      <c r="AZ68" s="114"/>
      <c r="BA68" s="115"/>
    </row>
    <row r="69" spans="1:55" s="1" customFormat="1" ht="20.100000000000001" customHeight="1" x14ac:dyDescent="0.4">
      <c r="B69" s="6">
        <v>3</v>
      </c>
      <c r="C69" s="8"/>
      <c r="D69" s="114" t="s">
        <v>48</v>
      </c>
      <c r="E69" s="114"/>
      <c r="F69" s="114"/>
      <c r="G69" s="114"/>
      <c r="H69" s="114"/>
      <c r="I69" s="114"/>
      <c r="J69" s="114"/>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c r="AN69" s="114"/>
      <c r="AO69" s="114"/>
      <c r="AP69" s="114"/>
      <c r="AQ69" s="114"/>
      <c r="AR69" s="114"/>
      <c r="AS69" s="114"/>
      <c r="AT69" s="114"/>
      <c r="AU69" s="114"/>
      <c r="AV69" s="114"/>
      <c r="AW69" s="114"/>
      <c r="AX69" s="114"/>
      <c r="AY69" s="114"/>
      <c r="AZ69" s="114"/>
      <c r="BA69" s="115"/>
    </row>
    <row r="70" spans="1:55" s="1" customFormat="1" ht="20.100000000000001" customHeight="1" x14ac:dyDescent="0.4">
      <c r="B70" s="6">
        <v>2</v>
      </c>
      <c r="C70" s="8"/>
      <c r="D70" s="114" t="s">
        <v>49</v>
      </c>
      <c r="E70" s="114"/>
      <c r="F70" s="114"/>
      <c r="G70" s="114"/>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c r="AS70" s="114"/>
      <c r="AT70" s="114"/>
      <c r="AU70" s="114"/>
      <c r="AV70" s="114"/>
      <c r="AW70" s="114"/>
      <c r="AX70" s="114"/>
      <c r="AY70" s="114"/>
      <c r="AZ70" s="114"/>
      <c r="BA70" s="115"/>
    </row>
    <row r="71" spans="1:55" s="1" customFormat="1" ht="20.100000000000001" customHeight="1" x14ac:dyDescent="0.4">
      <c r="B71" s="6">
        <v>1</v>
      </c>
      <c r="C71" s="8"/>
      <c r="D71" s="114" t="s">
        <v>50</v>
      </c>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c r="AS71" s="114"/>
      <c r="AT71" s="114"/>
      <c r="AU71" s="114"/>
      <c r="AV71" s="114"/>
      <c r="AW71" s="114"/>
      <c r="AX71" s="114"/>
      <c r="AY71" s="114"/>
      <c r="AZ71" s="114"/>
      <c r="BA71" s="115"/>
    </row>
    <row r="72" spans="1:55" s="1" customFormat="1" ht="23.45" customHeight="1" x14ac:dyDescent="0.4">
      <c r="A72" s="1">
        <v>222</v>
      </c>
      <c r="B72" s="128" t="s">
        <v>51</v>
      </c>
      <c r="C72" s="129"/>
      <c r="D72" s="129"/>
      <c r="E72" s="129"/>
      <c r="F72" s="129"/>
      <c r="G72" s="129"/>
      <c r="H72" s="129"/>
      <c r="I72" s="129"/>
      <c r="J72" s="129"/>
      <c r="K72" s="129"/>
      <c r="L72" s="129"/>
      <c r="M72" s="129"/>
      <c r="N72" s="129"/>
      <c r="O72" s="129"/>
      <c r="P72" s="129"/>
      <c r="Q72" s="129"/>
      <c r="R72" s="129"/>
      <c r="S72" s="129"/>
      <c r="T72" s="129"/>
      <c r="U72" s="129"/>
      <c r="V72" s="129"/>
      <c r="W72" s="129"/>
      <c r="X72" s="129"/>
      <c r="Y72" s="129"/>
      <c r="Z72" s="129"/>
      <c r="AA72" s="129"/>
      <c r="AB72" s="129"/>
      <c r="AC72" s="129"/>
      <c r="AD72" s="129"/>
      <c r="AE72" s="129"/>
      <c r="AF72" s="129"/>
      <c r="AG72" s="130"/>
      <c r="AH72" s="131"/>
      <c r="AI72" s="131"/>
      <c r="AJ72" s="131"/>
      <c r="AK72" s="112"/>
      <c r="AL72" s="112"/>
      <c r="AM72" s="112"/>
      <c r="AN72" s="112"/>
      <c r="AO72" s="112"/>
      <c r="AP72" s="112"/>
      <c r="AQ72" s="112"/>
      <c r="AR72" s="112"/>
      <c r="AS72" s="112"/>
      <c r="AT72" s="112"/>
      <c r="AU72" s="112"/>
      <c r="AV72" s="112"/>
      <c r="AW72" s="112"/>
      <c r="AX72" s="112"/>
      <c r="AY72" s="112"/>
      <c r="AZ72" s="112"/>
      <c r="BA72" s="113"/>
      <c r="BB72" s="1">
        <v>2</v>
      </c>
      <c r="BC72" s="1">
        <v>2</v>
      </c>
    </row>
    <row r="73" spans="1:55" s="1" customFormat="1" ht="20.100000000000001" customHeight="1" x14ac:dyDescent="0.4">
      <c r="B73" s="6">
        <v>5</v>
      </c>
      <c r="C73" s="8"/>
      <c r="D73" s="114" t="s">
        <v>52</v>
      </c>
      <c r="E73" s="114"/>
      <c r="F73" s="114"/>
      <c r="G73" s="114"/>
      <c r="H73" s="114"/>
      <c r="I73" s="114"/>
      <c r="J73" s="114"/>
      <c r="K73" s="114"/>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4"/>
      <c r="AL73" s="114"/>
      <c r="AM73" s="114"/>
      <c r="AN73" s="114"/>
      <c r="AO73" s="114"/>
      <c r="AP73" s="114"/>
      <c r="AQ73" s="114"/>
      <c r="AR73" s="114"/>
      <c r="AS73" s="114"/>
      <c r="AT73" s="114"/>
      <c r="AU73" s="114"/>
      <c r="AV73" s="114"/>
      <c r="AW73" s="114"/>
      <c r="AX73" s="114"/>
      <c r="AY73" s="114"/>
      <c r="AZ73" s="114"/>
      <c r="BA73" s="115"/>
    </row>
    <row r="74" spans="1:55" s="1" customFormat="1" ht="20.100000000000001" customHeight="1" x14ac:dyDescent="0.4">
      <c r="B74" s="6">
        <v>4</v>
      </c>
      <c r="C74" s="8"/>
      <c r="D74" s="114" t="s">
        <v>53</v>
      </c>
      <c r="E74" s="114"/>
      <c r="F74" s="114"/>
      <c r="G74" s="114"/>
      <c r="H74" s="114"/>
      <c r="I74" s="114"/>
      <c r="J74" s="114"/>
      <c r="K74" s="114"/>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4"/>
      <c r="AL74" s="114"/>
      <c r="AM74" s="114"/>
      <c r="AN74" s="114"/>
      <c r="AO74" s="114"/>
      <c r="AP74" s="114"/>
      <c r="AQ74" s="114"/>
      <c r="AR74" s="114"/>
      <c r="AS74" s="114"/>
      <c r="AT74" s="114"/>
      <c r="AU74" s="114"/>
      <c r="AV74" s="114"/>
      <c r="AW74" s="114"/>
      <c r="AX74" s="114"/>
      <c r="AY74" s="114"/>
      <c r="AZ74" s="114"/>
      <c r="BA74" s="115"/>
    </row>
    <row r="75" spans="1:55" s="1" customFormat="1" ht="20.100000000000001" customHeight="1" x14ac:dyDescent="0.4">
      <c r="B75" s="6">
        <v>3</v>
      </c>
      <c r="C75" s="8"/>
      <c r="D75" s="114" t="s">
        <v>54</v>
      </c>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c r="AN75" s="114"/>
      <c r="AO75" s="114"/>
      <c r="AP75" s="114"/>
      <c r="AQ75" s="114"/>
      <c r="AR75" s="114"/>
      <c r="AS75" s="114"/>
      <c r="AT75" s="114"/>
      <c r="AU75" s="114"/>
      <c r="AV75" s="114"/>
      <c r="AW75" s="114"/>
      <c r="AX75" s="114"/>
      <c r="AY75" s="114"/>
      <c r="AZ75" s="114"/>
      <c r="BA75" s="115"/>
    </row>
    <row r="76" spans="1:55" s="1" customFormat="1" ht="20.100000000000001" customHeight="1" x14ac:dyDescent="0.4">
      <c r="B76" s="6">
        <v>2</v>
      </c>
      <c r="C76" s="8"/>
      <c r="D76" s="114" t="s">
        <v>55</v>
      </c>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c r="AN76" s="114"/>
      <c r="AO76" s="114"/>
      <c r="AP76" s="114"/>
      <c r="AQ76" s="114"/>
      <c r="AR76" s="114"/>
      <c r="AS76" s="114"/>
      <c r="AT76" s="114"/>
      <c r="AU76" s="114"/>
      <c r="AV76" s="114"/>
      <c r="AW76" s="114"/>
      <c r="AX76" s="114"/>
      <c r="AY76" s="114"/>
      <c r="AZ76" s="114"/>
      <c r="BA76" s="115"/>
    </row>
    <row r="77" spans="1:55" s="1" customFormat="1" ht="20.100000000000001" customHeight="1" x14ac:dyDescent="0.4">
      <c r="B77" s="6">
        <v>1</v>
      </c>
      <c r="C77" s="8"/>
      <c r="D77" s="114" t="s">
        <v>56</v>
      </c>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4"/>
      <c r="AL77" s="114"/>
      <c r="AM77" s="114"/>
      <c r="AN77" s="114"/>
      <c r="AO77" s="114"/>
      <c r="AP77" s="114"/>
      <c r="AQ77" s="114"/>
      <c r="AR77" s="114"/>
      <c r="AS77" s="114"/>
      <c r="AT77" s="114"/>
      <c r="AU77" s="114"/>
      <c r="AV77" s="114"/>
      <c r="AW77" s="114"/>
      <c r="AX77" s="114"/>
      <c r="AY77" s="114"/>
      <c r="AZ77" s="114"/>
      <c r="BA77" s="115"/>
    </row>
    <row r="78" spans="1:55" s="1" customFormat="1" ht="42.95" customHeight="1" x14ac:dyDescent="0.4">
      <c r="A78" s="1">
        <v>231</v>
      </c>
      <c r="B78" s="124" t="s">
        <v>57</v>
      </c>
      <c r="C78" s="125"/>
      <c r="D78" s="125"/>
      <c r="E78" s="125"/>
      <c r="F78" s="125"/>
      <c r="G78" s="125"/>
      <c r="H78" s="125"/>
      <c r="I78" s="125"/>
      <c r="J78" s="125"/>
      <c r="K78" s="125"/>
      <c r="L78" s="125"/>
      <c r="M78" s="125"/>
      <c r="N78" s="125"/>
      <c r="O78" s="125"/>
      <c r="P78" s="125"/>
      <c r="Q78" s="125"/>
      <c r="R78" s="125"/>
      <c r="S78" s="125"/>
      <c r="T78" s="125"/>
      <c r="U78" s="125"/>
      <c r="V78" s="125"/>
      <c r="W78" s="125"/>
      <c r="X78" s="125"/>
      <c r="Y78" s="125"/>
      <c r="Z78" s="125"/>
      <c r="AA78" s="125"/>
      <c r="AB78" s="125"/>
      <c r="AC78" s="125"/>
      <c r="AD78" s="125"/>
      <c r="AE78" s="125"/>
      <c r="AF78" s="125"/>
      <c r="AG78" s="126"/>
      <c r="AH78" s="127"/>
      <c r="AI78" s="127"/>
      <c r="AJ78" s="127"/>
      <c r="AK78" s="112"/>
      <c r="AL78" s="112"/>
      <c r="AM78" s="112"/>
      <c r="AN78" s="112"/>
      <c r="AO78" s="112"/>
      <c r="AP78" s="112"/>
      <c r="AQ78" s="112"/>
      <c r="AR78" s="112"/>
      <c r="AS78" s="112"/>
      <c r="AT78" s="112"/>
      <c r="AU78" s="112"/>
      <c r="AV78" s="112"/>
      <c r="AW78" s="112"/>
      <c r="AX78" s="112"/>
      <c r="AY78" s="112"/>
      <c r="AZ78" s="112"/>
      <c r="BA78" s="113"/>
      <c r="BB78" s="1">
        <v>2</v>
      </c>
      <c r="BC78" s="1">
        <v>3</v>
      </c>
    </row>
    <row r="79" spans="1:55" s="1" customFormat="1" ht="39.950000000000003" customHeight="1" x14ac:dyDescent="0.4">
      <c r="B79" s="6">
        <v>5</v>
      </c>
      <c r="C79" s="8"/>
      <c r="D79" s="114" t="s">
        <v>237</v>
      </c>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4"/>
      <c r="AL79" s="114"/>
      <c r="AM79" s="114"/>
      <c r="AN79" s="114"/>
      <c r="AO79" s="114"/>
      <c r="AP79" s="114"/>
      <c r="AQ79" s="114"/>
      <c r="AR79" s="114"/>
      <c r="AS79" s="114"/>
      <c r="AT79" s="114"/>
      <c r="AU79" s="114"/>
      <c r="AV79" s="114"/>
      <c r="AW79" s="114"/>
      <c r="AX79" s="114"/>
      <c r="AY79" s="114"/>
      <c r="AZ79" s="114"/>
      <c r="BA79" s="115"/>
    </row>
    <row r="80" spans="1:55" s="1" customFormat="1" ht="39.950000000000003" customHeight="1" x14ac:dyDescent="0.4">
      <c r="B80" s="6">
        <v>4</v>
      </c>
      <c r="C80" s="8"/>
      <c r="D80" s="114" t="s">
        <v>238</v>
      </c>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4"/>
      <c r="AL80" s="114"/>
      <c r="AM80" s="114"/>
      <c r="AN80" s="114"/>
      <c r="AO80" s="114"/>
      <c r="AP80" s="114"/>
      <c r="AQ80" s="114"/>
      <c r="AR80" s="114"/>
      <c r="AS80" s="114"/>
      <c r="AT80" s="114"/>
      <c r="AU80" s="114"/>
      <c r="AV80" s="114"/>
      <c r="AW80" s="114"/>
      <c r="AX80" s="114"/>
      <c r="AY80" s="114"/>
      <c r="AZ80" s="114"/>
      <c r="BA80" s="115"/>
    </row>
    <row r="81" spans="1:55" s="1" customFormat="1" ht="20.100000000000001" customHeight="1" x14ac:dyDescent="0.4">
      <c r="B81" s="6">
        <v>3</v>
      </c>
      <c r="C81" s="8"/>
      <c r="D81" s="114" t="s">
        <v>239</v>
      </c>
      <c r="E81" s="114"/>
      <c r="F81" s="114"/>
      <c r="G81" s="114"/>
      <c r="H81" s="114"/>
      <c r="I81" s="114"/>
      <c r="J81" s="114"/>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4"/>
      <c r="AL81" s="114"/>
      <c r="AM81" s="114"/>
      <c r="AN81" s="114"/>
      <c r="AO81" s="114"/>
      <c r="AP81" s="114"/>
      <c r="AQ81" s="114"/>
      <c r="AR81" s="114"/>
      <c r="AS81" s="114"/>
      <c r="AT81" s="114"/>
      <c r="AU81" s="114"/>
      <c r="AV81" s="114"/>
      <c r="AW81" s="114"/>
      <c r="AX81" s="114"/>
      <c r="AY81" s="114"/>
      <c r="AZ81" s="114"/>
      <c r="BA81" s="115"/>
    </row>
    <row r="82" spans="1:55" s="1" customFormat="1" ht="20.100000000000001" customHeight="1" x14ac:dyDescent="0.4">
      <c r="B82" s="6">
        <v>2</v>
      </c>
      <c r="C82" s="8"/>
      <c r="D82" s="114" t="s">
        <v>58</v>
      </c>
      <c r="E82" s="114"/>
      <c r="F82" s="114"/>
      <c r="G82" s="114"/>
      <c r="H82" s="114"/>
      <c r="I82" s="114"/>
      <c r="J82" s="114"/>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4"/>
      <c r="AL82" s="114"/>
      <c r="AM82" s="114"/>
      <c r="AN82" s="114"/>
      <c r="AO82" s="114"/>
      <c r="AP82" s="114"/>
      <c r="AQ82" s="114"/>
      <c r="AR82" s="114"/>
      <c r="AS82" s="114"/>
      <c r="AT82" s="114"/>
      <c r="AU82" s="114"/>
      <c r="AV82" s="114"/>
      <c r="AW82" s="114"/>
      <c r="AX82" s="114"/>
      <c r="AY82" s="114"/>
      <c r="AZ82" s="114"/>
      <c r="BA82" s="115"/>
    </row>
    <row r="83" spans="1:55" s="1" customFormat="1" ht="39.950000000000003" customHeight="1" x14ac:dyDescent="0.4">
      <c r="B83" s="6">
        <v>1</v>
      </c>
      <c r="C83" s="8"/>
      <c r="D83" s="114" t="s">
        <v>59</v>
      </c>
      <c r="E83" s="114"/>
      <c r="F83" s="114"/>
      <c r="G83" s="114"/>
      <c r="H83" s="114"/>
      <c r="I83" s="114"/>
      <c r="J83" s="114"/>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4"/>
      <c r="AL83" s="114"/>
      <c r="AM83" s="114"/>
      <c r="AN83" s="114"/>
      <c r="AO83" s="114"/>
      <c r="AP83" s="114"/>
      <c r="AQ83" s="114"/>
      <c r="AR83" s="114"/>
      <c r="AS83" s="114"/>
      <c r="AT83" s="114"/>
      <c r="AU83" s="114"/>
      <c r="AV83" s="114"/>
      <c r="AW83" s="114"/>
      <c r="AX83" s="114"/>
      <c r="AY83" s="114"/>
      <c r="AZ83" s="114"/>
      <c r="BA83" s="115"/>
    </row>
    <row r="84" spans="1:55" s="1" customFormat="1" ht="24.6" customHeight="1" x14ac:dyDescent="0.4">
      <c r="A84" s="1">
        <v>241</v>
      </c>
      <c r="B84" s="108" t="s">
        <v>60</v>
      </c>
      <c r="C84" s="109"/>
      <c r="D84" s="109"/>
      <c r="E84" s="109"/>
      <c r="F84" s="109"/>
      <c r="G84" s="109"/>
      <c r="H84" s="109"/>
      <c r="I84" s="109"/>
      <c r="J84" s="109"/>
      <c r="K84" s="109"/>
      <c r="L84" s="109"/>
      <c r="M84" s="109"/>
      <c r="N84" s="109"/>
      <c r="O84" s="109"/>
      <c r="P84" s="109"/>
      <c r="Q84" s="109"/>
      <c r="R84" s="109"/>
      <c r="S84" s="109"/>
      <c r="T84" s="109"/>
      <c r="U84" s="109"/>
      <c r="V84" s="109"/>
      <c r="W84" s="109"/>
      <c r="X84" s="109"/>
      <c r="Y84" s="109"/>
      <c r="Z84" s="109"/>
      <c r="AA84" s="109"/>
      <c r="AB84" s="109"/>
      <c r="AC84" s="109"/>
      <c r="AD84" s="109"/>
      <c r="AE84" s="109"/>
      <c r="AF84" s="109"/>
      <c r="AG84" s="110"/>
      <c r="AH84" s="111"/>
      <c r="AI84" s="111"/>
      <c r="AJ84" s="111"/>
      <c r="AK84" s="112"/>
      <c r="AL84" s="112"/>
      <c r="AM84" s="112"/>
      <c r="AN84" s="112"/>
      <c r="AO84" s="112"/>
      <c r="AP84" s="112"/>
      <c r="AQ84" s="112"/>
      <c r="AR84" s="112"/>
      <c r="AS84" s="112"/>
      <c r="AT84" s="112"/>
      <c r="AU84" s="112"/>
      <c r="AV84" s="112"/>
      <c r="AW84" s="112"/>
      <c r="AX84" s="112"/>
      <c r="AY84" s="112"/>
      <c r="AZ84" s="112"/>
      <c r="BA84" s="113"/>
      <c r="BB84" s="1">
        <v>2</v>
      </c>
    </row>
    <row r="85" spans="1:55" s="1" customFormat="1" ht="32.450000000000003" customHeight="1" x14ac:dyDescent="0.4">
      <c r="B85" s="6">
        <v>5</v>
      </c>
      <c r="C85" s="8"/>
      <c r="D85" s="120"/>
      <c r="E85" s="120"/>
      <c r="F85" s="120"/>
      <c r="G85" s="120"/>
      <c r="H85" s="120"/>
      <c r="I85" s="120"/>
      <c r="J85" s="120"/>
      <c r="K85" s="120"/>
      <c r="L85" s="120"/>
      <c r="M85" s="120"/>
      <c r="N85" s="120"/>
      <c r="O85" s="120"/>
      <c r="P85" s="120"/>
      <c r="Q85" s="120"/>
      <c r="R85" s="120"/>
      <c r="S85" s="120"/>
      <c r="T85" s="120"/>
      <c r="U85" s="120"/>
      <c r="V85" s="120"/>
      <c r="W85" s="120"/>
      <c r="X85" s="120"/>
      <c r="Y85" s="120"/>
      <c r="Z85" s="120"/>
      <c r="AA85" s="120"/>
      <c r="AB85" s="120"/>
      <c r="AC85" s="120"/>
      <c r="AD85" s="120"/>
      <c r="AE85" s="120"/>
      <c r="AF85" s="120"/>
      <c r="AG85" s="120"/>
      <c r="AH85" s="120"/>
      <c r="AI85" s="120"/>
      <c r="AJ85" s="120"/>
      <c r="AK85" s="120"/>
      <c r="AL85" s="120"/>
      <c r="AM85" s="120"/>
      <c r="AN85" s="120"/>
      <c r="AO85" s="120"/>
      <c r="AP85" s="120"/>
      <c r="AQ85" s="120"/>
      <c r="AR85" s="120"/>
      <c r="AS85" s="120"/>
      <c r="AT85" s="120"/>
      <c r="AU85" s="120"/>
      <c r="AV85" s="120"/>
      <c r="AW85" s="120"/>
      <c r="AX85" s="120"/>
      <c r="AY85" s="120"/>
      <c r="AZ85" s="120"/>
      <c r="BA85" s="121"/>
    </row>
    <row r="86" spans="1:55" s="1" customFormat="1" ht="20.100000000000001" customHeight="1" x14ac:dyDescent="0.4">
      <c r="B86" s="6">
        <v>4</v>
      </c>
      <c r="C86" s="8"/>
      <c r="D86" s="120"/>
      <c r="E86" s="120"/>
      <c r="F86" s="120"/>
      <c r="G86" s="120"/>
      <c r="H86" s="120"/>
      <c r="I86" s="120"/>
      <c r="J86" s="120"/>
      <c r="K86" s="120"/>
      <c r="L86" s="120"/>
      <c r="M86" s="120"/>
      <c r="N86" s="120"/>
      <c r="O86" s="120"/>
      <c r="P86" s="120"/>
      <c r="Q86" s="120"/>
      <c r="R86" s="120"/>
      <c r="S86" s="120"/>
      <c r="T86" s="120"/>
      <c r="U86" s="120"/>
      <c r="V86" s="120"/>
      <c r="W86" s="120"/>
      <c r="X86" s="120"/>
      <c r="Y86" s="120"/>
      <c r="Z86" s="120"/>
      <c r="AA86" s="120"/>
      <c r="AB86" s="120"/>
      <c r="AC86" s="120"/>
      <c r="AD86" s="120"/>
      <c r="AE86" s="120"/>
      <c r="AF86" s="120"/>
      <c r="AG86" s="120"/>
      <c r="AH86" s="120"/>
      <c r="AI86" s="120"/>
      <c r="AJ86" s="120"/>
      <c r="AK86" s="120"/>
      <c r="AL86" s="120"/>
      <c r="AM86" s="120"/>
      <c r="AN86" s="120"/>
      <c r="AO86" s="120"/>
      <c r="AP86" s="120"/>
      <c r="AQ86" s="120"/>
      <c r="AR86" s="120"/>
      <c r="AS86" s="120"/>
      <c r="AT86" s="120"/>
      <c r="AU86" s="120"/>
      <c r="AV86" s="120"/>
      <c r="AW86" s="120"/>
      <c r="AX86" s="120"/>
      <c r="AY86" s="120"/>
      <c r="AZ86" s="120"/>
      <c r="BA86" s="121"/>
    </row>
    <row r="87" spans="1:55" s="1" customFormat="1" ht="20.100000000000001" customHeight="1" x14ac:dyDescent="0.4">
      <c r="B87" s="6">
        <v>3</v>
      </c>
      <c r="C87" s="8"/>
      <c r="D87" s="120"/>
      <c r="E87" s="120"/>
      <c r="F87" s="120"/>
      <c r="G87" s="120"/>
      <c r="H87" s="120"/>
      <c r="I87" s="120"/>
      <c r="J87" s="120"/>
      <c r="K87" s="120"/>
      <c r="L87" s="120"/>
      <c r="M87" s="120"/>
      <c r="N87" s="120"/>
      <c r="O87" s="120"/>
      <c r="P87" s="120"/>
      <c r="Q87" s="120"/>
      <c r="R87" s="120"/>
      <c r="S87" s="120"/>
      <c r="T87" s="120"/>
      <c r="U87" s="120"/>
      <c r="V87" s="120"/>
      <c r="W87" s="120"/>
      <c r="X87" s="120"/>
      <c r="Y87" s="120"/>
      <c r="Z87" s="120"/>
      <c r="AA87" s="120"/>
      <c r="AB87" s="120"/>
      <c r="AC87" s="120"/>
      <c r="AD87" s="120"/>
      <c r="AE87" s="120"/>
      <c r="AF87" s="120"/>
      <c r="AG87" s="120"/>
      <c r="AH87" s="120"/>
      <c r="AI87" s="120"/>
      <c r="AJ87" s="120"/>
      <c r="AK87" s="120"/>
      <c r="AL87" s="120"/>
      <c r="AM87" s="120"/>
      <c r="AN87" s="120"/>
      <c r="AO87" s="120"/>
      <c r="AP87" s="120"/>
      <c r="AQ87" s="120"/>
      <c r="AR87" s="120"/>
      <c r="AS87" s="120"/>
      <c r="AT87" s="120"/>
      <c r="AU87" s="120"/>
      <c r="AV87" s="120"/>
      <c r="AW87" s="120"/>
      <c r="AX87" s="120"/>
      <c r="AY87" s="120"/>
      <c r="AZ87" s="120"/>
      <c r="BA87" s="121"/>
    </row>
    <row r="88" spans="1:55" s="1" customFormat="1" ht="20.100000000000001" customHeight="1" x14ac:dyDescent="0.4">
      <c r="B88" s="6">
        <v>2</v>
      </c>
      <c r="C88" s="8"/>
      <c r="D88" s="120"/>
      <c r="E88" s="120"/>
      <c r="F88" s="120"/>
      <c r="G88" s="120"/>
      <c r="H88" s="120"/>
      <c r="I88" s="120"/>
      <c r="J88" s="120"/>
      <c r="K88" s="120"/>
      <c r="L88" s="120"/>
      <c r="M88" s="120"/>
      <c r="N88" s="120"/>
      <c r="O88" s="120"/>
      <c r="P88" s="120"/>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20"/>
      <c r="AO88" s="120"/>
      <c r="AP88" s="120"/>
      <c r="AQ88" s="120"/>
      <c r="AR88" s="120"/>
      <c r="AS88" s="120"/>
      <c r="AT88" s="120"/>
      <c r="AU88" s="120"/>
      <c r="AV88" s="120"/>
      <c r="AW88" s="120"/>
      <c r="AX88" s="120"/>
      <c r="AY88" s="120"/>
      <c r="AZ88" s="120"/>
      <c r="BA88" s="121"/>
    </row>
    <row r="89" spans="1:55" s="1" customFormat="1" ht="20.100000000000001" customHeight="1" x14ac:dyDescent="0.4">
      <c r="B89" s="7">
        <v>1</v>
      </c>
      <c r="C89" s="9"/>
      <c r="D89" s="122"/>
      <c r="E89" s="122"/>
      <c r="F89" s="122"/>
      <c r="G89" s="122"/>
      <c r="H89" s="122"/>
      <c r="I89" s="122"/>
      <c r="J89" s="122"/>
      <c r="K89" s="122"/>
      <c r="L89" s="122"/>
      <c r="M89" s="122"/>
      <c r="N89" s="122"/>
      <c r="O89" s="122"/>
      <c r="P89" s="122"/>
      <c r="Q89" s="122"/>
      <c r="R89" s="122"/>
      <c r="S89" s="122"/>
      <c r="T89" s="122"/>
      <c r="U89" s="122"/>
      <c r="V89" s="122"/>
      <c r="W89" s="122"/>
      <c r="X89" s="122"/>
      <c r="Y89" s="122"/>
      <c r="Z89" s="122"/>
      <c r="AA89" s="122"/>
      <c r="AB89" s="122"/>
      <c r="AC89" s="122"/>
      <c r="AD89" s="122"/>
      <c r="AE89" s="122"/>
      <c r="AF89" s="122"/>
      <c r="AG89" s="122"/>
      <c r="AH89" s="122"/>
      <c r="AI89" s="122"/>
      <c r="AJ89" s="122"/>
      <c r="AK89" s="122"/>
      <c r="AL89" s="122"/>
      <c r="AM89" s="122"/>
      <c r="AN89" s="122"/>
      <c r="AO89" s="122"/>
      <c r="AP89" s="122"/>
      <c r="AQ89" s="122"/>
      <c r="AR89" s="122"/>
      <c r="AS89" s="122"/>
      <c r="AT89" s="122"/>
      <c r="AU89" s="122"/>
      <c r="AV89" s="122"/>
      <c r="AW89" s="122"/>
      <c r="AX89" s="122"/>
      <c r="AY89" s="122"/>
      <c r="AZ89" s="122"/>
      <c r="BA89" s="123"/>
    </row>
    <row r="90" spans="1:55" s="1" customFormat="1" ht="14.25" customHeight="1" x14ac:dyDescent="0.4">
      <c r="B90" s="3"/>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3"/>
      <c r="AM90" s="3"/>
      <c r="AN90" s="3"/>
      <c r="AO90" s="3"/>
      <c r="AP90" s="3"/>
      <c r="AQ90" s="3"/>
      <c r="AR90" s="3"/>
      <c r="AS90" s="3"/>
      <c r="AT90" s="3"/>
      <c r="AU90" s="3"/>
      <c r="AV90" s="3"/>
      <c r="AW90" s="3"/>
      <c r="AX90" s="3"/>
      <c r="AY90" s="3"/>
      <c r="AZ90" s="3"/>
      <c r="BA90" s="3"/>
    </row>
    <row r="91" spans="1:55" s="1" customFormat="1" ht="31.5" customHeight="1" x14ac:dyDescent="0.4">
      <c r="A91" s="1">
        <v>300</v>
      </c>
      <c r="B91" s="118" t="s">
        <v>12</v>
      </c>
      <c r="C91" s="118"/>
      <c r="D91" s="118"/>
      <c r="E91" s="118"/>
      <c r="F91" s="118"/>
      <c r="G91" s="118"/>
      <c r="H91" s="118"/>
      <c r="I91" s="118"/>
      <c r="J91" s="118"/>
      <c r="K91" s="118"/>
      <c r="L91" s="118"/>
      <c r="M91" s="118"/>
      <c r="N91" s="118"/>
      <c r="O91" s="118"/>
      <c r="P91" s="118"/>
      <c r="Q91" s="118"/>
      <c r="R91" s="118"/>
      <c r="S91" s="118"/>
      <c r="T91" s="118"/>
      <c r="U91" s="118"/>
      <c r="V91" s="118"/>
      <c r="W91" s="118"/>
      <c r="X91" s="118"/>
      <c r="Y91" s="118"/>
      <c r="Z91" s="118"/>
      <c r="AA91" s="118"/>
      <c r="AB91" s="118"/>
      <c r="AC91" s="118"/>
      <c r="AD91" s="118"/>
      <c r="AE91" s="118"/>
      <c r="AF91" s="118"/>
      <c r="AG91" s="118"/>
      <c r="AH91" s="119" t="s">
        <v>281</v>
      </c>
      <c r="AI91" s="135"/>
      <c r="AJ91" s="135"/>
      <c r="AK91" s="118" t="s">
        <v>0</v>
      </c>
      <c r="AL91" s="118"/>
      <c r="AM91" s="118"/>
      <c r="AN91" s="118"/>
      <c r="AO91" s="118"/>
      <c r="AP91" s="118"/>
      <c r="AQ91" s="118"/>
      <c r="AR91" s="118"/>
      <c r="AS91" s="118"/>
      <c r="AT91" s="118"/>
      <c r="AU91" s="118"/>
      <c r="AV91" s="118"/>
      <c r="AW91" s="118"/>
      <c r="AX91" s="118"/>
      <c r="AY91" s="118"/>
      <c r="AZ91" s="118"/>
      <c r="BA91" s="118"/>
    </row>
    <row r="92" spans="1:55" s="1" customFormat="1" ht="24" customHeight="1" x14ac:dyDescent="0.4">
      <c r="A92" s="1">
        <v>311</v>
      </c>
      <c r="B92" s="102" t="s">
        <v>61</v>
      </c>
      <c r="C92" s="103"/>
      <c r="D92" s="103"/>
      <c r="E92" s="103"/>
      <c r="F92" s="103"/>
      <c r="G92" s="103"/>
      <c r="H92" s="103"/>
      <c r="I92" s="103"/>
      <c r="J92" s="103"/>
      <c r="K92" s="103"/>
      <c r="L92" s="103"/>
      <c r="M92" s="103"/>
      <c r="N92" s="103"/>
      <c r="O92" s="103"/>
      <c r="P92" s="103"/>
      <c r="Q92" s="103"/>
      <c r="R92" s="103"/>
      <c r="S92" s="103"/>
      <c r="T92" s="103"/>
      <c r="U92" s="103"/>
      <c r="V92" s="103"/>
      <c r="W92" s="103"/>
      <c r="X92" s="103"/>
      <c r="Y92" s="103"/>
      <c r="Z92" s="103"/>
      <c r="AA92" s="103"/>
      <c r="AB92" s="103"/>
      <c r="AC92" s="103"/>
      <c r="AD92" s="103"/>
      <c r="AE92" s="103"/>
      <c r="AF92" s="103"/>
      <c r="AG92" s="104"/>
      <c r="AH92" s="132"/>
      <c r="AI92" s="132"/>
      <c r="AJ92" s="132"/>
      <c r="AK92" s="112"/>
      <c r="AL92" s="112"/>
      <c r="AM92" s="112"/>
      <c r="AN92" s="112"/>
      <c r="AO92" s="112"/>
      <c r="AP92" s="112"/>
      <c r="AQ92" s="112"/>
      <c r="AR92" s="112"/>
      <c r="AS92" s="112"/>
      <c r="AT92" s="112"/>
      <c r="AU92" s="112"/>
      <c r="AV92" s="112"/>
      <c r="AW92" s="112"/>
      <c r="AX92" s="112"/>
      <c r="AY92" s="112"/>
      <c r="AZ92" s="112"/>
      <c r="BA92" s="113"/>
      <c r="BB92" s="1">
        <v>3</v>
      </c>
      <c r="BC92" s="1">
        <v>1</v>
      </c>
    </row>
    <row r="93" spans="1:55" s="1" customFormat="1" ht="39" customHeight="1" x14ac:dyDescent="0.4">
      <c r="B93" s="6">
        <v>5</v>
      </c>
      <c r="C93" s="8"/>
      <c r="D93" s="114" t="s">
        <v>240</v>
      </c>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4"/>
      <c r="AF93" s="114"/>
      <c r="AG93" s="114"/>
      <c r="AH93" s="114"/>
      <c r="AI93" s="114"/>
      <c r="AJ93" s="114"/>
      <c r="AK93" s="114"/>
      <c r="AL93" s="114"/>
      <c r="AM93" s="114"/>
      <c r="AN93" s="114"/>
      <c r="AO93" s="114"/>
      <c r="AP93" s="114"/>
      <c r="AQ93" s="114"/>
      <c r="AR93" s="114"/>
      <c r="AS93" s="114"/>
      <c r="AT93" s="114"/>
      <c r="AU93" s="114"/>
      <c r="AV93" s="114"/>
      <c r="AW93" s="114"/>
      <c r="AX93" s="114"/>
      <c r="AY93" s="114"/>
      <c r="AZ93" s="114"/>
      <c r="BA93" s="115"/>
    </row>
    <row r="94" spans="1:55" s="1" customFormat="1" ht="20.100000000000001" customHeight="1" x14ac:dyDescent="0.4">
      <c r="B94" s="6">
        <v>4</v>
      </c>
      <c r="C94" s="8"/>
      <c r="D94" s="114" t="s">
        <v>62</v>
      </c>
      <c r="E94" s="114"/>
      <c r="F94" s="114"/>
      <c r="G94" s="114"/>
      <c r="H94" s="114"/>
      <c r="I94" s="114"/>
      <c r="J94" s="114"/>
      <c r="K94" s="114"/>
      <c r="L94" s="114"/>
      <c r="M94" s="114"/>
      <c r="N94" s="114"/>
      <c r="O94" s="114"/>
      <c r="P94" s="114"/>
      <c r="Q94" s="114"/>
      <c r="R94" s="114"/>
      <c r="S94" s="114"/>
      <c r="T94" s="114"/>
      <c r="U94" s="114"/>
      <c r="V94" s="114"/>
      <c r="W94" s="114"/>
      <c r="X94" s="114"/>
      <c r="Y94" s="114"/>
      <c r="Z94" s="114"/>
      <c r="AA94" s="114"/>
      <c r="AB94" s="114"/>
      <c r="AC94" s="114"/>
      <c r="AD94" s="114"/>
      <c r="AE94" s="114"/>
      <c r="AF94" s="114"/>
      <c r="AG94" s="114"/>
      <c r="AH94" s="114"/>
      <c r="AI94" s="114"/>
      <c r="AJ94" s="114"/>
      <c r="AK94" s="114"/>
      <c r="AL94" s="114"/>
      <c r="AM94" s="114"/>
      <c r="AN94" s="114"/>
      <c r="AO94" s="114"/>
      <c r="AP94" s="114"/>
      <c r="AQ94" s="114"/>
      <c r="AR94" s="114"/>
      <c r="AS94" s="114"/>
      <c r="AT94" s="114"/>
      <c r="AU94" s="114"/>
      <c r="AV94" s="114"/>
      <c r="AW94" s="114"/>
      <c r="AX94" s="114"/>
      <c r="AY94" s="114"/>
      <c r="AZ94" s="114"/>
      <c r="BA94" s="115"/>
    </row>
    <row r="95" spans="1:55" s="1" customFormat="1" ht="20.100000000000001" customHeight="1" x14ac:dyDescent="0.4">
      <c r="B95" s="6">
        <v>3</v>
      </c>
      <c r="C95" s="8"/>
      <c r="D95" s="114" t="s">
        <v>63</v>
      </c>
      <c r="E95" s="114"/>
      <c r="F95" s="114"/>
      <c r="G95" s="114"/>
      <c r="H95" s="114"/>
      <c r="I95" s="114"/>
      <c r="J95" s="114"/>
      <c r="K95" s="114"/>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4"/>
      <c r="AL95" s="114"/>
      <c r="AM95" s="114"/>
      <c r="AN95" s="114"/>
      <c r="AO95" s="114"/>
      <c r="AP95" s="114"/>
      <c r="AQ95" s="114"/>
      <c r="AR95" s="114"/>
      <c r="AS95" s="114"/>
      <c r="AT95" s="114"/>
      <c r="AU95" s="114"/>
      <c r="AV95" s="114"/>
      <c r="AW95" s="114"/>
      <c r="AX95" s="114"/>
      <c r="AY95" s="114"/>
      <c r="AZ95" s="114"/>
      <c r="BA95" s="115"/>
    </row>
    <row r="96" spans="1:55" s="1" customFormat="1" ht="20.100000000000001" customHeight="1" x14ac:dyDescent="0.4">
      <c r="B96" s="6">
        <v>2</v>
      </c>
      <c r="C96" s="8"/>
      <c r="D96" s="114" t="s">
        <v>64</v>
      </c>
      <c r="E96" s="114"/>
      <c r="F96" s="114"/>
      <c r="G96" s="114"/>
      <c r="H96" s="114"/>
      <c r="I96" s="114"/>
      <c r="J96" s="114"/>
      <c r="K96" s="114"/>
      <c r="L96" s="114"/>
      <c r="M96" s="114"/>
      <c r="N96" s="114"/>
      <c r="O96" s="114"/>
      <c r="P96" s="114"/>
      <c r="Q96" s="114"/>
      <c r="R96" s="114"/>
      <c r="S96" s="114"/>
      <c r="T96" s="114"/>
      <c r="U96" s="114"/>
      <c r="V96" s="114"/>
      <c r="W96" s="114"/>
      <c r="X96" s="114"/>
      <c r="Y96" s="114"/>
      <c r="Z96" s="114"/>
      <c r="AA96" s="114"/>
      <c r="AB96" s="114"/>
      <c r="AC96" s="114"/>
      <c r="AD96" s="114"/>
      <c r="AE96" s="114"/>
      <c r="AF96" s="114"/>
      <c r="AG96" s="114"/>
      <c r="AH96" s="114"/>
      <c r="AI96" s="114"/>
      <c r="AJ96" s="114"/>
      <c r="AK96" s="114"/>
      <c r="AL96" s="114"/>
      <c r="AM96" s="114"/>
      <c r="AN96" s="114"/>
      <c r="AO96" s="114"/>
      <c r="AP96" s="114"/>
      <c r="AQ96" s="114"/>
      <c r="AR96" s="114"/>
      <c r="AS96" s="114"/>
      <c r="AT96" s="114"/>
      <c r="AU96" s="114"/>
      <c r="AV96" s="114"/>
      <c r="AW96" s="114"/>
      <c r="AX96" s="114"/>
      <c r="AY96" s="114"/>
      <c r="AZ96" s="114"/>
      <c r="BA96" s="115"/>
    </row>
    <row r="97" spans="1:55" s="1" customFormat="1" ht="20.100000000000001" customHeight="1" x14ac:dyDescent="0.4">
      <c r="B97" s="6">
        <v>1</v>
      </c>
      <c r="C97" s="8"/>
      <c r="D97" s="114" t="s">
        <v>65</v>
      </c>
      <c r="E97" s="114"/>
      <c r="F97" s="114"/>
      <c r="G97" s="114"/>
      <c r="H97" s="114"/>
      <c r="I97" s="114"/>
      <c r="J97" s="114"/>
      <c r="K97" s="114"/>
      <c r="L97" s="114"/>
      <c r="M97" s="114"/>
      <c r="N97" s="114"/>
      <c r="O97" s="114"/>
      <c r="P97" s="114"/>
      <c r="Q97" s="114"/>
      <c r="R97" s="114"/>
      <c r="S97" s="114"/>
      <c r="T97" s="114"/>
      <c r="U97" s="114"/>
      <c r="V97" s="114"/>
      <c r="W97" s="114"/>
      <c r="X97" s="114"/>
      <c r="Y97" s="114"/>
      <c r="Z97" s="114"/>
      <c r="AA97" s="114"/>
      <c r="AB97" s="114"/>
      <c r="AC97" s="114"/>
      <c r="AD97" s="114"/>
      <c r="AE97" s="114"/>
      <c r="AF97" s="114"/>
      <c r="AG97" s="114"/>
      <c r="AH97" s="114"/>
      <c r="AI97" s="114"/>
      <c r="AJ97" s="114"/>
      <c r="AK97" s="114"/>
      <c r="AL97" s="114"/>
      <c r="AM97" s="114"/>
      <c r="AN97" s="114"/>
      <c r="AO97" s="114"/>
      <c r="AP97" s="114"/>
      <c r="AQ97" s="114"/>
      <c r="AR97" s="114"/>
      <c r="AS97" s="114"/>
      <c r="AT97" s="114"/>
      <c r="AU97" s="114"/>
      <c r="AV97" s="114"/>
      <c r="AW97" s="114"/>
      <c r="AX97" s="114"/>
      <c r="AY97" s="114"/>
      <c r="AZ97" s="114"/>
      <c r="BA97" s="115"/>
    </row>
    <row r="98" spans="1:55" s="1" customFormat="1" ht="20.100000000000001" customHeight="1" x14ac:dyDescent="0.4">
      <c r="A98" s="1">
        <v>312</v>
      </c>
      <c r="B98" s="102" t="s">
        <v>66</v>
      </c>
      <c r="C98" s="103"/>
      <c r="D98" s="103"/>
      <c r="E98" s="103"/>
      <c r="F98" s="103"/>
      <c r="G98" s="103"/>
      <c r="H98" s="103"/>
      <c r="I98" s="103"/>
      <c r="J98" s="103"/>
      <c r="K98" s="103"/>
      <c r="L98" s="103"/>
      <c r="M98" s="103"/>
      <c r="N98" s="103"/>
      <c r="O98" s="103"/>
      <c r="P98" s="103"/>
      <c r="Q98" s="103"/>
      <c r="R98" s="103"/>
      <c r="S98" s="103"/>
      <c r="T98" s="103"/>
      <c r="U98" s="103"/>
      <c r="V98" s="103"/>
      <c r="W98" s="103"/>
      <c r="X98" s="103"/>
      <c r="Y98" s="103"/>
      <c r="Z98" s="103"/>
      <c r="AA98" s="103"/>
      <c r="AB98" s="103"/>
      <c r="AC98" s="103"/>
      <c r="AD98" s="103"/>
      <c r="AE98" s="103"/>
      <c r="AF98" s="103"/>
      <c r="AG98" s="104"/>
      <c r="AH98" s="132"/>
      <c r="AI98" s="132"/>
      <c r="AJ98" s="132"/>
      <c r="AK98" s="112"/>
      <c r="AL98" s="112"/>
      <c r="AM98" s="112"/>
      <c r="AN98" s="112"/>
      <c r="AO98" s="112"/>
      <c r="AP98" s="112"/>
      <c r="AQ98" s="112"/>
      <c r="AR98" s="112"/>
      <c r="AS98" s="112"/>
      <c r="AT98" s="112"/>
      <c r="AU98" s="112"/>
      <c r="AV98" s="112"/>
      <c r="AW98" s="112"/>
      <c r="AX98" s="112"/>
      <c r="AY98" s="112"/>
      <c r="AZ98" s="112"/>
      <c r="BA98" s="113"/>
      <c r="BB98" s="1">
        <v>3</v>
      </c>
      <c r="BC98" s="1">
        <v>1</v>
      </c>
    </row>
    <row r="99" spans="1:55" s="1" customFormat="1" ht="45" customHeight="1" x14ac:dyDescent="0.4">
      <c r="B99" s="6">
        <v>5</v>
      </c>
      <c r="C99" s="8"/>
      <c r="D99" s="114" t="s">
        <v>217</v>
      </c>
      <c r="E99" s="114"/>
      <c r="F99" s="114"/>
      <c r="G99" s="114"/>
      <c r="H99" s="114"/>
      <c r="I99" s="114"/>
      <c r="J99" s="114"/>
      <c r="K99" s="114"/>
      <c r="L99" s="114"/>
      <c r="M99" s="114"/>
      <c r="N99" s="114"/>
      <c r="O99" s="114"/>
      <c r="P99" s="114"/>
      <c r="Q99" s="114"/>
      <c r="R99" s="114"/>
      <c r="S99" s="114"/>
      <c r="T99" s="114"/>
      <c r="U99" s="114"/>
      <c r="V99" s="114"/>
      <c r="W99" s="114"/>
      <c r="X99" s="114"/>
      <c r="Y99" s="114"/>
      <c r="Z99" s="114"/>
      <c r="AA99" s="114"/>
      <c r="AB99" s="114"/>
      <c r="AC99" s="114"/>
      <c r="AD99" s="114"/>
      <c r="AE99" s="114"/>
      <c r="AF99" s="114"/>
      <c r="AG99" s="114"/>
      <c r="AH99" s="114"/>
      <c r="AI99" s="114"/>
      <c r="AJ99" s="114"/>
      <c r="AK99" s="114"/>
      <c r="AL99" s="114"/>
      <c r="AM99" s="114"/>
      <c r="AN99" s="114"/>
      <c r="AO99" s="114"/>
      <c r="AP99" s="114"/>
      <c r="AQ99" s="114"/>
      <c r="AR99" s="114"/>
      <c r="AS99" s="114"/>
      <c r="AT99" s="114"/>
      <c r="AU99" s="114"/>
      <c r="AV99" s="114"/>
      <c r="AW99" s="114"/>
      <c r="AX99" s="114"/>
      <c r="AY99" s="114"/>
      <c r="AZ99" s="114"/>
      <c r="BA99" s="115"/>
    </row>
    <row r="100" spans="1:55" s="1" customFormat="1" ht="50.1" customHeight="1" x14ac:dyDescent="0.4">
      <c r="B100" s="6">
        <v>4</v>
      </c>
      <c r="C100" s="8"/>
      <c r="D100" s="114" t="s">
        <v>67</v>
      </c>
      <c r="E100" s="114"/>
      <c r="F100" s="114"/>
      <c r="G100" s="114"/>
      <c r="H100" s="114"/>
      <c r="I100" s="114"/>
      <c r="J100" s="114"/>
      <c r="K100" s="114"/>
      <c r="L100" s="114"/>
      <c r="M100" s="114"/>
      <c r="N100" s="114"/>
      <c r="O100" s="114"/>
      <c r="P100" s="114"/>
      <c r="Q100" s="114"/>
      <c r="R100" s="114"/>
      <c r="S100" s="114"/>
      <c r="T100" s="114"/>
      <c r="U100" s="114"/>
      <c r="V100" s="114"/>
      <c r="W100" s="114"/>
      <c r="X100" s="114"/>
      <c r="Y100" s="114"/>
      <c r="Z100" s="114"/>
      <c r="AA100" s="114"/>
      <c r="AB100" s="114"/>
      <c r="AC100" s="114"/>
      <c r="AD100" s="114"/>
      <c r="AE100" s="114"/>
      <c r="AF100" s="114"/>
      <c r="AG100" s="114"/>
      <c r="AH100" s="114"/>
      <c r="AI100" s="114"/>
      <c r="AJ100" s="114"/>
      <c r="AK100" s="114"/>
      <c r="AL100" s="114"/>
      <c r="AM100" s="114"/>
      <c r="AN100" s="114"/>
      <c r="AO100" s="114"/>
      <c r="AP100" s="114"/>
      <c r="AQ100" s="114"/>
      <c r="AR100" s="114"/>
      <c r="AS100" s="114"/>
      <c r="AT100" s="114"/>
      <c r="AU100" s="114"/>
      <c r="AV100" s="114"/>
      <c r="AW100" s="114"/>
      <c r="AX100" s="114"/>
      <c r="AY100" s="114"/>
      <c r="AZ100" s="114"/>
      <c r="BA100" s="115"/>
    </row>
    <row r="101" spans="1:55" s="1" customFormat="1" ht="39" customHeight="1" x14ac:dyDescent="0.4">
      <c r="B101" s="6">
        <v>3</v>
      </c>
      <c r="C101" s="8"/>
      <c r="D101" s="114" t="s">
        <v>68</v>
      </c>
      <c r="E101" s="114"/>
      <c r="F101" s="114"/>
      <c r="G101" s="114"/>
      <c r="H101" s="114"/>
      <c r="I101" s="114"/>
      <c r="J101" s="114"/>
      <c r="K101" s="114"/>
      <c r="L101" s="114"/>
      <c r="M101" s="114"/>
      <c r="N101" s="114"/>
      <c r="O101" s="114"/>
      <c r="P101" s="114"/>
      <c r="Q101" s="114"/>
      <c r="R101" s="114"/>
      <c r="S101" s="114"/>
      <c r="T101" s="114"/>
      <c r="U101" s="114"/>
      <c r="V101" s="114"/>
      <c r="W101" s="114"/>
      <c r="X101" s="114"/>
      <c r="Y101" s="114"/>
      <c r="Z101" s="114"/>
      <c r="AA101" s="114"/>
      <c r="AB101" s="114"/>
      <c r="AC101" s="114"/>
      <c r="AD101" s="114"/>
      <c r="AE101" s="114"/>
      <c r="AF101" s="114"/>
      <c r="AG101" s="114"/>
      <c r="AH101" s="114"/>
      <c r="AI101" s="114"/>
      <c r="AJ101" s="114"/>
      <c r="AK101" s="114"/>
      <c r="AL101" s="114"/>
      <c r="AM101" s="114"/>
      <c r="AN101" s="114"/>
      <c r="AO101" s="114"/>
      <c r="AP101" s="114"/>
      <c r="AQ101" s="114"/>
      <c r="AR101" s="114"/>
      <c r="AS101" s="114"/>
      <c r="AT101" s="114"/>
      <c r="AU101" s="114"/>
      <c r="AV101" s="114"/>
      <c r="AW101" s="114"/>
      <c r="AX101" s="114"/>
      <c r="AY101" s="114"/>
      <c r="AZ101" s="114"/>
      <c r="BA101" s="115"/>
    </row>
    <row r="102" spans="1:55" s="1" customFormat="1" ht="39" customHeight="1" x14ac:dyDescent="0.4">
      <c r="B102" s="6">
        <v>2</v>
      </c>
      <c r="C102" s="8"/>
      <c r="D102" s="114" t="s">
        <v>69</v>
      </c>
      <c r="E102" s="114"/>
      <c r="F102" s="114"/>
      <c r="G102" s="114"/>
      <c r="H102" s="114"/>
      <c r="I102" s="114"/>
      <c r="J102" s="114"/>
      <c r="K102" s="114"/>
      <c r="L102" s="114"/>
      <c r="M102" s="114"/>
      <c r="N102" s="114"/>
      <c r="O102" s="114"/>
      <c r="P102" s="114"/>
      <c r="Q102" s="114"/>
      <c r="R102" s="114"/>
      <c r="S102" s="114"/>
      <c r="T102" s="114"/>
      <c r="U102" s="114"/>
      <c r="V102" s="114"/>
      <c r="W102" s="114"/>
      <c r="X102" s="114"/>
      <c r="Y102" s="114"/>
      <c r="Z102" s="114"/>
      <c r="AA102" s="114"/>
      <c r="AB102" s="114"/>
      <c r="AC102" s="114"/>
      <c r="AD102" s="114"/>
      <c r="AE102" s="114"/>
      <c r="AF102" s="114"/>
      <c r="AG102" s="114"/>
      <c r="AH102" s="114"/>
      <c r="AI102" s="114"/>
      <c r="AJ102" s="114"/>
      <c r="AK102" s="114"/>
      <c r="AL102" s="114"/>
      <c r="AM102" s="114"/>
      <c r="AN102" s="114"/>
      <c r="AO102" s="114"/>
      <c r="AP102" s="114"/>
      <c r="AQ102" s="114"/>
      <c r="AR102" s="114"/>
      <c r="AS102" s="114"/>
      <c r="AT102" s="114"/>
      <c r="AU102" s="114"/>
      <c r="AV102" s="114"/>
      <c r="AW102" s="114"/>
      <c r="AX102" s="114"/>
      <c r="AY102" s="114"/>
      <c r="AZ102" s="114"/>
      <c r="BA102" s="115"/>
    </row>
    <row r="103" spans="1:55" s="1" customFormat="1" ht="20.100000000000001" customHeight="1" x14ac:dyDescent="0.4">
      <c r="B103" s="7">
        <v>1</v>
      </c>
      <c r="C103" s="9"/>
      <c r="D103" s="94" t="s">
        <v>70</v>
      </c>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116"/>
    </row>
    <row r="104" spans="1:55" s="1" customFormat="1" ht="20.100000000000001" customHeight="1" x14ac:dyDescent="0.4">
      <c r="A104" s="1">
        <v>313</v>
      </c>
      <c r="B104" s="102" t="s">
        <v>71</v>
      </c>
      <c r="C104" s="103"/>
      <c r="D104" s="103"/>
      <c r="E104" s="103"/>
      <c r="F104" s="103"/>
      <c r="G104" s="103"/>
      <c r="H104" s="103"/>
      <c r="I104" s="103"/>
      <c r="J104" s="103"/>
      <c r="K104" s="103"/>
      <c r="L104" s="103"/>
      <c r="M104" s="103"/>
      <c r="N104" s="103"/>
      <c r="O104" s="103"/>
      <c r="P104" s="103"/>
      <c r="Q104" s="103"/>
      <c r="R104" s="103"/>
      <c r="S104" s="103"/>
      <c r="T104" s="103"/>
      <c r="U104" s="103"/>
      <c r="V104" s="103"/>
      <c r="W104" s="103"/>
      <c r="X104" s="103"/>
      <c r="Y104" s="103"/>
      <c r="Z104" s="103"/>
      <c r="AA104" s="103"/>
      <c r="AB104" s="103"/>
      <c r="AC104" s="103"/>
      <c r="AD104" s="103"/>
      <c r="AE104" s="103"/>
      <c r="AF104" s="103"/>
      <c r="AG104" s="104"/>
      <c r="AH104" s="132"/>
      <c r="AI104" s="132"/>
      <c r="AJ104" s="132"/>
      <c r="AK104" s="112"/>
      <c r="AL104" s="112"/>
      <c r="AM104" s="112"/>
      <c r="AN104" s="112"/>
      <c r="AO104" s="112"/>
      <c r="AP104" s="112"/>
      <c r="AQ104" s="112"/>
      <c r="AR104" s="112"/>
      <c r="AS104" s="112"/>
      <c r="AT104" s="112"/>
      <c r="AU104" s="112"/>
      <c r="AV104" s="112"/>
      <c r="AW104" s="112"/>
      <c r="AX104" s="112"/>
      <c r="AY104" s="112"/>
      <c r="AZ104" s="112"/>
      <c r="BA104" s="113"/>
      <c r="BB104" s="1">
        <v>3</v>
      </c>
      <c r="BC104" s="1">
        <v>1</v>
      </c>
    </row>
    <row r="105" spans="1:55" s="1" customFormat="1" ht="20.100000000000001" customHeight="1" x14ac:dyDescent="0.4">
      <c r="B105" s="6">
        <v>5</v>
      </c>
      <c r="C105" s="8"/>
      <c r="D105" s="114" t="s">
        <v>72</v>
      </c>
      <c r="E105" s="114"/>
      <c r="F105" s="114"/>
      <c r="G105" s="114"/>
      <c r="H105" s="114"/>
      <c r="I105" s="114"/>
      <c r="J105" s="114"/>
      <c r="K105" s="114"/>
      <c r="L105" s="114"/>
      <c r="M105" s="114"/>
      <c r="N105" s="114"/>
      <c r="O105" s="114"/>
      <c r="P105" s="114"/>
      <c r="Q105" s="114"/>
      <c r="R105" s="114"/>
      <c r="S105" s="114"/>
      <c r="T105" s="114"/>
      <c r="U105" s="114"/>
      <c r="V105" s="114"/>
      <c r="W105" s="114"/>
      <c r="X105" s="114"/>
      <c r="Y105" s="114"/>
      <c r="Z105" s="114"/>
      <c r="AA105" s="114"/>
      <c r="AB105" s="114"/>
      <c r="AC105" s="114"/>
      <c r="AD105" s="114"/>
      <c r="AE105" s="114"/>
      <c r="AF105" s="114"/>
      <c r="AG105" s="114"/>
      <c r="AH105" s="114"/>
      <c r="AI105" s="114"/>
      <c r="AJ105" s="114"/>
      <c r="AK105" s="114"/>
      <c r="AL105" s="114"/>
      <c r="AM105" s="114"/>
      <c r="AN105" s="114"/>
      <c r="AO105" s="114"/>
      <c r="AP105" s="114"/>
      <c r="AQ105" s="114"/>
      <c r="AR105" s="114"/>
      <c r="AS105" s="114"/>
      <c r="AT105" s="114"/>
      <c r="AU105" s="114"/>
      <c r="AV105" s="114"/>
      <c r="AW105" s="114"/>
      <c r="AX105" s="114"/>
      <c r="AY105" s="114"/>
      <c r="AZ105" s="114"/>
      <c r="BA105" s="115"/>
    </row>
    <row r="106" spans="1:55" s="1" customFormat="1" ht="20.100000000000001" customHeight="1" x14ac:dyDescent="0.4">
      <c r="B106" s="6">
        <v>4</v>
      </c>
      <c r="C106" s="8"/>
      <c r="D106" s="114" t="s">
        <v>73</v>
      </c>
      <c r="E106" s="114"/>
      <c r="F106" s="114"/>
      <c r="G106" s="114"/>
      <c r="H106" s="114"/>
      <c r="I106" s="114"/>
      <c r="J106" s="114"/>
      <c r="K106" s="114"/>
      <c r="L106" s="114"/>
      <c r="M106" s="114"/>
      <c r="N106" s="114"/>
      <c r="O106" s="114"/>
      <c r="P106" s="114"/>
      <c r="Q106" s="114"/>
      <c r="R106" s="114"/>
      <c r="S106" s="114"/>
      <c r="T106" s="114"/>
      <c r="U106" s="114"/>
      <c r="V106" s="114"/>
      <c r="W106" s="114"/>
      <c r="X106" s="114"/>
      <c r="Y106" s="114"/>
      <c r="Z106" s="114"/>
      <c r="AA106" s="114"/>
      <c r="AB106" s="114"/>
      <c r="AC106" s="114"/>
      <c r="AD106" s="114"/>
      <c r="AE106" s="114"/>
      <c r="AF106" s="114"/>
      <c r="AG106" s="114"/>
      <c r="AH106" s="114"/>
      <c r="AI106" s="114"/>
      <c r="AJ106" s="114"/>
      <c r="AK106" s="114"/>
      <c r="AL106" s="114"/>
      <c r="AM106" s="114"/>
      <c r="AN106" s="114"/>
      <c r="AO106" s="114"/>
      <c r="AP106" s="114"/>
      <c r="AQ106" s="114"/>
      <c r="AR106" s="114"/>
      <c r="AS106" s="114"/>
      <c r="AT106" s="114"/>
      <c r="AU106" s="114"/>
      <c r="AV106" s="114"/>
      <c r="AW106" s="114"/>
      <c r="AX106" s="114"/>
      <c r="AY106" s="114"/>
      <c r="AZ106" s="114"/>
      <c r="BA106" s="115"/>
    </row>
    <row r="107" spans="1:55" s="1" customFormat="1" ht="20.100000000000001" customHeight="1" x14ac:dyDescent="0.4">
      <c r="B107" s="6">
        <v>3</v>
      </c>
      <c r="C107" s="8"/>
      <c r="D107" s="114" t="s">
        <v>74</v>
      </c>
      <c r="E107" s="114"/>
      <c r="F107" s="114"/>
      <c r="G107" s="114"/>
      <c r="H107" s="114"/>
      <c r="I107" s="114"/>
      <c r="J107" s="114"/>
      <c r="K107" s="114"/>
      <c r="L107" s="114"/>
      <c r="M107" s="114"/>
      <c r="N107" s="114"/>
      <c r="O107" s="114"/>
      <c r="P107" s="114"/>
      <c r="Q107" s="114"/>
      <c r="R107" s="114"/>
      <c r="S107" s="114"/>
      <c r="T107" s="114"/>
      <c r="U107" s="114"/>
      <c r="V107" s="114"/>
      <c r="W107" s="114"/>
      <c r="X107" s="114"/>
      <c r="Y107" s="114"/>
      <c r="Z107" s="114"/>
      <c r="AA107" s="114"/>
      <c r="AB107" s="114"/>
      <c r="AC107" s="114"/>
      <c r="AD107" s="114"/>
      <c r="AE107" s="114"/>
      <c r="AF107" s="114"/>
      <c r="AG107" s="114"/>
      <c r="AH107" s="114"/>
      <c r="AI107" s="114"/>
      <c r="AJ107" s="114"/>
      <c r="AK107" s="114"/>
      <c r="AL107" s="114"/>
      <c r="AM107" s="114"/>
      <c r="AN107" s="114"/>
      <c r="AO107" s="114"/>
      <c r="AP107" s="114"/>
      <c r="AQ107" s="114"/>
      <c r="AR107" s="114"/>
      <c r="AS107" s="114"/>
      <c r="AT107" s="114"/>
      <c r="AU107" s="114"/>
      <c r="AV107" s="114"/>
      <c r="AW107" s="114"/>
      <c r="AX107" s="114"/>
      <c r="AY107" s="114"/>
      <c r="AZ107" s="114"/>
      <c r="BA107" s="115"/>
    </row>
    <row r="108" spans="1:55" s="1" customFormat="1" ht="20.100000000000001" customHeight="1" x14ac:dyDescent="0.4">
      <c r="B108" s="6">
        <v>2</v>
      </c>
      <c r="C108" s="8"/>
      <c r="D108" s="114" t="s">
        <v>75</v>
      </c>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114"/>
      <c r="AO108" s="114"/>
      <c r="AP108" s="114"/>
      <c r="AQ108" s="114"/>
      <c r="AR108" s="114"/>
      <c r="AS108" s="114"/>
      <c r="AT108" s="114"/>
      <c r="AU108" s="114"/>
      <c r="AV108" s="114"/>
      <c r="AW108" s="114"/>
      <c r="AX108" s="114"/>
      <c r="AY108" s="114"/>
      <c r="AZ108" s="114"/>
      <c r="BA108" s="115"/>
    </row>
    <row r="109" spans="1:55" s="1" customFormat="1" ht="20.100000000000001" customHeight="1" x14ac:dyDescent="0.4">
      <c r="B109" s="7">
        <v>1</v>
      </c>
      <c r="C109" s="9"/>
      <c r="D109" s="94" t="s">
        <v>76</v>
      </c>
      <c r="E109" s="94"/>
      <c r="F109" s="94"/>
      <c r="G109" s="94"/>
      <c r="H109" s="94"/>
      <c r="I109" s="94"/>
      <c r="J109" s="94"/>
      <c r="K109" s="94"/>
      <c r="L109" s="94"/>
      <c r="M109" s="94"/>
      <c r="N109" s="94"/>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c r="AU109" s="94"/>
      <c r="AV109" s="94"/>
      <c r="AW109" s="94"/>
      <c r="AX109" s="94"/>
      <c r="AY109" s="94"/>
      <c r="AZ109" s="94"/>
      <c r="BA109" s="116"/>
    </row>
    <row r="110" spans="1:55" s="1" customFormat="1" ht="20.100000000000001" customHeight="1" x14ac:dyDescent="0.4">
      <c r="A110" s="1">
        <v>321</v>
      </c>
      <c r="B110" s="128" t="s">
        <v>77</v>
      </c>
      <c r="C110" s="129"/>
      <c r="D110" s="129"/>
      <c r="E110" s="129"/>
      <c r="F110" s="129"/>
      <c r="G110" s="129"/>
      <c r="H110" s="129"/>
      <c r="I110" s="129"/>
      <c r="J110" s="129"/>
      <c r="K110" s="129"/>
      <c r="L110" s="129"/>
      <c r="M110" s="129"/>
      <c r="N110" s="129"/>
      <c r="O110" s="129"/>
      <c r="P110" s="129"/>
      <c r="Q110" s="129"/>
      <c r="R110" s="129"/>
      <c r="S110" s="129"/>
      <c r="T110" s="129"/>
      <c r="U110" s="129"/>
      <c r="V110" s="129"/>
      <c r="W110" s="129"/>
      <c r="X110" s="129"/>
      <c r="Y110" s="129"/>
      <c r="Z110" s="129"/>
      <c r="AA110" s="129"/>
      <c r="AB110" s="129"/>
      <c r="AC110" s="129"/>
      <c r="AD110" s="129"/>
      <c r="AE110" s="129"/>
      <c r="AF110" s="129"/>
      <c r="AG110" s="130"/>
      <c r="AH110" s="131"/>
      <c r="AI110" s="131"/>
      <c r="AJ110" s="131"/>
      <c r="AK110" s="112"/>
      <c r="AL110" s="112"/>
      <c r="AM110" s="112"/>
      <c r="AN110" s="112"/>
      <c r="AO110" s="112"/>
      <c r="AP110" s="112"/>
      <c r="AQ110" s="112"/>
      <c r="AR110" s="112"/>
      <c r="AS110" s="112"/>
      <c r="AT110" s="112"/>
      <c r="AU110" s="112"/>
      <c r="AV110" s="112"/>
      <c r="AW110" s="112"/>
      <c r="AX110" s="112"/>
      <c r="AY110" s="112"/>
      <c r="AZ110" s="112"/>
      <c r="BA110" s="113"/>
      <c r="BB110" s="1">
        <v>3</v>
      </c>
      <c r="BC110" s="1">
        <v>2</v>
      </c>
    </row>
    <row r="111" spans="1:55" s="1" customFormat="1" ht="62.45" customHeight="1" x14ac:dyDescent="0.4">
      <c r="B111" s="6">
        <v>5</v>
      </c>
      <c r="C111" s="8"/>
      <c r="D111" s="114" t="s">
        <v>241</v>
      </c>
      <c r="E111" s="114"/>
      <c r="F111" s="114"/>
      <c r="G111" s="114"/>
      <c r="H111" s="114"/>
      <c r="I111" s="114"/>
      <c r="J111" s="114"/>
      <c r="K111" s="114"/>
      <c r="L111" s="114"/>
      <c r="M111" s="114"/>
      <c r="N111" s="114"/>
      <c r="O111" s="114"/>
      <c r="P111" s="114"/>
      <c r="Q111" s="114"/>
      <c r="R111" s="114"/>
      <c r="S111" s="114"/>
      <c r="T111" s="114"/>
      <c r="U111" s="114"/>
      <c r="V111" s="114"/>
      <c r="W111" s="114"/>
      <c r="X111" s="114"/>
      <c r="Y111" s="114"/>
      <c r="Z111" s="114"/>
      <c r="AA111" s="114"/>
      <c r="AB111" s="114"/>
      <c r="AC111" s="114"/>
      <c r="AD111" s="114"/>
      <c r="AE111" s="114"/>
      <c r="AF111" s="114"/>
      <c r="AG111" s="114"/>
      <c r="AH111" s="114"/>
      <c r="AI111" s="114"/>
      <c r="AJ111" s="114"/>
      <c r="AK111" s="114"/>
      <c r="AL111" s="114"/>
      <c r="AM111" s="114"/>
      <c r="AN111" s="114"/>
      <c r="AO111" s="114"/>
      <c r="AP111" s="114"/>
      <c r="AQ111" s="114"/>
      <c r="AR111" s="114"/>
      <c r="AS111" s="114"/>
      <c r="AT111" s="114"/>
      <c r="AU111" s="114"/>
      <c r="AV111" s="114"/>
      <c r="AW111" s="114"/>
      <c r="AX111" s="114"/>
      <c r="AY111" s="114"/>
      <c r="AZ111" s="114"/>
      <c r="BA111" s="115"/>
    </row>
    <row r="112" spans="1:55" s="1" customFormat="1" ht="36" customHeight="1" x14ac:dyDescent="0.4">
      <c r="B112" s="6">
        <v>4</v>
      </c>
      <c r="C112" s="8"/>
      <c r="D112" s="114" t="s">
        <v>78</v>
      </c>
      <c r="E112" s="114"/>
      <c r="F112" s="114"/>
      <c r="G112" s="114"/>
      <c r="H112" s="114"/>
      <c r="I112" s="114"/>
      <c r="J112" s="114"/>
      <c r="K112" s="114"/>
      <c r="L112" s="114"/>
      <c r="M112" s="114"/>
      <c r="N112" s="114"/>
      <c r="O112" s="114"/>
      <c r="P112" s="114"/>
      <c r="Q112" s="114"/>
      <c r="R112" s="114"/>
      <c r="S112" s="114"/>
      <c r="T112" s="114"/>
      <c r="U112" s="114"/>
      <c r="V112" s="114"/>
      <c r="W112" s="114"/>
      <c r="X112" s="114"/>
      <c r="Y112" s="114"/>
      <c r="Z112" s="114"/>
      <c r="AA112" s="114"/>
      <c r="AB112" s="114"/>
      <c r="AC112" s="114"/>
      <c r="AD112" s="114"/>
      <c r="AE112" s="114"/>
      <c r="AF112" s="114"/>
      <c r="AG112" s="114"/>
      <c r="AH112" s="114"/>
      <c r="AI112" s="114"/>
      <c r="AJ112" s="114"/>
      <c r="AK112" s="114"/>
      <c r="AL112" s="114"/>
      <c r="AM112" s="114"/>
      <c r="AN112" s="114"/>
      <c r="AO112" s="114"/>
      <c r="AP112" s="114"/>
      <c r="AQ112" s="114"/>
      <c r="AR112" s="114"/>
      <c r="AS112" s="114"/>
      <c r="AT112" s="114"/>
      <c r="AU112" s="114"/>
      <c r="AV112" s="114"/>
      <c r="AW112" s="114"/>
      <c r="AX112" s="114"/>
      <c r="AY112" s="114"/>
      <c r="AZ112" s="114"/>
      <c r="BA112" s="115"/>
    </row>
    <row r="113" spans="1:55" s="1" customFormat="1" ht="20.100000000000001" customHeight="1" x14ac:dyDescent="0.4">
      <c r="B113" s="6">
        <v>3</v>
      </c>
      <c r="C113" s="8"/>
      <c r="D113" s="114" t="s">
        <v>79</v>
      </c>
      <c r="E113" s="114"/>
      <c r="F113" s="114"/>
      <c r="G113" s="114"/>
      <c r="H113" s="114"/>
      <c r="I113" s="114"/>
      <c r="J113" s="114"/>
      <c r="K113" s="114"/>
      <c r="L113" s="114"/>
      <c r="M113" s="114"/>
      <c r="N113" s="114"/>
      <c r="O113" s="114"/>
      <c r="P113" s="114"/>
      <c r="Q113" s="114"/>
      <c r="R113" s="114"/>
      <c r="S113" s="114"/>
      <c r="T113" s="114"/>
      <c r="U113" s="114"/>
      <c r="V113" s="114"/>
      <c r="W113" s="114"/>
      <c r="X113" s="114"/>
      <c r="Y113" s="114"/>
      <c r="Z113" s="114"/>
      <c r="AA113" s="114"/>
      <c r="AB113" s="114"/>
      <c r="AC113" s="114"/>
      <c r="AD113" s="114"/>
      <c r="AE113" s="114"/>
      <c r="AF113" s="114"/>
      <c r="AG113" s="114"/>
      <c r="AH113" s="114"/>
      <c r="AI113" s="114"/>
      <c r="AJ113" s="114"/>
      <c r="AK113" s="114"/>
      <c r="AL113" s="114"/>
      <c r="AM113" s="114"/>
      <c r="AN113" s="114"/>
      <c r="AO113" s="114"/>
      <c r="AP113" s="114"/>
      <c r="AQ113" s="114"/>
      <c r="AR113" s="114"/>
      <c r="AS113" s="114"/>
      <c r="AT113" s="114"/>
      <c r="AU113" s="114"/>
      <c r="AV113" s="114"/>
      <c r="AW113" s="114"/>
      <c r="AX113" s="114"/>
      <c r="AY113" s="114"/>
      <c r="AZ113" s="114"/>
      <c r="BA113" s="115"/>
    </row>
    <row r="114" spans="1:55" s="1" customFormat="1" ht="20.100000000000001" customHeight="1" x14ac:dyDescent="0.4">
      <c r="B114" s="6">
        <v>2</v>
      </c>
      <c r="C114" s="8"/>
      <c r="D114" s="114" t="s">
        <v>80</v>
      </c>
      <c r="E114" s="114"/>
      <c r="F114" s="114"/>
      <c r="G114" s="114"/>
      <c r="H114" s="114"/>
      <c r="I114" s="114"/>
      <c r="J114" s="114"/>
      <c r="K114" s="114"/>
      <c r="L114" s="114"/>
      <c r="M114" s="114"/>
      <c r="N114" s="114"/>
      <c r="O114" s="114"/>
      <c r="P114" s="114"/>
      <c r="Q114" s="114"/>
      <c r="R114" s="114"/>
      <c r="S114" s="114"/>
      <c r="T114" s="114"/>
      <c r="U114" s="114"/>
      <c r="V114" s="114"/>
      <c r="W114" s="114"/>
      <c r="X114" s="114"/>
      <c r="Y114" s="114"/>
      <c r="Z114" s="114"/>
      <c r="AA114" s="114"/>
      <c r="AB114" s="114"/>
      <c r="AC114" s="114"/>
      <c r="AD114" s="114"/>
      <c r="AE114" s="114"/>
      <c r="AF114" s="114"/>
      <c r="AG114" s="114"/>
      <c r="AH114" s="114"/>
      <c r="AI114" s="114"/>
      <c r="AJ114" s="114"/>
      <c r="AK114" s="114"/>
      <c r="AL114" s="114"/>
      <c r="AM114" s="114"/>
      <c r="AN114" s="114"/>
      <c r="AO114" s="114"/>
      <c r="AP114" s="114"/>
      <c r="AQ114" s="114"/>
      <c r="AR114" s="114"/>
      <c r="AS114" s="114"/>
      <c r="AT114" s="114"/>
      <c r="AU114" s="114"/>
      <c r="AV114" s="114"/>
      <c r="AW114" s="114"/>
      <c r="AX114" s="114"/>
      <c r="AY114" s="114"/>
      <c r="AZ114" s="114"/>
      <c r="BA114" s="115"/>
    </row>
    <row r="115" spans="1:55" s="1" customFormat="1" ht="20.100000000000001" customHeight="1" x14ac:dyDescent="0.4">
      <c r="B115" s="7">
        <v>1</v>
      </c>
      <c r="C115" s="9"/>
      <c r="D115" s="94" t="s">
        <v>81</v>
      </c>
      <c r="E115" s="94"/>
      <c r="F115" s="94"/>
      <c r="G115" s="94"/>
      <c r="H115" s="94"/>
      <c r="I115" s="94"/>
      <c r="J115" s="94"/>
      <c r="K115" s="94"/>
      <c r="L115" s="94"/>
      <c r="M115" s="94"/>
      <c r="N115" s="94"/>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c r="AO115" s="94"/>
      <c r="AP115" s="94"/>
      <c r="AQ115" s="94"/>
      <c r="AR115" s="94"/>
      <c r="AS115" s="94"/>
      <c r="AT115" s="94"/>
      <c r="AU115" s="94"/>
      <c r="AV115" s="94"/>
      <c r="AW115" s="94"/>
      <c r="AX115" s="94"/>
      <c r="AY115" s="94"/>
      <c r="AZ115" s="94"/>
      <c r="BA115" s="116"/>
    </row>
    <row r="116" spans="1:55" s="1" customFormat="1" ht="20.100000000000001" customHeight="1" x14ac:dyDescent="0.4">
      <c r="A116" s="1">
        <v>322</v>
      </c>
      <c r="B116" s="128" t="s">
        <v>82</v>
      </c>
      <c r="C116" s="129"/>
      <c r="D116" s="129"/>
      <c r="E116" s="129"/>
      <c r="F116" s="129"/>
      <c r="G116" s="129"/>
      <c r="H116" s="129"/>
      <c r="I116" s="129"/>
      <c r="J116" s="129"/>
      <c r="K116" s="129"/>
      <c r="L116" s="129"/>
      <c r="M116" s="129"/>
      <c r="N116" s="129"/>
      <c r="O116" s="129"/>
      <c r="P116" s="129"/>
      <c r="Q116" s="129"/>
      <c r="R116" s="129"/>
      <c r="S116" s="129"/>
      <c r="T116" s="129"/>
      <c r="U116" s="129"/>
      <c r="V116" s="129"/>
      <c r="W116" s="129"/>
      <c r="X116" s="129"/>
      <c r="Y116" s="129"/>
      <c r="Z116" s="129"/>
      <c r="AA116" s="129"/>
      <c r="AB116" s="129"/>
      <c r="AC116" s="129"/>
      <c r="AD116" s="129"/>
      <c r="AE116" s="129"/>
      <c r="AF116" s="129"/>
      <c r="AG116" s="130"/>
      <c r="AH116" s="131"/>
      <c r="AI116" s="131"/>
      <c r="AJ116" s="131"/>
      <c r="AK116" s="112"/>
      <c r="AL116" s="112"/>
      <c r="AM116" s="112"/>
      <c r="AN116" s="112"/>
      <c r="AO116" s="112"/>
      <c r="AP116" s="112"/>
      <c r="AQ116" s="112"/>
      <c r="AR116" s="112"/>
      <c r="AS116" s="112"/>
      <c r="AT116" s="112"/>
      <c r="AU116" s="112"/>
      <c r="AV116" s="112"/>
      <c r="AW116" s="112"/>
      <c r="AX116" s="112"/>
      <c r="AY116" s="112"/>
      <c r="AZ116" s="112"/>
      <c r="BA116" s="113"/>
      <c r="BB116" s="1">
        <v>3</v>
      </c>
      <c r="BC116" s="1">
        <v>2</v>
      </c>
    </row>
    <row r="117" spans="1:55" s="1" customFormat="1" ht="176.1" customHeight="1" x14ac:dyDescent="0.4">
      <c r="B117" s="6">
        <v>5</v>
      </c>
      <c r="C117" s="8"/>
      <c r="D117" s="114" t="s">
        <v>83</v>
      </c>
      <c r="E117" s="114"/>
      <c r="F117" s="114"/>
      <c r="G117" s="114"/>
      <c r="H117" s="114"/>
      <c r="I117" s="114"/>
      <c r="J117" s="114"/>
      <c r="K117" s="114"/>
      <c r="L117" s="114"/>
      <c r="M117" s="114"/>
      <c r="N117" s="114"/>
      <c r="O117" s="114"/>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4"/>
      <c r="AL117" s="114"/>
      <c r="AM117" s="114"/>
      <c r="AN117" s="114"/>
      <c r="AO117" s="114"/>
      <c r="AP117" s="114"/>
      <c r="AQ117" s="114"/>
      <c r="AR117" s="114"/>
      <c r="AS117" s="114"/>
      <c r="AT117" s="114"/>
      <c r="AU117" s="114"/>
      <c r="AV117" s="114"/>
      <c r="AW117" s="114"/>
      <c r="AX117" s="114"/>
      <c r="AY117" s="114"/>
      <c r="AZ117" s="114"/>
      <c r="BA117" s="115"/>
    </row>
    <row r="118" spans="1:55" s="1" customFormat="1" ht="37.5" customHeight="1" x14ac:dyDescent="0.4">
      <c r="B118" s="6">
        <v>4</v>
      </c>
      <c r="C118" s="8"/>
      <c r="D118" s="114" t="s">
        <v>84</v>
      </c>
      <c r="E118" s="114"/>
      <c r="F118" s="114"/>
      <c r="G118" s="114"/>
      <c r="H118" s="114"/>
      <c r="I118" s="114"/>
      <c r="J118" s="114"/>
      <c r="K118" s="114"/>
      <c r="L118" s="114"/>
      <c r="M118" s="114"/>
      <c r="N118" s="114"/>
      <c r="O118" s="114"/>
      <c r="P118" s="114"/>
      <c r="Q118" s="114"/>
      <c r="R118" s="114"/>
      <c r="S118" s="114"/>
      <c r="T118" s="114"/>
      <c r="U118" s="114"/>
      <c r="V118" s="114"/>
      <c r="W118" s="114"/>
      <c r="X118" s="114"/>
      <c r="Y118" s="114"/>
      <c r="Z118" s="114"/>
      <c r="AA118" s="114"/>
      <c r="AB118" s="114"/>
      <c r="AC118" s="114"/>
      <c r="AD118" s="114"/>
      <c r="AE118" s="114"/>
      <c r="AF118" s="114"/>
      <c r="AG118" s="114"/>
      <c r="AH118" s="114"/>
      <c r="AI118" s="114"/>
      <c r="AJ118" s="114"/>
      <c r="AK118" s="114"/>
      <c r="AL118" s="114"/>
      <c r="AM118" s="114"/>
      <c r="AN118" s="114"/>
      <c r="AO118" s="114"/>
      <c r="AP118" s="114"/>
      <c r="AQ118" s="114"/>
      <c r="AR118" s="114"/>
      <c r="AS118" s="114"/>
      <c r="AT118" s="114"/>
      <c r="AU118" s="114"/>
      <c r="AV118" s="114"/>
      <c r="AW118" s="114"/>
      <c r="AX118" s="114"/>
      <c r="AY118" s="114"/>
      <c r="AZ118" s="114"/>
      <c r="BA118" s="115"/>
    </row>
    <row r="119" spans="1:55" s="1" customFormat="1" ht="37.5" customHeight="1" x14ac:dyDescent="0.4">
      <c r="B119" s="6">
        <v>3</v>
      </c>
      <c r="C119" s="8"/>
      <c r="D119" s="114" t="s">
        <v>85</v>
      </c>
      <c r="E119" s="114"/>
      <c r="F119" s="114"/>
      <c r="G119" s="114"/>
      <c r="H119" s="114"/>
      <c r="I119" s="114"/>
      <c r="J119" s="114"/>
      <c r="K119" s="114"/>
      <c r="L119" s="114"/>
      <c r="M119" s="114"/>
      <c r="N119" s="114"/>
      <c r="O119" s="114"/>
      <c r="P119" s="114"/>
      <c r="Q119" s="114"/>
      <c r="R119" s="114"/>
      <c r="S119" s="114"/>
      <c r="T119" s="114"/>
      <c r="U119" s="114"/>
      <c r="V119" s="114"/>
      <c r="W119" s="114"/>
      <c r="X119" s="114"/>
      <c r="Y119" s="114"/>
      <c r="Z119" s="114"/>
      <c r="AA119" s="114"/>
      <c r="AB119" s="114"/>
      <c r="AC119" s="114"/>
      <c r="AD119" s="114"/>
      <c r="AE119" s="114"/>
      <c r="AF119" s="114"/>
      <c r="AG119" s="114"/>
      <c r="AH119" s="114"/>
      <c r="AI119" s="114"/>
      <c r="AJ119" s="114"/>
      <c r="AK119" s="114"/>
      <c r="AL119" s="114"/>
      <c r="AM119" s="114"/>
      <c r="AN119" s="114"/>
      <c r="AO119" s="114"/>
      <c r="AP119" s="114"/>
      <c r="AQ119" s="114"/>
      <c r="AR119" s="114"/>
      <c r="AS119" s="114"/>
      <c r="AT119" s="114"/>
      <c r="AU119" s="114"/>
      <c r="AV119" s="114"/>
      <c r="AW119" s="114"/>
      <c r="AX119" s="114"/>
      <c r="AY119" s="114"/>
      <c r="AZ119" s="114"/>
      <c r="BA119" s="115"/>
    </row>
    <row r="120" spans="1:55" s="1" customFormat="1" ht="37.5" customHeight="1" x14ac:dyDescent="0.4">
      <c r="B120" s="6">
        <v>2</v>
      </c>
      <c r="C120" s="8"/>
      <c r="D120" s="114" t="s">
        <v>86</v>
      </c>
      <c r="E120" s="114"/>
      <c r="F120" s="114"/>
      <c r="G120" s="114"/>
      <c r="H120" s="114"/>
      <c r="I120" s="114"/>
      <c r="J120" s="114"/>
      <c r="K120" s="114"/>
      <c r="L120" s="114"/>
      <c r="M120" s="114"/>
      <c r="N120" s="114"/>
      <c r="O120" s="114"/>
      <c r="P120" s="114"/>
      <c r="Q120" s="114"/>
      <c r="R120" s="114"/>
      <c r="S120" s="114"/>
      <c r="T120" s="114"/>
      <c r="U120" s="114"/>
      <c r="V120" s="114"/>
      <c r="W120" s="114"/>
      <c r="X120" s="114"/>
      <c r="Y120" s="114"/>
      <c r="Z120" s="114"/>
      <c r="AA120" s="114"/>
      <c r="AB120" s="114"/>
      <c r="AC120" s="114"/>
      <c r="AD120" s="114"/>
      <c r="AE120" s="114"/>
      <c r="AF120" s="114"/>
      <c r="AG120" s="114"/>
      <c r="AH120" s="114"/>
      <c r="AI120" s="114"/>
      <c r="AJ120" s="114"/>
      <c r="AK120" s="114"/>
      <c r="AL120" s="114"/>
      <c r="AM120" s="114"/>
      <c r="AN120" s="114"/>
      <c r="AO120" s="114"/>
      <c r="AP120" s="114"/>
      <c r="AQ120" s="114"/>
      <c r="AR120" s="114"/>
      <c r="AS120" s="114"/>
      <c r="AT120" s="114"/>
      <c r="AU120" s="114"/>
      <c r="AV120" s="114"/>
      <c r="AW120" s="114"/>
      <c r="AX120" s="114"/>
      <c r="AY120" s="114"/>
      <c r="AZ120" s="114"/>
      <c r="BA120" s="115"/>
    </row>
    <row r="121" spans="1:55" s="1" customFormat="1" ht="20.100000000000001" customHeight="1" x14ac:dyDescent="0.4">
      <c r="B121" s="7">
        <v>1</v>
      </c>
      <c r="C121" s="9"/>
      <c r="D121" s="94" t="s">
        <v>87</v>
      </c>
      <c r="E121" s="94"/>
      <c r="F121" s="94"/>
      <c r="G121" s="94"/>
      <c r="H121" s="94"/>
      <c r="I121" s="94"/>
      <c r="J121" s="94"/>
      <c r="K121" s="94"/>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c r="AU121" s="94"/>
      <c r="AV121" s="94"/>
      <c r="AW121" s="94"/>
      <c r="AX121" s="94"/>
      <c r="AY121" s="94"/>
      <c r="AZ121" s="94"/>
      <c r="BA121" s="116"/>
    </row>
    <row r="122" spans="1:55" s="1" customFormat="1" ht="20.100000000000001" customHeight="1" x14ac:dyDescent="0.4">
      <c r="A122" s="1">
        <v>323</v>
      </c>
      <c r="B122" s="128" t="s">
        <v>218</v>
      </c>
      <c r="C122" s="129"/>
      <c r="D122" s="129"/>
      <c r="E122" s="129"/>
      <c r="F122" s="129"/>
      <c r="G122" s="129"/>
      <c r="H122" s="129"/>
      <c r="I122" s="129"/>
      <c r="J122" s="129"/>
      <c r="K122" s="129"/>
      <c r="L122" s="129"/>
      <c r="M122" s="129"/>
      <c r="N122" s="129"/>
      <c r="O122" s="129"/>
      <c r="P122" s="129"/>
      <c r="Q122" s="129"/>
      <c r="R122" s="129"/>
      <c r="S122" s="129"/>
      <c r="T122" s="129"/>
      <c r="U122" s="129"/>
      <c r="V122" s="129"/>
      <c r="W122" s="129"/>
      <c r="X122" s="129"/>
      <c r="Y122" s="129"/>
      <c r="Z122" s="129"/>
      <c r="AA122" s="129"/>
      <c r="AB122" s="129"/>
      <c r="AC122" s="129"/>
      <c r="AD122" s="129"/>
      <c r="AE122" s="129"/>
      <c r="AF122" s="129"/>
      <c r="AG122" s="130"/>
      <c r="AH122" s="131"/>
      <c r="AI122" s="131"/>
      <c r="AJ122" s="131"/>
      <c r="AK122" s="112"/>
      <c r="AL122" s="112"/>
      <c r="AM122" s="112"/>
      <c r="AN122" s="112"/>
      <c r="AO122" s="112"/>
      <c r="AP122" s="112"/>
      <c r="AQ122" s="112"/>
      <c r="AR122" s="112"/>
      <c r="AS122" s="112"/>
      <c r="AT122" s="112"/>
      <c r="AU122" s="112"/>
      <c r="AV122" s="112"/>
      <c r="AW122" s="112"/>
      <c r="AX122" s="112"/>
      <c r="AY122" s="112"/>
      <c r="AZ122" s="112"/>
      <c r="BA122" s="113"/>
      <c r="BB122" s="1">
        <v>3</v>
      </c>
      <c r="BC122" s="1">
        <v>2</v>
      </c>
    </row>
    <row r="123" spans="1:55" s="1" customFormat="1" ht="128.1" customHeight="1" x14ac:dyDescent="0.4">
      <c r="B123" s="6">
        <v>5</v>
      </c>
      <c r="C123" s="8"/>
      <c r="D123" s="114" t="s">
        <v>220</v>
      </c>
      <c r="E123" s="114"/>
      <c r="F123" s="114"/>
      <c r="G123" s="114"/>
      <c r="H123" s="114"/>
      <c r="I123" s="114"/>
      <c r="J123" s="114"/>
      <c r="K123" s="114"/>
      <c r="L123" s="114"/>
      <c r="M123" s="114"/>
      <c r="N123" s="114"/>
      <c r="O123" s="114"/>
      <c r="P123" s="114"/>
      <c r="Q123" s="114"/>
      <c r="R123" s="114"/>
      <c r="S123" s="114"/>
      <c r="T123" s="114"/>
      <c r="U123" s="114"/>
      <c r="V123" s="114"/>
      <c r="W123" s="114"/>
      <c r="X123" s="114"/>
      <c r="Y123" s="114"/>
      <c r="Z123" s="114"/>
      <c r="AA123" s="114"/>
      <c r="AB123" s="114"/>
      <c r="AC123" s="114"/>
      <c r="AD123" s="114"/>
      <c r="AE123" s="114"/>
      <c r="AF123" s="114"/>
      <c r="AG123" s="114"/>
      <c r="AH123" s="114"/>
      <c r="AI123" s="114"/>
      <c r="AJ123" s="114"/>
      <c r="AK123" s="114"/>
      <c r="AL123" s="114"/>
      <c r="AM123" s="114"/>
      <c r="AN123" s="114"/>
      <c r="AO123" s="114"/>
      <c r="AP123" s="114"/>
      <c r="AQ123" s="114"/>
      <c r="AR123" s="114"/>
      <c r="AS123" s="114"/>
      <c r="AT123" s="114"/>
      <c r="AU123" s="114"/>
      <c r="AV123" s="114"/>
      <c r="AW123" s="114"/>
      <c r="AX123" s="114"/>
      <c r="AY123" s="114"/>
      <c r="AZ123" s="114"/>
      <c r="BA123" s="115"/>
    </row>
    <row r="124" spans="1:55" s="1" customFormat="1" ht="49.5" customHeight="1" x14ac:dyDescent="0.4">
      <c r="B124" s="6">
        <v>4</v>
      </c>
      <c r="C124" s="8"/>
      <c r="D124" s="114" t="s">
        <v>219</v>
      </c>
      <c r="E124" s="114"/>
      <c r="F124" s="114"/>
      <c r="G124" s="114"/>
      <c r="H124" s="114"/>
      <c r="I124" s="114"/>
      <c r="J124" s="114"/>
      <c r="K124" s="114"/>
      <c r="L124" s="114"/>
      <c r="M124" s="114"/>
      <c r="N124" s="114"/>
      <c r="O124" s="114"/>
      <c r="P124" s="114"/>
      <c r="Q124" s="114"/>
      <c r="R124" s="114"/>
      <c r="S124" s="114"/>
      <c r="T124" s="114"/>
      <c r="U124" s="114"/>
      <c r="V124" s="114"/>
      <c r="W124" s="114"/>
      <c r="X124" s="114"/>
      <c r="Y124" s="114"/>
      <c r="Z124" s="114"/>
      <c r="AA124" s="114"/>
      <c r="AB124" s="114"/>
      <c r="AC124" s="114"/>
      <c r="AD124" s="114"/>
      <c r="AE124" s="114"/>
      <c r="AF124" s="114"/>
      <c r="AG124" s="114"/>
      <c r="AH124" s="114"/>
      <c r="AI124" s="114"/>
      <c r="AJ124" s="114"/>
      <c r="AK124" s="114"/>
      <c r="AL124" s="114"/>
      <c r="AM124" s="114"/>
      <c r="AN124" s="114"/>
      <c r="AO124" s="114"/>
      <c r="AP124" s="114"/>
      <c r="AQ124" s="114"/>
      <c r="AR124" s="114"/>
      <c r="AS124" s="114"/>
      <c r="AT124" s="114"/>
      <c r="AU124" s="114"/>
      <c r="AV124" s="114"/>
      <c r="AW124" s="114"/>
      <c r="AX124" s="114"/>
      <c r="AY124" s="114"/>
      <c r="AZ124" s="114"/>
      <c r="BA124" s="115"/>
    </row>
    <row r="125" spans="1:55" s="1" customFormat="1" ht="54.6" customHeight="1" x14ac:dyDescent="0.4">
      <c r="B125" s="6">
        <v>3</v>
      </c>
      <c r="C125" s="8"/>
      <c r="D125" s="114" t="s">
        <v>221</v>
      </c>
      <c r="E125" s="114"/>
      <c r="F125" s="114"/>
      <c r="G125" s="114"/>
      <c r="H125" s="114"/>
      <c r="I125" s="114"/>
      <c r="J125" s="114"/>
      <c r="K125" s="114"/>
      <c r="L125" s="114"/>
      <c r="M125" s="114"/>
      <c r="N125" s="114"/>
      <c r="O125" s="114"/>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4"/>
      <c r="AL125" s="114"/>
      <c r="AM125" s="114"/>
      <c r="AN125" s="114"/>
      <c r="AO125" s="114"/>
      <c r="AP125" s="114"/>
      <c r="AQ125" s="114"/>
      <c r="AR125" s="114"/>
      <c r="AS125" s="114"/>
      <c r="AT125" s="114"/>
      <c r="AU125" s="114"/>
      <c r="AV125" s="114"/>
      <c r="AW125" s="114"/>
      <c r="AX125" s="114"/>
      <c r="AY125" s="114"/>
      <c r="AZ125" s="114"/>
      <c r="BA125" s="115"/>
    </row>
    <row r="126" spans="1:55" s="1" customFormat="1" ht="39.6" customHeight="1" x14ac:dyDescent="0.4">
      <c r="B126" s="6">
        <v>2</v>
      </c>
      <c r="C126" s="8"/>
      <c r="D126" s="114" t="s">
        <v>222</v>
      </c>
      <c r="E126" s="114"/>
      <c r="F126" s="114"/>
      <c r="G126" s="114"/>
      <c r="H126" s="114"/>
      <c r="I126" s="114"/>
      <c r="J126" s="114"/>
      <c r="K126" s="114"/>
      <c r="L126" s="114"/>
      <c r="M126" s="114"/>
      <c r="N126" s="114"/>
      <c r="O126" s="114"/>
      <c r="P126" s="114"/>
      <c r="Q126" s="114"/>
      <c r="R126" s="114"/>
      <c r="S126" s="114"/>
      <c r="T126" s="114"/>
      <c r="U126" s="114"/>
      <c r="V126" s="114"/>
      <c r="W126" s="114"/>
      <c r="X126" s="114"/>
      <c r="Y126" s="114"/>
      <c r="Z126" s="114"/>
      <c r="AA126" s="114"/>
      <c r="AB126" s="114"/>
      <c r="AC126" s="114"/>
      <c r="AD126" s="114"/>
      <c r="AE126" s="114"/>
      <c r="AF126" s="114"/>
      <c r="AG126" s="114"/>
      <c r="AH126" s="114"/>
      <c r="AI126" s="114"/>
      <c r="AJ126" s="114"/>
      <c r="AK126" s="114"/>
      <c r="AL126" s="114"/>
      <c r="AM126" s="114"/>
      <c r="AN126" s="114"/>
      <c r="AO126" s="114"/>
      <c r="AP126" s="114"/>
      <c r="AQ126" s="114"/>
      <c r="AR126" s="114"/>
      <c r="AS126" s="114"/>
      <c r="AT126" s="114"/>
      <c r="AU126" s="114"/>
      <c r="AV126" s="114"/>
      <c r="AW126" s="114"/>
      <c r="AX126" s="114"/>
      <c r="AY126" s="114"/>
      <c r="AZ126" s="114"/>
      <c r="BA126" s="115"/>
    </row>
    <row r="127" spans="1:55" s="1" customFormat="1" ht="20.100000000000001" customHeight="1" x14ac:dyDescent="0.4">
      <c r="B127" s="7">
        <v>1</v>
      </c>
      <c r="C127" s="9"/>
      <c r="D127" s="94" t="s">
        <v>88</v>
      </c>
      <c r="E127" s="94"/>
      <c r="F127" s="94"/>
      <c r="G127" s="94"/>
      <c r="H127" s="94"/>
      <c r="I127" s="94"/>
      <c r="J127" s="94"/>
      <c r="K127" s="94"/>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c r="AU127" s="94"/>
      <c r="AV127" s="94"/>
      <c r="AW127" s="94"/>
      <c r="AX127" s="94"/>
      <c r="AY127" s="94"/>
      <c r="AZ127" s="94"/>
      <c r="BA127" s="116"/>
    </row>
    <row r="128" spans="1:55" s="1" customFormat="1" ht="20.100000000000001" customHeight="1" x14ac:dyDescent="0.4">
      <c r="A128" s="1">
        <v>331</v>
      </c>
      <c r="B128" s="124" t="s">
        <v>89</v>
      </c>
      <c r="C128" s="125"/>
      <c r="D128" s="125"/>
      <c r="E128" s="125"/>
      <c r="F128" s="125"/>
      <c r="G128" s="125"/>
      <c r="H128" s="125"/>
      <c r="I128" s="125"/>
      <c r="J128" s="125"/>
      <c r="K128" s="125"/>
      <c r="L128" s="125"/>
      <c r="M128" s="125"/>
      <c r="N128" s="125"/>
      <c r="O128" s="125"/>
      <c r="P128" s="125"/>
      <c r="Q128" s="125"/>
      <c r="R128" s="125"/>
      <c r="S128" s="125"/>
      <c r="T128" s="125"/>
      <c r="U128" s="125"/>
      <c r="V128" s="125"/>
      <c r="W128" s="125"/>
      <c r="X128" s="125"/>
      <c r="Y128" s="125"/>
      <c r="Z128" s="125"/>
      <c r="AA128" s="125"/>
      <c r="AB128" s="125"/>
      <c r="AC128" s="125"/>
      <c r="AD128" s="125"/>
      <c r="AE128" s="125"/>
      <c r="AF128" s="125"/>
      <c r="AG128" s="126"/>
      <c r="AH128" s="127"/>
      <c r="AI128" s="127"/>
      <c r="AJ128" s="127"/>
      <c r="AK128" s="112"/>
      <c r="AL128" s="112"/>
      <c r="AM128" s="112"/>
      <c r="AN128" s="112"/>
      <c r="AO128" s="112"/>
      <c r="AP128" s="112"/>
      <c r="AQ128" s="112"/>
      <c r="AR128" s="112"/>
      <c r="AS128" s="112"/>
      <c r="AT128" s="112"/>
      <c r="AU128" s="112"/>
      <c r="AV128" s="112"/>
      <c r="AW128" s="112"/>
      <c r="AX128" s="112"/>
      <c r="AY128" s="112"/>
      <c r="AZ128" s="112"/>
      <c r="BA128" s="113"/>
      <c r="BB128" s="1">
        <v>3</v>
      </c>
      <c r="BC128" s="1">
        <v>3</v>
      </c>
    </row>
    <row r="129" spans="1:55" s="1" customFormat="1" ht="20.100000000000001" customHeight="1" x14ac:dyDescent="0.4">
      <c r="B129" s="6">
        <v>5</v>
      </c>
      <c r="C129" s="8"/>
      <c r="D129" s="114" t="s">
        <v>90</v>
      </c>
      <c r="E129" s="114"/>
      <c r="F129" s="114"/>
      <c r="G129" s="114"/>
      <c r="H129" s="114"/>
      <c r="I129" s="114"/>
      <c r="J129" s="114"/>
      <c r="K129" s="114"/>
      <c r="L129" s="114"/>
      <c r="M129" s="114"/>
      <c r="N129" s="114"/>
      <c r="O129" s="114"/>
      <c r="P129" s="114"/>
      <c r="Q129" s="114"/>
      <c r="R129" s="114"/>
      <c r="S129" s="114"/>
      <c r="T129" s="114"/>
      <c r="U129" s="114"/>
      <c r="V129" s="114"/>
      <c r="W129" s="114"/>
      <c r="X129" s="114"/>
      <c r="Y129" s="114"/>
      <c r="Z129" s="114"/>
      <c r="AA129" s="114"/>
      <c r="AB129" s="114"/>
      <c r="AC129" s="114"/>
      <c r="AD129" s="114"/>
      <c r="AE129" s="114"/>
      <c r="AF129" s="114"/>
      <c r="AG129" s="114"/>
      <c r="AH129" s="114"/>
      <c r="AI129" s="114"/>
      <c r="AJ129" s="114"/>
      <c r="AK129" s="114"/>
      <c r="AL129" s="114"/>
      <c r="AM129" s="114"/>
      <c r="AN129" s="114"/>
      <c r="AO129" s="114"/>
      <c r="AP129" s="114"/>
      <c r="AQ129" s="114"/>
      <c r="AR129" s="114"/>
      <c r="AS129" s="114"/>
      <c r="AT129" s="114"/>
      <c r="AU129" s="114"/>
      <c r="AV129" s="114"/>
      <c r="AW129" s="114"/>
      <c r="AX129" s="114"/>
      <c r="AY129" s="114"/>
      <c r="AZ129" s="114"/>
      <c r="BA129" s="115"/>
    </row>
    <row r="130" spans="1:55" s="1" customFormat="1" ht="37.5" customHeight="1" x14ac:dyDescent="0.4">
      <c r="B130" s="6">
        <v>4</v>
      </c>
      <c r="C130" s="8"/>
      <c r="D130" s="114" t="s">
        <v>91</v>
      </c>
      <c r="E130" s="114"/>
      <c r="F130" s="114"/>
      <c r="G130" s="114"/>
      <c r="H130" s="114"/>
      <c r="I130" s="114"/>
      <c r="J130" s="114"/>
      <c r="K130" s="114"/>
      <c r="L130" s="114"/>
      <c r="M130" s="114"/>
      <c r="N130" s="114"/>
      <c r="O130" s="114"/>
      <c r="P130" s="114"/>
      <c r="Q130" s="114"/>
      <c r="R130" s="114"/>
      <c r="S130" s="114"/>
      <c r="T130" s="114"/>
      <c r="U130" s="114"/>
      <c r="V130" s="114"/>
      <c r="W130" s="114"/>
      <c r="X130" s="114"/>
      <c r="Y130" s="114"/>
      <c r="Z130" s="114"/>
      <c r="AA130" s="114"/>
      <c r="AB130" s="114"/>
      <c r="AC130" s="114"/>
      <c r="AD130" s="114"/>
      <c r="AE130" s="114"/>
      <c r="AF130" s="114"/>
      <c r="AG130" s="114"/>
      <c r="AH130" s="114"/>
      <c r="AI130" s="114"/>
      <c r="AJ130" s="114"/>
      <c r="AK130" s="114"/>
      <c r="AL130" s="114"/>
      <c r="AM130" s="114"/>
      <c r="AN130" s="114"/>
      <c r="AO130" s="114"/>
      <c r="AP130" s="114"/>
      <c r="AQ130" s="114"/>
      <c r="AR130" s="114"/>
      <c r="AS130" s="114"/>
      <c r="AT130" s="114"/>
      <c r="AU130" s="114"/>
      <c r="AV130" s="114"/>
      <c r="AW130" s="114"/>
      <c r="AX130" s="114"/>
      <c r="AY130" s="114"/>
      <c r="AZ130" s="114"/>
      <c r="BA130" s="115"/>
    </row>
    <row r="131" spans="1:55" s="1" customFormat="1" ht="54.6" customHeight="1" x14ac:dyDescent="0.4">
      <c r="B131" s="6">
        <v>3</v>
      </c>
      <c r="C131" s="8"/>
      <c r="D131" s="114" t="s">
        <v>92</v>
      </c>
      <c r="E131" s="114"/>
      <c r="F131" s="114"/>
      <c r="G131" s="114"/>
      <c r="H131" s="114"/>
      <c r="I131" s="114"/>
      <c r="J131" s="114"/>
      <c r="K131" s="114"/>
      <c r="L131" s="114"/>
      <c r="M131" s="114"/>
      <c r="N131" s="114"/>
      <c r="O131" s="114"/>
      <c r="P131" s="114"/>
      <c r="Q131" s="114"/>
      <c r="R131" s="114"/>
      <c r="S131" s="114"/>
      <c r="T131" s="114"/>
      <c r="U131" s="114"/>
      <c r="V131" s="114"/>
      <c r="W131" s="114"/>
      <c r="X131" s="114"/>
      <c r="Y131" s="114"/>
      <c r="Z131" s="114"/>
      <c r="AA131" s="114"/>
      <c r="AB131" s="114"/>
      <c r="AC131" s="114"/>
      <c r="AD131" s="114"/>
      <c r="AE131" s="114"/>
      <c r="AF131" s="114"/>
      <c r="AG131" s="114"/>
      <c r="AH131" s="114"/>
      <c r="AI131" s="114"/>
      <c r="AJ131" s="114"/>
      <c r="AK131" s="114"/>
      <c r="AL131" s="114"/>
      <c r="AM131" s="114"/>
      <c r="AN131" s="114"/>
      <c r="AO131" s="114"/>
      <c r="AP131" s="114"/>
      <c r="AQ131" s="114"/>
      <c r="AR131" s="114"/>
      <c r="AS131" s="114"/>
      <c r="AT131" s="114"/>
      <c r="AU131" s="114"/>
      <c r="AV131" s="114"/>
      <c r="AW131" s="114"/>
      <c r="AX131" s="114"/>
      <c r="AY131" s="114"/>
      <c r="AZ131" s="114"/>
      <c r="BA131" s="115"/>
    </row>
    <row r="132" spans="1:55" s="1" customFormat="1" ht="20.100000000000001" customHeight="1" x14ac:dyDescent="0.4">
      <c r="B132" s="6">
        <v>2</v>
      </c>
      <c r="C132" s="8"/>
      <c r="D132" s="114" t="s">
        <v>242</v>
      </c>
      <c r="E132" s="114"/>
      <c r="F132" s="114"/>
      <c r="G132" s="114"/>
      <c r="H132" s="114"/>
      <c r="I132" s="114"/>
      <c r="J132" s="114"/>
      <c r="K132" s="114"/>
      <c r="L132" s="114"/>
      <c r="M132" s="114"/>
      <c r="N132" s="114"/>
      <c r="O132" s="114"/>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4"/>
      <c r="AL132" s="114"/>
      <c r="AM132" s="114"/>
      <c r="AN132" s="114"/>
      <c r="AO132" s="114"/>
      <c r="AP132" s="114"/>
      <c r="AQ132" s="114"/>
      <c r="AR132" s="114"/>
      <c r="AS132" s="114"/>
      <c r="AT132" s="114"/>
      <c r="AU132" s="114"/>
      <c r="AV132" s="114"/>
      <c r="AW132" s="114"/>
      <c r="AX132" s="114"/>
      <c r="AY132" s="114"/>
      <c r="AZ132" s="114"/>
      <c r="BA132" s="115"/>
    </row>
    <row r="133" spans="1:55" s="1" customFormat="1" ht="20.100000000000001" customHeight="1" x14ac:dyDescent="0.4">
      <c r="B133" s="7">
        <v>1</v>
      </c>
      <c r="C133" s="9"/>
      <c r="D133" s="94" t="s">
        <v>93</v>
      </c>
      <c r="E133" s="94"/>
      <c r="F133" s="94"/>
      <c r="G133" s="94"/>
      <c r="H133" s="94"/>
      <c r="I133" s="94"/>
      <c r="J133" s="94"/>
      <c r="K133" s="94"/>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116"/>
    </row>
    <row r="134" spans="1:55" s="1" customFormat="1" ht="24.95" customHeight="1" x14ac:dyDescent="0.4">
      <c r="A134" s="1">
        <v>341</v>
      </c>
      <c r="B134" s="108" t="s">
        <v>223</v>
      </c>
      <c r="C134" s="109"/>
      <c r="D134" s="109"/>
      <c r="E134" s="109"/>
      <c r="F134" s="109"/>
      <c r="G134" s="109"/>
      <c r="H134" s="109"/>
      <c r="I134" s="109"/>
      <c r="J134" s="109"/>
      <c r="K134" s="109"/>
      <c r="L134" s="109"/>
      <c r="M134" s="109"/>
      <c r="N134" s="109"/>
      <c r="O134" s="109"/>
      <c r="P134" s="109"/>
      <c r="Q134" s="109"/>
      <c r="R134" s="109"/>
      <c r="S134" s="109"/>
      <c r="T134" s="109"/>
      <c r="U134" s="109"/>
      <c r="V134" s="109"/>
      <c r="W134" s="109"/>
      <c r="X134" s="109"/>
      <c r="Y134" s="109"/>
      <c r="Z134" s="109"/>
      <c r="AA134" s="109"/>
      <c r="AB134" s="109"/>
      <c r="AC134" s="109"/>
      <c r="AD134" s="109"/>
      <c r="AE134" s="109"/>
      <c r="AF134" s="109"/>
      <c r="AG134" s="110"/>
      <c r="AH134" s="111"/>
      <c r="AI134" s="111"/>
      <c r="AJ134" s="111"/>
      <c r="AK134" s="112"/>
      <c r="AL134" s="112"/>
      <c r="AM134" s="112"/>
      <c r="AN134" s="112"/>
      <c r="AO134" s="112"/>
      <c r="AP134" s="112"/>
      <c r="AQ134" s="112"/>
      <c r="AR134" s="112"/>
      <c r="AS134" s="112"/>
      <c r="AT134" s="112"/>
      <c r="AU134" s="112"/>
      <c r="AV134" s="112"/>
      <c r="AW134" s="112"/>
      <c r="AX134" s="112"/>
      <c r="AY134" s="112"/>
      <c r="AZ134" s="112"/>
      <c r="BA134" s="113"/>
      <c r="BB134" s="1">
        <v>3</v>
      </c>
    </row>
    <row r="135" spans="1:55" s="1" customFormat="1" ht="20.100000000000001" customHeight="1" x14ac:dyDescent="0.4">
      <c r="B135" s="6">
        <v>5</v>
      </c>
      <c r="C135" s="8"/>
      <c r="D135" s="120"/>
      <c r="E135" s="120"/>
      <c r="F135" s="120"/>
      <c r="G135" s="120"/>
      <c r="H135" s="120"/>
      <c r="I135" s="120"/>
      <c r="J135" s="120"/>
      <c r="K135" s="120"/>
      <c r="L135" s="120"/>
      <c r="M135" s="120"/>
      <c r="N135" s="120"/>
      <c r="O135" s="120"/>
      <c r="P135" s="120"/>
      <c r="Q135" s="120"/>
      <c r="R135" s="120"/>
      <c r="S135" s="120"/>
      <c r="T135" s="120"/>
      <c r="U135" s="120"/>
      <c r="V135" s="120"/>
      <c r="W135" s="120"/>
      <c r="X135" s="120"/>
      <c r="Y135" s="120"/>
      <c r="Z135" s="120"/>
      <c r="AA135" s="120"/>
      <c r="AB135" s="120"/>
      <c r="AC135" s="120"/>
      <c r="AD135" s="120"/>
      <c r="AE135" s="120"/>
      <c r="AF135" s="120"/>
      <c r="AG135" s="120"/>
      <c r="AH135" s="120"/>
      <c r="AI135" s="120"/>
      <c r="AJ135" s="120"/>
      <c r="AK135" s="120"/>
      <c r="AL135" s="120"/>
      <c r="AM135" s="120"/>
      <c r="AN135" s="120"/>
      <c r="AO135" s="120"/>
      <c r="AP135" s="120"/>
      <c r="AQ135" s="120"/>
      <c r="AR135" s="120"/>
      <c r="AS135" s="120"/>
      <c r="AT135" s="120"/>
      <c r="AU135" s="120"/>
      <c r="AV135" s="120"/>
      <c r="AW135" s="120"/>
      <c r="AX135" s="120"/>
      <c r="AY135" s="120"/>
      <c r="AZ135" s="120"/>
      <c r="BA135" s="121"/>
    </row>
    <row r="136" spans="1:55" s="1" customFormat="1" ht="20.100000000000001" customHeight="1" x14ac:dyDescent="0.4">
      <c r="B136" s="6">
        <v>4</v>
      </c>
      <c r="C136" s="8"/>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c r="AA136" s="120"/>
      <c r="AB136" s="120"/>
      <c r="AC136" s="120"/>
      <c r="AD136" s="120"/>
      <c r="AE136" s="120"/>
      <c r="AF136" s="120"/>
      <c r="AG136" s="120"/>
      <c r="AH136" s="120"/>
      <c r="AI136" s="120"/>
      <c r="AJ136" s="120"/>
      <c r="AK136" s="120"/>
      <c r="AL136" s="120"/>
      <c r="AM136" s="120"/>
      <c r="AN136" s="120"/>
      <c r="AO136" s="120"/>
      <c r="AP136" s="120"/>
      <c r="AQ136" s="120"/>
      <c r="AR136" s="120"/>
      <c r="AS136" s="120"/>
      <c r="AT136" s="120"/>
      <c r="AU136" s="120"/>
      <c r="AV136" s="120"/>
      <c r="AW136" s="120"/>
      <c r="AX136" s="120"/>
      <c r="AY136" s="120"/>
      <c r="AZ136" s="120"/>
      <c r="BA136" s="121"/>
    </row>
    <row r="137" spans="1:55" s="1" customFormat="1" ht="20.100000000000001" customHeight="1" x14ac:dyDescent="0.4">
      <c r="B137" s="6">
        <v>3</v>
      </c>
      <c r="C137" s="8"/>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c r="AA137" s="120"/>
      <c r="AB137" s="120"/>
      <c r="AC137" s="120"/>
      <c r="AD137" s="120"/>
      <c r="AE137" s="120"/>
      <c r="AF137" s="120"/>
      <c r="AG137" s="120"/>
      <c r="AH137" s="120"/>
      <c r="AI137" s="120"/>
      <c r="AJ137" s="120"/>
      <c r="AK137" s="120"/>
      <c r="AL137" s="120"/>
      <c r="AM137" s="120"/>
      <c r="AN137" s="120"/>
      <c r="AO137" s="120"/>
      <c r="AP137" s="120"/>
      <c r="AQ137" s="120"/>
      <c r="AR137" s="120"/>
      <c r="AS137" s="120"/>
      <c r="AT137" s="120"/>
      <c r="AU137" s="120"/>
      <c r="AV137" s="120"/>
      <c r="AW137" s="120"/>
      <c r="AX137" s="120"/>
      <c r="AY137" s="120"/>
      <c r="AZ137" s="120"/>
      <c r="BA137" s="121"/>
    </row>
    <row r="138" spans="1:55" s="1" customFormat="1" ht="20.100000000000001" customHeight="1" x14ac:dyDescent="0.4">
      <c r="B138" s="6">
        <v>2</v>
      </c>
      <c r="C138" s="8"/>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c r="AA138" s="120"/>
      <c r="AB138" s="120"/>
      <c r="AC138" s="120"/>
      <c r="AD138" s="120"/>
      <c r="AE138" s="120"/>
      <c r="AF138" s="120"/>
      <c r="AG138" s="120"/>
      <c r="AH138" s="120"/>
      <c r="AI138" s="120"/>
      <c r="AJ138" s="120"/>
      <c r="AK138" s="120"/>
      <c r="AL138" s="120"/>
      <c r="AM138" s="120"/>
      <c r="AN138" s="120"/>
      <c r="AO138" s="120"/>
      <c r="AP138" s="120"/>
      <c r="AQ138" s="120"/>
      <c r="AR138" s="120"/>
      <c r="AS138" s="120"/>
      <c r="AT138" s="120"/>
      <c r="AU138" s="120"/>
      <c r="AV138" s="120"/>
      <c r="AW138" s="120"/>
      <c r="AX138" s="120"/>
      <c r="AY138" s="120"/>
      <c r="AZ138" s="120"/>
      <c r="BA138" s="121"/>
    </row>
    <row r="139" spans="1:55" s="1" customFormat="1" ht="20.100000000000001" customHeight="1" x14ac:dyDescent="0.4">
      <c r="B139" s="7">
        <v>1</v>
      </c>
      <c r="C139" s="9"/>
      <c r="D139" s="122"/>
      <c r="E139" s="122"/>
      <c r="F139" s="122"/>
      <c r="G139" s="122"/>
      <c r="H139" s="122"/>
      <c r="I139" s="122"/>
      <c r="J139" s="122"/>
      <c r="K139" s="122"/>
      <c r="L139" s="122"/>
      <c r="M139" s="122"/>
      <c r="N139" s="122"/>
      <c r="O139" s="122"/>
      <c r="P139" s="122"/>
      <c r="Q139" s="122"/>
      <c r="R139" s="122"/>
      <c r="S139" s="122"/>
      <c r="T139" s="122"/>
      <c r="U139" s="122"/>
      <c r="V139" s="122"/>
      <c r="W139" s="122"/>
      <c r="X139" s="122"/>
      <c r="Y139" s="122"/>
      <c r="Z139" s="122"/>
      <c r="AA139" s="122"/>
      <c r="AB139" s="122"/>
      <c r="AC139" s="122"/>
      <c r="AD139" s="122"/>
      <c r="AE139" s="122"/>
      <c r="AF139" s="122"/>
      <c r="AG139" s="122"/>
      <c r="AH139" s="122"/>
      <c r="AI139" s="122"/>
      <c r="AJ139" s="122"/>
      <c r="AK139" s="122"/>
      <c r="AL139" s="122"/>
      <c r="AM139" s="122"/>
      <c r="AN139" s="122"/>
      <c r="AO139" s="122"/>
      <c r="AP139" s="122"/>
      <c r="AQ139" s="122"/>
      <c r="AR139" s="122"/>
      <c r="AS139" s="122"/>
      <c r="AT139" s="122"/>
      <c r="AU139" s="122"/>
      <c r="AV139" s="122"/>
      <c r="AW139" s="122"/>
      <c r="AX139" s="122"/>
      <c r="AY139" s="122"/>
      <c r="AZ139" s="122"/>
      <c r="BA139" s="123"/>
    </row>
    <row r="140" spans="1:55" s="1" customFormat="1" ht="14.25" customHeight="1" x14ac:dyDescent="0.4">
      <c r="B140" s="3"/>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3"/>
      <c r="AM140" s="3"/>
      <c r="AN140" s="3"/>
      <c r="AO140" s="3"/>
      <c r="AP140" s="3"/>
      <c r="AQ140" s="3"/>
      <c r="AR140" s="3"/>
      <c r="AS140" s="3"/>
      <c r="AT140" s="3"/>
      <c r="AU140" s="3"/>
      <c r="AV140" s="3"/>
      <c r="AW140" s="3"/>
      <c r="AX140" s="3"/>
      <c r="AY140" s="3"/>
      <c r="AZ140" s="3"/>
      <c r="BA140" s="3"/>
    </row>
    <row r="141" spans="1:55" ht="31.5" customHeight="1" x14ac:dyDescent="0.4">
      <c r="A141" s="2">
        <v>400</v>
      </c>
      <c r="B141" s="118" t="s">
        <v>94</v>
      </c>
      <c r="C141" s="118"/>
      <c r="D141" s="118"/>
      <c r="E141" s="118"/>
      <c r="F141" s="118"/>
      <c r="G141" s="118"/>
      <c r="H141" s="118"/>
      <c r="I141" s="118"/>
      <c r="J141" s="118"/>
      <c r="K141" s="118"/>
      <c r="L141" s="118"/>
      <c r="M141" s="118"/>
      <c r="N141" s="118"/>
      <c r="O141" s="118"/>
      <c r="P141" s="118"/>
      <c r="Q141" s="118"/>
      <c r="R141" s="118"/>
      <c r="S141" s="118"/>
      <c r="T141" s="118"/>
      <c r="U141" s="118"/>
      <c r="V141" s="118"/>
      <c r="W141" s="118"/>
      <c r="X141" s="118"/>
      <c r="Y141" s="118"/>
      <c r="Z141" s="118"/>
      <c r="AA141" s="118"/>
      <c r="AB141" s="118"/>
      <c r="AC141" s="118"/>
      <c r="AD141" s="118"/>
      <c r="AE141" s="118"/>
      <c r="AF141" s="118"/>
      <c r="AG141" s="118"/>
      <c r="AH141" s="119" t="s">
        <v>281</v>
      </c>
      <c r="AI141" s="135"/>
      <c r="AJ141" s="135"/>
      <c r="AK141" s="118" t="s">
        <v>0</v>
      </c>
      <c r="AL141" s="118"/>
      <c r="AM141" s="118"/>
      <c r="AN141" s="118"/>
      <c r="AO141" s="118"/>
      <c r="AP141" s="118"/>
      <c r="AQ141" s="118"/>
      <c r="AR141" s="118"/>
      <c r="AS141" s="118"/>
      <c r="AT141" s="118"/>
      <c r="AU141" s="118"/>
      <c r="AV141" s="118"/>
      <c r="AW141" s="118"/>
      <c r="AX141" s="118"/>
      <c r="AY141" s="118"/>
      <c r="AZ141" s="118"/>
      <c r="BA141" s="118"/>
      <c r="BB141" s="2">
        <v>4</v>
      </c>
    </row>
    <row r="142" spans="1:55" ht="26.1" customHeight="1" x14ac:dyDescent="0.4">
      <c r="A142" s="2">
        <v>411</v>
      </c>
      <c r="B142" s="102" t="s">
        <v>95</v>
      </c>
      <c r="C142" s="103"/>
      <c r="D142" s="103"/>
      <c r="E142" s="103"/>
      <c r="F142" s="103"/>
      <c r="G142" s="103"/>
      <c r="H142" s="103"/>
      <c r="I142" s="103"/>
      <c r="J142" s="103"/>
      <c r="K142" s="103"/>
      <c r="L142" s="103"/>
      <c r="M142" s="103"/>
      <c r="N142" s="103"/>
      <c r="O142" s="103"/>
      <c r="P142" s="103"/>
      <c r="Q142" s="103"/>
      <c r="R142" s="103"/>
      <c r="S142" s="103"/>
      <c r="T142" s="103"/>
      <c r="U142" s="103"/>
      <c r="V142" s="103"/>
      <c r="W142" s="103"/>
      <c r="X142" s="103"/>
      <c r="Y142" s="103"/>
      <c r="Z142" s="103"/>
      <c r="AA142" s="103"/>
      <c r="AB142" s="103"/>
      <c r="AC142" s="103"/>
      <c r="AD142" s="103"/>
      <c r="AE142" s="103"/>
      <c r="AF142" s="103"/>
      <c r="AG142" s="104"/>
      <c r="AH142" s="132"/>
      <c r="AI142" s="132"/>
      <c r="AJ142" s="132"/>
      <c r="AK142" s="112"/>
      <c r="AL142" s="112"/>
      <c r="AM142" s="112"/>
      <c r="AN142" s="112"/>
      <c r="AO142" s="112"/>
      <c r="AP142" s="112"/>
      <c r="AQ142" s="112"/>
      <c r="AR142" s="112"/>
      <c r="AS142" s="112"/>
      <c r="AT142" s="112"/>
      <c r="AU142" s="112"/>
      <c r="AV142" s="112"/>
      <c r="AW142" s="112"/>
      <c r="AX142" s="112"/>
      <c r="AY142" s="112"/>
      <c r="AZ142" s="112"/>
      <c r="BA142" s="113"/>
      <c r="BB142" s="2">
        <v>4</v>
      </c>
      <c r="BC142" s="1">
        <v>1</v>
      </c>
    </row>
    <row r="143" spans="1:55" ht="20.100000000000001" customHeight="1" x14ac:dyDescent="0.4">
      <c r="B143" s="6">
        <v>5</v>
      </c>
      <c r="C143" s="8"/>
      <c r="D143" s="114" t="s">
        <v>96</v>
      </c>
      <c r="E143" s="114"/>
      <c r="F143" s="114"/>
      <c r="G143" s="114"/>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4"/>
      <c r="AL143" s="114"/>
      <c r="AM143" s="114"/>
      <c r="AN143" s="114"/>
      <c r="AO143" s="114"/>
      <c r="AP143" s="114"/>
      <c r="AQ143" s="114"/>
      <c r="AR143" s="114"/>
      <c r="AS143" s="114"/>
      <c r="AT143" s="114"/>
      <c r="AU143" s="114"/>
      <c r="AV143" s="114"/>
      <c r="AW143" s="114"/>
      <c r="AX143" s="114"/>
      <c r="AY143" s="114"/>
      <c r="AZ143" s="114"/>
      <c r="BA143" s="115"/>
    </row>
    <row r="144" spans="1:55" ht="20.100000000000001" customHeight="1" x14ac:dyDescent="0.4">
      <c r="B144" s="6">
        <v>4</v>
      </c>
      <c r="C144" s="8"/>
      <c r="D144" s="114" t="s">
        <v>97</v>
      </c>
      <c r="E144" s="114"/>
      <c r="F144" s="114"/>
      <c r="G144" s="114"/>
      <c r="H144" s="114"/>
      <c r="I144" s="114"/>
      <c r="J144" s="114"/>
      <c r="K144" s="114"/>
      <c r="L144" s="114"/>
      <c r="M144" s="114"/>
      <c r="N144" s="114"/>
      <c r="O144" s="114"/>
      <c r="P144" s="114"/>
      <c r="Q144" s="114"/>
      <c r="R144" s="114"/>
      <c r="S144" s="114"/>
      <c r="T144" s="114"/>
      <c r="U144" s="114"/>
      <c r="V144" s="114"/>
      <c r="W144" s="114"/>
      <c r="X144" s="114"/>
      <c r="Y144" s="114"/>
      <c r="Z144" s="114"/>
      <c r="AA144" s="114"/>
      <c r="AB144" s="114"/>
      <c r="AC144" s="114"/>
      <c r="AD144" s="114"/>
      <c r="AE144" s="114"/>
      <c r="AF144" s="114"/>
      <c r="AG144" s="114"/>
      <c r="AH144" s="114"/>
      <c r="AI144" s="114"/>
      <c r="AJ144" s="114"/>
      <c r="AK144" s="114"/>
      <c r="AL144" s="114"/>
      <c r="AM144" s="114"/>
      <c r="AN144" s="114"/>
      <c r="AO144" s="114"/>
      <c r="AP144" s="114"/>
      <c r="AQ144" s="114"/>
      <c r="AR144" s="114"/>
      <c r="AS144" s="114"/>
      <c r="AT144" s="114"/>
      <c r="AU144" s="114"/>
      <c r="AV144" s="114"/>
      <c r="AW144" s="114"/>
      <c r="AX144" s="114"/>
      <c r="AY144" s="114"/>
      <c r="AZ144" s="114"/>
      <c r="BA144" s="115"/>
    </row>
    <row r="145" spans="1:55" ht="39" customHeight="1" x14ac:dyDescent="0.4">
      <c r="B145" s="6">
        <v>3</v>
      </c>
      <c r="C145" s="8"/>
      <c r="D145" s="114" t="s">
        <v>98</v>
      </c>
      <c r="E145" s="114"/>
      <c r="F145" s="114"/>
      <c r="G145" s="114"/>
      <c r="H145" s="114"/>
      <c r="I145" s="114"/>
      <c r="J145" s="114"/>
      <c r="K145" s="114"/>
      <c r="L145" s="114"/>
      <c r="M145" s="114"/>
      <c r="N145" s="114"/>
      <c r="O145" s="114"/>
      <c r="P145" s="114"/>
      <c r="Q145" s="114"/>
      <c r="R145" s="114"/>
      <c r="S145" s="114"/>
      <c r="T145" s="114"/>
      <c r="U145" s="114"/>
      <c r="V145" s="114"/>
      <c r="W145" s="114"/>
      <c r="X145" s="114"/>
      <c r="Y145" s="114"/>
      <c r="Z145" s="114"/>
      <c r="AA145" s="114"/>
      <c r="AB145" s="114"/>
      <c r="AC145" s="114"/>
      <c r="AD145" s="114"/>
      <c r="AE145" s="114"/>
      <c r="AF145" s="114"/>
      <c r="AG145" s="114"/>
      <c r="AH145" s="114"/>
      <c r="AI145" s="114"/>
      <c r="AJ145" s="114"/>
      <c r="AK145" s="114"/>
      <c r="AL145" s="114"/>
      <c r="AM145" s="114"/>
      <c r="AN145" s="114"/>
      <c r="AO145" s="114"/>
      <c r="AP145" s="114"/>
      <c r="AQ145" s="114"/>
      <c r="AR145" s="114"/>
      <c r="AS145" s="114"/>
      <c r="AT145" s="114"/>
      <c r="AU145" s="114"/>
      <c r="AV145" s="114"/>
      <c r="AW145" s="114"/>
      <c r="AX145" s="114"/>
      <c r="AY145" s="114"/>
      <c r="AZ145" s="114"/>
      <c r="BA145" s="115"/>
    </row>
    <row r="146" spans="1:55" ht="20.100000000000001" customHeight="1" x14ac:dyDescent="0.4">
      <c r="B146" s="6">
        <v>2</v>
      </c>
      <c r="C146" s="8"/>
      <c r="D146" s="114" t="s">
        <v>99</v>
      </c>
      <c r="E146" s="114"/>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4"/>
      <c r="AL146" s="114"/>
      <c r="AM146" s="114"/>
      <c r="AN146" s="114"/>
      <c r="AO146" s="114"/>
      <c r="AP146" s="114"/>
      <c r="AQ146" s="114"/>
      <c r="AR146" s="114"/>
      <c r="AS146" s="114"/>
      <c r="AT146" s="114"/>
      <c r="AU146" s="114"/>
      <c r="AV146" s="114"/>
      <c r="AW146" s="114"/>
      <c r="AX146" s="114"/>
      <c r="AY146" s="114"/>
      <c r="AZ146" s="114"/>
      <c r="BA146" s="115"/>
    </row>
    <row r="147" spans="1:55" ht="20.100000000000001" customHeight="1" x14ac:dyDescent="0.4">
      <c r="B147" s="6">
        <v>1</v>
      </c>
      <c r="C147" s="8"/>
      <c r="D147" s="114" t="s">
        <v>100</v>
      </c>
      <c r="E147" s="114"/>
      <c r="F147" s="114"/>
      <c r="G147" s="114"/>
      <c r="H147" s="114"/>
      <c r="I147" s="114"/>
      <c r="J147" s="114"/>
      <c r="K147" s="114"/>
      <c r="L147" s="114"/>
      <c r="M147" s="114"/>
      <c r="N147" s="114"/>
      <c r="O147" s="114"/>
      <c r="P147" s="114"/>
      <c r="Q147" s="114"/>
      <c r="R147" s="114"/>
      <c r="S147" s="114"/>
      <c r="T147" s="114"/>
      <c r="U147" s="114"/>
      <c r="V147" s="114"/>
      <c r="W147" s="114"/>
      <c r="X147" s="114"/>
      <c r="Y147" s="114"/>
      <c r="Z147" s="114"/>
      <c r="AA147" s="114"/>
      <c r="AB147" s="114"/>
      <c r="AC147" s="114"/>
      <c r="AD147" s="114"/>
      <c r="AE147" s="114"/>
      <c r="AF147" s="114"/>
      <c r="AG147" s="114"/>
      <c r="AH147" s="114"/>
      <c r="AI147" s="114"/>
      <c r="AJ147" s="114"/>
      <c r="AK147" s="114"/>
      <c r="AL147" s="114"/>
      <c r="AM147" s="114"/>
      <c r="AN147" s="114"/>
      <c r="AO147" s="114"/>
      <c r="AP147" s="114"/>
      <c r="AQ147" s="114"/>
      <c r="AR147" s="114"/>
      <c r="AS147" s="114"/>
      <c r="AT147" s="114"/>
      <c r="AU147" s="114"/>
      <c r="AV147" s="114"/>
      <c r="AW147" s="114"/>
      <c r="AX147" s="114"/>
      <c r="AY147" s="114"/>
      <c r="AZ147" s="114"/>
      <c r="BA147" s="115"/>
    </row>
    <row r="148" spans="1:55" ht="23.1" customHeight="1" x14ac:dyDescent="0.4">
      <c r="A148" s="2">
        <v>412</v>
      </c>
      <c r="B148" s="102" t="s">
        <v>101</v>
      </c>
      <c r="C148" s="103"/>
      <c r="D148" s="103"/>
      <c r="E148" s="103"/>
      <c r="F148" s="103"/>
      <c r="G148" s="103"/>
      <c r="H148" s="103"/>
      <c r="I148" s="103"/>
      <c r="J148" s="103"/>
      <c r="K148" s="103"/>
      <c r="L148" s="103"/>
      <c r="M148" s="103"/>
      <c r="N148" s="103"/>
      <c r="O148" s="103"/>
      <c r="P148" s="103"/>
      <c r="Q148" s="103"/>
      <c r="R148" s="103"/>
      <c r="S148" s="103"/>
      <c r="T148" s="103"/>
      <c r="U148" s="103"/>
      <c r="V148" s="103"/>
      <c r="W148" s="103"/>
      <c r="X148" s="103"/>
      <c r="Y148" s="103"/>
      <c r="Z148" s="103"/>
      <c r="AA148" s="103"/>
      <c r="AB148" s="103"/>
      <c r="AC148" s="103"/>
      <c r="AD148" s="103"/>
      <c r="AE148" s="103"/>
      <c r="AF148" s="103"/>
      <c r="AG148" s="104"/>
      <c r="AH148" s="132"/>
      <c r="AI148" s="132"/>
      <c r="AJ148" s="132"/>
      <c r="AK148" s="112"/>
      <c r="AL148" s="112"/>
      <c r="AM148" s="112"/>
      <c r="AN148" s="112"/>
      <c r="AO148" s="112"/>
      <c r="AP148" s="112"/>
      <c r="AQ148" s="112"/>
      <c r="AR148" s="112"/>
      <c r="AS148" s="112"/>
      <c r="AT148" s="112"/>
      <c r="AU148" s="112"/>
      <c r="AV148" s="112"/>
      <c r="AW148" s="112"/>
      <c r="AX148" s="112"/>
      <c r="AY148" s="112"/>
      <c r="AZ148" s="112"/>
      <c r="BA148" s="113"/>
      <c r="BB148" s="2">
        <v>4</v>
      </c>
      <c r="BC148" s="1">
        <v>1</v>
      </c>
    </row>
    <row r="149" spans="1:55" ht="20.100000000000001" customHeight="1" x14ac:dyDescent="0.4">
      <c r="B149" s="6">
        <v>5</v>
      </c>
      <c r="C149" s="8"/>
      <c r="D149" s="114" t="s">
        <v>224</v>
      </c>
      <c r="E149" s="114"/>
      <c r="F149" s="114"/>
      <c r="G149" s="114"/>
      <c r="H149" s="114"/>
      <c r="I149" s="114"/>
      <c r="J149" s="114"/>
      <c r="K149" s="114"/>
      <c r="L149" s="114"/>
      <c r="M149" s="114"/>
      <c r="N149" s="114"/>
      <c r="O149" s="114"/>
      <c r="P149" s="114"/>
      <c r="Q149" s="114"/>
      <c r="R149" s="114"/>
      <c r="S149" s="114"/>
      <c r="T149" s="114"/>
      <c r="U149" s="114"/>
      <c r="V149" s="114"/>
      <c r="W149" s="114"/>
      <c r="X149" s="114"/>
      <c r="Y149" s="114"/>
      <c r="Z149" s="114"/>
      <c r="AA149" s="114"/>
      <c r="AB149" s="114"/>
      <c r="AC149" s="114"/>
      <c r="AD149" s="114"/>
      <c r="AE149" s="114"/>
      <c r="AF149" s="114"/>
      <c r="AG149" s="114"/>
      <c r="AH149" s="114"/>
      <c r="AI149" s="114"/>
      <c r="AJ149" s="114"/>
      <c r="AK149" s="114"/>
      <c r="AL149" s="114"/>
      <c r="AM149" s="114"/>
      <c r="AN149" s="114"/>
      <c r="AO149" s="114"/>
      <c r="AP149" s="114"/>
      <c r="AQ149" s="114"/>
      <c r="AR149" s="114"/>
      <c r="AS149" s="114"/>
      <c r="AT149" s="114"/>
      <c r="AU149" s="114"/>
      <c r="AV149" s="114"/>
      <c r="AW149" s="114"/>
      <c r="AX149" s="114"/>
      <c r="AY149" s="114"/>
      <c r="AZ149" s="114"/>
      <c r="BA149" s="115"/>
    </row>
    <row r="150" spans="1:55" ht="20.100000000000001" customHeight="1" x14ac:dyDescent="0.4">
      <c r="B150" s="6">
        <v>4</v>
      </c>
      <c r="C150" s="8"/>
      <c r="D150" s="114" t="s">
        <v>243</v>
      </c>
      <c r="E150" s="114"/>
      <c r="F150" s="114"/>
      <c r="G150" s="114"/>
      <c r="H150" s="114"/>
      <c r="I150" s="114"/>
      <c r="J150" s="114"/>
      <c r="K150" s="114"/>
      <c r="L150" s="114"/>
      <c r="M150" s="114"/>
      <c r="N150" s="114"/>
      <c r="O150" s="114"/>
      <c r="P150" s="114"/>
      <c r="Q150" s="114"/>
      <c r="R150" s="114"/>
      <c r="S150" s="114"/>
      <c r="T150" s="114"/>
      <c r="U150" s="114"/>
      <c r="V150" s="114"/>
      <c r="W150" s="114"/>
      <c r="X150" s="114"/>
      <c r="Y150" s="114"/>
      <c r="Z150" s="114"/>
      <c r="AA150" s="114"/>
      <c r="AB150" s="114"/>
      <c r="AC150" s="114"/>
      <c r="AD150" s="114"/>
      <c r="AE150" s="114"/>
      <c r="AF150" s="114"/>
      <c r="AG150" s="114"/>
      <c r="AH150" s="114"/>
      <c r="AI150" s="114"/>
      <c r="AJ150" s="114"/>
      <c r="AK150" s="114"/>
      <c r="AL150" s="114"/>
      <c r="AM150" s="114"/>
      <c r="AN150" s="114"/>
      <c r="AO150" s="114"/>
      <c r="AP150" s="114"/>
      <c r="AQ150" s="114"/>
      <c r="AR150" s="114"/>
      <c r="AS150" s="114"/>
      <c r="AT150" s="114"/>
      <c r="AU150" s="114"/>
      <c r="AV150" s="114"/>
      <c r="AW150" s="114"/>
      <c r="AX150" s="114"/>
      <c r="AY150" s="114"/>
      <c r="AZ150" s="114"/>
      <c r="BA150" s="115"/>
    </row>
    <row r="151" spans="1:55" ht="20.100000000000001" customHeight="1" x14ac:dyDescent="0.4">
      <c r="B151" s="6">
        <v>3</v>
      </c>
      <c r="C151" s="8"/>
      <c r="D151" s="114" t="s">
        <v>102</v>
      </c>
      <c r="E151" s="114"/>
      <c r="F151" s="114"/>
      <c r="G151" s="114"/>
      <c r="H151" s="114"/>
      <c r="I151" s="114"/>
      <c r="J151" s="114"/>
      <c r="K151" s="114"/>
      <c r="L151" s="114"/>
      <c r="M151" s="114"/>
      <c r="N151" s="114"/>
      <c r="O151" s="114"/>
      <c r="P151" s="114"/>
      <c r="Q151" s="114"/>
      <c r="R151" s="114"/>
      <c r="S151" s="114"/>
      <c r="T151" s="114"/>
      <c r="U151" s="114"/>
      <c r="V151" s="114"/>
      <c r="W151" s="114"/>
      <c r="X151" s="114"/>
      <c r="Y151" s="114"/>
      <c r="Z151" s="114"/>
      <c r="AA151" s="114"/>
      <c r="AB151" s="114"/>
      <c r="AC151" s="114"/>
      <c r="AD151" s="114"/>
      <c r="AE151" s="114"/>
      <c r="AF151" s="114"/>
      <c r="AG151" s="114"/>
      <c r="AH151" s="114"/>
      <c r="AI151" s="114"/>
      <c r="AJ151" s="114"/>
      <c r="AK151" s="114"/>
      <c r="AL151" s="114"/>
      <c r="AM151" s="114"/>
      <c r="AN151" s="114"/>
      <c r="AO151" s="114"/>
      <c r="AP151" s="114"/>
      <c r="AQ151" s="114"/>
      <c r="AR151" s="114"/>
      <c r="AS151" s="114"/>
      <c r="AT151" s="114"/>
      <c r="AU151" s="114"/>
      <c r="AV151" s="114"/>
      <c r="AW151" s="114"/>
      <c r="AX151" s="114"/>
      <c r="AY151" s="114"/>
      <c r="AZ151" s="114"/>
      <c r="BA151" s="115"/>
    </row>
    <row r="152" spans="1:55" ht="36.950000000000003" customHeight="1" x14ac:dyDescent="0.4">
      <c r="B152" s="6">
        <v>2</v>
      </c>
      <c r="C152" s="8"/>
      <c r="D152" s="114" t="s">
        <v>103</v>
      </c>
      <c r="E152" s="114"/>
      <c r="F152" s="114"/>
      <c r="G152" s="114"/>
      <c r="H152" s="114"/>
      <c r="I152" s="114"/>
      <c r="J152" s="114"/>
      <c r="K152" s="114"/>
      <c r="L152" s="114"/>
      <c r="M152" s="114"/>
      <c r="N152" s="114"/>
      <c r="O152" s="114"/>
      <c r="P152" s="114"/>
      <c r="Q152" s="114"/>
      <c r="R152" s="114"/>
      <c r="S152" s="114"/>
      <c r="T152" s="114"/>
      <c r="U152" s="114"/>
      <c r="V152" s="114"/>
      <c r="W152" s="114"/>
      <c r="X152" s="114"/>
      <c r="Y152" s="114"/>
      <c r="Z152" s="114"/>
      <c r="AA152" s="114"/>
      <c r="AB152" s="114"/>
      <c r="AC152" s="114"/>
      <c r="AD152" s="114"/>
      <c r="AE152" s="114"/>
      <c r="AF152" s="114"/>
      <c r="AG152" s="114"/>
      <c r="AH152" s="114"/>
      <c r="AI152" s="114"/>
      <c r="AJ152" s="114"/>
      <c r="AK152" s="114"/>
      <c r="AL152" s="114"/>
      <c r="AM152" s="114"/>
      <c r="AN152" s="114"/>
      <c r="AO152" s="114"/>
      <c r="AP152" s="114"/>
      <c r="AQ152" s="114"/>
      <c r="AR152" s="114"/>
      <c r="AS152" s="114"/>
      <c r="AT152" s="114"/>
      <c r="AU152" s="114"/>
      <c r="AV152" s="114"/>
      <c r="AW152" s="114"/>
      <c r="AX152" s="114"/>
      <c r="AY152" s="114"/>
      <c r="AZ152" s="114"/>
      <c r="BA152" s="115"/>
    </row>
    <row r="153" spans="1:55" ht="20.100000000000001" customHeight="1" x14ac:dyDescent="0.4">
      <c r="B153" s="6">
        <v>1</v>
      </c>
      <c r="C153" s="8"/>
      <c r="D153" s="114" t="s">
        <v>104</v>
      </c>
      <c r="E153" s="114"/>
      <c r="F153" s="114"/>
      <c r="G153" s="114"/>
      <c r="H153" s="114"/>
      <c r="I153" s="114"/>
      <c r="J153" s="114"/>
      <c r="K153" s="114"/>
      <c r="L153" s="114"/>
      <c r="M153" s="114"/>
      <c r="N153" s="114"/>
      <c r="O153" s="114"/>
      <c r="P153" s="114"/>
      <c r="Q153" s="114"/>
      <c r="R153" s="114"/>
      <c r="S153" s="114"/>
      <c r="T153" s="114"/>
      <c r="U153" s="114"/>
      <c r="V153" s="114"/>
      <c r="W153" s="114"/>
      <c r="X153" s="114"/>
      <c r="Y153" s="114"/>
      <c r="Z153" s="114"/>
      <c r="AA153" s="114"/>
      <c r="AB153" s="114"/>
      <c r="AC153" s="114"/>
      <c r="AD153" s="114"/>
      <c r="AE153" s="114"/>
      <c r="AF153" s="114"/>
      <c r="AG153" s="114"/>
      <c r="AH153" s="114"/>
      <c r="AI153" s="114"/>
      <c r="AJ153" s="114"/>
      <c r="AK153" s="114"/>
      <c r="AL153" s="114"/>
      <c r="AM153" s="114"/>
      <c r="AN153" s="114"/>
      <c r="AO153" s="114"/>
      <c r="AP153" s="114"/>
      <c r="AQ153" s="114"/>
      <c r="AR153" s="114"/>
      <c r="AS153" s="114"/>
      <c r="AT153" s="114"/>
      <c r="AU153" s="114"/>
      <c r="AV153" s="114"/>
      <c r="AW153" s="114"/>
      <c r="AX153" s="114"/>
      <c r="AY153" s="114"/>
      <c r="AZ153" s="114"/>
      <c r="BA153" s="115"/>
    </row>
    <row r="154" spans="1:55" ht="26.45" customHeight="1" x14ac:dyDescent="0.4">
      <c r="A154" s="2">
        <v>421</v>
      </c>
      <c r="B154" s="128" t="s">
        <v>105</v>
      </c>
      <c r="C154" s="129"/>
      <c r="D154" s="129"/>
      <c r="E154" s="129"/>
      <c r="F154" s="129"/>
      <c r="G154" s="129"/>
      <c r="H154" s="129"/>
      <c r="I154" s="129"/>
      <c r="J154" s="129"/>
      <c r="K154" s="129"/>
      <c r="L154" s="129"/>
      <c r="M154" s="129"/>
      <c r="N154" s="129"/>
      <c r="O154" s="129"/>
      <c r="P154" s="129"/>
      <c r="Q154" s="129"/>
      <c r="R154" s="129"/>
      <c r="S154" s="129"/>
      <c r="T154" s="129"/>
      <c r="U154" s="129"/>
      <c r="V154" s="129"/>
      <c r="W154" s="129"/>
      <c r="X154" s="129"/>
      <c r="Y154" s="129"/>
      <c r="Z154" s="129"/>
      <c r="AA154" s="129"/>
      <c r="AB154" s="129"/>
      <c r="AC154" s="129"/>
      <c r="AD154" s="129"/>
      <c r="AE154" s="129"/>
      <c r="AF154" s="129"/>
      <c r="AG154" s="130"/>
      <c r="AH154" s="131"/>
      <c r="AI154" s="131"/>
      <c r="AJ154" s="131"/>
      <c r="AK154" s="112"/>
      <c r="AL154" s="112"/>
      <c r="AM154" s="112"/>
      <c r="AN154" s="112"/>
      <c r="AO154" s="112"/>
      <c r="AP154" s="112"/>
      <c r="AQ154" s="112"/>
      <c r="AR154" s="112"/>
      <c r="AS154" s="112"/>
      <c r="AT154" s="112"/>
      <c r="AU154" s="112"/>
      <c r="AV154" s="112"/>
      <c r="AW154" s="112"/>
      <c r="AX154" s="112"/>
      <c r="AY154" s="112"/>
      <c r="AZ154" s="112"/>
      <c r="BA154" s="113"/>
      <c r="BB154" s="2">
        <v>4</v>
      </c>
      <c r="BC154" s="1">
        <v>2</v>
      </c>
    </row>
    <row r="155" spans="1:55" ht="34.5" customHeight="1" x14ac:dyDescent="0.4">
      <c r="B155" s="6">
        <v>5</v>
      </c>
      <c r="C155" s="8"/>
      <c r="D155" s="114" t="s">
        <v>106</v>
      </c>
      <c r="E155" s="114"/>
      <c r="F155" s="114"/>
      <c r="G155" s="114"/>
      <c r="H155" s="114"/>
      <c r="I155" s="114"/>
      <c r="J155" s="114"/>
      <c r="K155" s="114"/>
      <c r="L155" s="114"/>
      <c r="M155" s="114"/>
      <c r="N155" s="114"/>
      <c r="O155" s="114"/>
      <c r="P155" s="114"/>
      <c r="Q155" s="114"/>
      <c r="R155" s="114"/>
      <c r="S155" s="114"/>
      <c r="T155" s="114"/>
      <c r="U155" s="114"/>
      <c r="V155" s="114"/>
      <c r="W155" s="114"/>
      <c r="X155" s="114"/>
      <c r="Y155" s="114"/>
      <c r="Z155" s="114"/>
      <c r="AA155" s="114"/>
      <c r="AB155" s="114"/>
      <c r="AC155" s="114"/>
      <c r="AD155" s="114"/>
      <c r="AE155" s="114"/>
      <c r="AF155" s="114"/>
      <c r="AG155" s="114"/>
      <c r="AH155" s="114"/>
      <c r="AI155" s="114"/>
      <c r="AJ155" s="114"/>
      <c r="AK155" s="114"/>
      <c r="AL155" s="114"/>
      <c r="AM155" s="114"/>
      <c r="AN155" s="114"/>
      <c r="AO155" s="114"/>
      <c r="AP155" s="114"/>
      <c r="AQ155" s="114"/>
      <c r="AR155" s="114"/>
      <c r="AS155" s="114"/>
      <c r="AT155" s="114"/>
      <c r="AU155" s="114"/>
      <c r="AV155" s="114"/>
      <c r="AW155" s="114"/>
      <c r="AX155" s="114"/>
      <c r="AY155" s="114"/>
      <c r="AZ155" s="114"/>
      <c r="BA155" s="115"/>
    </row>
    <row r="156" spans="1:55" ht="34.5" customHeight="1" x14ac:dyDescent="0.4">
      <c r="B156" s="6">
        <v>4</v>
      </c>
      <c r="C156" s="8"/>
      <c r="D156" s="114" t="s">
        <v>107</v>
      </c>
      <c r="E156" s="114"/>
      <c r="F156" s="114"/>
      <c r="G156" s="114"/>
      <c r="H156" s="114"/>
      <c r="I156" s="114"/>
      <c r="J156" s="114"/>
      <c r="K156" s="114"/>
      <c r="L156" s="114"/>
      <c r="M156" s="114"/>
      <c r="N156" s="114"/>
      <c r="O156" s="114"/>
      <c r="P156" s="114"/>
      <c r="Q156" s="114"/>
      <c r="R156" s="114"/>
      <c r="S156" s="114"/>
      <c r="T156" s="114"/>
      <c r="U156" s="114"/>
      <c r="V156" s="114"/>
      <c r="W156" s="114"/>
      <c r="X156" s="114"/>
      <c r="Y156" s="114"/>
      <c r="Z156" s="114"/>
      <c r="AA156" s="114"/>
      <c r="AB156" s="114"/>
      <c r="AC156" s="114"/>
      <c r="AD156" s="114"/>
      <c r="AE156" s="114"/>
      <c r="AF156" s="114"/>
      <c r="AG156" s="114"/>
      <c r="AH156" s="114"/>
      <c r="AI156" s="114"/>
      <c r="AJ156" s="114"/>
      <c r="AK156" s="114"/>
      <c r="AL156" s="114"/>
      <c r="AM156" s="114"/>
      <c r="AN156" s="114"/>
      <c r="AO156" s="114"/>
      <c r="AP156" s="114"/>
      <c r="AQ156" s="114"/>
      <c r="AR156" s="114"/>
      <c r="AS156" s="114"/>
      <c r="AT156" s="114"/>
      <c r="AU156" s="114"/>
      <c r="AV156" s="114"/>
      <c r="AW156" s="114"/>
      <c r="AX156" s="114"/>
      <c r="AY156" s="114"/>
      <c r="AZ156" s="114"/>
      <c r="BA156" s="115"/>
    </row>
    <row r="157" spans="1:55" ht="24" customHeight="1" x14ac:dyDescent="0.4">
      <c r="B157" s="6">
        <v>3</v>
      </c>
      <c r="C157" s="8"/>
      <c r="D157" s="114" t="s">
        <v>108</v>
      </c>
      <c r="E157" s="114"/>
      <c r="F157" s="114"/>
      <c r="G157" s="114"/>
      <c r="H157" s="114"/>
      <c r="I157" s="114"/>
      <c r="J157" s="114"/>
      <c r="K157" s="114"/>
      <c r="L157" s="114"/>
      <c r="M157" s="114"/>
      <c r="N157" s="114"/>
      <c r="O157" s="114"/>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4"/>
      <c r="AL157" s="114"/>
      <c r="AM157" s="114"/>
      <c r="AN157" s="114"/>
      <c r="AO157" s="114"/>
      <c r="AP157" s="114"/>
      <c r="AQ157" s="114"/>
      <c r="AR157" s="114"/>
      <c r="AS157" s="114"/>
      <c r="AT157" s="114"/>
      <c r="AU157" s="114"/>
      <c r="AV157" s="114"/>
      <c r="AW157" s="114"/>
      <c r="AX157" s="114"/>
      <c r="AY157" s="114"/>
      <c r="AZ157" s="114"/>
      <c r="BA157" s="115"/>
    </row>
    <row r="158" spans="1:55" ht="24" customHeight="1" x14ac:dyDescent="0.4">
      <c r="B158" s="6">
        <v>2</v>
      </c>
      <c r="C158" s="8"/>
      <c r="D158" s="114" t="s">
        <v>109</v>
      </c>
      <c r="E158" s="114"/>
      <c r="F158" s="114"/>
      <c r="G158" s="114"/>
      <c r="H158" s="114"/>
      <c r="I158" s="114"/>
      <c r="J158" s="114"/>
      <c r="K158" s="114"/>
      <c r="L158" s="114"/>
      <c r="M158" s="114"/>
      <c r="N158" s="114"/>
      <c r="O158" s="114"/>
      <c r="P158" s="114"/>
      <c r="Q158" s="114"/>
      <c r="R158" s="114"/>
      <c r="S158" s="114"/>
      <c r="T158" s="114"/>
      <c r="U158" s="114"/>
      <c r="V158" s="114"/>
      <c r="W158" s="114"/>
      <c r="X158" s="114"/>
      <c r="Y158" s="114"/>
      <c r="Z158" s="114"/>
      <c r="AA158" s="114"/>
      <c r="AB158" s="114"/>
      <c r="AC158" s="114"/>
      <c r="AD158" s="114"/>
      <c r="AE158" s="114"/>
      <c r="AF158" s="114"/>
      <c r="AG158" s="114"/>
      <c r="AH158" s="114"/>
      <c r="AI158" s="114"/>
      <c r="AJ158" s="114"/>
      <c r="AK158" s="114"/>
      <c r="AL158" s="114"/>
      <c r="AM158" s="114"/>
      <c r="AN158" s="114"/>
      <c r="AO158" s="114"/>
      <c r="AP158" s="114"/>
      <c r="AQ158" s="114"/>
      <c r="AR158" s="114"/>
      <c r="AS158" s="114"/>
      <c r="AT158" s="114"/>
      <c r="AU158" s="114"/>
      <c r="AV158" s="114"/>
      <c r="AW158" s="114"/>
      <c r="AX158" s="114"/>
      <c r="AY158" s="114"/>
      <c r="AZ158" s="114"/>
      <c r="BA158" s="115"/>
    </row>
    <row r="159" spans="1:55" ht="20.100000000000001" customHeight="1" x14ac:dyDescent="0.4">
      <c r="B159" s="7">
        <v>1</v>
      </c>
      <c r="C159" s="9"/>
      <c r="D159" s="94" t="s">
        <v>244</v>
      </c>
      <c r="E159" s="94"/>
      <c r="F159" s="94"/>
      <c r="G159" s="94"/>
      <c r="H159" s="94"/>
      <c r="I159" s="94"/>
      <c r="J159" s="94"/>
      <c r="K159" s="94"/>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c r="AO159" s="94"/>
      <c r="AP159" s="94"/>
      <c r="AQ159" s="94"/>
      <c r="AR159" s="94"/>
      <c r="AS159" s="94"/>
      <c r="AT159" s="94"/>
      <c r="AU159" s="94"/>
      <c r="AV159" s="94"/>
      <c r="AW159" s="94"/>
      <c r="AX159" s="94"/>
      <c r="AY159" s="94"/>
      <c r="AZ159" s="94"/>
      <c r="BA159" s="116"/>
    </row>
    <row r="160" spans="1:55" ht="20.100000000000001" customHeight="1" x14ac:dyDescent="0.4">
      <c r="A160" s="2">
        <v>422</v>
      </c>
      <c r="B160" s="128" t="s">
        <v>110</v>
      </c>
      <c r="C160" s="129"/>
      <c r="D160" s="129"/>
      <c r="E160" s="129"/>
      <c r="F160" s="129"/>
      <c r="G160" s="129"/>
      <c r="H160" s="129"/>
      <c r="I160" s="129"/>
      <c r="J160" s="129"/>
      <c r="K160" s="129"/>
      <c r="L160" s="129"/>
      <c r="M160" s="129"/>
      <c r="N160" s="129"/>
      <c r="O160" s="129"/>
      <c r="P160" s="129"/>
      <c r="Q160" s="129"/>
      <c r="R160" s="129"/>
      <c r="S160" s="129"/>
      <c r="T160" s="129"/>
      <c r="U160" s="129"/>
      <c r="V160" s="129"/>
      <c r="W160" s="129"/>
      <c r="X160" s="129"/>
      <c r="Y160" s="129"/>
      <c r="Z160" s="129"/>
      <c r="AA160" s="129"/>
      <c r="AB160" s="129"/>
      <c r="AC160" s="129"/>
      <c r="AD160" s="129"/>
      <c r="AE160" s="129"/>
      <c r="AF160" s="129"/>
      <c r="AG160" s="130"/>
      <c r="AH160" s="131"/>
      <c r="AI160" s="131"/>
      <c r="AJ160" s="131"/>
      <c r="AK160" s="112"/>
      <c r="AL160" s="112"/>
      <c r="AM160" s="112"/>
      <c r="AN160" s="112"/>
      <c r="AO160" s="112"/>
      <c r="AP160" s="112"/>
      <c r="AQ160" s="112"/>
      <c r="AR160" s="112"/>
      <c r="AS160" s="112"/>
      <c r="AT160" s="112"/>
      <c r="AU160" s="112"/>
      <c r="AV160" s="112"/>
      <c r="AW160" s="112"/>
      <c r="AX160" s="112"/>
      <c r="AY160" s="112"/>
      <c r="AZ160" s="112"/>
      <c r="BA160" s="113"/>
      <c r="BB160" s="2">
        <v>4</v>
      </c>
      <c r="BC160" s="1">
        <v>2</v>
      </c>
    </row>
    <row r="161" spans="1:55" ht="37.5" customHeight="1" x14ac:dyDescent="0.4">
      <c r="B161" s="6">
        <v>5</v>
      </c>
      <c r="C161" s="8"/>
      <c r="D161" s="114" t="s">
        <v>225</v>
      </c>
      <c r="E161" s="114"/>
      <c r="F161" s="114"/>
      <c r="G161" s="114"/>
      <c r="H161" s="114"/>
      <c r="I161" s="114"/>
      <c r="J161" s="114"/>
      <c r="K161" s="114"/>
      <c r="L161" s="114"/>
      <c r="M161" s="114"/>
      <c r="N161" s="114"/>
      <c r="O161" s="114"/>
      <c r="P161" s="114"/>
      <c r="Q161" s="114"/>
      <c r="R161" s="114"/>
      <c r="S161" s="114"/>
      <c r="T161" s="114"/>
      <c r="U161" s="114"/>
      <c r="V161" s="114"/>
      <c r="W161" s="114"/>
      <c r="X161" s="114"/>
      <c r="Y161" s="114"/>
      <c r="Z161" s="114"/>
      <c r="AA161" s="114"/>
      <c r="AB161" s="114"/>
      <c r="AC161" s="114"/>
      <c r="AD161" s="114"/>
      <c r="AE161" s="114"/>
      <c r="AF161" s="114"/>
      <c r="AG161" s="114"/>
      <c r="AH161" s="114"/>
      <c r="AI161" s="114"/>
      <c r="AJ161" s="114"/>
      <c r="AK161" s="114"/>
      <c r="AL161" s="114"/>
      <c r="AM161" s="114"/>
      <c r="AN161" s="114"/>
      <c r="AO161" s="114"/>
      <c r="AP161" s="114"/>
      <c r="AQ161" s="114"/>
      <c r="AR161" s="114"/>
      <c r="AS161" s="114"/>
      <c r="AT161" s="114"/>
      <c r="AU161" s="114"/>
      <c r="AV161" s="114"/>
      <c r="AW161" s="114"/>
      <c r="AX161" s="114"/>
      <c r="AY161" s="114"/>
      <c r="AZ161" s="114"/>
      <c r="BA161" s="115"/>
    </row>
    <row r="162" spans="1:55" ht="20.100000000000001" customHeight="1" x14ac:dyDescent="0.4">
      <c r="B162" s="6">
        <v>4</v>
      </c>
      <c r="C162" s="8"/>
      <c r="D162" s="114" t="s">
        <v>111</v>
      </c>
      <c r="E162" s="114"/>
      <c r="F162" s="114"/>
      <c r="G162" s="114"/>
      <c r="H162" s="114"/>
      <c r="I162" s="114"/>
      <c r="J162" s="114"/>
      <c r="K162" s="114"/>
      <c r="L162" s="114"/>
      <c r="M162" s="114"/>
      <c r="N162" s="114"/>
      <c r="O162" s="114"/>
      <c r="P162" s="114"/>
      <c r="Q162" s="114"/>
      <c r="R162" s="114"/>
      <c r="S162" s="114"/>
      <c r="T162" s="114"/>
      <c r="U162" s="114"/>
      <c r="V162" s="114"/>
      <c r="W162" s="114"/>
      <c r="X162" s="114"/>
      <c r="Y162" s="114"/>
      <c r="Z162" s="114"/>
      <c r="AA162" s="114"/>
      <c r="AB162" s="114"/>
      <c r="AC162" s="114"/>
      <c r="AD162" s="114"/>
      <c r="AE162" s="114"/>
      <c r="AF162" s="114"/>
      <c r="AG162" s="114"/>
      <c r="AH162" s="114"/>
      <c r="AI162" s="114"/>
      <c r="AJ162" s="114"/>
      <c r="AK162" s="114"/>
      <c r="AL162" s="114"/>
      <c r="AM162" s="114"/>
      <c r="AN162" s="114"/>
      <c r="AO162" s="114"/>
      <c r="AP162" s="114"/>
      <c r="AQ162" s="114"/>
      <c r="AR162" s="114"/>
      <c r="AS162" s="114"/>
      <c r="AT162" s="114"/>
      <c r="AU162" s="114"/>
      <c r="AV162" s="114"/>
      <c r="AW162" s="114"/>
      <c r="AX162" s="114"/>
      <c r="AY162" s="114"/>
      <c r="AZ162" s="114"/>
      <c r="BA162" s="115"/>
    </row>
    <row r="163" spans="1:55" ht="20.100000000000001" customHeight="1" x14ac:dyDescent="0.4">
      <c r="B163" s="6">
        <v>3</v>
      </c>
      <c r="C163" s="8"/>
      <c r="D163" s="114" t="s">
        <v>112</v>
      </c>
      <c r="E163" s="114"/>
      <c r="F163" s="114"/>
      <c r="G163" s="114"/>
      <c r="H163" s="114"/>
      <c r="I163" s="114"/>
      <c r="J163" s="114"/>
      <c r="K163" s="114"/>
      <c r="L163" s="114"/>
      <c r="M163" s="114"/>
      <c r="N163" s="114"/>
      <c r="O163" s="114"/>
      <c r="P163" s="114"/>
      <c r="Q163" s="114"/>
      <c r="R163" s="114"/>
      <c r="S163" s="114"/>
      <c r="T163" s="114"/>
      <c r="U163" s="114"/>
      <c r="V163" s="114"/>
      <c r="W163" s="114"/>
      <c r="X163" s="114"/>
      <c r="Y163" s="114"/>
      <c r="Z163" s="114"/>
      <c r="AA163" s="114"/>
      <c r="AB163" s="114"/>
      <c r="AC163" s="114"/>
      <c r="AD163" s="114"/>
      <c r="AE163" s="114"/>
      <c r="AF163" s="114"/>
      <c r="AG163" s="114"/>
      <c r="AH163" s="114"/>
      <c r="AI163" s="114"/>
      <c r="AJ163" s="114"/>
      <c r="AK163" s="114"/>
      <c r="AL163" s="114"/>
      <c r="AM163" s="114"/>
      <c r="AN163" s="114"/>
      <c r="AO163" s="114"/>
      <c r="AP163" s="114"/>
      <c r="AQ163" s="114"/>
      <c r="AR163" s="114"/>
      <c r="AS163" s="114"/>
      <c r="AT163" s="114"/>
      <c r="AU163" s="114"/>
      <c r="AV163" s="114"/>
      <c r="AW163" s="114"/>
      <c r="AX163" s="114"/>
      <c r="AY163" s="114"/>
      <c r="AZ163" s="114"/>
      <c r="BA163" s="115"/>
    </row>
    <row r="164" spans="1:55" ht="20.100000000000001" customHeight="1" x14ac:dyDescent="0.4">
      <c r="B164" s="6">
        <v>2</v>
      </c>
      <c r="C164" s="8"/>
      <c r="D164" s="114" t="s">
        <v>245</v>
      </c>
      <c r="E164" s="114"/>
      <c r="F164" s="114"/>
      <c r="G164" s="114"/>
      <c r="H164" s="114"/>
      <c r="I164" s="114"/>
      <c r="J164" s="114"/>
      <c r="K164" s="114"/>
      <c r="L164" s="114"/>
      <c r="M164" s="114"/>
      <c r="N164" s="114"/>
      <c r="O164" s="114"/>
      <c r="P164" s="114"/>
      <c r="Q164" s="114"/>
      <c r="R164" s="114"/>
      <c r="S164" s="114"/>
      <c r="T164" s="114"/>
      <c r="U164" s="114"/>
      <c r="V164" s="114"/>
      <c r="W164" s="114"/>
      <c r="X164" s="114"/>
      <c r="Y164" s="114"/>
      <c r="Z164" s="114"/>
      <c r="AA164" s="114"/>
      <c r="AB164" s="114"/>
      <c r="AC164" s="114"/>
      <c r="AD164" s="114"/>
      <c r="AE164" s="114"/>
      <c r="AF164" s="114"/>
      <c r="AG164" s="114"/>
      <c r="AH164" s="114"/>
      <c r="AI164" s="114"/>
      <c r="AJ164" s="114"/>
      <c r="AK164" s="114"/>
      <c r="AL164" s="114"/>
      <c r="AM164" s="114"/>
      <c r="AN164" s="114"/>
      <c r="AO164" s="114"/>
      <c r="AP164" s="114"/>
      <c r="AQ164" s="114"/>
      <c r="AR164" s="114"/>
      <c r="AS164" s="114"/>
      <c r="AT164" s="114"/>
      <c r="AU164" s="114"/>
      <c r="AV164" s="114"/>
      <c r="AW164" s="114"/>
      <c r="AX164" s="114"/>
      <c r="AY164" s="114"/>
      <c r="AZ164" s="114"/>
      <c r="BA164" s="115"/>
    </row>
    <row r="165" spans="1:55" ht="20.100000000000001" customHeight="1" x14ac:dyDescent="0.4">
      <c r="B165" s="6">
        <v>1</v>
      </c>
      <c r="C165" s="8"/>
      <c r="D165" s="114" t="s">
        <v>113</v>
      </c>
      <c r="E165" s="114"/>
      <c r="F165" s="114"/>
      <c r="G165" s="114"/>
      <c r="H165" s="114"/>
      <c r="I165" s="114"/>
      <c r="J165" s="114"/>
      <c r="K165" s="114"/>
      <c r="L165" s="114"/>
      <c r="M165" s="114"/>
      <c r="N165" s="114"/>
      <c r="O165" s="114"/>
      <c r="P165" s="114"/>
      <c r="Q165" s="114"/>
      <c r="R165" s="114"/>
      <c r="S165" s="114"/>
      <c r="T165" s="114"/>
      <c r="U165" s="114"/>
      <c r="V165" s="114"/>
      <c r="W165" s="114"/>
      <c r="X165" s="114"/>
      <c r="Y165" s="114"/>
      <c r="Z165" s="114"/>
      <c r="AA165" s="114"/>
      <c r="AB165" s="114"/>
      <c r="AC165" s="114"/>
      <c r="AD165" s="114"/>
      <c r="AE165" s="114"/>
      <c r="AF165" s="114"/>
      <c r="AG165" s="114"/>
      <c r="AH165" s="114"/>
      <c r="AI165" s="114"/>
      <c r="AJ165" s="114"/>
      <c r="AK165" s="114"/>
      <c r="AL165" s="114"/>
      <c r="AM165" s="114"/>
      <c r="AN165" s="114"/>
      <c r="AO165" s="114"/>
      <c r="AP165" s="114"/>
      <c r="AQ165" s="114"/>
      <c r="AR165" s="114"/>
      <c r="AS165" s="114"/>
      <c r="AT165" s="114"/>
      <c r="AU165" s="114"/>
      <c r="AV165" s="114"/>
      <c r="AW165" s="114"/>
      <c r="AX165" s="114"/>
      <c r="AY165" s="114"/>
      <c r="AZ165" s="114"/>
      <c r="BA165" s="115"/>
    </row>
    <row r="166" spans="1:55" ht="20.100000000000001" customHeight="1" x14ac:dyDescent="0.4">
      <c r="A166" s="2">
        <v>431</v>
      </c>
      <c r="B166" s="124" t="s">
        <v>114</v>
      </c>
      <c r="C166" s="125"/>
      <c r="D166" s="125"/>
      <c r="E166" s="125"/>
      <c r="F166" s="125"/>
      <c r="G166" s="125"/>
      <c r="H166" s="125"/>
      <c r="I166" s="125"/>
      <c r="J166" s="125"/>
      <c r="K166" s="125"/>
      <c r="L166" s="125"/>
      <c r="M166" s="125"/>
      <c r="N166" s="125"/>
      <c r="O166" s="125"/>
      <c r="P166" s="125"/>
      <c r="Q166" s="125"/>
      <c r="R166" s="125"/>
      <c r="S166" s="125"/>
      <c r="T166" s="125"/>
      <c r="U166" s="125"/>
      <c r="V166" s="125"/>
      <c r="W166" s="125"/>
      <c r="X166" s="125"/>
      <c r="Y166" s="125"/>
      <c r="Z166" s="125"/>
      <c r="AA166" s="125"/>
      <c r="AB166" s="125"/>
      <c r="AC166" s="125"/>
      <c r="AD166" s="125"/>
      <c r="AE166" s="125"/>
      <c r="AF166" s="125"/>
      <c r="AG166" s="126"/>
      <c r="AH166" s="127"/>
      <c r="AI166" s="127"/>
      <c r="AJ166" s="127"/>
      <c r="AK166" s="112"/>
      <c r="AL166" s="112"/>
      <c r="AM166" s="112"/>
      <c r="AN166" s="112"/>
      <c r="AO166" s="112"/>
      <c r="AP166" s="112"/>
      <c r="AQ166" s="112"/>
      <c r="AR166" s="112"/>
      <c r="AS166" s="112"/>
      <c r="AT166" s="112"/>
      <c r="AU166" s="112"/>
      <c r="AV166" s="112"/>
      <c r="AW166" s="112"/>
      <c r="AX166" s="112"/>
      <c r="AY166" s="112"/>
      <c r="AZ166" s="112"/>
      <c r="BA166" s="113"/>
      <c r="BB166" s="2">
        <v>4</v>
      </c>
      <c r="BC166" s="1">
        <v>3</v>
      </c>
    </row>
    <row r="167" spans="1:55" ht="20.100000000000001" customHeight="1" x14ac:dyDescent="0.4">
      <c r="B167" s="6">
        <v>5</v>
      </c>
      <c r="C167" s="8"/>
      <c r="D167" s="114" t="s">
        <v>226</v>
      </c>
      <c r="E167" s="114"/>
      <c r="F167" s="114"/>
      <c r="G167" s="114"/>
      <c r="H167" s="114"/>
      <c r="I167" s="114"/>
      <c r="J167" s="114"/>
      <c r="K167" s="114"/>
      <c r="L167" s="114"/>
      <c r="M167" s="114"/>
      <c r="N167" s="114"/>
      <c r="O167" s="114"/>
      <c r="P167" s="114"/>
      <c r="Q167" s="114"/>
      <c r="R167" s="114"/>
      <c r="S167" s="114"/>
      <c r="T167" s="114"/>
      <c r="U167" s="114"/>
      <c r="V167" s="114"/>
      <c r="W167" s="114"/>
      <c r="X167" s="114"/>
      <c r="Y167" s="114"/>
      <c r="Z167" s="114"/>
      <c r="AA167" s="114"/>
      <c r="AB167" s="114"/>
      <c r="AC167" s="114"/>
      <c r="AD167" s="114"/>
      <c r="AE167" s="114"/>
      <c r="AF167" s="114"/>
      <c r="AG167" s="114"/>
      <c r="AH167" s="114"/>
      <c r="AI167" s="114"/>
      <c r="AJ167" s="114"/>
      <c r="AK167" s="114"/>
      <c r="AL167" s="114"/>
      <c r="AM167" s="114"/>
      <c r="AN167" s="114"/>
      <c r="AO167" s="114"/>
      <c r="AP167" s="114"/>
      <c r="AQ167" s="114"/>
      <c r="AR167" s="114"/>
      <c r="AS167" s="114"/>
      <c r="AT167" s="114"/>
      <c r="AU167" s="114"/>
      <c r="AV167" s="114"/>
      <c r="AW167" s="114"/>
      <c r="AX167" s="114"/>
      <c r="AY167" s="114"/>
      <c r="AZ167" s="114"/>
      <c r="BA167" s="115"/>
    </row>
    <row r="168" spans="1:55" ht="20.100000000000001" customHeight="1" x14ac:dyDescent="0.4">
      <c r="B168" s="6">
        <v>4</v>
      </c>
      <c r="C168" s="8"/>
      <c r="D168" s="114" t="s">
        <v>227</v>
      </c>
      <c r="E168" s="114"/>
      <c r="F168" s="114"/>
      <c r="G168" s="114"/>
      <c r="H168" s="114"/>
      <c r="I168" s="114"/>
      <c r="J168" s="114"/>
      <c r="K168" s="114"/>
      <c r="L168" s="114"/>
      <c r="M168" s="114"/>
      <c r="N168" s="114"/>
      <c r="O168" s="114"/>
      <c r="P168" s="114"/>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4"/>
      <c r="AM168" s="114"/>
      <c r="AN168" s="114"/>
      <c r="AO168" s="114"/>
      <c r="AP168" s="114"/>
      <c r="AQ168" s="114"/>
      <c r="AR168" s="114"/>
      <c r="AS168" s="114"/>
      <c r="AT168" s="114"/>
      <c r="AU168" s="114"/>
      <c r="AV168" s="114"/>
      <c r="AW168" s="114"/>
      <c r="AX168" s="114"/>
      <c r="AY168" s="114"/>
      <c r="AZ168" s="114"/>
      <c r="BA168" s="115"/>
    </row>
    <row r="169" spans="1:55" ht="20.100000000000001" customHeight="1" x14ac:dyDescent="0.4">
      <c r="B169" s="6">
        <v>3</v>
      </c>
      <c r="C169" s="8"/>
      <c r="D169" s="114" t="s">
        <v>228</v>
      </c>
      <c r="E169" s="114"/>
      <c r="F169" s="114"/>
      <c r="G169" s="114"/>
      <c r="H169" s="114"/>
      <c r="I169" s="114"/>
      <c r="J169" s="114"/>
      <c r="K169" s="114"/>
      <c r="L169" s="114"/>
      <c r="M169" s="114"/>
      <c r="N169" s="114"/>
      <c r="O169" s="114"/>
      <c r="P169" s="114"/>
      <c r="Q169" s="114"/>
      <c r="R169" s="114"/>
      <c r="S169" s="114"/>
      <c r="T169" s="114"/>
      <c r="U169" s="114"/>
      <c r="V169" s="114"/>
      <c r="W169" s="114"/>
      <c r="X169" s="114"/>
      <c r="Y169" s="114"/>
      <c r="Z169" s="114"/>
      <c r="AA169" s="114"/>
      <c r="AB169" s="114"/>
      <c r="AC169" s="114"/>
      <c r="AD169" s="114"/>
      <c r="AE169" s="114"/>
      <c r="AF169" s="114"/>
      <c r="AG169" s="114"/>
      <c r="AH169" s="114"/>
      <c r="AI169" s="114"/>
      <c r="AJ169" s="114"/>
      <c r="AK169" s="114"/>
      <c r="AL169" s="114"/>
      <c r="AM169" s="114"/>
      <c r="AN169" s="114"/>
      <c r="AO169" s="114"/>
      <c r="AP169" s="114"/>
      <c r="AQ169" s="114"/>
      <c r="AR169" s="114"/>
      <c r="AS169" s="114"/>
      <c r="AT169" s="114"/>
      <c r="AU169" s="114"/>
      <c r="AV169" s="114"/>
      <c r="AW169" s="114"/>
      <c r="AX169" s="114"/>
      <c r="AY169" s="114"/>
      <c r="AZ169" s="114"/>
      <c r="BA169" s="115"/>
    </row>
    <row r="170" spans="1:55" ht="20.100000000000001" customHeight="1" x14ac:dyDescent="0.4">
      <c r="B170" s="6">
        <v>2</v>
      </c>
      <c r="C170" s="8"/>
      <c r="D170" s="114" t="s">
        <v>115</v>
      </c>
      <c r="E170" s="114"/>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114"/>
      <c r="AO170" s="114"/>
      <c r="AP170" s="114"/>
      <c r="AQ170" s="114"/>
      <c r="AR170" s="114"/>
      <c r="AS170" s="114"/>
      <c r="AT170" s="114"/>
      <c r="AU170" s="114"/>
      <c r="AV170" s="114"/>
      <c r="AW170" s="114"/>
      <c r="AX170" s="114"/>
      <c r="AY170" s="114"/>
      <c r="AZ170" s="114"/>
      <c r="BA170" s="115"/>
    </row>
    <row r="171" spans="1:55" ht="20.100000000000001" customHeight="1" x14ac:dyDescent="0.4">
      <c r="B171" s="7">
        <v>1</v>
      </c>
      <c r="C171" s="9"/>
      <c r="D171" s="94" t="s">
        <v>116</v>
      </c>
      <c r="E171" s="94"/>
      <c r="F171" s="94"/>
      <c r="G171" s="94"/>
      <c r="H171" s="94"/>
      <c r="I171" s="94"/>
      <c r="J171" s="94"/>
      <c r="K171" s="94"/>
      <c r="L171" s="94"/>
      <c r="M171" s="94"/>
      <c r="N171" s="94"/>
      <c r="O171" s="94"/>
      <c r="P171" s="94"/>
      <c r="Q171" s="94"/>
      <c r="R171" s="94"/>
      <c r="S171" s="94"/>
      <c r="T171" s="94"/>
      <c r="U171" s="94"/>
      <c r="V171" s="94"/>
      <c r="W171" s="94"/>
      <c r="X171" s="94"/>
      <c r="Y171" s="94"/>
      <c r="Z171" s="94"/>
      <c r="AA171" s="94"/>
      <c r="AB171" s="94"/>
      <c r="AC171" s="94"/>
      <c r="AD171" s="94"/>
      <c r="AE171" s="94"/>
      <c r="AF171" s="94"/>
      <c r="AG171" s="94"/>
      <c r="AH171" s="94"/>
      <c r="AI171" s="94"/>
      <c r="AJ171" s="94"/>
      <c r="AK171" s="94"/>
      <c r="AL171" s="94"/>
      <c r="AM171" s="94"/>
      <c r="AN171" s="94"/>
      <c r="AO171" s="94"/>
      <c r="AP171" s="94"/>
      <c r="AQ171" s="94"/>
      <c r="AR171" s="94"/>
      <c r="AS171" s="94"/>
      <c r="AT171" s="94"/>
      <c r="AU171" s="94"/>
      <c r="AV171" s="94"/>
      <c r="AW171" s="94"/>
      <c r="AX171" s="94"/>
      <c r="AY171" s="94"/>
      <c r="AZ171" s="94"/>
      <c r="BA171" s="116"/>
    </row>
    <row r="172" spans="1:55" ht="26.1" customHeight="1" x14ac:dyDescent="0.4">
      <c r="A172" s="2">
        <v>432</v>
      </c>
      <c r="B172" s="124" t="s">
        <v>117</v>
      </c>
      <c r="C172" s="125"/>
      <c r="D172" s="125"/>
      <c r="E172" s="125"/>
      <c r="F172" s="125"/>
      <c r="G172" s="125"/>
      <c r="H172" s="125"/>
      <c r="I172" s="125"/>
      <c r="J172" s="125"/>
      <c r="K172" s="125"/>
      <c r="L172" s="125"/>
      <c r="M172" s="125"/>
      <c r="N172" s="125"/>
      <c r="O172" s="125"/>
      <c r="P172" s="125"/>
      <c r="Q172" s="125"/>
      <c r="R172" s="125"/>
      <c r="S172" s="125"/>
      <c r="T172" s="125"/>
      <c r="U172" s="125"/>
      <c r="V172" s="125"/>
      <c r="W172" s="125"/>
      <c r="X172" s="125"/>
      <c r="Y172" s="125"/>
      <c r="Z172" s="125"/>
      <c r="AA172" s="125"/>
      <c r="AB172" s="125"/>
      <c r="AC172" s="125"/>
      <c r="AD172" s="125"/>
      <c r="AE172" s="125"/>
      <c r="AF172" s="125"/>
      <c r="AG172" s="126"/>
      <c r="AH172" s="127"/>
      <c r="AI172" s="127"/>
      <c r="AJ172" s="127"/>
      <c r="AK172" s="112"/>
      <c r="AL172" s="112"/>
      <c r="AM172" s="112"/>
      <c r="AN172" s="112"/>
      <c r="AO172" s="112"/>
      <c r="AP172" s="112"/>
      <c r="AQ172" s="112"/>
      <c r="AR172" s="112"/>
      <c r="AS172" s="112"/>
      <c r="AT172" s="112"/>
      <c r="AU172" s="112"/>
      <c r="AV172" s="112"/>
      <c r="AW172" s="112"/>
      <c r="AX172" s="112"/>
      <c r="AY172" s="112"/>
      <c r="AZ172" s="112"/>
      <c r="BA172" s="113"/>
      <c r="BB172" s="2">
        <v>4</v>
      </c>
      <c r="BC172" s="1">
        <v>3</v>
      </c>
    </row>
    <row r="173" spans="1:55" ht="39.950000000000003" customHeight="1" x14ac:dyDescent="0.4">
      <c r="B173" s="6">
        <v>5</v>
      </c>
      <c r="C173" s="8"/>
      <c r="D173" s="114" t="s">
        <v>118</v>
      </c>
      <c r="E173" s="114"/>
      <c r="F173" s="114"/>
      <c r="G173" s="114"/>
      <c r="H173" s="114"/>
      <c r="I173" s="114"/>
      <c r="J173" s="114"/>
      <c r="K173" s="114"/>
      <c r="L173" s="114"/>
      <c r="M173" s="114"/>
      <c r="N173" s="114"/>
      <c r="O173" s="114"/>
      <c r="P173" s="114"/>
      <c r="Q173" s="114"/>
      <c r="R173" s="114"/>
      <c r="S173" s="114"/>
      <c r="T173" s="114"/>
      <c r="U173" s="114"/>
      <c r="V173" s="114"/>
      <c r="W173" s="114"/>
      <c r="X173" s="114"/>
      <c r="Y173" s="114"/>
      <c r="Z173" s="114"/>
      <c r="AA173" s="114"/>
      <c r="AB173" s="114"/>
      <c r="AC173" s="114"/>
      <c r="AD173" s="114"/>
      <c r="AE173" s="114"/>
      <c r="AF173" s="114"/>
      <c r="AG173" s="114"/>
      <c r="AH173" s="114"/>
      <c r="AI173" s="114"/>
      <c r="AJ173" s="114"/>
      <c r="AK173" s="114"/>
      <c r="AL173" s="114"/>
      <c r="AM173" s="114"/>
      <c r="AN173" s="114"/>
      <c r="AO173" s="114"/>
      <c r="AP173" s="114"/>
      <c r="AQ173" s="114"/>
      <c r="AR173" s="114"/>
      <c r="AS173" s="114"/>
      <c r="AT173" s="114"/>
      <c r="AU173" s="114"/>
      <c r="AV173" s="114"/>
      <c r="AW173" s="114"/>
      <c r="AX173" s="114"/>
      <c r="AY173" s="114"/>
      <c r="AZ173" s="114"/>
      <c r="BA173" s="115"/>
    </row>
    <row r="174" spans="1:55" ht="27.6" customHeight="1" x14ac:dyDescent="0.4">
      <c r="B174" s="6">
        <v>4</v>
      </c>
      <c r="C174" s="8"/>
      <c r="D174" s="114" t="s">
        <v>119</v>
      </c>
      <c r="E174" s="114"/>
      <c r="F174" s="114"/>
      <c r="G174" s="114"/>
      <c r="H174" s="114"/>
      <c r="I174" s="114"/>
      <c r="J174" s="114"/>
      <c r="K174" s="114"/>
      <c r="L174" s="114"/>
      <c r="M174" s="114"/>
      <c r="N174" s="114"/>
      <c r="O174" s="114"/>
      <c r="P174" s="114"/>
      <c r="Q174" s="114"/>
      <c r="R174" s="114"/>
      <c r="S174" s="114"/>
      <c r="T174" s="114"/>
      <c r="U174" s="114"/>
      <c r="V174" s="114"/>
      <c r="W174" s="114"/>
      <c r="X174" s="114"/>
      <c r="Y174" s="114"/>
      <c r="Z174" s="114"/>
      <c r="AA174" s="114"/>
      <c r="AB174" s="114"/>
      <c r="AC174" s="114"/>
      <c r="AD174" s="114"/>
      <c r="AE174" s="114"/>
      <c r="AF174" s="114"/>
      <c r="AG174" s="114"/>
      <c r="AH174" s="114"/>
      <c r="AI174" s="114"/>
      <c r="AJ174" s="114"/>
      <c r="AK174" s="114"/>
      <c r="AL174" s="114"/>
      <c r="AM174" s="114"/>
      <c r="AN174" s="114"/>
      <c r="AO174" s="114"/>
      <c r="AP174" s="114"/>
      <c r="AQ174" s="114"/>
      <c r="AR174" s="114"/>
      <c r="AS174" s="114"/>
      <c r="AT174" s="114"/>
      <c r="AU174" s="114"/>
      <c r="AV174" s="114"/>
      <c r="AW174" s="114"/>
      <c r="AX174" s="114"/>
      <c r="AY174" s="114"/>
      <c r="AZ174" s="114"/>
      <c r="BA174" s="115"/>
    </row>
    <row r="175" spans="1:55" ht="57.6" customHeight="1" x14ac:dyDescent="0.4">
      <c r="B175" s="6">
        <v>3</v>
      </c>
      <c r="C175" s="8"/>
      <c r="D175" s="114" t="s">
        <v>120</v>
      </c>
      <c r="E175" s="114"/>
      <c r="F175" s="114"/>
      <c r="G175" s="114"/>
      <c r="H175" s="114"/>
      <c r="I175" s="114"/>
      <c r="J175" s="114"/>
      <c r="K175" s="114"/>
      <c r="L175" s="114"/>
      <c r="M175" s="114"/>
      <c r="N175" s="114"/>
      <c r="O175" s="114"/>
      <c r="P175" s="114"/>
      <c r="Q175" s="114"/>
      <c r="R175" s="114"/>
      <c r="S175" s="114"/>
      <c r="T175" s="114"/>
      <c r="U175" s="114"/>
      <c r="V175" s="114"/>
      <c r="W175" s="114"/>
      <c r="X175" s="114"/>
      <c r="Y175" s="114"/>
      <c r="Z175" s="114"/>
      <c r="AA175" s="114"/>
      <c r="AB175" s="114"/>
      <c r="AC175" s="114"/>
      <c r="AD175" s="114"/>
      <c r="AE175" s="114"/>
      <c r="AF175" s="114"/>
      <c r="AG175" s="114"/>
      <c r="AH175" s="114"/>
      <c r="AI175" s="114"/>
      <c r="AJ175" s="114"/>
      <c r="AK175" s="114"/>
      <c r="AL175" s="114"/>
      <c r="AM175" s="114"/>
      <c r="AN175" s="114"/>
      <c r="AO175" s="114"/>
      <c r="AP175" s="114"/>
      <c r="AQ175" s="114"/>
      <c r="AR175" s="114"/>
      <c r="AS175" s="114"/>
      <c r="AT175" s="114"/>
      <c r="AU175" s="114"/>
      <c r="AV175" s="114"/>
      <c r="AW175" s="114"/>
      <c r="AX175" s="114"/>
      <c r="AY175" s="114"/>
      <c r="AZ175" s="114"/>
      <c r="BA175" s="115"/>
    </row>
    <row r="176" spans="1:55" ht="27.95" customHeight="1" x14ac:dyDescent="0.4">
      <c r="B176" s="6">
        <v>2</v>
      </c>
      <c r="C176" s="8"/>
      <c r="D176" s="114" t="s">
        <v>121</v>
      </c>
      <c r="E176" s="114"/>
      <c r="F176" s="114"/>
      <c r="G176" s="114"/>
      <c r="H176" s="114"/>
      <c r="I176" s="114"/>
      <c r="J176" s="114"/>
      <c r="K176" s="114"/>
      <c r="L176" s="114"/>
      <c r="M176" s="114"/>
      <c r="N176" s="114"/>
      <c r="O176" s="114"/>
      <c r="P176" s="114"/>
      <c r="Q176" s="114"/>
      <c r="R176" s="114"/>
      <c r="S176" s="114"/>
      <c r="T176" s="114"/>
      <c r="U176" s="114"/>
      <c r="V176" s="114"/>
      <c r="W176" s="114"/>
      <c r="X176" s="114"/>
      <c r="Y176" s="114"/>
      <c r="Z176" s="114"/>
      <c r="AA176" s="114"/>
      <c r="AB176" s="114"/>
      <c r="AC176" s="114"/>
      <c r="AD176" s="114"/>
      <c r="AE176" s="114"/>
      <c r="AF176" s="114"/>
      <c r="AG176" s="114"/>
      <c r="AH176" s="114"/>
      <c r="AI176" s="114"/>
      <c r="AJ176" s="114"/>
      <c r="AK176" s="114"/>
      <c r="AL176" s="114"/>
      <c r="AM176" s="114"/>
      <c r="AN176" s="114"/>
      <c r="AO176" s="114"/>
      <c r="AP176" s="114"/>
      <c r="AQ176" s="114"/>
      <c r="AR176" s="114"/>
      <c r="AS176" s="114"/>
      <c r="AT176" s="114"/>
      <c r="AU176" s="114"/>
      <c r="AV176" s="114"/>
      <c r="AW176" s="114"/>
      <c r="AX176" s="114"/>
      <c r="AY176" s="114"/>
      <c r="AZ176" s="114"/>
      <c r="BA176" s="115"/>
    </row>
    <row r="177" spans="1:55" ht="20.100000000000001" customHeight="1" x14ac:dyDescent="0.4">
      <c r="B177" s="6">
        <v>1</v>
      </c>
      <c r="C177" s="8"/>
      <c r="D177" s="114" t="s">
        <v>122</v>
      </c>
      <c r="E177" s="114"/>
      <c r="F177" s="114"/>
      <c r="G177" s="114"/>
      <c r="H177" s="114"/>
      <c r="I177" s="114"/>
      <c r="J177" s="114"/>
      <c r="K177" s="114"/>
      <c r="L177" s="114"/>
      <c r="M177" s="114"/>
      <c r="N177" s="114"/>
      <c r="O177" s="114"/>
      <c r="P177" s="114"/>
      <c r="Q177" s="114"/>
      <c r="R177" s="114"/>
      <c r="S177" s="114"/>
      <c r="T177" s="114"/>
      <c r="U177" s="114"/>
      <c r="V177" s="114"/>
      <c r="W177" s="114"/>
      <c r="X177" s="114"/>
      <c r="Y177" s="114"/>
      <c r="Z177" s="114"/>
      <c r="AA177" s="114"/>
      <c r="AB177" s="114"/>
      <c r="AC177" s="114"/>
      <c r="AD177" s="114"/>
      <c r="AE177" s="114"/>
      <c r="AF177" s="114"/>
      <c r="AG177" s="114"/>
      <c r="AH177" s="114"/>
      <c r="AI177" s="114"/>
      <c r="AJ177" s="114"/>
      <c r="AK177" s="114"/>
      <c r="AL177" s="114"/>
      <c r="AM177" s="114"/>
      <c r="AN177" s="114"/>
      <c r="AO177" s="114"/>
      <c r="AP177" s="114"/>
      <c r="AQ177" s="114"/>
      <c r="AR177" s="114"/>
      <c r="AS177" s="114"/>
      <c r="AT177" s="114"/>
      <c r="AU177" s="114"/>
      <c r="AV177" s="114"/>
      <c r="AW177" s="114"/>
      <c r="AX177" s="114"/>
      <c r="AY177" s="114"/>
      <c r="AZ177" s="114"/>
      <c r="BA177" s="115"/>
    </row>
    <row r="178" spans="1:55" ht="24.95" customHeight="1" x14ac:dyDescent="0.4">
      <c r="A178" s="2">
        <v>441</v>
      </c>
      <c r="B178" s="108" t="s">
        <v>123</v>
      </c>
      <c r="C178" s="109"/>
      <c r="D178" s="109"/>
      <c r="E178" s="109"/>
      <c r="F178" s="109"/>
      <c r="G178" s="109"/>
      <c r="H178" s="109"/>
      <c r="I178" s="109"/>
      <c r="J178" s="109"/>
      <c r="K178" s="109"/>
      <c r="L178" s="109"/>
      <c r="M178" s="109"/>
      <c r="N178" s="109"/>
      <c r="O178" s="109"/>
      <c r="P178" s="109"/>
      <c r="Q178" s="109"/>
      <c r="R178" s="109"/>
      <c r="S178" s="109"/>
      <c r="T178" s="109"/>
      <c r="U178" s="109"/>
      <c r="V178" s="109"/>
      <c r="W178" s="109"/>
      <c r="X178" s="109"/>
      <c r="Y178" s="109"/>
      <c r="Z178" s="109"/>
      <c r="AA178" s="109"/>
      <c r="AB178" s="109"/>
      <c r="AC178" s="109"/>
      <c r="AD178" s="109"/>
      <c r="AE178" s="109"/>
      <c r="AF178" s="109"/>
      <c r="AG178" s="110"/>
      <c r="AH178" s="111"/>
      <c r="AI178" s="111"/>
      <c r="AJ178" s="111"/>
      <c r="AK178" s="112"/>
      <c r="AL178" s="112"/>
      <c r="AM178" s="112"/>
      <c r="AN178" s="112"/>
      <c r="AO178" s="112"/>
      <c r="AP178" s="112"/>
      <c r="AQ178" s="112"/>
      <c r="AR178" s="112"/>
      <c r="AS178" s="112"/>
      <c r="AT178" s="112"/>
      <c r="AU178" s="112"/>
      <c r="AV178" s="112"/>
      <c r="AW178" s="112"/>
      <c r="AX178" s="112"/>
      <c r="AY178" s="112"/>
      <c r="AZ178" s="112"/>
      <c r="BA178" s="113"/>
      <c r="BB178" s="2">
        <v>4</v>
      </c>
    </row>
    <row r="179" spans="1:55" ht="39.950000000000003" customHeight="1" x14ac:dyDescent="0.4">
      <c r="B179" s="6">
        <v>5</v>
      </c>
      <c r="C179" s="8"/>
      <c r="D179" s="120"/>
      <c r="E179" s="120"/>
      <c r="F179" s="120"/>
      <c r="G179" s="120"/>
      <c r="H179" s="120"/>
      <c r="I179" s="120"/>
      <c r="J179" s="120"/>
      <c r="K179" s="120"/>
      <c r="L179" s="120"/>
      <c r="M179" s="120"/>
      <c r="N179" s="120"/>
      <c r="O179" s="120"/>
      <c r="P179" s="120"/>
      <c r="Q179" s="120"/>
      <c r="R179" s="120"/>
      <c r="S179" s="120"/>
      <c r="T179" s="120"/>
      <c r="U179" s="120"/>
      <c r="V179" s="120"/>
      <c r="W179" s="120"/>
      <c r="X179" s="120"/>
      <c r="Y179" s="120"/>
      <c r="Z179" s="120"/>
      <c r="AA179" s="120"/>
      <c r="AB179" s="120"/>
      <c r="AC179" s="120"/>
      <c r="AD179" s="120"/>
      <c r="AE179" s="120"/>
      <c r="AF179" s="120"/>
      <c r="AG179" s="120"/>
      <c r="AH179" s="120"/>
      <c r="AI179" s="120"/>
      <c r="AJ179" s="120"/>
      <c r="AK179" s="120"/>
      <c r="AL179" s="120"/>
      <c r="AM179" s="120"/>
      <c r="AN179" s="120"/>
      <c r="AO179" s="120"/>
      <c r="AP179" s="120"/>
      <c r="AQ179" s="120"/>
      <c r="AR179" s="120"/>
      <c r="AS179" s="120"/>
      <c r="AT179" s="120"/>
      <c r="AU179" s="120"/>
      <c r="AV179" s="120"/>
      <c r="AW179" s="120"/>
      <c r="AX179" s="120"/>
      <c r="AY179" s="120"/>
      <c r="AZ179" s="120"/>
      <c r="BA179" s="121"/>
    </row>
    <row r="180" spans="1:55" ht="39.950000000000003" customHeight="1" x14ac:dyDescent="0.4">
      <c r="B180" s="6">
        <v>4</v>
      </c>
      <c r="C180" s="8"/>
      <c r="D180" s="120"/>
      <c r="E180" s="120"/>
      <c r="F180" s="120"/>
      <c r="G180" s="120"/>
      <c r="H180" s="120"/>
      <c r="I180" s="120"/>
      <c r="J180" s="120"/>
      <c r="K180" s="120"/>
      <c r="L180" s="120"/>
      <c r="M180" s="120"/>
      <c r="N180" s="120"/>
      <c r="O180" s="120"/>
      <c r="P180" s="120"/>
      <c r="Q180" s="120"/>
      <c r="R180" s="120"/>
      <c r="S180" s="120"/>
      <c r="T180" s="120"/>
      <c r="U180" s="120"/>
      <c r="V180" s="120"/>
      <c r="W180" s="120"/>
      <c r="X180" s="120"/>
      <c r="Y180" s="120"/>
      <c r="Z180" s="120"/>
      <c r="AA180" s="120"/>
      <c r="AB180" s="120"/>
      <c r="AC180" s="120"/>
      <c r="AD180" s="120"/>
      <c r="AE180" s="120"/>
      <c r="AF180" s="120"/>
      <c r="AG180" s="120"/>
      <c r="AH180" s="120"/>
      <c r="AI180" s="120"/>
      <c r="AJ180" s="120"/>
      <c r="AK180" s="120"/>
      <c r="AL180" s="120"/>
      <c r="AM180" s="120"/>
      <c r="AN180" s="120"/>
      <c r="AO180" s="120"/>
      <c r="AP180" s="120"/>
      <c r="AQ180" s="120"/>
      <c r="AR180" s="120"/>
      <c r="AS180" s="120"/>
      <c r="AT180" s="120"/>
      <c r="AU180" s="120"/>
      <c r="AV180" s="120"/>
      <c r="AW180" s="120"/>
      <c r="AX180" s="120"/>
      <c r="AY180" s="120"/>
      <c r="AZ180" s="120"/>
      <c r="BA180" s="121"/>
    </row>
    <row r="181" spans="1:55" ht="30.95" customHeight="1" x14ac:dyDescent="0.4">
      <c r="B181" s="6">
        <v>3</v>
      </c>
      <c r="C181" s="8"/>
      <c r="D181" s="120"/>
      <c r="E181" s="120"/>
      <c r="F181" s="120"/>
      <c r="G181" s="120"/>
      <c r="H181" s="120"/>
      <c r="I181" s="120"/>
      <c r="J181" s="120"/>
      <c r="K181" s="120"/>
      <c r="L181" s="120"/>
      <c r="M181" s="120"/>
      <c r="N181" s="120"/>
      <c r="O181" s="120"/>
      <c r="P181" s="120"/>
      <c r="Q181" s="120"/>
      <c r="R181" s="120"/>
      <c r="S181" s="120"/>
      <c r="T181" s="120"/>
      <c r="U181" s="120"/>
      <c r="V181" s="120"/>
      <c r="W181" s="120"/>
      <c r="X181" s="120"/>
      <c r="Y181" s="120"/>
      <c r="Z181" s="120"/>
      <c r="AA181" s="120"/>
      <c r="AB181" s="120"/>
      <c r="AC181" s="120"/>
      <c r="AD181" s="120"/>
      <c r="AE181" s="120"/>
      <c r="AF181" s="120"/>
      <c r="AG181" s="120"/>
      <c r="AH181" s="120"/>
      <c r="AI181" s="120"/>
      <c r="AJ181" s="120"/>
      <c r="AK181" s="120"/>
      <c r="AL181" s="120"/>
      <c r="AM181" s="120"/>
      <c r="AN181" s="120"/>
      <c r="AO181" s="120"/>
      <c r="AP181" s="120"/>
      <c r="AQ181" s="120"/>
      <c r="AR181" s="120"/>
      <c r="AS181" s="120"/>
      <c r="AT181" s="120"/>
      <c r="AU181" s="120"/>
      <c r="AV181" s="120"/>
      <c r="AW181" s="120"/>
      <c r="AX181" s="120"/>
      <c r="AY181" s="120"/>
      <c r="AZ181" s="120"/>
      <c r="BA181" s="121"/>
    </row>
    <row r="182" spans="1:55" ht="30.95" customHeight="1" x14ac:dyDescent="0.4">
      <c r="B182" s="6">
        <v>2</v>
      </c>
      <c r="C182" s="8"/>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c r="AA182" s="120"/>
      <c r="AB182" s="120"/>
      <c r="AC182" s="120"/>
      <c r="AD182" s="120"/>
      <c r="AE182" s="120"/>
      <c r="AF182" s="120"/>
      <c r="AG182" s="120"/>
      <c r="AH182" s="120"/>
      <c r="AI182" s="120"/>
      <c r="AJ182" s="120"/>
      <c r="AK182" s="120"/>
      <c r="AL182" s="120"/>
      <c r="AM182" s="120"/>
      <c r="AN182" s="120"/>
      <c r="AO182" s="120"/>
      <c r="AP182" s="120"/>
      <c r="AQ182" s="120"/>
      <c r="AR182" s="120"/>
      <c r="AS182" s="120"/>
      <c r="AT182" s="120"/>
      <c r="AU182" s="120"/>
      <c r="AV182" s="120"/>
      <c r="AW182" s="120"/>
      <c r="AX182" s="120"/>
      <c r="AY182" s="120"/>
      <c r="AZ182" s="120"/>
      <c r="BA182" s="121"/>
    </row>
    <row r="183" spans="1:55" ht="30.95" customHeight="1" x14ac:dyDescent="0.4">
      <c r="B183" s="7">
        <v>1</v>
      </c>
      <c r="C183" s="9"/>
      <c r="D183" s="122"/>
      <c r="E183" s="122"/>
      <c r="F183" s="122"/>
      <c r="G183" s="122"/>
      <c r="H183" s="122"/>
      <c r="I183" s="122"/>
      <c r="J183" s="122"/>
      <c r="K183" s="122"/>
      <c r="L183" s="122"/>
      <c r="M183" s="122"/>
      <c r="N183" s="122"/>
      <c r="O183" s="122"/>
      <c r="P183" s="122"/>
      <c r="Q183" s="122"/>
      <c r="R183" s="122"/>
      <c r="S183" s="122"/>
      <c r="T183" s="122"/>
      <c r="U183" s="122"/>
      <c r="V183" s="122"/>
      <c r="W183" s="122"/>
      <c r="X183" s="122"/>
      <c r="Y183" s="122"/>
      <c r="Z183" s="122"/>
      <c r="AA183" s="122"/>
      <c r="AB183" s="122"/>
      <c r="AC183" s="122"/>
      <c r="AD183" s="122"/>
      <c r="AE183" s="122"/>
      <c r="AF183" s="122"/>
      <c r="AG183" s="122"/>
      <c r="AH183" s="122"/>
      <c r="AI183" s="122"/>
      <c r="AJ183" s="122"/>
      <c r="AK183" s="122"/>
      <c r="AL183" s="122"/>
      <c r="AM183" s="122"/>
      <c r="AN183" s="122"/>
      <c r="AO183" s="122"/>
      <c r="AP183" s="122"/>
      <c r="AQ183" s="122"/>
      <c r="AR183" s="122"/>
      <c r="AS183" s="122"/>
      <c r="AT183" s="122"/>
      <c r="AU183" s="122"/>
      <c r="AV183" s="122"/>
      <c r="AW183" s="122"/>
      <c r="AX183" s="122"/>
      <c r="AY183" s="122"/>
      <c r="AZ183" s="122"/>
      <c r="BA183" s="123"/>
    </row>
    <row r="184" spans="1:55" ht="12" customHeight="1" x14ac:dyDescent="0.4"/>
    <row r="185" spans="1:55" ht="31.5" customHeight="1" x14ac:dyDescent="0.4">
      <c r="A185" s="2">
        <v>500</v>
      </c>
      <c r="B185" s="118" t="s">
        <v>124</v>
      </c>
      <c r="C185" s="118"/>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c r="AA185" s="118"/>
      <c r="AB185" s="118"/>
      <c r="AC185" s="118"/>
      <c r="AD185" s="118"/>
      <c r="AE185" s="118"/>
      <c r="AF185" s="118"/>
      <c r="AG185" s="118"/>
      <c r="AH185" s="119" t="s">
        <v>281</v>
      </c>
      <c r="AI185" s="135"/>
      <c r="AJ185" s="135"/>
      <c r="AK185" s="118" t="s">
        <v>0</v>
      </c>
      <c r="AL185" s="118"/>
      <c r="AM185" s="118"/>
      <c r="AN185" s="118"/>
      <c r="AO185" s="118"/>
      <c r="AP185" s="118"/>
      <c r="AQ185" s="118"/>
      <c r="AR185" s="118"/>
      <c r="AS185" s="118"/>
      <c r="AT185" s="118"/>
      <c r="AU185" s="118"/>
      <c r="AV185" s="118"/>
      <c r="AW185" s="118"/>
      <c r="AX185" s="118"/>
      <c r="AY185" s="118"/>
      <c r="AZ185" s="118"/>
      <c r="BA185" s="118"/>
      <c r="BB185" s="2">
        <v>5</v>
      </c>
    </row>
    <row r="186" spans="1:55" ht="28.5" customHeight="1" x14ac:dyDescent="0.4">
      <c r="A186" s="2">
        <v>511</v>
      </c>
      <c r="B186" s="102" t="s">
        <v>125</v>
      </c>
      <c r="C186" s="103"/>
      <c r="D186" s="103"/>
      <c r="E186" s="103"/>
      <c r="F186" s="103"/>
      <c r="G186" s="103"/>
      <c r="H186" s="103"/>
      <c r="I186" s="103"/>
      <c r="J186" s="103"/>
      <c r="K186" s="103"/>
      <c r="L186" s="103"/>
      <c r="M186" s="103"/>
      <c r="N186" s="103"/>
      <c r="O186" s="103"/>
      <c r="P186" s="103"/>
      <c r="Q186" s="103"/>
      <c r="R186" s="103"/>
      <c r="S186" s="103"/>
      <c r="T186" s="103"/>
      <c r="U186" s="103"/>
      <c r="V186" s="103"/>
      <c r="W186" s="103"/>
      <c r="X186" s="103"/>
      <c r="Y186" s="103"/>
      <c r="Z186" s="103"/>
      <c r="AA186" s="103"/>
      <c r="AB186" s="103"/>
      <c r="AC186" s="103"/>
      <c r="AD186" s="103"/>
      <c r="AE186" s="103"/>
      <c r="AF186" s="103"/>
      <c r="AG186" s="104"/>
      <c r="AH186" s="132"/>
      <c r="AI186" s="132"/>
      <c r="AJ186" s="132"/>
      <c r="AK186" s="112"/>
      <c r="AL186" s="112"/>
      <c r="AM186" s="112"/>
      <c r="AN186" s="112"/>
      <c r="AO186" s="112"/>
      <c r="AP186" s="112"/>
      <c r="AQ186" s="112"/>
      <c r="AR186" s="112"/>
      <c r="AS186" s="112"/>
      <c r="AT186" s="112"/>
      <c r="AU186" s="112"/>
      <c r="AV186" s="112"/>
      <c r="AW186" s="112"/>
      <c r="AX186" s="112"/>
      <c r="AY186" s="112"/>
      <c r="AZ186" s="112"/>
      <c r="BA186" s="113"/>
      <c r="BB186" s="2">
        <v>5</v>
      </c>
      <c r="BC186" s="1">
        <v>1</v>
      </c>
    </row>
    <row r="187" spans="1:55" ht="138.6" customHeight="1" x14ac:dyDescent="0.4">
      <c r="B187" s="6">
        <v>5</v>
      </c>
      <c r="C187" s="8"/>
      <c r="D187" s="114" t="s">
        <v>229</v>
      </c>
      <c r="E187" s="114"/>
      <c r="F187" s="114"/>
      <c r="G187" s="114"/>
      <c r="H187" s="114"/>
      <c r="I187" s="114"/>
      <c r="J187" s="114"/>
      <c r="K187" s="114"/>
      <c r="L187" s="114"/>
      <c r="M187" s="114"/>
      <c r="N187" s="114"/>
      <c r="O187" s="114"/>
      <c r="P187" s="114"/>
      <c r="Q187" s="114"/>
      <c r="R187" s="114"/>
      <c r="S187" s="114"/>
      <c r="T187" s="114"/>
      <c r="U187" s="114"/>
      <c r="V187" s="114"/>
      <c r="W187" s="114"/>
      <c r="X187" s="114"/>
      <c r="Y187" s="114"/>
      <c r="Z187" s="114"/>
      <c r="AA187" s="114"/>
      <c r="AB187" s="114"/>
      <c r="AC187" s="114"/>
      <c r="AD187" s="114"/>
      <c r="AE187" s="114"/>
      <c r="AF187" s="114"/>
      <c r="AG187" s="114"/>
      <c r="AH187" s="114"/>
      <c r="AI187" s="114"/>
      <c r="AJ187" s="114"/>
      <c r="AK187" s="114"/>
      <c r="AL187" s="114"/>
      <c r="AM187" s="114"/>
      <c r="AN187" s="114"/>
      <c r="AO187" s="114"/>
      <c r="AP187" s="114"/>
      <c r="AQ187" s="114"/>
      <c r="AR187" s="114"/>
      <c r="AS187" s="114"/>
      <c r="AT187" s="114"/>
      <c r="AU187" s="114"/>
      <c r="AV187" s="114"/>
      <c r="AW187" s="114"/>
      <c r="AX187" s="114"/>
      <c r="AY187" s="114"/>
      <c r="AZ187" s="114"/>
      <c r="BA187" s="115"/>
    </row>
    <row r="188" spans="1:55" ht="57.6" customHeight="1" x14ac:dyDescent="0.4">
      <c r="B188" s="6">
        <v>4</v>
      </c>
      <c r="C188" s="8"/>
      <c r="D188" s="114" t="s">
        <v>126</v>
      </c>
      <c r="E188" s="114"/>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4"/>
      <c r="AL188" s="114"/>
      <c r="AM188" s="114"/>
      <c r="AN188" s="114"/>
      <c r="AO188" s="114"/>
      <c r="AP188" s="114"/>
      <c r="AQ188" s="114"/>
      <c r="AR188" s="114"/>
      <c r="AS188" s="114"/>
      <c r="AT188" s="114"/>
      <c r="AU188" s="114"/>
      <c r="AV188" s="114"/>
      <c r="AW188" s="114"/>
      <c r="AX188" s="114"/>
      <c r="AY188" s="114"/>
      <c r="AZ188" s="114"/>
      <c r="BA188" s="115"/>
    </row>
    <row r="189" spans="1:55" ht="39" customHeight="1" x14ac:dyDescent="0.4">
      <c r="B189" s="6">
        <v>3</v>
      </c>
      <c r="C189" s="8"/>
      <c r="D189" s="114" t="s">
        <v>246</v>
      </c>
      <c r="E189" s="114"/>
      <c r="F189" s="114"/>
      <c r="G189" s="114"/>
      <c r="H189" s="114"/>
      <c r="I189" s="114"/>
      <c r="J189" s="114"/>
      <c r="K189" s="114"/>
      <c r="L189" s="114"/>
      <c r="M189" s="114"/>
      <c r="N189" s="114"/>
      <c r="O189" s="114"/>
      <c r="P189" s="114"/>
      <c r="Q189" s="114"/>
      <c r="R189" s="114"/>
      <c r="S189" s="114"/>
      <c r="T189" s="114"/>
      <c r="U189" s="114"/>
      <c r="V189" s="114"/>
      <c r="W189" s="114"/>
      <c r="X189" s="114"/>
      <c r="Y189" s="114"/>
      <c r="Z189" s="114"/>
      <c r="AA189" s="114"/>
      <c r="AB189" s="114"/>
      <c r="AC189" s="114"/>
      <c r="AD189" s="114"/>
      <c r="AE189" s="114"/>
      <c r="AF189" s="114"/>
      <c r="AG189" s="114"/>
      <c r="AH189" s="114"/>
      <c r="AI189" s="114"/>
      <c r="AJ189" s="114"/>
      <c r="AK189" s="114"/>
      <c r="AL189" s="114"/>
      <c r="AM189" s="114"/>
      <c r="AN189" s="114"/>
      <c r="AO189" s="114"/>
      <c r="AP189" s="114"/>
      <c r="AQ189" s="114"/>
      <c r="AR189" s="114"/>
      <c r="AS189" s="114"/>
      <c r="AT189" s="114"/>
      <c r="AU189" s="114"/>
      <c r="AV189" s="114"/>
      <c r="AW189" s="114"/>
      <c r="AX189" s="114"/>
      <c r="AY189" s="114"/>
      <c r="AZ189" s="114"/>
      <c r="BA189" s="115"/>
    </row>
    <row r="190" spans="1:55" ht="20.100000000000001" customHeight="1" x14ac:dyDescent="0.4">
      <c r="B190" s="6">
        <v>2</v>
      </c>
      <c r="C190" s="8"/>
      <c r="D190" s="114" t="s">
        <v>127</v>
      </c>
      <c r="E190" s="114"/>
      <c r="F190" s="114"/>
      <c r="G190" s="114"/>
      <c r="H190" s="114"/>
      <c r="I190" s="114"/>
      <c r="J190" s="114"/>
      <c r="K190" s="114"/>
      <c r="L190" s="114"/>
      <c r="M190" s="114"/>
      <c r="N190" s="114"/>
      <c r="O190" s="114"/>
      <c r="P190" s="114"/>
      <c r="Q190" s="114"/>
      <c r="R190" s="114"/>
      <c r="S190" s="114"/>
      <c r="T190" s="114"/>
      <c r="U190" s="114"/>
      <c r="V190" s="114"/>
      <c r="W190" s="114"/>
      <c r="X190" s="114"/>
      <c r="Y190" s="114"/>
      <c r="Z190" s="114"/>
      <c r="AA190" s="114"/>
      <c r="AB190" s="114"/>
      <c r="AC190" s="114"/>
      <c r="AD190" s="114"/>
      <c r="AE190" s="114"/>
      <c r="AF190" s="114"/>
      <c r="AG190" s="114"/>
      <c r="AH190" s="114"/>
      <c r="AI190" s="114"/>
      <c r="AJ190" s="114"/>
      <c r="AK190" s="114"/>
      <c r="AL190" s="114"/>
      <c r="AM190" s="114"/>
      <c r="AN190" s="114"/>
      <c r="AO190" s="114"/>
      <c r="AP190" s="114"/>
      <c r="AQ190" s="114"/>
      <c r="AR190" s="114"/>
      <c r="AS190" s="114"/>
      <c r="AT190" s="114"/>
      <c r="AU190" s="114"/>
      <c r="AV190" s="114"/>
      <c r="AW190" s="114"/>
      <c r="AX190" s="114"/>
      <c r="AY190" s="114"/>
      <c r="AZ190" s="114"/>
      <c r="BA190" s="115"/>
    </row>
    <row r="191" spans="1:55" ht="20.100000000000001" customHeight="1" x14ac:dyDescent="0.4">
      <c r="B191" s="6">
        <v>1</v>
      </c>
      <c r="C191" s="8"/>
      <c r="D191" s="114" t="s">
        <v>13</v>
      </c>
      <c r="E191" s="114"/>
      <c r="F191" s="114"/>
      <c r="G191" s="114"/>
      <c r="H191" s="114"/>
      <c r="I191" s="114"/>
      <c r="J191" s="114"/>
      <c r="K191" s="114"/>
      <c r="L191" s="114"/>
      <c r="M191" s="114"/>
      <c r="N191" s="114"/>
      <c r="O191" s="114"/>
      <c r="P191" s="114"/>
      <c r="Q191" s="114"/>
      <c r="R191" s="114"/>
      <c r="S191" s="114"/>
      <c r="T191" s="114"/>
      <c r="U191" s="114"/>
      <c r="V191" s="114"/>
      <c r="W191" s="114"/>
      <c r="X191" s="114"/>
      <c r="Y191" s="114"/>
      <c r="Z191" s="114"/>
      <c r="AA191" s="114"/>
      <c r="AB191" s="114"/>
      <c r="AC191" s="114"/>
      <c r="AD191" s="114"/>
      <c r="AE191" s="114"/>
      <c r="AF191" s="114"/>
      <c r="AG191" s="114"/>
      <c r="AH191" s="114"/>
      <c r="AI191" s="114"/>
      <c r="AJ191" s="114"/>
      <c r="AK191" s="114"/>
      <c r="AL191" s="114"/>
      <c r="AM191" s="114"/>
      <c r="AN191" s="114"/>
      <c r="AO191" s="114"/>
      <c r="AP191" s="114"/>
      <c r="AQ191" s="114"/>
      <c r="AR191" s="114"/>
      <c r="AS191" s="114"/>
      <c r="AT191" s="114"/>
      <c r="AU191" s="114"/>
      <c r="AV191" s="114"/>
      <c r="AW191" s="114"/>
      <c r="AX191" s="114"/>
      <c r="AY191" s="114"/>
      <c r="AZ191" s="114"/>
      <c r="BA191" s="115"/>
    </row>
    <row r="192" spans="1:55" ht="38.450000000000003" customHeight="1" x14ac:dyDescent="0.4">
      <c r="A192" s="2">
        <v>521</v>
      </c>
      <c r="B192" s="128" t="s">
        <v>128</v>
      </c>
      <c r="C192" s="129"/>
      <c r="D192" s="129"/>
      <c r="E192" s="129"/>
      <c r="F192" s="129"/>
      <c r="G192" s="129"/>
      <c r="H192" s="129"/>
      <c r="I192" s="129"/>
      <c r="J192" s="129"/>
      <c r="K192" s="129"/>
      <c r="L192" s="129"/>
      <c r="M192" s="129"/>
      <c r="N192" s="129"/>
      <c r="O192" s="129"/>
      <c r="P192" s="129"/>
      <c r="Q192" s="129"/>
      <c r="R192" s="129"/>
      <c r="S192" s="129"/>
      <c r="T192" s="129"/>
      <c r="U192" s="129"/>
      <c r="V192" s="129"/>
      <c r="W192" s="129"/>
      <c r="X192" s="129"/>
      <c r="Y192" s="129"/>
      <c r="Z192" s="129"/>
      <c r="AA192" s="129"/>
      <c r="AB192" s="129"/>
      <c r="AC192" s="129"/>
      <c r="AD192" s="129"/>
      <c r="AE192" s="129"/>
      <c r="AF192" s="129"/>
      <c r="AG192" s="130"/>
      <c r="AH192" s="131"/>
      <c r="AI192" s="131"/>
      <c r="AJ192" s="131"/>
      <c r="AK192" s="112"/>
      <c r="AL192" s="112"/>
      <c r="AM192" s="112"/>
      <c r="AN192" s="112"/>
      <c r="AO192" s="112"/>
      <c r="AP192" s="112"/>
      <c r="AQ192" s="112"/>
      <c r="AR192" s="112"/>
      <c r="AS192" s="112"/>
      <c r="AT192" s="112"/>
      <c r="AU192" s="112"/>
      <c r="AV192" s="112"/>
      <c r="AW192" s="112"/>
      <c r="AX192" s="112"/>
      <c r="AY192" s="112"/>
      <c r="AZ192" s="112"/>
      <c r="BA192" s="113"/>
      <c r="BB192" s="2">
        <v>5</v>
      </c>
      <c r="BC192" s="1">
        <v>2</v>
      </c>
    </row>
    <row r="193" spans="1:55" ht="20.100000000000001" customHeight="1" x14ac:dyDescent="0.4">
      <c r="B193" s="6">
        <v>5</v>
      </c>
      <c r="C193" s="8"/>
      <c r="D193" s="114" t="s">
        <v>129</v>
      </c>
      <c r="E193" s="114"/>
      <c r="F193" s="114"/>
      <c r="G193" s="114"/>
      <c r="H193" s="114"/>
      <c r="I193" s="114"/>
      <c r="J193" s="114"/>
      <c r="K193" s="114"/>
      <c r="L193" s="114"/>
      <c r="M193" s="114"/>
      <c r="N193" s="114"/>
      <c r="O193" s="114"/>
      <c r="P193" s="114"/>
      <c r="Q193" s="114"/>
      <c r="R193" s="114"/>
      <c r="S193" s="114"/>
      <c r="T193" s="114"/>
      <c r="U193" s="114"/>
      <c r="V193" s="114"/>
      <c r="W193" s="114"/>
      <c r="X193" s="114"/>
      <c r="Y193" s="114"/>
      <c r="Z193" s="114"/>
      <c r="AA193" s="114"/>
      <c r="AB193" s="114"/>
      <c r="AC193" s="114"/>
      <c r="AD193" s="114"/>
      <c r="AE193" s="114"/>
      <c r="AF193" s="114"/>
      <c r="AG193" s="114"/>
      <c r="AH193" s="114"/>
      <c r="AI193" s="114"/>
      <c r="AJ193" s="114"/>
      <c r="AK193" s="114"/>
      <c r="AL193" s="114"/>
      <c r="AM193" s="114"/>
      <c r="AN193" s="114"/>
      <c r="AO193" s="114"/>
      <c r="AP193" s="114"/>
      <c r="AQ193" s="114"/>
      <c r="AR193" s="114"/>
      <c r="AS193" s="114"/>
      <c r="AT193" s="114"/>
      <c r="AU193" s="114"/>
      <c r="AV193" s="114"/>
      <c r="AW193" s="114"/>
      <c r="AX193" s="114"/>
      <c r="AY193" s="114"/>
      <c r="AZ193" s="114"/>
      <c r="BA193" s="115"/>
    </row>
    <row r="194" spans="1:55" ht="20.100000000000001" customHeight="1" x14ac:dyDescent="0.4">
      <c r="B194" s="6">
        <v>4</v>
      </c>
      <c r="C194" s="8"/>
      <c r="D194" s="114" t="s">
        <v>130</v>
      </c>
      <c r="E194" s="114"/>
      <c r="F194" s="114"/>
      <c r="G194" s="114"/>
      <c r="H194" s="114"/>
      <c r="I194" s="114"/>
      <c r="J194" s="114"/>
      <c r="K194" s="114"/>
      <c r="L194" s="114"/>
      <c r="M194" s="114"/>
      <c r="N194" s="114"/>
      <c r="O194" s="114"/>
      <c r="P194" s="114"/>
      <c r="Q194" s="114"/>
      <c r="R194" s="114"/>
      <c r="S194" s="114"/>
      <c r="T194" s="114"/>
      <c r="U194" s="114"/>
      <c r="V194" s="114"/>
      <c r="W194" s="114"/>
      <c r="X194" s="114"/>
      <c r="Y194" s="114"/>
      <c r="Z194" s="114"/>
      <c r="AA194" s="114"/>
      <c r="AB194" s="114"/>
      <c r="AC194" s="114"/>
      <c r="AD194" s="114"/>
      <c r="AE194" s="114"/>
      <c r="AF194" s="114"/>
      <c r="AG194" s="114"/>
      <c r="AH194" s="114"/>
      <c r="AI194" s="114"/>
      <c r="AJ194" s="114"/>
      <c r="AK194" s="114"/>
      <c r="AL194" s="114"/>
      <c r="AM194" s="114"/>
      <c r="AN194" s="114"/>
      <c r="AO194" s="114"/>
      <c r="AP194" s="114"/>
      <c r="AQ194" s="114"/>
      <c r="AR194" s="114"/>
      <c r="AS194" s="114"/>
      <c r="AT194" s="114"/>
      <c r="AU194" s="114"/>
      <c r="AV194" s="114"/>
      <c r="AW194" s="114"/>
      <c r="AX194" s="114"/>
      <c r="AY194" s="114"/>
      <c r="AZ194" s="114"/>
      <c r="BA194" s="115"/>
    </row>
    <row r="195" spans="1:55" ht="20.100000000000001" customHeight="1" x14ac:dyDescent="0.4">
      <c r="B195" s="6">
        <v>3</v>
      </c>
      <c r="C195" s="8"/>
      <c r="D195" s="114" t="s">
        <v>131</v>
      </c>
      <c r="E195" s="114"/>
      <c r="F195" s="114"/>
      <c r="G195" s="114"/>
      <c r="H195" s="114"/>
      <c r="I195" s="114"/>
      <c r="J195" s="114"/>
      <c r="K195" s="114"/>
      <c r="L195" s="114"/>
      <c r="M195" s="114"/>
      <c r="N195" s="114"/>
      <c r="O195" s="114"/>
      <c r="P195" s="114"/>
      <c r="Q195" s="114"/>
      <c r="R195" s="114"/>
      <c r="S195" s="114"/>
      <c r="T195" s="114"/>
      <c r="U195" s="114"/>
      <c r="V195" s="114"/>
      <c r="W195" s="114"/>
      <c r="X195" s="114"/>
      <c r="Y195" s="114"/>
      <c r="Z195" s="114"/>
      <c r="AA195" s="114"/>
      <c r="AB195" s="114"/>
      <c r="AC195" s="114"/>
      <c r="AD195" s="114"/>
      <c r="AE195" s="114"/>
      <c r="AF195" s="114"/>
      <c r="AG195" s="114"/>
      <c r="AH195" s="114"/>
      <c r="AI195" s="114"/>
      <c r="AJ195" s="114"/>
      <c r="AK195" s="114"/>
      <c r="AL195" s="114"/>
      <c r="AM195" s="114"/>
      <c r="AN195" s="114"/>
      <c r="AO195" s="114"/>
      <c r="AP195" s="114"/>
      <c r="AQ195" s="114"/>
      <c r="AR195" s="114"/>
      <c r="AS195" s="114"/>
      <c r="AT195" s="114"/>
      <c r="AU195" s="114"/>
      <c r="AV195" s="114"/>
      <c r="AW195" s="114"/>
      <c r="AX195" s="114"/>
      <c r="AY195" s="114"/>
      <c r="AZ195" s="114"/>
      <c r="BA195" s="115"/>
    </row>
    <row r="196" spans="1:55" ht="20.100000000000001" customHeight="1" x14ac:dyDescent="0.4">
      <c r="B196" s="6">
        <v>2</v>
      </c>
      <c r="C196" s="8"/>
      <c r="D196" s="114" t="s">
        <v>132</v>
      </c>
      <c r="E196" s="114"/>
      <c r="F196" s="114"/>
      <c r="G196" s="114"/>
      <c r="H196" s="114"/>
      <c r="I196" s="114"/>
      <c r="J196" s="114"/>
      <c r="K196" s="114"/>
      <c r="L196" s="114"/>
      <c r="M196" s="114"/>
      <c r="N196" s="114"/>
      <c r="O196" s="114"/>
      <c r="P196" s="114"/>
      <c r="Q196" s="114"/>
      <c r="R196" s="114"/>
      <c r="S196" s="114"/>
      <c r="T196" s="114"/>
      <c r="U196" s="114"/>
      <c r="V196" s="114"/>
      <c r="W196" s="114"/>
      <c r="X196" s="114"/>
      <c r="Y196" s="114"/>
      <c r="Z196" s="114"/>
      <c r="AA196" s="114"/>
      <c r="AB196" s="114"/>
      <c r="AC196" s="114"/>
      <c r="AD196" s="114"/>
      <c r="AE196" s="114"/>
      <c r="AF196" s="114"/>
      <c r="AG196" s="114"/>
      <c r="AH196" s="114"/>
      <c r="AI196" s="114"/>
      <c r="AJ196" s="114"/>
      <c r="AK196" s="114"/>
      <c r="AL196" s="114"/>
      <c r="AM196" s="114"/>
      <c r="AN196" s="114"/>
      <c r="AO196" s="114"/>
      <c r="AP196" s="114"/>
      <c r="AQ196" s="114"/>
      <c r="AR196" s="114"/>
      <c r="AS196" s="114"/>
      <c r="AT196" s="114"/>
      <c r="AU196" s="114"/>
      <c r="AV196" s="114"/>
      <c r="AW196" s="114"/>
      <c r="AX196" s="114"/>
      <c r="AY196" s="114"/>
      <c r="AZ196" s="114"/>
      <c r="BA196" s="115"/>
    </row>
    <row r="197" spans="1:55" ht="20.100000000000001" customHeight="1" x14ac:dyDescent="0.4">
      <c r="B197" s="6">
        <v>1</v>
      </c>
      <c r="C197" s="8"/>
      <c r="D197" s="114" t="s">
        <v>133</v>
      </c>
      <c r="E197" s="114"/>
      <c r="F197" s="114"/>
      <c r="G197" s="114"/>
      <c r="H197" s="114"/>
      <c r="I197" s="114"/>
      <c r="J197" s="114"/>
      <c r="K197" s="114"/>
      <c r="L197" s="114"/>
      <c r="M197" s="114"/>
      <c r="N197" s="114"/>
      <c r="O197" s="114"/>
      <c r="P197" s="114"/>
      <c r="Q197" s="114"/>
      <c r="R197" s="114"/>
      <c r="S197" s="114"/>
      <c r="T197" s="114"/>
      <c r="U197" s="114"/>
      <c r="V197" s="114"/>
      <c r="W197" s="114"/>
      <c r="X197" s="114"/>
      <c r="Y197" s="114"/>
      <c r="Z197" s="114"/>
      <c r="AA197" s="114"/>
      <c r="AB197" s="114"/>
      <c r="AC197" s="114"/>
      <c r="AD197" s="114"/>
      <c r="AE197" s="114"/>
      <c r="AF197" s="114"/>
      <c r="AG197" s="114"/>
      <c r="AH197" s="114"/>
      <c r="AI197" s="114"/>
      <c r="AJ197" s="114"/>
      <c r="AK197" s="114"/>
      <c r="AL197" s="114"/>
      <c r="AM197" s="114"/>
      <c r="AN197" s="114"/>
      <c r="AO197" s="114"/>
      <c r="AP197" s="114"/>
      <c r="AQ197" s="114"/>
      <c r="AR197" s="114"/>
      <c r="AS197" s="114"/>
      <c r="AT197" s="114"/>
      <c r="AU197" s="114"/>
      <c r="AV197" s="114"/>
      <c r="AW197" s="114"/>
      <c r="AX197" s="114"/>
      <c r="AY197" s="114"/>
      <c r="AZ197" s="114"/>
      <c r="BA197" s="115"/>
    </row>
    <row r="198" spans="1:55" ht="20.100000000000001" customHeight="1" x14ac:dyDescent="0.4">
      <c r="A198" s="2">
        <v>522</v>
      </c>
      <c r="B198" s="128" t="s">
        <v>134</v>
      </c>
      <c r="C198" s="129"/>
      <c r="D198" s="129"/>
      <c r="E198" s="129"/>
      <c r="F198" s="129"/>
      <c r="G198" s="129"/>
      <c r="H198" s="129"/>
      <c r="I198" s="129"/>
      <c r="J198" s="129"/>
      <c r="K198" s="129"/>
      <c r="L198" s="129"/>
      <c r="M198" s="129"/>
      <c r="N198" s="129"/>
      <c r="O198" s="129"/>
      <c r="P198" s="129"/>
      <c r="Q198" s="129"/>
      <c r="R198" s="129"/>
      <c r="S198" s="129"/>
      <c r="T198" s="129"/>
      <c r="U198" s="129"/>
      <c r="V198" s="129"/>
      <c r="W198" s="129"/>
      <c r="X198" s="129"/>
      <c r="Y198" s="129"/>
      <c r="Z198" s="129"/>
      <c r="AA198" s="129"/>
      <c r="AB198" s="129"/>
      <c r="AC198" s="129"/>
      <c r="AD198" s="129"/>
      <c r="AE198" s="129"/>
      <c r="AF198" s="129"/>
      <c r="AG198" s="130"/>
      <c r="AH198" s="131"/>
      <c r="AI198" s="131"/>
      <c r="AJ198" s="131"/>
      <c r="AK198" s="112"/>
      <c r="AL198" s="112"/>
      <c r="AM198" s="112"/>
      <c r="AN198" s="112"/>
      <c r="AO198" s="112"/>
      <c r="AP198" s="112"/>
      <c r="AQ198" s="112"/>
      <c r="AR198" s="112"/>
      <c r="AS198" s="112"/>
      <c r="AT198" s="112"/>
      <c r="AU198" s="112"/>
      <c r="AV198" s="112"/>
      <c r="AW198" s="112"/>
      <c r="AX198" s="112"/>
      <c r="AY198" s="112"/>
      <c r="AZ198" s="112"/>
      <c r="BA198" s="113"/>
      <c r="BB198" s="2">
        <v>5</v>
      </c>
      <c r="BC198" s="1">
        <v>2</v>
      </c>
    </row>
    <row r="199" spans="1:55" ht="35.450000000000003" customHeight="1" x14ac:dyDescent="0.4">
      <c r="B199" s="6">
        <v>5</v>
      </c>
      <c r="C199" s="8"/>
      <c r="D199" s="114" t="s">
        <v>135</v>
      </c>
      <c r="E199" s="114"/>
      <c r="F199" s="114"/>
      <c r="G199" s="114"/>
      <c r="H199" s="114"/>
      <c r="I199" s="114"/>
      <c r="J199" s="114"/>
      <c r="K199" s="114"/>
      <c r="L199" s="114"/>
      <c r="M199" s="114"/>
      <c r="N199" s="114"/>
      <c r="O199" s="114"/>
      <c r="P199" s="114"/>
      <c r="Q199" s="114"/>
      <c r="R199" s="114"/>
      <c r="S199" s="114"/>
      <c r="T199" s="114"/>
      <c r="U199" s="114"/>
      <c r="V199" s="114"/>
      <c r="W199" s="114"/>
      <c r="X199" s="114"/>
      <c r="Y199" s="114"/>
      <c r="Z199" s="114"/>
      <c r="AA199" s="114"/>
      <c r="AB199" s="114"/>
      <c r="AC199" s="114"/>
      <c r="AD199" s="114"/>
      <c r="AE199" s="114"/>
      <c r="AF199" s="114"/>
      <c r="AG199" s="114"/>
      <c r="AH199" s="114"/>
      <c r="AI199" s="114"/>
      <c r="AJ199" s="114"/>
      <c r="AK199" s="114"/>
      <c r="AL199" s="114"/>
      <c r="AM199" s="114"/>
      <c r="AN199" s="114"/>
      <c r="AO199" s="114"/>
      <c r="AP199" s="114"/>
      <c r="AQ199" s="114"/>
      <c r="AR199" s="114"/>
      <c r="AS199" s="114"/>
      <c r="AT199" s="114"/>
      <c r="AU199" s="114"/>
      <c r="AV199" s="114"/>
      <c r="AW199" s="114"/>
      <c r="AX199" s="114"/>
      <c r="AY199" s="114"/>
      <c r="AZ199" s="114"/>
      <c r="BA199" s="115"/>
    </row>
    <row r="200" spans="1:55" ht="20.100000000000001" customHeight="1" x14ac:dyDescent="0.4">
      <c r="B200" s="6">
        <v>4</v>
      </c>
      <c r="C200" s="8"/>
      <c r="D200" s="114" t="s">
        <v>136</v>
      </c>
      <c r="E200" s="114"/>
      <c r="F200" s="114"/>
      <c r="G200" s="114"/>
      <c r="H200" s="114"/>
      <c r="I200" s="114"/>
      <c r="J200" s="114"/>
      <c r="K200" s="114"/>
      <c r="L200" s="114"/>
      <c r="M200" s="114"/>
      <c r="N200" s="114"/>
      <c r="O200" s="114"/>
      <c r="P200" s="114"/>
      <c r="Q200" s="114"/>
      <c r="R200" s="114"/>
      <c r="S200" s="114"/>
      <c r="T200" s="114"/>
      <c r="U200" s="114"/>
      <c r="V200" s="114"/>
      <c r="W200" s="114"/>
      <c r="X200" s="114"/>
      <c r="Y200" s="114"/>
      <c r="Z200" s="114"/>
      <c r="AA200" s="114"/>
      <c r="AB200" s="114"/>
      <c r="AC200" s="114"/>
      <c r="AD200" s="114"/>
      <c r="AE200" s="114"/>
      <c r="AF200" s="114"/>
      <c r="AG200" s="114"/>
      <c r="AH200" s="114"/>
      <c r="AI200" s="114"/>
      <c r="AJ200" s="114"/>
      <c r="AK200" s="114"/>
      <c r="AL200" s="114"/>
      <c r="AM200" s="114"/>
      <c r="AN200" s="114"/>
      <c r="AO200" s="114"/>
      <c r="AP200" s="114"/>
      <c r="AQ200" s="114"/>
      <c r="AR200" s="114"/>
      <c r="AS200" s="114"/>
      <c r="AT200" s="114"/>
      <c r="AU200" s="114"/>
      <c r="AV200" s="114"/>
      <c r="AW200" s="114"/>
      <c r="AX200" s="114"/>
      <c r="AY200" s="114"/>
      <c r="AZ200" s="114"/>
      <c r="BA200" s="115"/>
    </row>
    <row r="201" spans="1:55" ht="20.100000000000001" customHeight="1" x14ac:dyDescent="0.4">
      <c r="B201" s="6">
        <v>3</v>
      </c>
      <c r="C201" s="8"/>
      <c r="D201" s="114" t="s">
        <v>137</v>
      </c>
      <c r="E201" s="114"/>
      <c r="F201" s="114"/>
      <c r="G201" s="114"/>
      <c r="H201" s="114"/>
      <c r="I201" s="114"/>
      <c r="J201" s="114"/>
      <c r="K201" s="114"/>
      <c r="L201" s="114"/>
      <c r="M201" s="114"/>
      <c r="N201" s="114"/>
      <c r="O201" s="114"/>
      <c r="P201" s="114"/>
      <c r="Q201" s="114"/>
      <c r="R201" s="114"/>
      <c r="S201" s="114"/>
      <c r="T201" s="114"/>
      <c r="U201" s="114"/>
      <c r="V201" s="114"/>
      <c r="W201" s="114"/>
      <c r="X201" s="114"/>
      <c r="Y201" s="114"/>
      <c r="Z201" s="114"/>
      <c r="AA201" s="114"/>
      <c r="AB201" s="114"/>
      <c r="AC201" s="114"/>
      <c r="AD201" s="114"/>
      <c r="AE201" s="114"/>
      <c r="AF201" s="114"/>
      <c r="AG201" s="114"/>
      <c r="AH201" s="114"/>
      <c r="AI201" s="114"/>
      <c r="AJ201" s="114"/>
      <c r="AK201" s="114"/>
      <c r="AL201" s="114"/>
      <c r="AM201" s="114"/>
      <c r="AN201" s="114"/>
      <c r="AO201" s="114"/>
      <c r="AP201" s="114"/>
      <c r="AQ201" s="114"/>
      <c r="AR201" s="114"/>
      <c r="AS201" s="114"/>
      <c r="AT201" s="114"/>
      <c r="AU201" s="114"/>
      <c r="AV201" s="114"/>
      <c r="AW201" s="114"/>
      <c r="AX201" s="114"/>
      <c r="AY201" s="114"/>
      <c r="AZ201" s="114"/>
      <c r="BA201" s="115"/>
    </row>
    <row r="202" spans="1:55" ht="20.100000000000001" customHeight="1" x14ac:dyDescent="0.4">
      <c r="B202" s="6">
        <v>2</v>
      </c>
      <c r="C202" s="8"/>
      <c r="D202" s="114" t="s">
        <v>138</v>
      </c>
      <c r="E202" s="114"/>
      <c r="F202" s="114"/>
      <c r="G202" s="114"/>
      <c r="H202" s="114"/>
      <c r="I202" s="114"/>
      <c r="J202" s="114"/>
      <c r="K202" s="114"/>
      <c r="L202" s="114"/>
      <c r="M202" s="114"/>
      <c r="N202" s="114"/>
      <c r="O202" s="114"/>
      <c r="P202" s="114"/>
      <c r="Q202" s="114"/>
      <c r="R202" s="114"/>
      <c r="S202" s="114"/>
      <c r="T202" s="114"/>
      <c r="U202" s="114"/>
      <c r="V202" s="114"/>
      <c r="W202" s="114"/>
      <c r="X202" s="114"/>
      <c r="Y202" s="114"/>
      <c r="Z202" s="114"/>
      <c r="AA202" s="114"/>
      <c r="AB202" s="114"/>
      <c r="AC202" s="114"/>
      <c r="AD202" s="114"/>
      <c r="AE202" s="114"/>
      <c r="AF202" s="114"/>
      <c r="AG202" s="114"/>
      <c r="AH202" s="114"/>
      <c r="AI202" s="114"/>
      <c r="AJ202" s="114"/>
      <c r="AK202" s="114"/>
      <c r="AL202" s="114"/>
      <c r="AM202" s="114"/>
      <c r="AN202" s="114"/>
      <c r="AO202" s="114"/>
      <c r="AP202" s="114"/>
      <c r="AQ202" s="114"/>
      <c r="AR202" s="114"/>
      <c r="AS202" s="114"/>
      <c r="AT202" s="114"/>
      <c r="AU202" s="114"/>
      <c r="AV202" s="114"/>
      <c r="AW202" s="114"/>
      <c r="AX202" s="114"/>
      <c r="AY202" s="114"/>
      <c r="AZ202" s="114"/>
      <c r="BA202" s="115"/>
    </row>
    <row r="203" spans="1:55" ht="20.100000000000001" customHeight="1" x14ac:dyDescent="0.4">
      <c r="B203" s="7">
        <v>1</v>
      </c>
      <c r="C203" s="9"/>
      <c r="D203" s="94" t="s">
        <v>139</v>
      </c>
      <c r="E203" s="94"/>
      <c r="F203" s="94"/>
      <c r="G203" s="94"/>
      <c r="H203" s="94"/>
      <c r="I203" s="94"/>
      <c r="J203" s="94"/>
      <c r="K203" s="94"/>
      <c r="L203" s="94"/>
      <c r="M203" s="94"/>
      <c r="N203" s="94"/>
      <c r="O203" s="94"/>
      <c r="P203" s="94"/>
      <c r="Q203" s="94"/>
      <c r="R203" s="94"/>
      <c r="S203" s="94"/>
      <c r="T203" s="94"/>
      <c r="U203" s="94"/>
      <c r="V203" s="94"/>
      <c r="W203" s="94"/>
      <c r="X203" s="94"/>
      <c r="Y203" s="94"/>
      <c r="Z203" s="94"/>
      <c r="AA203" s="94"/>
      <c r="AB203" s="94"/>
      <c r="AC203" s="94"/>
      <c r="AD203" s="94"/>
      <c r="AE203" s="94"/>
      <c r="AF203" s="94"/>
      <c r="AG203" s="94"/>
      <c r="AH203" s="94"/>
      <c r="AI203" s="94"/>
      <c r="AJ203" s="94"/>
      <c r="AK203" s="94"/>
      <c r="AL203" s="94"/>
      <c r="AM203" s="94"/>
      <c r="AN203" s="94"/>
      <c r="AO203" s="94"/>
      <c r="AP203" s="94"/>
      <c r="AQ203" s="94"/>
      <c r="AR203" s="94"/>
      <c r="AS203" s="94"/>
      <c r="AT203" s="94"/>
      <c r="AU203" s="94"/>
      <c r="AV203" s="94"/>
      <c r="AW203" s="94"/>
      <c r="AX203" s="94"/>
      <c r="AY203" s="94"/>
      <c r="AZ203" s="94"/>
      <c r="BA203" s="116"/>
    </row>
    <row r="204" spans="1:55" ht="39.950000000000003" customHeight="1" x14ac:dyDescent="0.4">
      <c r="A204" s="2">
        <v>531</v>
      </c>
      <c r="B204" s="124" t="s">
        <v>140</v>
      </c>
      <c r="C204" s="125"/>
      <c r="D204" s="125"/>
      <c r="E204" s="125"/>
      <c r="F204" s="125"/>
      <c r="G204" s="125"/>
      <c r="H204" s="125"/>
      <c r="I204" s="125"/>
      <c r="J204" s="125"/>
      <c r="K204" s="125"/>
      <c r="L204" s="125"/>
      <c r="M204" s="125"/>
      <c r="N204" s="125"/>
      <c r="O204" s="125"/>
      <c r="P204" s="125"/>
      <c r="Q204" s="125"/>
      <c r="R204" s="125"/>
      <c r="S204" s="125"/>
      <c r="T204" s="125"/>
      <c r="U204" s="125"/>
      <c r="V204" s="125"/>
      <c r="W204" s="125"/>
      <c r="X204" s="125"/>
      <c r="Y204" s="125"/>
      <c r="Z204" s="125"/>
      <c r="AA204" s="125"/>
      <c r="AB204" s="125"/>
      <c r="AC204" s="125"/>
      <c r="AD204" s="125"/>
      <c r="AE204" s="125"/>
      <c r="AF204" s="125"/>
      <c r="AG204" s="126"/>
      <c r="AH204" s="127"/>
      <c r="AI204" s="127"/>
      <c r="AJ204" s="127"/>
      <c r="AK204" s="112"/>
      <c r="AL204" s="112"/>
      <c r="AM204" s="112"/>
      <c r="AN204" s="112"/>
      <c r="AO204" s="112"/>
      <c r="AP204" s="112"/>
      <c r="AQ204" s="112"/>
      <c r="AR204" s="112"/>
      <c r="AS204" s="112"/>
      <c r="AT204" s="112"/>
      <c r="AU204" s="112"/>
      <c r="AV204" s="112"/>
      <c r="AW204" s="112"/>
      <c r="AX204" s="112"/>
      <c r="AY204" s="112"/>
      <c r="AZ204" s="112"/>
      <c r="BA204" s="113"/>
      <c r="BB204" s="2">
        <v>5</v>
      </c>
      <c r="BC204" s="1">
        <v>3</v>
      </c>
    </row>
    <row r="205" spans="1:55" ht="20.100000000000001" customHeight="1" x14ac:dyDescent="0.4">
      <c r="B205" s="6">
        <v>5</v>
      </c>
      <c r="C205" s="8"/>
      <c r="D205" s="114" t="s">
        <v>141</v>
      </c>
      <c r="E205" s="114"/>
      <c r="F205" s="114"/>
      <c r="G205" s="114"/>
      <c r="H205" s="114"/>
      <c r="I205" s="114"/>
      <c r="J205" s="114"/>
      <c r="K205" s="114"/>
      <c r="L205" s="114"/>
      <c r="M205" s="114"/>
      <c r="N205" s="114"/>
      <c r="O205" s="114"/>
      <c r="P205" s="114"/>
      <c r="Q205" s="114"/>
      <c r="R205" s="114"/>
      <c r="S205" s="114"/>
      <c r="T205" s="114"/>
      <c r="U205" s="114"/>
      <c r="V205" s="114"/>
      <c r="W205" s="114"/>
      <c r="X205" s="114"/>
      <c r="Y205" s="114"/>
      <c r="Z205" s="114"/>
      <c r="AA205" s="114"/>
      <c r="AB205" s="114"/>
      <c r="AC205" s="114"/>
      <c r="AD205" s="114"/>
      <c r="AE205" s="114"/>
      <c r="AF205" s="114"/>
      <c r="AG205" s="114"/>
      <c r="AH205" s="114"/>
      <c r="AI205" s="114"/>
      <c r="AJ205" s="114"/>
      <c r="AK205" s="114"/>
      <c r="AL205" s="114"/>
      <c r="AM205" s="114"/>
      <c r="AN205" s="114"/>
      <c r="AO205" s="114"/>
      <c r="AP205" s="114"/>
      <c r="AQ205" s="114"/>
      <c r="AR205" s="114"/>
      <c r="AS205" s="114"/>
      <c r="AT205" s="114"/>
      <c r="AU205" s="114"/>
      <c r="AV205" s="114"/>
      <c r="AW205" s="114"/>
      <c r="AX205" s="114"/>
      <c r="AY205" s="114"/>
      <c r="AZ205" s="114"/>
      <c r="BA205" s="115"/>
    </row>
    <row r="206" spans="1:55" ht="20.100000000000001" customHeight="1" x14ac:dyDescent="0.4">
      <c r="B206" s="6">
        <v>4</v>
      </c>
      <c r="C206" s="8"/>
      <c r="D206" s="114" t="s">
        <v>142</v>
      </c>
      <c r="E206" s="114"/>
      <c r="F206" s="114"/>
      <c r="G206" s="114"/>
      <c r="H206" s="114"/>
      <c r="I206" s="114"/>
      <c r="J206" s="114"/>
      <c r="K206" s="114"/>
      <c r="L206" s="114"/>
      <c r="M206" s="114"/>
      <c r="N206" s="114"/>
      <c r="O206" s="114"/>
      <c r="P206" s="114"/>
      <c r="Q206" s="114"/>
      <c r="R206" s="114"/>
      <c r="S206" s="114"/>
      <c r="T206" s="114"/>
      <c r="U206" s="114"/>
      <c r="V206" s="114"/>
      <c r="W206" s="114"/>
      <c r="X206" s="114"/>
      <c r="Y206" s="114"/>
      <c r="Z206" s="114"/>
      <c r="AA206" s="114"/>
      <c r="AB206" s="114"/>
      <c r="AC206" s="114"/>
      <c r="AD206" s="114"/>
      <c r="AE206" s="114"/>
      <c r="AF206" s="114"/>
      <c r="AG206" s="114"/>
      <c r="AH206" s="114"/>
      <c r="AI206" s="114"/>
      <c r="AJ206" s="114"/>
      <c r="AK206" s="114"/>
      <c r="AL206" s="114"/>
      <c r="AM206" s="114"/>
      <c r="AN206" s="114"/>
      <c r="AO206" s="114"/>
      <c r="AP206" s="114"/>
      <c r="AQ206" s="114"/>
      <c r="AR206" s="114"/>
      <c r="AS206" s="114"/>
      <c r="AT206" s="114"/>
      <c r="AU206" s="114"/>
      <c r="AV206" s="114"/>
      <c r="AW206" s="114"/>
      <c r="AX206" s="114"/>
      <c r="AY206" s="114"/>
      <c r="AZ206" s="114"/>
      <c r="BA206" s="115"/>
    </row>
    <row r="207" spans="1:55" ht="20.100000000000001" customHeight="1" x14ac:dyDescent="0.4">
      <c r="B207" s="6">
        <v>3</v>
      </c>
      <c r="C207" s="8"/>
      <c r="D207" s="114" t="s">
        <v>143</v>
      </c>
      <c r="E207" s="114"/>
      <c r="F207" s="114"/>
      <c r="G207" s="114"/>
      <c r="H207" s="114"/>
      <c r="I207" s="114"/>
      <c r="J207" s="114"/>
      <c r="K207" s="114"/>
      <c r="L207" s="114"/>
      <c r="M207" s="114"/>
      <c r="N207" s="114"/>
      <c r="O207" s="114"/>
      <c r="P207" s="114"/>
      <c r="Q207" s="114"/>
      <c r="R207" s="114"/>
      <c r="S207" s="114"/>
      <c r="T207" s="114"/>
      <c r="U207" s="114"/>
      <c r="V207" s="114"/>
      <c r="W207" s="114"/>
      <c r="X207" s="114"/>
      <c r="Y207" s="114"/>
      <c r="Z207" s="114"/>
      <c r="AA207" s="114"/>
      <c r="AB207" s="114"/>
      <c r="AC207" s="114"/>
      <c r="AD207" s="114"/>
      <c r="AE207" s="114"/>
      <c r="AF207" s="114"/>
      <c r="AG207" s="114"/>
      <c r="AH207" s="114"/>
      <c r="AI207" s="114"/>
      <c r="AJ207" s="114"/>
      <c r="AK207" s="114"/>
      <c r="AL207" s="114"/>
      <c r="AM207" s="114"/>
      <c r="AN207" s="114"/>
      <c r="AO207" s="114"/>
      <c r="AP207" s="114"/>
      <c r="AQ207" s="114"/>
      <c r="AR207" s="114"/>
      <c r="AS207" s="114"/>
      <c r="AT207" s="114"/>
      <c r="AU207" s="114"/>
      <c r="AV207" s="114"/>
      <c r="AW207" s="114"/>
      <c r="AX207" s="114"/>
      <c r="AY207" s="114"/>
      <c r="AZ207" s="114"/>
      <c r="BA207" s="115"/>
    </row>
    <row r="208" spans="1:55" ht="20.100000000000001" customHeight="1" x14ac:dyDescent="0.4">
      <c r="B208" s="6">
        <v>2</v>
      </c>
      <c r="C208" s="8"/>
      <c r="D208" s="114" t="s">
        <v>144</v>
      </c>
      <c r="E208" s="114"/>
      <c r="F208" s="114"/>
      <c r="G208" s="114"/>
      <c r="H208" s="114"/>
      <c r="I208" s="114"/>
      <c r="J208" s="114"/>
      <c r="K208" s="114"/>
      <c r="L208" s="114"/>
      <c r="M208" s="114"/>
      <c r="N208" s="114"/>
      <c r="O208" s="114"/>
      <c r="P208" s="114"/>
      <c r="Q208" s="114"/>
      <c r="R208" s="114"/>
      <c r="S208" s="114"/>
      <c r="T208" s="114"/>
      <c r="U208" s="114"/>
      <c r="V208" s="114"/>
      <c r="W208" s="114"/>
      <c r="X208" s="114"/>
      <c r="Y208" s="114"/>
      <c r="Z208" s="114"/>
      <c r="AA208" s="114"/>
      <c r="AB208" s="114"/>
      <c r="AC208" s="114"/>
      <c r="AD208" s="114"/>
      <c r="AE208" s="114"/>
      <c r="AF208" s="114"/>
      <c r="AG208" s="114"/>
      <c r="AH208" s="114"/>
      <c r="AI208" s="114"/>
      <c r="AJ208" s="114"/>
      <c r="AK208" s="114"/>
      <c r="AL208" s="114"/>
      <c r="AM208" s="114"/>
      <c r="AN208" s="114"/>
      <c r="AO208" s="114"/>
      <c r="AP208" s="114"/>
      <c r="AQ208" s="114"/>
      <c r="AR208" s="114"/>
      <c r="AS208" s="114"/>
      <c r="AT208" s="114"/>
      <c r="AU208" s="114"/>
      <c r="AV208" s="114"/>
      <c r="AW208" s="114"/>
      <c r="AX208" s="114"/>
      <c r="AY208" s="114"/>
      <c r="AZ208" s="114"/>
      <c r="BA208" s="115"/>
    </row>
    <row r="209" spans="1:55" ht="20.100000000000001" customHeight="1" x14ac:dyDescent="0.4">
      <c r="B209" s="6">
        <v>1</v>
      </c>
      <c r="C209" s="8"/>
      <c r="D209" s="114" t="s">
        <v>145</v>
      </c>
      <c r="E209" s="114"/>
      <c r="F209" s="114"/>
      <c r="G209" s="114"/>
      <c r="H209" s="114"/>
      <c r="I209" s="114"/>
      <c r="J209" s="114"/>
      <c r="K209" s="114"/>
      <c r="L209" s="114"/>
      <c r="M209" s="114"/>
      <c r="N209" s="114"/>
      <c r="O209" s="114"/>
      <c r="P209" s="114"/>
      <c r="Q209" s="114"/>
      <c r="R209" s="114"/>
      <c r="S209" s="114"/>
      <c r="T209" s="114"/>
      <c r="U209" s="114"/>
      <c r="V209" s="114"/>
      <c r="W209" s="114"/>
      <c r="X209" s="114"/>
      <c r="Y209" s="114"/>
      <c r="Z209" s="114"/>
      <c r="AA209" s="114"/>
      <c r="AB209" s="114"/>
      <c r="AC209" s="114"/>
      <c r="AD209" s="114"/>
      <c r="AE209" s="114"/>
      <c r="AF209" s="114"/>
      <c r="AG209" s="114"/>
      <c r="AH209" s="114"/>
      <c r="AI209" s="114"/>
      <c r="AJ209" s="114"/>
      <c r="AK209" s="114"/>
      <c r="AL209" s="114"/>
      <c r="AM209" s="114"/>
      <c r="AN209" s="114"/>
      <c r="AO209" s="114"/>
      <c r="AP209" s="114"/>
      <c r="AQ209" s="114"/>
      <c r="AR209" s="114"/>
      <c r="AS209" s="114"/>
      <c r="AT209" s="114"/>
      <c r="AU209" s="114"/>
      <c r="AV209" s="114"/>
      <c r="AW209" s="114"/>
      <c r="AX209" s="114"/>
      <c r="AY209" s="114"/>
      <c r="AZ209" s="114"/>
      <c r="BA209" s="115"/>
    </row>
    <row r="210" spans="1:55" ht="29.45" customHeight="1" x14ac:dyDescent="0.4">
      <c r="A210" s="2">
        <v>541</v>
      </c>
      <c r="B210" s="108" t="s">
        <v>146</v>
      </c>
      <c r="C210" s="109"/>
      <c r="D210" s="109"/>
      <c r="E210" s="109"/>
      <c r="F210" s="109"/>
      <c r="G210" s="109"/>
      <c r="H210" s="109"/>
      <c r="I210" s="109"/>
      <c r="J210" s="109"/>
      <c r="K210" s="109"/>
      <c r="L210" s="109"/>
      <c r="M210" s="109"/>
      <c r="N210" s="109"/>
      <c r="O210" s="109"/>
      <c r="P210" s="109"/>
      <c r="Q210" s="109"/>
      <c r="R210" s="109"/>
      <c r="S210" s="109"/>
      <c r="T210" s="109"/>
      <c r="U210" s="109"/>
      <c r="V210" s="109"/>
      <c r="W210" s="109"/>
      <c r="X210" s="109"/>
      <c r="Y210" s="109"/>
      <c r="Z210" s="109"/>
      <c r="AA210" s="109"/>
      <c r="AB210" s="109"/>
      <c r="AC210" s="109"/>
      <c r="AD210" s="109"/>
      <c r="AE210" s="109"/>
      <c r="AF210" s="109"/>
      <c r="AG210" s="110"/>
      <c r="AH210" s="111"/>
      <c r="AI210" s="111"/>
      <c r="AJ210" s="111"/>
      <c r="AK210" s="112"/>
      <c r="AL210" s="112"/>
      <c r="AM210" s="112"/>
      <c r="AN210" s="112"/>
      <c r="AO210" s="112"/>
      <c r="AP210" s="112"/>
      <c r="AQ210" s="112"/>
      <c r="AR210" s="112"/>
      <c r="AS210" s="112"/>
      <c r="AT210" s="112"/>
      <c r="AU210" s="112"/>
      <c r="AV210" s="112"/>
      <c r="AW210" s="112"/>
      <c r="AX210" s="112"/>
      <c r="AY210" s="112"/>
      <c r="AZ210" s="112"/>
      <c r="BA210" s="113"/>
      <c r="BB210" s="2">
        <v>5</v>
      </c>
    </row>
    <row r="211" spans="1:55" ht="20.100000000000001" customHeight="1" x14ac:dyDescent="0.4">
      <c r="B211" s="6">
        <v>5</v>
      </c>
      <c r="C211" s="8"/>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c r="AA211" s="120"/>
      <c r="AB211" s="120"/>
      <c r="AC211" s="120"/>
      <c r="AD211" s="120"/>
      <c r="AE211" s="120"/>
      <c r="AF211" s="120"/>
      <c r="AG211" s="120"/>
      <c r="AH211" s="120"/>
      <c r="AI211" s="120"/>
      <c r="AJ211" s="120"/>
      <c r="AK211" s="120"/>
      <c r="AL211" s="120"/>
      <c r="AM211" s="120"/>
      <c r="AN211" s="120"/>
      <c r="AO211" s="120"/>
      <c r="AP211" s="120"/>
      <c r="AQ211" s="120"/>
      <c r="AR211" s="120"/>
      <c r="AS211" s="120"/>
      <c r="AT211" s="120"/>
      <c r="AU211" s="120"/>
      <c r="AV211" s="120"/>
      <c r="AW211" s="120"/>
      <c r="AX211" s="120"/>
      <c r="AY211" s="120"/>
      <c r="AZ211" s="120"/>
      <c r="BA211" s="121"/>
    </row>
    <row r="212" spans="1:55" ht="20.100000000000001" customHeight="1" x14ac:dyDescent="0.4">
      <c r="B212" s="6">
        <v>4</v>
      </c>
      <c r="C212" s="8"/>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c r="AA212" s="120"/>
      <c r="AB212" s="120"/>
      <c r="AC212" s="120"/>
      <c r="AD212" s="120"/>
      <c r="AE212" s="120"/>
      <c r="AF212" s="120"/>
      <c r="AG212" s="120"/>
      <c r="AH212" s="120"/>
      <c r="AI212" s="120"/>
      <c r="AJ212" s="120"/>
      <c r="AK212" s="120"/>
      <c r="AL212" s="120"/>
      <c r="AM212" s="120"/>
      <c r="AN212" s="120"/>
      <c r="AO212" s="120"/>
      <c r="AP212" s="120"/>
      <c r="AQ212" s="120"/>
      <c r="AR212" s="120"/>
      <c r="AS212" s="120"/>
      <c r="AT212" s="120"/>
      <c r="AU212" s="120"/>
      <c r="AV212" s="120"/>
      <c r="AW212" s="120"/>
      <c r="AX212" s="120"/>
      <c r="AY212" s="120"/>
      <c r="AZ212" s="120"/>
      <c r="BA212" s="121"/>
    </row>
    <row r="213" spans="1:55" ht="20.100000000000001" customHeight="1" x14ac:dyDescent="0.4">
      <c r="B213" s="6">
        <v>3</v>
      </c>
      <c r="C213" s="8"/>
      <c r="D213" s="120"/>
      <c r="E213" s="120"/>
      <c r="F213" s="120"/>
      <c r="G213" s="120"/>
      <c r="H213" s="120"/>
      <c r="I213" s="120"/>
      <c r="J213" s="120"/>
      <c r="K213" s="120"/>
      <c r="L213" s="120"/>
      <c r="M213" s="120"/>
      <c r="N213" s="120"/>
      <c r="O213" s="120"/>
      <c r="P213" s="120"/>
      <c r="Q213" s="120"/>
      <c r="R213" s="120"/>
      <c r="S213" s="120"/>
      <c r="T213" s="120"/>
      <c r="U213" s="120"/>
      <c r="V213" s="120"/>
      <c r="W213" s="120"/>
      <c r="X213" s="120"/>
      <c r="Y213" s="120"/>
      <c r="Z213" s="120"/>
      <c r="AA213" s="120"/>
      <c r="AB213" s="120"/>
      <c r="AC213" s="120"/>
      <c r="AD213" s="120"/>
      <c r="AE213" s="120"/>
      <c r="AF213" s="120"/>
      <c r="AG213" s="120"/>
      <c r="AH213" s="120"/>
      <c r="AI213" s="120"/>
      <c r="AJ213" s="120"/>
      <c r="AK213" s="120"/>
      <c r="AL213" s="120"/>
      <c r="AM213" s="120"/>
      <c r="AN213" s="120"/>
      <c r="AO213" s="120"/>
      <c r="AP213" s="120"/>
      <c r="AQ213" s="120"/>
      <c r="AR213" s="120"/>
      <c r="AS213" s="120"/>
      <c r="AT213" s="120"/>
      <c r="AU213" s="120"/>
      <c r="AV213" s="120"/>
      <c r="AW213" s="120"/>
      <c r="AX213" s="120"/>
      <c r="AY213" s="120"/>
      <c r="AZ213" s="120"/>
      <c r="BA213" s="121"/>
    </row>
    <row r="214" spans="1:55" ht="20.100000000000001" customHeight="1" x14ac:dyDescent="0.4">
      <c r="B214" s="6">
        <v>2</v>
      </c>
      <c r="C214" s="8"/>
      <c r="D214" s="120"/>
      <c r="E214" s="120"/>
      <c r="F214" s="120"/>
      <c r="G214" s="120"/>
      <c r="H214" s="120"/>
      <c r="I214" s="120"/>
      <c r="J214" s="120"/>
      <c r="K214" s="120"/>
      <c r="L214" s="120"/>
      <c r="M214" s="120"/>
      <c r="N214" s="120"/>
      <c r="O214" s="120"/>
      <c r="P214" s="120"/>
      <c r="Q214" s="120"/>
      <c r="R214" s="120"/>
      <c r="S214" s="120"/>
      <c r="T214" s="120"/>
      <c r="U214" s="120"/>
      <c r="V214" s="120"/>
      <c r="W214" s="120"/>
      <c r="X214" s="120"/>
      <c r="Y214" s="120"/>
      <c r="Z214" s="120"/>
      <c r="AA214" s="120"/>
      <c r="AB214" s="120"/>
      <c r="AC214" s="120"/>
      <c r="AD214" s="120"/>
      <c r="AE214" s="120"/>
      <c r="AF214" s="120"/>
      <c r="AG214" s="120"/>
      <c r="AH214" s="120"/>
      <c r="AI214" s="120"/>
      <c r="AJ214" s="120"/>
      <c r="AK214" s="120"/>
      <c r="AL214" s="120"/>
      <c r="AM214" s="120"/>
      <c r="AN214" s="120"/>
      <c r="AO214" s="120"/>
      <c r="AP214" s="120"/>
      <c r="AQ214" s="120"/>
      <c r="AR214" s="120"/>
      <c r="AS214" s="120"/>
      <c r="AT214" s="120"/>
      <c r="AU214" s="120"/>
      <c r="AV214" s="120"/>
      <c r="AW214" s="120"/>
      <c r="AX214" s="120"/>
      <c r="AY214" s="120"/>
      <c r="AZ214" s="120"/>
      <c r="BA214" s="121"/>
    </row>
    <row r="215" spans="1:55" ht="20.100000000000001" customHeight="1" x14ac:dyDescent="0.4">
      <c r="B215" s="7">
        <v>1</v>
      </c>
      <c r="C215" s="9"/>
      <c r="D215" s="122"/>
      <c r="E215" s="122"/>
      <c r="F215" s="122"/>
      <c r="G215" s="122"/>
      <c r="H215" s="122"/>
      <c r="I215" s="122"/>
      <c r="J215" s="122"/>
      <c r="K215" s="122"/>
      <c r="L215" s="122"/>
      <c r="M215" s="122"/>
      <c r="N215" s="122"/>
      <c r="O215" s="122"/>
      <c r="P215" s="122"/>
      <c r="Q215" s="122"/>
      <c r="R215" s="122"/>
      <c r="S215" s="122"/>
      <c r="T215" s="122"/>
      <c r="U215" s="122"/>
      <c r="V215" s="122"/>
      <c r="W215" s="122"/>
      <c r="X215" s="122"/>
      <c r="Y215" s="122"/>
      <c r="Z215" s="122"/>
      <c r="AA215" s="122"/>
      <c r="AB215" s="122"/>
      <c r="AC215" s="122"/>
      <c r="AD215" s="122"/>
      <c r="AE215" s="122"/>
      <c r="AF215" s="122"/>
      <c r="AG215" s="122"/>
      <c r="AH215" s="122"/>
      <c r="AI215" s="122"/>
      <c r="AJ215" s="122"/>
      <c r="AK215" s="122"/>
      <c r="AL215" s="122"/>
      <c r="AM215" s="122"/>
      <c r="AN215" s="122"/>
      <c r="AO215" s="122"/>
      <c r="AP215" s="122"/>
      <c r="AQ215" s="122"/>
      <c r="AR215" s="122"/>
      <c r="AS215" s="122"/>
      <c r="AT215" s="122"/>
      <c r="AU215" s="122"/>
      <c r="AV215" s="122"/>
      <c r="AW215" s="122"/>
      <c r="AX215" s="122"/>
      <c r="AY215" s="122"/>
      <c r="AZ215" s="122"/>
      <c r="BA215" s="123"/>
    </row>
    <row r="216" spans="1:55" ht="12" customHeight="1" x14ac:dyDescent="0.4">
      <c r="B216" s="12"/>
      <c r="C216" s="5"/>
      <c r="D216" s="13"/>
      <c r="E216" s="13"/>
      <c r="F216" s="13"/>
      <c r="G216" s="13"/>
      <c r="H216" s="13"/>
      <c r="I216" s="13"/>
      <c r="J216" s="13"/>
      <c r="K216" s="13"/>
      <c r="L216" s="13"/>
      <c r="M216" s="13"/>
      <c r="N216" s="13"/>
      <c r="O216" s="13"/>
      <c r="P216" s="13"/>
      <c r="Q216" s="13"/>
      <c r="R216" s="13"/>
      <c r="S216" s="13"/>
      <c r="T216" s="13"/>
      <c r="U216" s="13"/>
      <c r="V216" s="13"/>
      <c r="W216" s="13"/>
      <c r="X216" s="13"/>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row>
    <row r="217" spans="1:55" ht="38.450000000000003" customHeight="1" x14ac:dyDescent="0.4">
      <c r="A217" s="2">
        <v>600</v>
      </c>
      <c r="B217" s="118" t="s">
        <v>147</v>
      </c>
      <c r="C217" s="118"/>
      <c r="D217" s="118"/>
      <c r="E217" s="118"/>
      <c r="F217" s="118"/>
      <c r="G217" s="118"/>
      <c r="H217" s="118"/>
      <c r="I217" s="118"/>
      <c r="J217" s="118"/>
      <c r="K217" s="118"/>
      <c r="L217" s="118"/>
      <c r="M217" s="118"/>
      <c r="N217" s="118"/>
      <c r="O217" s="118"/>
      <c r="P217" s="118"/>
      <c r="Q217" s="118"/>
      <c r="R217" s="118"/>
      <c r="S217" s="118"/>
      <c r="T217" s="118"/>
      <c r="U217" s="118"/>
      <c r="V217" s="118"/>
      <c r="W217" s="118"/>
      <c r="X217" s="118"/>
      <c r="Y217" s="118"/>
      <c r="Z217" s="118"/>
      <c r="AA217" s="118"/>
      <c r="AB217" s="118"/>
      <c r="AC217" s="118"/>
      <c r="AD217" s="118"/>
      <c r="AE217" s="118"/>
      <c r="AF217" s="118"/>
      <c r="AG217" s="118"/>
      <c r="AH217" s="119" t="s">
        <v>281</v>
      </c>
      <c r="AI217" s="135"/>
      <c r="AJ217" s="135"/>
      <c r="AK217" s="118" t="s">
        <v>0</v>
      </c>
      <c r="AL217" s="118"/>
      <c r="AM217" s="118"/>
      <c r="AN217" s="118"/>
      <c r="AO217" s="118"/>
      <c r="AP217" s="118"/>
      <c r="AQ217" s="118"/>
      <c r="AR217" s="118"/>
      <c r="AS217" s="118"/>
      <c r="AT217" s="118"/>
      <c r="AU217" s="118"/>
      <c r="AV217" s="118"/>
      <c r="AW217" s="118"/>
      <c r="AX217" s="118"/>
      <c r="AY217" s="118"/>
      <c r="AZ217" s="118"/>
      <c r="BA217" s="118"/>
      <c r="BB217" s="2">
        <v>6</v>
      </c>
    </row>
    <row r="218" spans="1:55" ht="20.100000000000001" customHeight="1" x14ac:dyDescent="0.4">
      <c r="A218" s="2">
        <v>611</v>
      </c>
      <c r="B218" s="102" t="s">
        <v>230</v>
      </c>
      <c r="C218" s="103"/>
      <c r="D218" s="103"/>
      <c r="E218" s="103"/>
      <c r="F218" s="103"/>
      <c r="G218" s="103"/>
      <c r="H218" s="103"/>
      <c r="I218" s="103"/>
      <c r="J218" s="103"/>
      <c r="K218" s="103"/>
      <c r="L218" s="103"/>
      <c r="M218" s="103"/>
      <c r="N218" s="103"/>
      <c r="O218" s="103"/>
      <c r="P218" s="103"/>
      <c r="Q218" s="103"/>
      <c r="R218" s="103"/>
      <c r="S218" s="103"/>
      <c r="T218" s="103"/>
      <c r="U218" s="103"/>
      <c r="V218" s="103"/>
      <c r="W218" s="103"/>
      <c r="X218" s="103"/>
      <c r="Y218" s="103"/>
      <c r="Z218" s="103"/>
      <c r="AA218" s="103"/>
      <c r="AB218" s="103"/>
      <c r="AC218" s="103"/>
      <c r="AD218" s="103"/>
      <c r="AE218" s="103"/>
      <c r="AF218" s="103"/>
      <c r="AG218" s="104"/>
      <c r="AH218" s="132"/>
      <c r="AI218" s="132"/>
      <c r="AJ218" s="132"/>
      <c r="AK218" s="133"/>
      <c r="AL218" s="133"/>
      <c r="AM218" s="133"/>
      <c r="AN218" s="133"/>
      <c r="AO218" s="133"/>
      <c r="AP218" s="133"/>
      <c r="AQ218" s="133"/>
      <c r="AR218" s="133"/>
      <c r="AS218" s="133"/>
      <c r="AT218" s="133"/>
      <c r="AU218" s="133"/>
      <c r="AV218" s="133"/>
      <c r="AW218" s="133"/>
      <c r="AX218" s="133"/>
      <c r="AY218" s="133"/>
      <c r="AZ218" s="133"/>
      <c r="BA218" s="134"/>
      <c r="BB218" s="2">
        <v>6</v>
      </c>
      <c r="BC218" s="1">
        <v>1</v>
      </c>
    </row>
    <row r="219" spans="1:55" ht="57.95" customHeight="1" x14ac:dyDescent="0.4">
      <c r="B219" s="6">
        <v>5</v>
      </c>
      <c r="C219" s="8"/>
      <c r="D219" s="114" t="s">
        <v>148</v>
      </c>
      <c r="E219" s="114"/>
      <c r="F219" s="114"/>
      <c r="G219" s="114"/>
      <c r="H219" s="114"/>
      <c r="I219" s="114"/>
      <c r="J219" s="114"/>
      <c r="K219" s="114"/>
      <c r="L219" s="114"/>
      <c r="M219" s="114"/>
      <c r="N219" s="114"/>
      <c r="O219" s="114"/>
      <c r="P219" s="114"/>
      <c r="Q219" s="114"/>
      <c r="R219" s="114"/>
      <c r="S219" s="114"/>
      <c r="T219" s="114"/>
      <c r="U219" s="114"/>
      <c r="V219" s="114"/>
      <c r="W219" s="114"/>
      <c r="X219" s="114"/>
      <c r="Y219" s="114"/>
      <c r="Z219" s="114"/>
      <c r="AA219" s="114"/>
      <c r="AB219" s="114"/>
      <c r="AC219" s="114"/>
      <c r="AD219" s="114"/>
      <c r="AE219" s="114"/>
      <c r="AF219" s="114"/>
      <c r="AG219" s="114"/>
      <c r="AH219" s="114"/>
      <c r="AI219" s="114"/>
      <c r="AJ219" s="114"/>
      <c r="AK219" s="114"/>
      <c r="AL219" s="114"/>
      <c r="AM219" s="114"/>
      <c r="AN219" s="114"/>
      <c r="AO219" s="114"/>
      <c r="AP219" s="114"/>
      <c r="AQ219" s="114"/>
      <c r="AR219" s="114"/>
      <c r="AS219" s="114"/>
      <c r="AT219" s="114"/>
      <c r="AU219" s="114"/>
      <c r="AV219" s="114"/>
      <c r="AW219" s="114"/>
      <c r="AX219" s="114"/>
      <c r="AY219" s="114"/>
      <c r="AZ219" s="114"/>
      <c r="BA219" s="115"/>
    </row>
    <row r="220" spans="1:55" ht="39" customHeight="1" x14ac:dyDescent="0.4">
      <c r="B220" s="6">
        <v>4</v>
      </c>
      <c r="C220" s="8"/>
      <c r="D220" s="114" t="s">
        <v>149</v>
      </c>
      <c r="E220" s="114"/>
      <c r="F220" s="114"/>
      <c r="G220" s="114"/>
      <c r="H220" s="114"/>
      <c r="I220" s="114"/>
      <c r="J220" s="114"/>
      <c r="K220" s="114"/>
      <c r="L220" s="114"/>
      <c r="M220" s="114"/>
      <c r="N220" s="114"/>
      <c r="O220" s="114"/>
      <c r="P220" s="114"/>
      <c r="Q220" s="114"/>
      <c r="R220" s="114"/>
      <c r="S220" s="114"/>
      <c r="T220" s="114"/>
      <c r="U220" s="114"/>
      <c r="V220" s="114"/>
      <c r="W220" s="114"/>
      <c r="X220" s="114"/>
      <c r="Y220" s="114"/>
      <c r="Z220" s="114"/>
      <c r="AA220" s="114"/>
      <c r="AB220" s="114"/>
      <c r="AC220" s="114"/>
      <c r="AD220" s="114"/>
      <c r="AE220" s="114"/>
      <c r="AF220" s="114"/>
      <c r="AG220" s="114"/>
      <c r="AH220" s="114"/>
      <c r="AI220" s="114"/>
      <c r="AJ220" s="114"/>
      <c r="AK220" s="114"/>
      <c r="AL220" s="114"/>
      <c r="AM220" s="114"/>
      <c r="AN220" s="114"/>
      <c r="AO220" s="114"/>
      <c r="AP220" s="114"/>
      <c r="AQ220" s="114"/>
      <c r="AR220" s="114"/>
      <c r="AS220" s="114"/>
      <c r="AT220" s="114"/>
      <c r="AU220" s="114"/>
      <c r="AV220" s="114"/>
      <c r="AW220" s="114"/>
      <c r="AX220" s="114"/>
      <c r="AY220" s="114"/>
      <c r="AZ220" s="114"/>
      <c r="BA220" s="115"/>
    </row>
    <row r="221" spans="1:55" ht="20.100000000000001" customHeight="1" x14ac:dyDescent="0.4">
      <c r="B221" s="6">
        <v>3</v>
      </c>
      <c r="C221" s="8"/>
      <c r="D221" s="114" t="s">
        <v>150</v>
      </c>
      <c r="E221" s="114"/>
      <c r="F221" s="114"/>
      <c r="G221" s="114"/>
      <c r="H221" s="114"/>
      <c r="I221" s="114"/>
      <c r="J221" s="114"/>
      <c r="K221" s="114"/>
      <c r="L221" s="114"/>
      <c r="M221" s="114"/>
      <c r="N221" s="114"/>
      <c r="O221" s="114"/>
      <c r="P221" s="114"/>
      <c r="Q221" s="114"/>
      <c r="R221" s="114"/>
      <c r="S221" s="114"/>
      <c r="T221" s="114"/>
      <c r="U221" s="114"/>
      <c r="V221" s="114"/>
      <c r="W221" s="114"/>
      <c r="X221" s="114"/>
      <c r="Y221" s="114"/>
      <c r="Z221" s="114"/>
      <c r="AA221" s="114"/>
      <c r="AB221" s="114"/>
      <c r="AC221" s="114"/>
      <c r="AD221" s="114"/>
      <c r="AE221" s="114"/>
      <c r="AF221" s="114"/>
      <c r="AG221" s="114"/>
      <c r="AH221" s="114"/>
      <c r="AI221" s="114"/>
      <c r="AJ221" s="114"/>
      <c r="AK221" s="114"/>
      <c r="AL221" s="114"/>
      <c r="AM221" s="114"/>
      <c r="AN221" s="114"/>
      <c r="AO221" s="114"/>
      <c r="AP221" s="114"/>
      <c r="AQ221" s="114"/>
      <c r="AR221" s="114"/>
      <c r="AS221" s="114"/>
      <c r="AT221" s="114"/>
      <c r="AU221" s="114"/>
      <c r="AV221" s="114"/>
      <c r="AW221" s="114"/>
      <c r="AX221" s="114"/>
      <c r="AY221" s="114"/>
      <c r="AZ221" s="114"/>
      <c r="BA221" s="115"/>
    </row>
    <row r="222" spans="1:55" ht="20.100000000000001" customHeight="1" x14ac:dyDescent="0.4">
      <c r="B222" s="6">
        <v>2</v>
      </c>
      <c r="C222" s="8"/>
      <c r="D222" s="114" t="s">
        <v>151</v>
      </c>
      <c r="E222" s="114"/>
      <c r="F222" s="114"/>
      <c r="G222" s="114"/>
      <c r="H222" s="114"/>
      <c r="I222" s="114"/>
      <c r="J222" s="114"/>
      <c r="K222" s="114"/>
      <c r="L222" s="114"/>
      <c r="M222" s="114"/>
      <c r="N222" s="114"/>
      <c r="O222" s="114"/>
      <c r="P222" s="114"/>
      <c r="Q222" s="114"/>
      <c r="R222" s="114"/>
      <c r="S222" s="114"/>
      <c r="T222" s="114"/>
      <c r="U222" s="114"/>
      <c r="V222" s="114"/>
      <c r="W222" s="114"/>
      <c r="X222" s="114"/>
      <c r="Y222" s="114"/>
      <c r="Z222" s="114"/>
      <c r="AA222" s="114"/>
      <c r="AB222" s="114"/>
      <c r="AC222" s="114"/>
      <c r="AD222" s="114"/>
      <c r="AE222" s="114"/>
      <c r="AF222" s="114"/>
      <c r="AG222" s="114"/>
      <c r="AH222" s="114"/>
      <c r="AI222" s="114"/>
      <c r="AJ222" s="114"/>
      <c r="AK222" s="114"/>
      <c r="AL222" s="114"/>
      <c r="AM222" s="114"/>
      <c r="AN222" s="114"/>
      <c r="AO222" s="114"/>
      <c r="AP222" s="114"/>
      <c r="AQ222" s="114"/>
      <c r="AR222" s="114"/>
      <c r="AS222" s="114"/>
      <c r="AT222" s="114"/>
      <c r="AU222" s="114"/>
      <c r="AV222" s="114"/>
      <c r="AW222" s="114"/>
      <c r="AX222" s="114"/>
      <c r="AY222" s="114"/>
      <c r="AZ222" s="114"/>
      <c r="BA222" s="115"/>
    </row>
    <row r="223" spans="1:55" ht="20.100000000000001" customHeight="1" x14ac:dyDescent="0.4">
      <c r="B223" s="6">
        <v>1</v>
      </c>
      <c r="C223" s="8"/>
      <c r="D223" s="114" t="s">
        <v>152</v>
      </c>
      <c r="E223" s="114"/>
      <c r="F223" s="114"/>
      <c r="G223" s="114"/>
      <c r="H223" s="114"/>
      <c r="I223" s="114"/>
      <c r="J223" s="114"/>
      <c r="K223" s="114"/>
      <c r="L223" s="114"/>
      <c r="M223" s="114"/>
      <c r="N223" s="114"/>
      <c r="O223" s="114"/>
      <c r="P223" s="114"/>
      <c r="Q223" s="114"/>
      <c r="R223" s="114"/>
      <c r="S223" s="114"/>
      <c r="T223" s="114"/>
      <c r="U223" s="114"/>
      <c r="V223" s="114"/>
      <c r="W223" s="114"/>
      <c r="X223" s="114"/>
      <c r="Y223" s="114"/>
      <c r="Z223" s="114"/>
      <c r="AA223" s="114"/>
      <c r="AB223" s="114"/>
      <c r="AC223" s="114"/>
      <c r="AD223" s="114"/>
      <c r="AE223" s="114"/>
      <c r="AF223" s="114"/>
      <c r="AG223" s="114"/>
      <c r="AH223" s="114"/>
      <c r="AI223" s="114"/>
      <c r="AJ223" s="114"/>
      <c r="AK223" s="114"/>
      <c r="AL223" s="114"/>
      <c r="AM223" s="114"/>
      <c r="AN223" s="114"/>
      <c r="AO223" s="114"/>
      <c r="AP223" s="114"/>
      <c r="AQ223" s="114"/>
      <c r="AR223" s="114"/>
      <c r="AS223" s="114"/>
      <c r="AT223" s="114"/>
      <c r="AU223" s="114"/>
      <c r="AV223" s="114"/>
      <c r="AW223" s="114"/>
      <c r="AX223" s="114"/>
      <c r="AY223" s="114"/>
      <c r="AZ223" s="114"/>
      <c r="BA223" s="115"/>
    </row>
    <row r="224" spans="1:55" ht="20.100000000000001" customHeight="1" x14ac:dyDescent="0.4">
      <c r="A224" s="2">
        <v>612</v>
      </c>
      <c r="B224" s="102" t="s">
        <v>153</v>
      </c>
      <c r="C224" s="103"/>
      <c r="D224" s="103"/>
      <c r="E224" s="103"/>
      <c r="F224" s="103"/>
      <c r="G224" s="103"/>
      <c r="H224" s="103"/>
      <c r="I224" s="103"/>
      <c r="J224" s="103"/>
      <c r="K224" s="103"/>
      <c r="L224" s="103"/>
      <c r="M224" s="103"/>
      <c r="N224" s="103"/>
      <c r="O224" s="103"/>
      <c r="P224" s="103"/>
      <c r="Q224" s="103"/>
      <c r="R224" s="103"/>
      <c r="S224" s="103"/>
      <c r="T224" s="103"/>
      <c r="U224" s="103"/>
      <c r="V224" s="103"/>
      <c r="W224" s="103"/>
      <c r="X224" s="103"/>
      <c r="Y224" s="103"/>
      <c r="Z224" s="103"/>
      <c r="AA224" s="103"/>
      <c r="AB224" s="103"/>
      <c r="AC224" s="103"/>
      <c r="AD224" s="103"/>
      <c r="AE224" s="103"/>
      <c r="AF224" s="103"/>
      <c r="AG224" s="104"/>
      <c r="AH224" s="132"/>
      <c r="AI224" s="132"/>
      <c r="AJ224" s="132"/>
      <c r="AK224" s="133"/>
      <c r="AL224" s="133"/>
      <c r="AM224" s="133"/>
      <c r="AN224" s="133"/>
      <c r="AO224" s="133"/>
      <c r="AP224" s="133"/>
      <c r="AQ224" s="133"/>
      <c r="AR224" s="133"/>
      <c r="AS224" s="133"/>
      <c r="AT224" s="133"/>
      <c r="AU224" s="133"/>
      <c r="AV224" s="133"/>
      <c r="AW224" s="133"/>
      <c r="AX224" s="133"/>
      <c r="AY224" s="133"/>
      <c r="AZ224" s="133"/>
      <c r="BA224" s="134"/>
      <c r="BB224" s="2">
        <v>6</v>
      </c>
      <c r="BC224" s="1">
        <v>1</v>
      </c>
    </row>
    <row r="225" spans="1:55" ht="20.100000000000001" customHeight="1" x14ac:dyDescent="0.4">
      <c r="B225" s="6">
        <v>5</v>
      </c>
      <c r="C225" s="8"/>
      <c r="D225" s="114" t="s">
        <v>154</v>
      </c>
      <c r="E225" s="114"/>
      <c r="F225" s="114"/>
      <c r="G225" s="114"/>
      <c r="H225" s="114"/>
      <c r="I225" s="114"/>
      <c r="J225" s="114"/>
      <c r="K225" s="114"/>
      <c r="L225" s="114"/>
      <c r="M225" s="114"/>
      <c r="N225" s="114"/>
      <c r="O225" s="114"/>
      <c r="P225" s="114"/>
      <c r="Q225" s="114"/>
      <c r="R225" s="114"/>
      <c r="S225" s="114"/>
      <c r="T225" s="114"/>
      <c r="U225" s="114"/>
      <c r="V225" s="114"/>
      <c r="W225" s="114"/>
      <c r="X225" s="114"/>
      <c r="Y225" s="114"/>
      <c r="Z225" s="114"/>
      <c r="AA225" s="114"/>
      <c r="AB225" s="114"/>
      <c r="AC225" s="114"/>
      <c r="AD225" s="114"/>
      <c r="AE225" s="114"/>
      <c r="AF225" s="114"/>
      <c r="AG225" s="114"/>
      <c r="AH225" s="114"/>
      <c r="AI225" s="114"/>
      <c r="AJ225" s="114"/>
      <c r="AK225" s="114"/>
      <c r="AL225" s="114"/>
      <c r="AM225" s="114"/>
      <c r="AN225" s="114"/>
      <c r="AO225" s="114"/>
      <c r="AP225" s="114"/>
      <c r="AQ225" s="114"/>
      <c r="AR225" s="114"/>
      <c r="AS225" s="114"/>
      <c r="AT225" s="114"/>
      <c r="AU225" s="114"/>
      <c r="AV225" s="114"/>
      <c r="AW225" s="114"/>
      <c r="AX225" s="114"/>
      <c r="AY225" s="114"/>
      <c r="AZ225" s="114"/>
      <c r="BA225" s="115"/>
    </row>
    <row r="226" spans="1:55" ht="20.100000000000001" customHeight="1" x14ac:dyDescent="0.4">
      <c r="B226" s="6">
        <v>4</v>
      </c>
      <c r="C226" s="8"/>
      <c r="D226" s="114" t="s">
        <v>155</v>
      </c>
      <c r="E226" s="114"/>
      <c r="F226" s="114"/>
      <c r="G226" s="114"/>
      <c r="H226" s="114"/>
      <c r="I226" s="114"/>
      <c r="J226" s="114"/>
      <c r="K226" s="114"/>
      <c r="L226" s="114"/>
      <c r="M226" s="114"/>
      <c r="N226" s="114"/>
      <c r="O226" s="114"/>
      <c r="P226" s="114"/>
      <c r="Q226" s="114"/>
      <c r="R226" s="114"/>
      <c r="S226" s="114"/>
      <c r="T226" s="114"/>
      <c r="U226" s="114"/>
      <c r="V226" s="114"/>
      <c r="W226" s="114"/>
      <c r="X226" s="114"/>
      <c r="Y226" s="114"/>
      <c r="Z226" s="114"/>
      <c r="AA226" s="114"/>
      <c r="AB226" s="114"/>
      <c r="AC226" s="114"/>
      <c r="AD226" s="114"/>
      <c r="AE226" s="114"/>
      <c r="AF226" s="114"/>
      <c r="AG226" s="114"/>
      <c r="AH226" s="114"/>
      <c r="AI226" s="114"/>
      <c r="AJ226" s="114"/>
      <c r="AK226" s="114"/>
      <c r="AL226" s="114"/>
      <c r="AM226" s="114"/>
      <c r="AN226" s="114"/>
      <c r="AO226" s="114"/>
      <c r="AP226" s="114"/>
      <c r="AQ226" s="114"/>
      <c r="AR226" s="114"/>
      <c r="AS226" s="114"/>
      <c r="AT226" s="114"/>
      <c r="AU226" s="114"/>
      <c r="AV226" s="114"/>
      <c r="AW226" s="114"/>
      <c r="AX226" s="114"/>
      <c r="AY226" s="114"/>
      <c r="AZ226" s="114"/>
      <c r="BA226" s="115"/>
    </row>
    <row r="227" spans="1:55" ht="20.100000000000001" customHeight="1" x14ac:dyDescent="0.4">
      <c r="B227" s="6">
        <v>3</v>
      </c>
      <c r="C227" s="8"/>
      <c r="D227" s="114" t="s">
        <v>156</v>
      </c>
      <c r="E227" s="114"/>
      <c r="F227" s="114"/>
      <c r="G227" s="114"/>
      <c r="H227" s="114"/>
      <c r="I227" s="114"/>
      <c r="J227" s="114"/>
      <c r="K227" s="114"/>
      <c r="L227" s="114"/>
      <c r="M227" s="114"/>
      <c r="N227" s="114"/>
      <c r="O227" s="114"/>
      <c r="P227" s="114"/>
      <c r="Q227" s="114"/>
      <c r="R227" s="114"/>
      <c r="S227" s="114"/>
      <c r="T227" s="114"/>
      <c r="U227" s="114"/>
      <c r="V227" s="114"/>
      <c r="W227" s="114"/>
      <c r="X227" s="114"/>
      <c r="Y227" s="114"/>
      <c r="Z227" s="114"/>
      <c r="AA227" s="114"/>
      <c r="AB227" s="114"/>
      <c r="AC227" s="114"/>
      <c r="AD227" s="114"/>
      <c r="AE227" s="114"/>
      <c r="AF227" s="114"/>
      <c r="AG227" s="114"/>
      <c r="AH227" s="114"/>
      <c r="AI227" s="114"/>
      <c r="AJ227" s="114"/>
      <c r="AK227" s="114"/>
      <c r="AL227" s="114"/>
      <c r="AM227" s="114"/>
      <c r="AN227" s="114"/>
      <c r="AO227" s="114"/>
      <c r="AP227" s="114"/>
      <c r="AQ227" s="114"/>
      <c r="AR227" s="114"/>
      <c r="AS227" s="114"/>
      <c r="AT227" s="114"/>
      <c r="AU227" s="114"/>
      <c r="AV227" s="114"/>
      <c r="AW227" s="114"/>
      <c r="AX227" s="114"/>
      <c r="AY227" s="114"/>
      <c r="AZ227" s="114"/>
      <c r="BA227" s="115"/>
    </row>
    <row r="228" spans="1:55" ht="20.100000000000001" customHeight="1" x14ac:dyDescent="0.4">
      <c r="B228" s="6">
        <v>2</v>
      </c>
      <c r="C228" s="8"/>
      <c r="D228" s="114" t="s">
        <v>157</v>
      </c>
      <c r="E228" s="114"/>
      <c r="F228" s="114"/>
      <c r="G228" s="114"/>
      <c r="H228" s="114"/>
      <c r="I228" s="114"/>
      <c r="J228" s="114"/>
      <c r="K228" s="114"/>
      <c r="L228" s="114"/>
      <c r="M228" s="114"/>
      <c r="N228" s="114"/>
      <c r="O228" s="114"/>
      <c r="P228" s="114"/>
      <c r="Q228" s="114"/>
      <c r="R228" s="114"/>
      <c r="S228" s="114"/>
      <c r="T228" s="114"/>
      <c r="U228" s="114"/>
      <c r="V228" s="114"/>
      <c r="W228" s="114"/>
      <c r="X228" s="114"/>
      <c r="Y228" s="114"/>
      <c r="Z228" s="114"/>
      <c r="AA228" s="114"/>
      <c r="AB228" s="114"/>
      <c r="AC228" s="114"/>
      <c r="AD228" s="114"/>
      <c r="AE228" s="114"/>
      <c r="AF228" s="114"/>
      <c r="AG228" s="114"/>
      <c r="AH228" s="114"/>
      <c r="AI228" s="114"/>
      <c r="AJ228" s="114"/>
      <c r="AK228" s="114"/>
      <c r="AL228" s="114"/>
      <c r="AM228" s="114"/>
      <c r="AN228" s="114"/>
      <c r="AO228" s="114"/>
      <c r="AP228" s="114"/>
      <c r="AQ228" s="114"/>
      <c r="AR228" s="114"/>
      <c r="AS228" s="114"/>
      <c r="AT228" s="114"/>
      <c r="AU228" s="114"/>
      <c r="AV228" s="114"/>
      <c r="AW228" s="114"/>
      <c r="AX228" s="114"/>
      <c r="AY228" s="114"/>
      <c r="AZ228" s="114"/>
      <c r="BA228" s="115"/>
    </row>
    <row r="229" spans="1:55" ht="20.100000000000001" customHeight="1" x14ac:dyDescent="0.4">
      <c r="B229" s="6">
        <v>1</v>
      </c>
      <c r="C229" s="8"/>
      <c r="D229" s="114" t="s">
        <v>158</v>
      </c>
      <c r="E229" s="114"/>
      <c r="F229" s="114"/>
      <c r="G229" s="114"/>
      <c r="H229" s="114"/>
      <c r="I229" s="114"/>
      <c r="J229" s="114"/>
      <c r="K229" s="114"/>
      <c r="L229" s="114"/>
      <c r="M229" s="114"/>
      <c r="N229" s="114"/>
      <c r="O229" s="114"/>
      <c r="P229" s="114"/>
      <c r="Q229" s="114"/>
      <c r="R229" s="114"/>
      <c r="S229" s="114"/>
      <c r="T229" s="114"/>
      <c r="U229" s="114"/>
      <c r="V229" s="114"/>
      <c r="W229" s="114"/>
      <c r="X229" s="114"/>
      <c r="Y229" s="114"/>
      <c r="Z229" s="114"/>
      <c r="AA229" s="114"/>
      <c r="AB229" s="114"/>
      <c r="AC229" s="114"/>
      <c r="AD229" s="114"/>
      <c r="AE229" s="114"/>
      <c r="AF229" s="114"/>
      <c r="AG229" s="114"/>
      <c r="AH229" s="114"/>
      <c r="AI229" s="114"/>
      <c r="AJ229" s="114"/>
      <c r="AK229" s="114"/>
      <c r="AL229" s="114"/>
      <c r="AM229" s="114"/>
      <c r="AN229" s="114"/>
      <c r="AO229" s="114"/>
      <c r="AP229" s="114"/>
      <c r="AQ229" s="114"/>
      <c r="AR229" s="114"/>
      <c r="AS229" s="114"/>
      <c r="AT229" s="114"/>
      <c r="AU229" s="114"/>
      <c r="AV229" s="114"/>
      <c r="AW229" s="114"/>
      <c r="AX229" s="114"/>
      <c r="AY229" s="114"/>
      <c r="AZ229" s="114"/>
      <c r="BA229" s="115"/>
    </row>
    <row r="230" spans="1:55" ht="37.5" customHeight="1" x14ac:dyDescent="0.4">
      <c r="A230" s="2">
        <v>613</v>
      </c>
      <c r="B230" s="102" t="s">
        <v>159</v>
      </c>
      <c r="C230" s="103"/>
      <c r="D230" s="103"/>
      <c r="E230" s="103"/>
      <c r="F230" s="103"/>
      <c r="G230" s="103"/>
      <c r="H230" s="103"/>
      <c r="I230" s="103"/>
      <c r="J230" s="103"/>
      <c r="K230" s="103"/>
      <c r="L230" s="103"/>
      <c r="M230" s="103"/>
      <c r="N230" s="103"/>
      <c r="O230" s="103"/>
      <c r="P230" s="103"/>
      <c r="Q230" s="103"/>
      <c r="R230" s="103"/>
      <c r="S230" s="103"/>
      <c r="T230" s="103"/>
      <c r="U230" s="103"/>
      <c r="V230" s="103"/>
      <c r="W230" s="103"/>
      <c r="X230" s="103"/>
      <c r="Y230" s="103"/>
      <c r="Z230" s="103"/>
      <c r="AA230" s="103"/>
      <c r="AB230" s="103"/>
      <c r="AC230" s="103"/>
      <c r="AD230" s="103"/>
      <c r="AE230" s="103"/>
      <c r="AF230" s="103"/>
      <c r="AG230" s="104"/>
      <c r="AH230" s="132"/>
      <c r="AI230" s="132"/>
      <c r="AJ230" s="132"/>
      <c r="AK230" s="133"/>
      <c r="AL230" s="133"/>
      <c r="AM230" s="133"/>
      <c r="AN230" s="133"/>
      <c r="AO230" s="133"/>
      <c r="AP230" s="133"/>
      <c r="AQ230" s="133"/>
      <c r="AR230" s="133"/>
      <c r="AS230" s="133"/>
      <c r="AT230" s="133"/>
      <c r="AU230" s="133"/>
      <c r="AV230" s="133"/>
      <c r="AW230" s="133"/>
      <c r="AX230" s="133"/>
      <c r="AY230" s="133"/>
      <c r="AZ230" s="133"/>
      <c r="BA230" s="134"/>
      <c r="BB230" s="2">
        <v>6</v>
      </c>
      <c r="BC230" s="1">
        <v>1</v>
      </c>
    </row>
    <row r="231" spans="1:55" ht="100.5" customHeight="1" x14ac:dyDescent="0.4">
      <c r="B231" s="6">
        <v>5</v>
      </c>
      <c r="C231" s="8"/>
      <c r="D231" s="114" t="s">
        <v>160</v>
      </c>
      <c r="E231" s="114"/>
      <c r="F231" s="114"/>
      <c r="G231" s="114"/>
      <c r="H231" s="114"/>
      <c r="I231" s="114"/>
      <c r="J231" s="114"/>
      <c r="K231" s="114"/>
      <c r="L231" s="114"/>
      <c r="M231" s="114"/>
      <c r="N231" s="114"/>
      <c r="O231" s="114"/>
      <c r="P231" s="114"/>
      <c r="Q231" s="114"/>
      <c r="R231" s="114"/>
      <c r="S231" s="114"/>
      <c r="T231" s="114"/>
      <c r="U231" s="114"/>
      <c r="V231" s="114"/>
      <c r="W231" s="114"/>
      <c r="X231" s="114"/>
      <c r="Y231" s="114"/>
      <c r="Z231" s="114"/>
      <c r="AA231" s="114"/>
      <c r="AB231" s="114"/>
      <c r="AC231" s="114"/>
      <c r="AD231" s="114"/>
      <c r="AE231" s="114"/>
      <c r="AF231" s="114"/>
      <c r="AG231" s="114"/>
      <c r="AH231" s="114"/>
      <c r="AI231" s="114"/>
      <c r="AJ231" s="114"/>
      <c r="AK231" s="114"/>
      <c r="AL231" s="114"/>
      <c r="AM231" s="114"/>
      <c r="AN231" s="114"/>
      <c r="AO231" s="114"/>
      <c r="AP231" s="114"/>
      <c r="AQ231" s="114"/>
      <c r="AR231" s="114"/>
      <c r="AS231" s="114"/>
      <c r="AT231" s="114"/>
      <c r="AU231" s="114"/>
      <c r="AV231" s="114"/>
      <c r="AW231" s="114"/>
      <c r="AX231" s="114"/>
      <c r="AY231" s="114"/>
      <c r="AZ231" s="114"/>
      <c r="BA231" s="115"/>
    </row>
    <row r="232" spans="1:55" ht="39.6" customHeight="1" x14ac:dyDescent="0.4">
      <c r="B232" s="6">
        <v>4</v>
      </c>
      <c r="C232" s="8"/>
      <c r="D232" s="114" t="s">
        <v>161</v>
      </c>
      <c r="E232" s="114"/>
      <c r="F232" s="114"/>
      <c r="G232" s="114"/>
      <c r="H232" s="114"/>
      <c r="I232" s="114"/>
      <c r="J232" s="114"/>
      <c r="K232" s="114"/>
      <c r="L232" s="114"/>
      <c r="M232" s="114"/>
      <c r="N232" s="114"/>
      <c r="O232" s="114"/>
      <c r="P232" s="114"/>
      <c r="Q232" s="114"/>
      <c r="R232" s="114"/>
      <c r="S232" s="114"/>
      <c r="T232" s="114"/>
      <c r="U232" s="114"/>
      <c r="V232" s="114"/>
      <c r="W232" s="114"/>
      <c r="X232" s="114"/>
      <c r="Y232" s="114"/>
      <c r="Z232" s="114"/>
      <c r="AA232" s="114"/>
      <c r="AB232" s="114"/>
      <c r="AC232" s="114"/>
      <c r="AD232" s="114"/>
      <c r="AE232" s="114"/>
      <c r="AF232" s="114"/>
      <c r="AG232" s="114"/>
      <c r="AH232" s="114"/>
      <c r="AI232" s="114"/>
      <c r="AJ232" s="114"/>
      <c r="AK232" s="114"/>
      <c r="AL232" s="114"/>
      <c r="AM232" s="114"/>
      <c r="AN232" s="114"/>
      <c r="AO232" s="114"/>
      <c r="AP232" s="114"/>
      <c r="AQ232" s="114"/>
      <c r="AR232" s="114"/>
      <c r="AS232" s="114"/>
      <c r="AT232" s="114"/>
      <c r="AU232" s="114"/>
      <c r="AV232" s="114"/>
      <c r="AW232" s="114"/>
      <c r="AX232" s="114"/>
      <c r="AY232" s="114"/>
      <c r="AZ232" s="114"/>
      <c r="BA232" s="115"/>
    </row>
    <row r="233" spans="1:55" ht="39.6" customHeight="1" x14ac:dyDescent="0.4">
      <c r="B233" s="6">
        <v>3</v>
      </c>
      <c r="C233" s="8"/>
      <c r="D233" s="114" t="s">
        <v>162</v>
      </c>
      <c r="E233" s="114"/>
      <c r="F233" s="114"/>
      <c r="G233" s="114"/>
      <c r="H233" s="114"/>
      <c r="I233" s="114"/>
      <c r="J233" s="114"/>
      <c r="K233" s="114"/>
      <c r="L233" s="114"/>
      <c r="M233" s="114"/>
      <c r="N233" s="114"/>
      <c r="O233" s="114"/>
      <c r="P233" s="114"/>
      <c r="Q233" s="114"/>
      <c r="R233" s="114"/>
      <c r="S233" s="114"/>
      <c r="T233" s="114"/>
      <c r="U233" s="114"/>
      <c r="V233" s="114"/>
      <c r="W233" s="114"/>
      <c r="X233" s="114"/>
      <c r="Y233" s="114"/>
      <c r="Z233" s="114"/>
      <c r="AA233" s="114"/>
      <c r="AB233" s="114"/>
      <c r="AC233" s="114"/>
      <c r="AD233" s="114"/>
      <c r="AE233" s="114"/>
      <c r="AF233" s="114"/>
      <c r="AG233" s="114"/>
      <c r="AH233" s="114"/>
      <c r="AI233" s="114"/>
      <c r="AJ233" s="114"/>
      <c r="AK233" s="114"/>
      <c r="AL233" s="114"/>
      <c r="AM233" s="114"/>
      <c r="AN233" s="114"/>
      <c r="AO233" s="114"/>
      <c r="AP233" s="114"/>
      <c r="AQ233" s="114"/>
      <c r="AR233" s="114"/>
      <c r="AS233" s="114"/>
      <c r="AT233" s="114"/>
      <c r="AU233" s="114"/>
      <c r="AV233" s="114"/>
      <c r="AW233" s="114"/>
      <c r="AX233" s="114"/>
      <c r="AY233" s="114"/>
      <c r="AZ233" s="114"/>
      <c r="BA233" s="115"/>
    </row>
    <row r="234" spans="1:55" ht="39.6" customHeight="1" x14ac:dyDescent="0.4">
      <c r="B234" s="6">
        <v>2</v>
      </c>
      <c r="C234" s="8"/>
      <c r="D234" s="114" t="s">
        <v>163</v>
      </c>
      <c r="E234" s="114"/>
      <c r="F234" s="114"/>
      <c r="G234" s="114"/>
      <c r="H234" s="114"/>
      <c r="I234" s="114"/>
      <c r="J234" s="114"/>
      <c r="K234" s="114"/>
      <c r="L234" s="114"/>
      <c r="M234" s="114"/>
      <c r="N234" s="114"/>
      <c r="O234" s="114"/>
      <c r="P234" s="114"/>
      <c r="Q234" s="114"/>
      <c r="R234" s="114"/>
      <c r="S234" s="114"/>
      <c r="T234" s="114"/>
      <c r="U234" s="114"/>
      <c r="V234" s="114"/>
      <c r="W234" s="114"/>
      <c r="X234" s="114"/>
      <c r="Y234" s="114"/>
      <c r="Z234" s="114"/>
      <c r="AA234" s="114"/>
      <c r="AB234" s="114"/>
      <c r="AC234" s="114"/>
      <c r="AD234" s="114"/>
      <c r="AE234" s="114"/>
      <c r="AF234" s="114"/>
      <c r="AG234" s="114"/>
      <c r="AH234" s="114"/>
      <c r="AI234" s="114"/>
      <c r="AJ234" s="114"/>
      <c r="AK234" s="114"/>
      <c r="AL234" s="114"/>
      <c r="AM234" s="114"/>
      <c r="AN234" s="114"/>
      <c r="AO234" s="114"/>
      <c r="AP234" s="114"/>
      <c r="AQ234" s="114"/>
      <c r="AR234" s="114"/>
      <c r="AS234" s="114"/>
      <c r="AT234" s="114"/>
      <c r="AU234" s="114"/>
      <c r="AV234" s="114"/>
      <c r="AW234" s="114"/>
      <c r="AX234" s="114"/>
      <c r="AY234" s="114"/>
      <c r="AZ234" s="114"/>
      <c r="BA234" s="115"/>
    </row>
    <row r="235" spans="1:55" ht="39.6" customHeight="1" x14ac:dyDescent="0.4">
      <c r="B235" s="7">
        <v>1</v>
      </c>
      <c r="C235" s="9"/>
      <c r="D235" s="94" t="s">
        <v>164</v>
      </c>
      <c r="E235" s="94"/>
      <c r="F235" s="94"/>
      <c r="G235" s="94"/>
      <c r="H235" s="94"/>
      <c r="I235" s="94"/>
      <c r="J235" s="94"/>
      <c r="K235" s="94"/>
      <c r="L235" s="94"/>
      <c r="M235" s="94"/>
      <c r="N235" s="94"/>
      <c r="O235" s="94"/>
      <c r="P235" s="94"/>
      <c r="Q235" s="94"/>
      <c r="R235" s="94"/>
      <c r="S235" s="94"/>
      <c r="T235" s="94"/>
      <c r="U235" s="94"/>
      <c r="V235" s="94"/>
      <c r="W235" s="94"/>
      <c r="X235" s="94"/>
      <c r="Y235" s="94"/>
      <c r="Z235" s="94"/>
      <c r="AA235" s="94"/>
      <c r="AB235" s="94"/>
      <c r="AC235" s="94"/>
      <c r="AD235" s="94"/>
      <c r="AE235" s="94"/>
      <c r="AF235" s="94"/>
      <c r="AG235" s="94"/>
      <c r="AH235" s="94"/>
      <c r="AI235" s="94"/>
      <c r="AJ235" s="94"/>
      <c r="AK235" s="94"/>
      <c r="AL235" s="94"/>
      <c r="AM235" s="94"/>
      <c r="AN235" s="94"/>
      <c r="AO235" s="94"/>
      <c r="AP235" s="94"/>
      <c r="AQ235" s="94"/>
      <c r="AR235" s="94"/>
      <c r="AS235" s="94"/>
      <c r="AT235" s="94"/>
      <c r="AU235" s="94"/>
      <c r="AV235" s="94"/>
      <c r="AW235" s="94"/>
      <c r="AX235" s="94"/>
      <c r="AY235" s="94"/>
      <c r="AZ235" s="94"/>
      <c r="BA235" s="116"/>
    </row>
    <row r="236" spans="1:55" ht="35.1" customHeight="1" x14ac:dyDescent="0.4">
      <c r="A236" s="2">
        <v>621</v>
      </c>
      <c r="B236" s="128" t="s">
        <v>165</v>
      </c>
      <c r="C236" s="129"/>
      <c r="D236" s="129"/>
      <c r="E236" s="129"/>
      <c r="F236" s="129"/>
      <c r="G236" s="129"/>
      <c r="H236" s="129"/>
      <c r="I236" s="129"/>
      <c r="J236" s="129"/>
      <c r="K236" s="129"/>
      <c r="L236" s="129"/>
      <c r="M236" s="129"/>
      <c r="N236" s="129"/>
      <c r="O236" s="129"/>
      <c r="P236" s="129"/>
      <c r="Q236" s="129"/>
      <c r="R236" s="129"/>
      <c r="S236" s="129"/>
      <c r="T236" s="129"/>
      <c r="U236" s="129"/>
      <c r="V236" s="129"/>
      <c r="W236" s="129"/>
      <c r="X236" s="129"/>
      <c r="Y236" s="129"/>
      <c r="Z236" s="129"/>
      <c r="AA236" s="129"/>
      <c r="AB236" s="129"/>
      <c r="AC236" s="129"/>
      <c r="AD236" s="129"/>
      <c r="AE236" s="129"/>
      <c r="AF236" s="129"/>
      <c r="AG236" s="130"/>
      <c r="AH236" s="131"/>
      <c r="AI236" s="131"/>
      <c r="AJ236" s="131"/>
      <c r="AK236" s="112"/>
      <c r="AL236" s="112"/>
      <c r="AM236" s="112"/>
      <c r="AN236" s="112"/>
      <c r="AO236" s="112"/>
      <c r="AP236" s="112"/>
      <c r="AQ236" s="112"/>
      <c r="AR236" s="112"/>
      <c r="AS236" s="112"/>
      <c r="AT236" s="112"/>
      <c r="AU236" s="112"/>
      <c r="AV236" s="112"/>
      <c r="AW236" s="112"/>
      <c r="AX236" s="112"/>
      <c r="AY236" s="112"/>
      <c r="AZ236" s="112"/>
      <c r="BA236" s="113"/>
      <c r="BB236" s="2">
        <v>6</v>
      </c>
      <c r="BC236" s="1">
        <v>2</v>
      </c>
    </row>
    <row r="237" spans="1:55" ht="54.95" customHeight="1" x14ac:dyDescent="0.4">
      <c r="B237" s="6">
        <v>5</v>
      </c>
      <c r="C237" s="8"/>
      <c r="D237" s="114" t="s">
        <v>166</v>
      </c>
      <c r="E237" s="114"/>
      <c r="F237" s="114"/>
      <c r="G237" s="114"/>
      <c r="H237" s="114"/>
      <c r="I237" s="114"/>
      <c r="J237" s="114"/>
      <c r="K237" s="114"/>
      <c r="L237" s="114"/>
      <c r="M237" s="114"/>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4"/>
      <c r="AL237" s="114"/>
      <c r="AM237" s="114"/>
      <c r="AN237" s="114"/>
      <c r="AO237" s="114"/>
      <c r="AP237" s="114"/>
      <c r="AQ237" s="114"/>
      <c r="AR237" s="114"/>
      <c r="AS237" s="114"/>
      <c r="AT237" s="114"/>
      <c r="AU237" s="114"/>
      <c r="AV237" s="114"/>
      <c r="AW237" s="114"/>
      <c r="AX237" s="114"/>
      <c r="AY237" s="114"/>
      <c r="AZ237" s="114"/>
      <c r="BA237" s="115"/>
    </row>
    <row r="238" spans="1:55" ht="20.100000000000001" customHeight="1" x14ac:dyDescent="0.4">
      <c r="B238" s="6">
        <v>4</v>
      </c>
      <c r="C238" s="8"/>
      <c r="D238" s="114" t="s">
        <v>167</v>
      </c>
      <c r="E238" s="114"/>
      <c r="F238" s="114"/>
      <c r="G238" s="114"/>
      <c r="H238" s="114"/>
      <c r="I238" s="114"/>
      <c r="J238" s="114"/>
      <c r="K238" s="114"/>
      <c r="L238" s="114"/>
      <c r="M238" s="114"/>
      <c r="N238" s="114"/>
      <c r="O238" s="114"/>
      <c r="P238" s="114"/>
      <c r="Q238" s="114"/>
      <c r="R238" s="114"/>
      <c r="S238" s="114"/>
      <c r="T238" s="114"/>
      <c r="U238" s="114"/>
      <c r="V238" s="114"/>
      <c r="W238" s="114"/>
      <c r="X238" s="114"/>
      <c r="Y238" s="114"/>
      <c r="Z238" s="114"/>
      <c r="AA238" s="114"/>
      <c r="AB238" s="114"/>
      <c r="AC238" s="114"/>
      <c r="AD238" s="114"/>
      <c r="AE238" s="114"/>
      <c r="AF238" s="114"/>
      <c r="AG238" s="114"/>
      <c r="AH238" s="114"/>
      <c r="AI238" s="114"/>
      <c r="AJ238" s="114"/>
      <c r="AK238" s="114"/>
      <c r="AL238" s="114"/>
      <c r="AM238" s="114"/>
      <c r="AN238" s="114"/>
      <c r="AO238" s="114"/>
      <c r="AP238" s="114"/>
      <c r="AQ238" s="114"/>
      <c r="AR238" s="114"/>
      <c r="AS238" s="114"/>
      <c r="AT238" s="114"/>
      <c r="AU238" s="114"/>
      <c r="AV238" s="114"/>
      <c r="AW238" s="114"/>
      <c r="AX238" s="114"/>
      <c r="AY238" s="114"/>
      <c r="AZ238" s="114"/>
      <c r="BA238" s="115"/>
    </row>
    <row r="239" spans="1:55" ht="20.100000000000001" customHeight="1" x14ac:dyDescent="0.4">
      <c r="B239" s="6">
        <v>3</v>
      </c>
      <c r="C239" s="8"/>
      <c r="D239" s="114" t="s">
        <v>168</v>
      </c>
      <c r="E239" s="114"/>
      <c r="F239" s="114"/>
      <c r="G239" s="114"/>
      <c r="H239" s="114"/>
      <c r="I239" s="114"/>
      <c r="J239" s="114"/>
      <c r="K239" s="114"/>
      <c r="L239" s="114"/>
      <c r="M239" s="114"/>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4"/>
      <c r="AL239" s="114"/>
      <c r="AM239" s="114"/>
      <c r="AN239" s="114"/>
      <c r="AO239" s="114"/>
      <c r="AP239" s="114"/>
      <c r="AQ239" s="114"/>
      <c r="AR239" s="114"/>
      <c r="AS239" s="114"/>
      <c r="AT239" s="114"/>
      <c r="AU239" s="114"/>
      <c r="AV239" s="114"/>
      <c r="AW239" s="114"/>
      <c r="AX239" s="114"/>
      <c r="AY239" s="114"/>
      <c r="AZ239" s="114"/>
      <c r="BA239" s="115"/>
    </row>
    <row r="240" spans="1:55" ht="20.100000000000001" customHeight="1" x14ac:dyDescent="0.4">
      <c r="B240" s="6">
        <v>2</v>
      </c>
      <c r="C240" s="8"/>
      <c r="D240" s="114" t="s">
        <v>169</v>
      </c>
      <c r="E240" s="114"/>
      <c r="F240" s="114"/>
      <c r="G240" s="114"/>
      <c r="H240" s="114"/>
      <c r="I240" s="114"/>
      <c r="J240" s="114"/>
      <c r="K240" s="114"/>
      <c r="L240" s="114"/>
      <c r="M240" s="114"/>
      <c r="N240" s="114"/>
      <c r="O240" s="114"/>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4"/>
      <c r="AL240" s="114"/>
      <c r="AM240" s="114"/>
      <c r="AN240" s="114"/>
      <c r="AO240" s="114"/>
      <c r="AP240" s="114"/>
      <c r="AQ240" s="114"/>
      <c r="AR240" s="114"/>
      <c r="AS240" s="114"/>
      <c r="AT240" s="114"/>
      <c r="AU240" s="114"/>
      <c r="AV240" s="114"/>
      <c r="AW240" s="114"/>
      <c r="AX240" s="114"/>
      <c r="AY240" s="114"/>
      <c r="AZ240" s="114"/>
      <c r="BA240" s="115"/>
    </row>
    <row r="241" spans="1:55" ht="20.100000000000001" customHeight="1" x14ac:dyDescent="0.4">
      <c r="B241" s="6">
        <v>1</v>
      </c>
      <c r="C241" s="8"/>
      <c r="D241" s="114" t="s">
        <v>170</v>
      </c>
      <c r="E241" s="114"/>
      <c r="F241" s="114"/>
      <c r="G241" s="114"/>
      <c r="H241" s="114"/>
      <c r="I241" s="114"/>
      <c r="J241" s="114"/>
      <c r="K241" s="114"/>
      <c r="L241" s="114"/>
      <c r="M241" s="114"/>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4"/>
      <c r="AL241" s="114"/>
      <c r="AM241" s="114"/>
      <c r="AN241" s="114"/>
      <c r="AO241" s="114"/>
      <c r="AP241" s="114"/>
      <c r="AQ241" s="114"/>
      <c r="AR241" s="114"/>
      <c r="AS241" s="114"/>
      <c r="AT241" s="114"/>
      <c r="AU241" s="114"/>
      <c r="AV241" s="114"/>
      <c r="AW241" s="114"/>
      <c r="AX241" s="114"/>
      <c r="AY241" s="114"/>
      <c r="AZ241" s="114"/>
      <c r="BA241" s="115"/>
    </row>
    <row r="242" spans="1:55" ht="20.100000000000001" customHeight="1" x14ac:dyDescent="0.4">
      <c r="A242" s="2">
        <v>622</v>
      </c>
      <c r="B242" s="128" t="s">
        <v>171</v>
      </c>
      <c r="C242" s="129"/>
      <c r="D242" s="129"/>
      <c r="E242" s="129"/>
      <c r="F242" s="129"/>
      <c r="G242" s="129"/>
      <c r="H242" s="129"/>
      <c r="I242" s="129"/>
      <c r="J242" s="129"/>
      <c r="K242" s="129"/>
      <c r="L242" s="129"/>
      <c r="M242" s="129"/>
      <c r="N242" s="129"/>
      <c r="O242" s="129"/>
      <c r="P242" s="129"/>
      <c r="Q242" s="129"/>
      <c r="R242" s="129"/>
      <c r="S242" s="129"/>
      <c r="T242" s="129"/>
      <c r="U242" s="129"/>
      <c r="V242" s="129"/>
      <c r="W242" s="129"/>
      <c r="X242" s="129"/>
      <c r="Y242" s="129"/>
      <c r="Z242" s="129"/>
      <c r="AA242" s="129"/>
      <c r="AB242" s="129"/>
      <c r="AC242" s="129"/>
      <c r="AD242" s="129"/>
      <c r="AE242" s="129"/>
      <c r="AF242" s="129"/>
      <c r="AG242" s="130"/>
      <c r="AH242" s="131"/>
      <c r="AI242" s="131"/>
      <c r="AJ242" s="131"/>
      <c r="AK242" s="112"/>
      <c r="AL242" s="112"/>
      <c r="AM242" s="112"/>
      <c r="AN242" s="112"/>
      <c r="AO242" s="112"/>
      <c r="AP242" s="112"/>
      <c r="AQ242" s="112"/>
      <c r="AR242" s="112"/>
      <c r="AS242" s="112"/>
      <c r="AT242" s="112"/>
      <c r="AU242" s="112"/>
      <c r="AV242" s="112"/>
      <c r="AW242" s="112"/>
      <c r="AX242" s="112"/>
      <c r="AY242" s="112"/>
      <c r="AZ242" s="112"/>
      <c r="BA242" s="113"/>
      <c r="BB242" s="2">
        <v>6</v>
      </c>
      <c r="BC242" s="1">
        <v>2</v>
      </c>
    </row>
    <row r="243" spans="1:55" ht="68.099999999999994" customHeight="1" x14ac:dyDescent="0.4">
      <c r="B243" s="6">
        <v>5</v>
      </c>
      <c r="C243" s="8"/>
      <c r="D243" s="114" t="s">
        <v>247</v>
      </c>
      <c r="E243" s="114"/>
      <c r="F243" s="114"/>
      <c r="G243" s="114"/>
      <c r="H243" s="114"/>
      <c r="I243" s="114"/>
      <c r="J243" s="114"/>
      <c r="K243" s="114"/>
      <c r="L243" s="114"/>
      <c r="M243" s="114"/>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4"/>
      <c r="AL243" s="114"/>
      <c r="AM243" s="114"/>
      <c r="AN243" s="114"/>
      <c r="AO243" s="114"/>
      <c r="AP243" s="114"/>
      <c r="AQ243" s="114"/>
      <c r="AR243" s="114"/>
      <c r="AS243" s="114"/>
      <c r="AT243" s="114"/>
      <c r="AU243" s="114"/>
      <c r="AV243" s="114"/>
      <c r="AW243" s="114"/>
      <c r="AX243" s="114"/>
      <c r="AY243" s="114"/>
      <c r="AZ243" s="114"/>
      <c r="BA243" s="115"/>
    </row>
    <row r="244" spans="1:55" ht="38.1" customHeight="1" x14ac:dyDescent="0.4">
      <c r="B244" s="6">
        <v>4</v>
      </c>
      <c r="C244" s="8"/>
      <c r="D244" s="114" t="s">
        <v>172</v>
      </c>
      <c r="E244" s="114"/>
      <c r="F244" s="114"/>
      <c r="G244" s="114"/>
      <c r="H244" s="114"/>
      <c r="I244" s="114"/>
      <c r="J244" s="114"/>
      <c r="K244" s="114"/>
      <c r="L244" s="114"/>
      <c r="M244" s="114"/>
      <c r="N244" s="114"/>
      <c r="O244" s="114"/>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4"/>
      <c r="AL244" s="114"/>
      <c r="AM244" s="114"/>
      <c r="AN244" s="114"/>
      <c r="AO244" s="114"/>
      <c r="AP244" s="114"/>
      <c r="AQ244" s="114"/>
      <c r="AR244" s="114"/>
      <c r="AS244" s="114"/>
      <c r="AT244" s="114"/>
      <c r="AU244" s="114"/>
      <c r="AV244" s="114"/>
      <c r="AW244" s="114"/>
      <c r="AX244" s="114"/>
      <c r="AY244" s="114"/>
      <c r="AZ244" s="114"/>
      <c r="BA244" s="115"/>
    </row>
    <row r="245" spans="1:55" ht="51" customHeight="1" x14ac:dyDescent="0.4">
      <c r="B245" s="6">
        <v>3</v>
      </c>
      <c r="C245" s="8"/>
      <c r="D245" s="114" t="s">
        <v>173</v>
      </c>
      <c r="E245" s="114"/>
      <c r="F245" s="114"/>
      <c r="G245" s="114"/>
      <c r="H245" s="114"/>
      <c r="I245" s="114"/>
      <c r="J245" s="114"/>
      <c r="K245" s="114"/>
      <c r="L245" s="114"/>
      <c r="M245" s="114"/>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4"/>
      <c r="AL245" s="114"/>
      <c r="AM245" s="114"/>
      <c r="AN245" s="114"/>
      <c r="AO245" s="114"/>
      <c r="AP245" s="114"/>
      <c r="AQ245" s="114"/>
      <c r="AR245" s="114"/>
      <c r="AS245" s="114"/>
      <c r="AT245" s="114"/>
      <c r="AU245" s="114"/>
      <c r="AV245" s="114"/>
      <c r="AW245" s="114"/>
      <c r="AX245" s="114"/>
      <c r="AY245" s="114"/>
      <c r="AZ245" s="114"/>
      <c r="BA245" s="115"/>
    </row>
    <row r="246" spans="1:55" ht="37.5" customHeight="1" x14ac:dyDescent="0.4">
      <c r="B246" s="6">
        <v>2</v>
      </c>
      <c r="C246" s="8"/>
      <c r="D246" s="114" t="s">
        <v>174</v>
      </c>
      <c r="E246" s="114"/>
      <c r="F246" s="114"/>
      <c r="G246" s="114"/>
      <c r="H246" s="114"/>
      <c r="I246" s="114"/>
      <c r="J246" s="114"/>
      <c r="K246" s="114"/>
      <c r="L246" s="114"/>
      <c r="M246" s="114"/>
      <c r="N246" s="114"/>
      <c r="O246" s="114"/>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4"/>
      <c r="AL246" s="114"/>
      <c r="AM246" s="114"/>
      <c r="AN246" s="114"/>
      <c r="AO246" s="114"/>
      <c r="AP246" s="114"/>
      <c r="AQ246" s="114"/>
      <c r="AR246" s="114"/>
      <c r="AS246" s="114"/>
      <c r="AT246" s="114"/>
      <c r="AU246" s="114"/>
      <c r="AV246" s="114"/>
      <c r="AW246" s="114"/>
      <c r="AX246" s="114"/>
      <c r="AY246" s="114"/>
      <c r="AZ246" s="114"/>
      <c r="BA246" s="115"/>
    </row>
    <row r="247" spans="1:55" ht="20.100000000000001" customHeight="1" x14ac:dyDescent="0.4">
      <c r="B247" s="7">
        <v>1</v>
      </c>
      <c r="C247" s="9"/>
      <c r="D247" s="94" t="s">
        <v>175</v>
      </c>
      <c r="E247" s="94"/>
      <c r="F247" s="94"/>
      <c r="G247" s="94"/>
      <c r="H247" s="94"/>
      <c r="I247" s="94"/>
      <c r="J247" s="94"/>
      <c r="K247" s="94"/>
      <c r="L247" s="94"/>
      <c r="M247" s="94"/>
      <c r="N247" s="94"/>
      <c r="O247" s="94"/>
      <c r="P247" s="94"/>
      <c r="Q247" s="94"/>
      <c r="R247" s="94"/>
      <c r="S247" s="94"/>
      <c r="T247" s="94"/>
      <c r="U247" s="94"/>
      <c r="V247" s="94"/>
      <c r="W247" s="94"/>
      <c r="X247" s="94"/>
      <c r="Y247" s="94"/>
      <c r="Z247" s="94"/>
      <c r="AA247" s="94"/>
      <c r="AB247" s="94"/>
      <c r="AC247" s="94"/>
      <c r="AD247" s="94"/>
      <c r="AE247" s="94"/>
      <c r="AF247" s="94"/>
      <c r="AG247" s="94"/>
      <c r="AH247" s="94"/>
      <c r="AI247" s="94"/>
      <c r="AJ247" s="94"/>
      <c r="AK247" s="94"/>
      <c r="AL247" s="94"/>
      <c r="AM247" s="94"/>
      <c r="AN247" s="94"/>
      <c r="AO247" s="94"/>
      <c r="AP247" s="94"/>
      <c r="AQ247" s="94"/>
      <c r="AR247" s="94"/>
      <c r="AS247" s="94"/>
      <c r="AT247" s="94"/>
      <c r="AU247" s="94"/>
      <c r="AV247" s="94"/>
      <c r="AW247" s="94"/>
      <c r="AX247" s="94"/>
      <c r="AY247" s="94"/>
      <c r="AZ247" s="94"/>
      <c r="BA247" s="116"/>
    </row>
    <row r="248" spans="1:55" ht="33.6" customHeight="1" x14ac:dyDescent="0.4">
      <c r="A248" s="2">
        <v>631</v>
      </c>
      <c r="B248" s="124" t="s">
        <v>176</v>
      </c>
      <c r="C248" s="125"/>
      <c r="D248" s="125"/>
      <c r="E248" s="125"/>
      <c r="F248" s="125"/>
      <c r="G248" s="125"/>
      <c r="H248" s="125"/>
      <c r="I248" s="125"/>
      <c r="J248" s="125"/>
      <c r="K248" s="125"/>
      <c r="L248" s="125"/>
      <c r="M248" s="125"/>
      <c r="N248" s="125"/>
      <c r="O248" s="125"/>
      <c r="P248" s="125"/>
      <c r="Q248" s="125"/>
      <c r="R248" s="125"/>
      <c r="S248" s="125"/>
      <c r="T248" s="125"/>
      <c r="U248" s="125"/>
      <c r="V248" s="125"/>
      <c r="W248" s="125"/>
      <c r="X248" s="125"/>
      <c r="Y248" s="125"/>
      <c r="Z248" s="125"/>
      <c r="AA248" s="125"/>
      <c r="AB248" s="125"/>
      <c r="AC248" s="125"/>
      <c r="AD248" s="125"/>
      <c r="AE248" s="125"/>
      <c r="AF248" s="125"/>
      <c r="AG248" s="126"/>
      <c r="AH248" s="127"/>
      <c r="AI248" s="127"/>
      <c r="AJ248" s="127"/>
      <c r="AK248" s="112"/>
      <c r="AL248" s="112"/>
      <c r="AM248" s="112"/>
      <c r="AN248" s="112"/>
      <c r="AO248" s="112"/>
      <c r="AP248" s="112"/>
      <c r="AQ248" s="112"/>
      <c r="AR248" s="112"/>
      <c r="AS248" s="112"/>
      <c r="AT248" s="112"/>
      <c r="AU248" s="112"/>
      <c r="AV248" s="112"/>
      <c r="AW248" s="112"/>
      <c r="AX248" s="112"/>
      <c r="AY248" s="112"/>
      <c r="AZ248" s="112"/>
      <c r="BA248" s="113"/>
      <c r="BB248" s="2">
        <v>6</v>
      </c>
      <c r="BC248" s="1">
        <v>3</v>
      </c>
    </row>
    <row r="249" spans="1:55" ht="68.45" customHeight="1" x14ac:dyDescent="0.4">
      <c r="B249" s="6">
        <v>5</v>
      </c>
      <c r="C249" s="8"/>
      <c r="D249" s="114" t="s">
        <v>177</v>
      </c>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4"/>
      <c r="AR249" s="114"/>
      <c r="AS249" s="114"/>
      <c r="AT249" s="114"/>
      <c r="AU249" s="114"/>
      <c r="AV249" s="114"/>
      <c r="AW249" s="114"/>
      <c r="AX249" s="114"/>
      <c r="AY249" s="114"/>
      <c r="AZ249" s="114"/>
      <c r="BA249" s="115"/>
    </row>
    <row r="250" spans="1:55" ht="20.100000000000001" customHeight="1" x14ac:dyDescent="0.4">
      <c r="B250" s="6">
        <v>4</v>
      </c>
      <c r="C250" s="8"/>
      <c r="D250" s="114" t="s">
        <v>178</v>
      </c>
      <c r="E250" s="114"/>
      <c r="F250" s="114"/>
      <c r="G250" s="114"/>
      <c r="H250" s="114"/>
      <c r="I250" s="114"/>
      <c r="J250" s="114"/>
      <c r="K250" s="114"/>
      <c r="L250" s="114"/>
      <c r="M250" s="114"/>
      <c r="N250" s="114"/>
      <c r="O250" s="114"/>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4"/>
      <c r="AL250" s="114"/>
      <c r="AM250" s="114"/>
      <c r="AN250" s="114"/>
      <c r="AO250" s="114"/>
      <c r="AP250" s="114"/>
      <c r="AQ250" s="114"/>
      <c r="AR250" s="114"/>
      <c r="AS250" s="114"/>
      <c r="AT250" s="114"/>
      <c r="AU250" s="114"/>
      <c r="AV250" s="114"/>
      <c r="AW250" s="114"/>
      <c r="AX250" s="114"/>
      <c r="AY250" s="114"/>
      <c r="AZ250" s="114"/>
      <c r="BA250" s="115"/>
    </row>
    <row r="251" spans="1:55" ht="20.100000000000001" customHeight="1" x14ac:dyDescent="0.4">
      <c r="B251" s="6">
        <v>3</v>
      </c>
      <c r="C251" s="8"/>
      <c r="D251" s="114" t="s">
        <v>179</v>
      </c>
      <c r="E251" s="114"/>
      <c r="F251" s="114"/>
      <c r="G251" s="114"/>
      <c r="H251" s="114"/>
      <c r="I251" s="114"/>
      <c r="J251" s="114"/>
      <c r="K251" s="114"/>
      <c r="L251" s="114"/>
      <c r="M251" s="114"/>
      <c r="N251" s="114"/>
      <c r="O251" s="114"/>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4"/>
      <c r="AL251" s="114"/>
      <c r="AM251" s="114"/>
      <c r="AN251" s="114"/>
      <c r="AO251" s="114"/>
      <c r="AP251" s="114"/>
      <c r="AQ251" s="114"/>
      <c r="AR251" s="114"/>
      <c r="AS251" s="114"/>
      <c r="AT251" s="114"/>
      <c r="AU251" s="114"/>
      <c r="AV251" s="114"/>
      <c r="AW251" s="114"/>
      <c r="AX251" s="114"/>
      <c r="AY251" s="114"/>
      <c r="AZ251" s="114"/>
      <c r="BA251" s="115"/>
    </row>
    <row r="252" spans="1:55" ht="33.6" customHeight="1" x14ac:dyDescent="0.4">
      <c r="B252" s="6">
        <v>2</v>
      </c>
      <c r="C252" s="8"/>
      <c r="D252" s="114" t="s">
        <v>180</v>
      </c>
      <c r="E252" s="114"/>
      <c r="F252" s="114"/>
      <c r="G252" s="114"/>
      <c r="H252" s="114"/>
      <c r="I252" s="114"/>
      <c r="J252" s="114"/>
      <c r="K252" s="114"/>
      <c r="L252" s="114"/>
      <c r="M252" s="114"/>
      <c r="N252" s="114"/>
      <c r="O252" s="114"/>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4"/>
      <c r="AL252" s="114"/>
      <c r="AM252" s="114"/>
      <c r="AN252" s="114"/>
      <c r="AO252" s="114"/>
      <c r="AP252" s="114"/>
      <c r="AQ252" s="114"/>
      <c r="AR252" s="114"/>
      <c r="AS252" s="114"/>
      <c r="AT252" s="114"/>
      <c r="AU252" s="114"/>
      <c r="AV252" s="114"/>
      <c r="AW252" s="114"/>
      <c r="AX252" s="114"/>
      <c r="AY252" s="114"/>
      <c r="AZ252" s="114"/>
      <c r="BA252" s="115"/>
    </row>
    <row r="253" spans="1:55" ht="20.100000000000001" customHeight="1" x14ac:dyDescent="0.4">
      <c r="B253" s="6">
        <v>1</v>
      </c>
      <c r="C253" s="8"/>
      <c r="D253" s="114" t="s">
        <v>181</v>
      </c>
      <c r="E253" s="114"/>
      <c r="F253" s="114"/>
      <c r="G253" s="114"/>
      <c r="H253" s="114"/>
      <c r="I253" s="114"/>
      <c r="J253" s="114"/>
      <c r="K253" s="114"/>
      <c r="L253" s="114"/>
      <c r="M253" s="114"/>
      <c r="N253" s="114"/>
      <c r="O253" s="114"/>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4"/>
      <c r="AL253" s="114"/>
      <c r="AM253" s="114"/>
      <c r="AN253" s="114"/>
      <c r="AO253" s="114"/>
      <c r="AP253" s="114"/>
      <c r="AQ253" s="114"/>
      <c r="AR253" s="114"/>
      <c r="AS253" s="114"/>
      <c r="AT253" s="114"/>
      <c r="AU253" s="114"/>
      <c r="AV253" s="114"/>
      <c r="AW253" s="114"/>
      <c r="AX253" s="114"/>
      <c r="AY253" s="114"/>
      <c r="AZ253" s="114"/>
      <c r="BA253" s="115"/>
    </row>
    <row r="254" spans="1:55" ht="35.450000000000003" customHeight="1" x14ac:dyDescent="0.4">
      <c r="A254" s="2">
        <v>632</v>
      </c>
      <c r="B254" s="124" t="s">
        <v>182</v>
      </c>
      <c r="C254" s="125"/>
      <c r="D254" s="125"/>
      <c r="E254" s="125"/>
      <c r="F254" s="125"/>
      <c r="G254" s="125"/>
      <c r="H254" s="125"/>
      <c r="I254" s="125"/>
      <c r="J254" s="125"/>
      <c r="K254" s="125"/>
      <c r="L254" s="125"/>
      <c r="M254" s="125"/>
      <c r="N254" s="125"/>
      <c r="O254" s="125"/>
      <c r="P254" s="125"/>
      <c r="Q254" s="125"/>
      <c r="R254" s="125"/>
      <c r="S254" s="125"/>
      <c r="T254" s="125"/>
      <c r="U254" s="125"/>
      <c r="V254" s="125"/>
      <c r="W254" s="125"/>
      <c r="X254" s="125"/>
      <c r="Y254" s="125"/>
      <c r="Z254" s="125"/>
      <c r="AA254" s="125"/>
      <c r="AB254" s="125"/>
      <c r="AC254" s="125"/>
      <c r="AD254" s="125"/>
      <c r="AE254" s="125"/>
      <c r="AF254" s="125"/>
      <c r="AG254" s="126"/>
      <c r="AH254" s="127"/>
      <c r="AI254" s="127"/>
      <c r="AJ254" s="127"/>
      <c r="AK254" s="112"/>
      <c r="AL254" s="112"/>
      <c r="AM254" s="112"/>
      <c r="AN254" s="112"/>
      <c r="AO254" s="112"/>
      <c r="AP254" s="112"/>
      <c r="AQ254" s="112"/>
      <c r="AR254" s="112"/>
      <c r="AS254" s="112"/>
      <c r="AT254" s="112"/>
      <c r="AU254" s="112"/>
      <c r="AV254" s="112"/>
      <c r="AW254" s="112"/>
      <c r="AX254" s="112"/>
      <c r="AY254" s="112"/>
      <c r="AZ254" s="112"/>
      <c r="BA254" s="113"/>
      <c r="BB254" s="2">
        <v>6</v>
      </c>
      <c r="BC254" s="1">
        <v>3</v>
      </c>
    </row>
    <row r="255" spans="1:55" ht="51" customHeight="1" x14ac:dyDescent="0.4">
      <c r="B255" s="6">
        <v>5</v>
      </c>
      <c r="C255" s="8"/>
      <c r="D255" s="114" t="s">
        <v>183</v>
      </c>
      <c r="E255" s="114"/>
      <c r="F255" s="114"/>
      <c r="G255" s="114"/>
      <c r="H255" s="114"/>
      <c r="I255" s="114"/>
      <c r="J255" s="114"/>
      <c r="K255" s="114"/>
      <c r="L255" s="114"/>
      <c r="M255" s="114"/>
      <c r="N255" s="114"/>
      <c r="O255" s="114"/>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4"/>
      <c r="AL255" s="114"/>
      <c r="AM255" s="114"/>
      <c r="AN255" s="114"/>
      <c r="AO255" s="114"/>
      <c r="AP255" s="114"/>
      <c r="AQ255" s="114"/>
      <c r="AR255" s="114"/>
      <c r="AS255" s="114"/>
      <c r="AT255" s="114"/>
      <c r="AU255" s="114"/>
      <c r="AV255" s="114"/>
      <c r="AW255" s="114"/>
      <c r="AX255" s="114"/>
      <c r="AY255" s="114"/>
      <c r="AZ255" s="114"/>
      <c r="BA255" s="115"/>
    </row>
    <row r="256" spans="1:55" ht="35.1" customHeight="1" x14ac:dyDescent="0.4">
      <c r="B256" s="6">
        <v>4</v>
      </c>
      <c r="C256" s="8"/>
      <c r="D256" s="114" t="s">
        <v>184</v>
      </c>
      <c r="E256" s="114"/>
      <c r="F256" s="114"/>
      <c r="G256" s="114"/>
      <c r="H256" s="114"/>
      <c r="I256" s="114"/>
      <c r="J256" s="114"/>
      <c r="K256" s="114"/>
      <c r="L256" s="114"/>
      <c r="M256" s="114"/>
      <c r="N256" s="114"/>
      <c r="O256" s="114"/>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4"/>
      <c r="AL256" s="114"/>
      <c r="AM256" s="114"/>
      <c r="AN256" s="114"/>
      <c r="AO256" s="114"/>
      <c r="AP256" s="114"/>
      <c r="AQ256" s="114"/>
      <c r="AR256" s="114"/>
      <c r="AS256" s="114"/>
      <c r="AT256" s="114"/>
      <c r="AU256" s="114"/>
      <c r="AV256" s="114"/>
      <c r="AW256" s="114"/>
      <c r="AX256" s="114"/>
      <c r="AY256" s="114"/>
      <c r="AZ256" s="114"/>
      <c r="BA256" s="115"/>
    </row>
    <row r="257" spans="1:54" ht="20.100000000000001" customHeight="1" x14ac:dyDescent="0.4">
      <c r="B257" s="6">
        <v>3</v>
      </c>
      <c r="C257" s="8"/>
      <c r="D257" s="114" t="s">
        <v>248</v>
      </c>
      <c r="E257" s="114"/>
      <c r="F257" s="114"/>
      <c r="G257" s="114"/>
      <c r="H257" s="114"/>
      <c r="I257" s="114"/>
      <c r="J257" s="114"/>
      <c r="K257" s="114"/>
      <c r="L257" s="114"/>
      <c r="M257" s="114"/>
      <c r="N257" s="114"/>
      <c r="O257" s="114"/>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4"/>
      <c r="AL257" s="114"/>
      <c r="AM257" s="114"/>
      <c r="AN257" s="114"/>
      <c r="AO257" s="114"/>
      <c r="AP257" s="114"/>
      <c r="AQ257" s="114"/>
      <c r="AR257" s="114"/>
      <c r="AS257" s="114"/>
      <c r="AT257" s="114"/>
      <c r="AU257" s="114"/>
      <c r="AV257" s="114"/>
      <c r="AW257" s="114"/>
      <c r="AX257" s="114"/>
      <c r="AY257" s="114"/>
      <c r="AZ257" s="114"/>
      <c r="BA257" s="115"/>
    </row>
    <row r="258" spans="1:54" ht="35.450000000000003" customHeight="1" x14ac:dyDescent="0.4">
      <c r="B258" s="6">
        <v>2</v>
      </c>
      <c r="C258" s="8"/>
      <c r="D258" s="114" t="s">
        <v>185</v>
      </c>
      <c r="E258" s="114"/>
      <c r="F258" s="114"/>
      <c r="G258" s="114"/>
      <c r="H258" s="114"/>
      <c r="I258" s="114"/>
      <c r="J258" s="114"/>
      <c r="K258" s="114"/>
      <c r="L258" s="114"/>
      <c r="M258" s="114"/>
      <c r="N258" s="114"/>
      <c r="O258" s="114"/>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4"/>
      <c r="AL258" s="114"/>
      <c r="AM258" s="114"/>
      <c r="AN258" s="114"/>
      <c r="AO258" s="114"/>
      <c r="AP258" s="114"/>
      <c r="AQ258" s="114"/>
      <c r="AR258" s="114"/>
      <c r="AS258" s="114"/>
      <c r="AT258" s="114"/>
      <c r="AU258" s="114"/>
      <c r="AV258" s="114"/>
      <c r="AW258" s="114"/>
      <c r="AX258" s="114"/>
      <c r="AY258" s="114"/>
      <c r="AZ258" s="114"/>
      <c r="BA258" s="115"/>
    </row>
    <row r="259" spans="1:54" ht="20.100000000000001" customHeight="1" x14ac:dyDescent="0.4">
      <c r="B259" s="7">
        <v>1</v>
      </c>
      <c r="C259" s="9"/>
      <c r="D259" s="94" t="s">
        <v>186</v>
      </c>
      <c r="E259" s="94"/>
      <c r="F259" s="94"/>
      <c r="G259" s="94"/>
      <c r="H259" s="94"/>
      <c r="I259" s="94"/>
      <c r="J259" s="94"/>
      <c r="K259" s="94"/>
      <c r="L259" s="94"/>
      <c r="M259" s="94"/>
      <c r="N259" s="94"/>
      <c r="O259" s="94"/>
      <c r="P259" s="94"/>
      <c r="Q259" s="94"/>
      <c r="R259" s="94"/>
      <c r="S259" s="94"/>
      <c r="T259" s="94"/>
      <c r="U259" s="94"/>
      <c r="V259" s="94"/>
      <c r="W259" s="94"/>
      <c r="X259" s="94"/>
      <c r="Y259" s="94"/>
      <c r="Z259" s="94"/>
      <c r="AA259" s="94"/>
      <c r="AB259" s="94"/>
      <c r="AC259" s="94"/>
      <c r="AD259" s="94"/>
      <c r="AE259" s="94"/>
      <c r="AF259" s="94"/>
      <c r="AG259" s="94"/>
      <c r="AH259" s="94"/>
      <c r="AI259" s="94"/>
      <c r="AJ259" s="94"/>
      <c r="AK259" s="94"/>
      <c r="AL259" s="94"/>
      <c r="AM259" s="94"/>
      <c r="AN259" s="94"/>
      <c r="AO259" s="94"/>
      <c r="AP259" s="94"/>
      <c r="AQ259" s="94"/>
      <c r="AR259" s="94"/>
      <c r="AS259" s="94"/>
      <c r="AT259" s="94"/>
      <c r="AU259" s="94"/>
      <c r="AV259" s="94"/>
      <c r="AW259" s="94"/>
      <c r="AX259" s="94"/>
      <c r="AY259" s="94"/>
      <c r="AZ259" s="94"/>
      <c r="BA259" s="116"/>
    </row>
    <row r="260" spans="1:54" ht="20.100000000000001" customHeight="1" x14ac:dyDescent="0.4">
      <c r="A260" s="2">
        <v>641</v>
      </c>
      <c r="B260" s="108" t="s">
        <v>187</v>
      </c>
      <c r="C260" s="109"/>
      <c r="D260" s="109"/>
      <c r="E260" s="109"/>
      <c r="F260" s="109"/>
      <c r="G260" s="109"/>
      <c r="H260" s="109"/>
      <c r="I260" s="109"/>
      <c r="J260" s="109"/>
      <c r="K260" s="109"/>
      <c r="L260" s="109"/>
      <c r="M260" s="109"/>
      <c r="N260" s="109"/>
      <c r="O260" s="109"/>
      <c r="P260" s="109"/>
      <c r="Q260" s="109"/>
      <c r="R260" s="109"/>
      <c r="S260" s="109"/>
      <c r="T260" s="109"/>
      <c r="U260" s="109"/>
      <c r="V260" s="109"/>
      <c r="W260" s="109"/>
      <c r="X260" s="109"/>
      <c r="Y260" s="109"/>
      <c r="Z260" s="109"/>
      <c r="AA260" s="109"/>
      <c r="AB260" s="109"/>
      <c r="AC260" s="109"/>
      <c r="AD260" s="109"/>
      <c r="AE260" s="109"/>
      <c r="AF260" s="109"/>
      <c r="AG260" s="110"/>
      <c r="AH260" s="111"/>
      <c r="AI260" s="111"/>
      <c r="AJ260" s="111"/>
      <c r="AK260" s="112"/>
      <c r="AL260" s="112"/>
      <c r="AM260" s="112"/>
      <c r="AN260" s="112"/>
      <c r="AO260" s="112"/>
      <c r="AP260" s="112"/>
      <c r="AQ260" s="112"/>
      <c r="AR260" s="112"/>
      <c r="AS260" s="112"/>
      <c r="AT260" s="112"/>
      <c r="AU260" s="112"/>
      <c r="AV260" s="112"/>
      <c r="AW260" s="112"/>
      <c r="AX260" s="112"/>
      <c r="AY260" s="112"/>
      <c r="AZ260" s="112"/>
      <c r="BA260" s="113"/>
      <c r="BB260" s="2">
        <v>6</v>
      </c>
    </row>
    <row r="261" spans="1:54" ht="20.100000000000001" customHeight="1" x14ac:dyDescent="0.4">
      <c r="B261" s="6">
        <v>5</v>
      </c>
      <c r="C261" s="8"/>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c r="AA261" s="120"/>
      <c r="AB261" s="120"/>
      <c r="AC261" s="120"/>
      <c r="AD261" s="120"/>
      <c r="AE261" s="120"/>
      <c r="AF261" s="120"/>
      <c r="AG261" s="120"/>
      <c r="AH261" s="120"/>
      <c r="AI261" s="120"/>
      <c r="AJ261" s="120"/>
      <c r="AK261" s="120"/>
      <c r="AL261" s="120"/>
      <c r="AM261" s="120"/>
      <c r="AN261" s="120"/>
      <c r="AO261" s="120"/>
      <c r="AP261" s="120"/>
      <c r="AQ261" s="120"/>
      <c r="AR261" s="120"/>
      <c r="AS261" s="120"/>
      <c r="AT261" s="120"/>
      <c r="AU261" s="120"/>
      <c r="AV261" s="120"/>
      <c r="AW261" s="120"/>
      <c r="AX261" s="120"/>
      <c r="AY261" s="120"/>
      <c r="AZ261" s="120"/>
      <c r="BA261" s="121"/>
    </row>
    <row r="262" spans="1:54" ht="20.100000000000001" customHeight="1" x14ac:dyDescent="0.4">
      <c r="B262" s="6">
        <v>4</v>
      </c>
      <c r="C262" s="8"/>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c r="AA262" s="120"/>
      <c r="AB262" s="120"/>
      <c r="AC262" s="120"/>
      <c r="AD262" s="120"/>
      <c r="AE262" s="120"/>
      <c r="AF262" s="120"/>
      <c r="AG262" s="120"/>
      <c r="AH262" s="120"/>
      <c r="AI262" s="120"/>
      <c r="AJ262" s="120"/>
      <c r="AK262" s="120"/>
      <c r="AL262" s="120"/>
      <c r="AM262" s="120"/>
      <c r="AN262" s="120"/>
      <c r="AO262" s="120"/>
      <c r="AP262" s="120"/>
      <c r="AQ262" s="120"/>
      <c r="AR262" s="120"/>
      <c r="AS262" s="120"/>
      <c r="AT262" s="120"/>
      <c r="AU262" s="120"/>
      <c r="AV262" s="120"/>
      <c r="AW262" s="120"/>
      <c r="AX262" s="120"/>
      <c r="AY262" s="120"/>
      <c r="AZ262" s="120"/>
      <c r="BA262" s="121"/>
    </row>
    <row r="263" spans="1:54" ht="20.100000000000001" customHeight="1" x14ac:dyDescent="0.4">
      <c r="B263" s="6">
        <v>3</v>
      </c>
      <c r="C263" s="8"/>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c r="AA263" s="120"/>
      <c r="AB263" s="120"/>
      <c r="AC263" s="120"/>
      <c r="AD263" s="120"/>
      <c r="AE263" s="120"/>
      <c r="AF263" s="120"/>
      <c r="AG263" s="120"/>
      <c r="AH263" s="120"/>
      <c r="AI263" s="120"/>
      <c r="AJ263" s="120"/>
      <c r="AK263" s="120"/>
      <c r="AL263" s="120"/>
      <c r="AM263" s="120"/>
      <c r="AN263" s="120"/>
      <c r="AO263" s="120"/>
      <c r="AP263" s="120"/>
      <c r="AQ263" s="120"/>
      <c r="AR263" s="120"/>
      <c r="AS263" s="120"/>
      <c r="AT263" s="120"/>
      <c r="AU263" s="120"/>
      <c r="AV263" s="120"/>
      <c r="AW263" s="120"/>
      <c r="AX263" s="120"/>
      <c r="AY263" s="120"/>
      <c r="AZ263" s="120"/>
      <c r="BA263" s="121"/>
    </row>
    <row r="264" spans="1:54" ht="20.100000000000001" customHeight="1" x14ac:dyDescent="0.4">
      <c r="B264" s="6">
        <v>2</v>
      </c>
      <c r="C264" s="8"/>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0"/>
      <c r="AV264" s="120"/>
      <c r="AW264" s="120"/>
      <c r="AX264" s="120"/>
      <c r="AY264" s="120"/>
      <c r="AZ264" s="120"/>
      <c r="BA264" s="121"/>
    </row>
    <row r="265" spans="1:54" ht="20.100000000000001" customHeight="1" x14ac:dyDescent="0.4">
      <c r="B265" s="7">
        <v>1</v>
      </c>
      <c r="C265" s="9"/>
      <c r="D265" s="122"/>
      <c r="E265" s="122"/>
      <c r="F265" s="122"/>
      <c r="G265" s="122"/>
      <c r="H265" s="122"/>
      <c r="I265" s="122"/>
      <c r="J265" s="122"/>
      <c r="K265" s="122"/>
      <c r="L265" s="122"/>
      <c r="M265" s="122"/>
      <c r="N265" s="122"/>
      <c r="O265" s="122"/>
      <c r="P265" s="122"/>
      <c r="Q265" s="122"/>
      <c r="R265" s="122"/>
      <c r="S265" s="122"/>
      <c r="T265" s="122"/>
      <c r="U265" s="122"/>
      <c r="V265" s="122"/>
      <c r="W265" s="122"/>
      <c r="X265" s="122"/>
      <c r="Y265" s="122"/>
      <c r="Z265" s="122"/>
      <c r="AA265" s="122"/>
      <c r="AB265" s="122"/>
      <c r="AC265" s="122"/>
      <c r="AD265" s="122"/>
      <c r="AE265" s="122"/>
      <c r="AF265" s="122"/>
      <c r="AG265" s="122"/>
      <c r="AH265" s="122"/>
      <c r="AI265" s="122"/>
      <c r="AJ265" s="122"/>
      <c r="AK265" s="122"/>
      <c r="AL265" s="122"/>
      <c r="AM265" s="122"/>
      <c r="AN265" s="122"/>
      <c r="AO265" s="122"/>
      <c r="AP265" s="122"/>
      <c r="AQ265" s="122"/>
      <c r="AR265" s="122"/>
      <c r="AS265" s="122"/>
      <c r="AT265" s="122"/>
      <c r="AU265" s="122"/>
      <c r="AV265" s="122"/>
      <c r="AW265" s="122"/>
      <c r="AX265" s="122"/>
      <c r="AY265" s="122"/>
      <c r="AZ265" s="122"/>
      <c r="BA265" s="123"/>
    </row>
    <row r="266" spans="1:54" ht="20.100000000000001" customHeight="1" x14ac:dyDescent="0.4">
      <c r="B266" s="12"/>
      <c r="C266" s="5"/>
      <c r="D266" s="13"/>
      <c r="E266" s="13"/>
      <c r="F266" s="13"/>
      <c r="G266" s="13"/>
      <c r="H266" s="13"/>
      <c r="I266" s="13"/>
      <c r="J266" s="13"/>
      <c r="K266" s="13"/>
      <c r="L266" s="13"/>
      <c r="M266" s="13"/>
      <c r="N266" s="13"/>
      <c r="O266" s="13"/>
      <c r="P266" s="13"/>
      <c r="Q266" s="13"/>
      <c r="R266" s="13"/>
      <c r="S266" s="13"/>
      <c r="T266" s="13"/>
      <c r="U266" s="13"/>
      <c r="V266" s="13"/>
      <c r="W266" s="13"/>
      <c r="X266" s="13"/>
      <c r="Y266" s="13"/>
      <c r="Z266" s="13"/>
      <c r="AA266" s="13"/>
      <c r="AB266" s="13"/>
      <c r="AC266" s="13"/>
      <c r="AD266" s="13"/>
      <c r="AE266" s="13"/>
      <c r="AF266" s="13"/>
      <c r="AG266" s="13"/>
      <c r="AH266" s="13"/>
      <c r="AI266" s="13"/>
      <c r="AJ266" s="13"/>
      <c r="AK266" s="13"/>
      <c r="AL266" s="13"/>
      <c r="AM266" s="13"/>
      <c r="AN266" s="13"/>
      <c r="AO266" s="13"/>
      <c r="AP266" s="13"/>
      <c r="AQ266" s="13"/>
      <c r="AR266" s="13"/>
      <c r="AS266" s="13"/>
      <c r="AT266" s="13"/>
      <c r="AU266" s="13"/>
      <c r="AV266" s="13"/>
      <c r="AW266" s="13"/>
      <c r="AX266" s="13"/>
      <c r="AY266" s="13"/>
      <c r="AZ266" s="13"/>
      <c r="BA266" s="13"/>
    </row>
    <row r="267" spans="1:54" ht="33.6" customHeight="1" x14ac:dyDescent="0.4">
      <c r="A267" s="2">
        <v>700</v>
      </c>
      <c r="B267" s="118" t="s">
        <v>188</v>
      </c>
      <c r="C267" s="118"/>
      <c r="D267" s="118"/>
      <c r="E267" s="118"/>
      <c r="F267" s="118"/>
      <c r="G267" s="118"/>
      <c r="H267" s="118"/>
      <c r="I267" s="118"/>
      <c r="J267" s="118"/>
      <c r="K267" s="118"/>
      <c r="L267" s="118"/>
      <c r="M267" s="118"/>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9" t="s">
        <v>281</v>
      </c>
      <c r="AI267" s="119"/>
      <c r="AJ267" s="119"/>
      <c r="AK267" s="118" t="s">
        <v>0</v>
      </c>
      <c r="AL267" s="118"/>
      <c r="AM267" s="118"/>
      <c r="AN267" s="118"/>
      <c r="AO267" s="118"/>
      <c r="AP267" s="118"/>
      <c r="AQ267" s="118"/>
      <c r="AR267" s="118"/>
      <c r="AS267" s="118"/>
      <c r="AT267" s="118"/>
      <c r="AU267" s="118"/>
      <c r="AV267" s="118"/>
      <c r="AW267" s="118"/>
      <c r="AX267" s="118"/>
      <c r="AY267" s="118"/>
      <c r="AZ267" s="118"/>
      <c r="BA267" s="118"/>
      <c r="BB267" s="2">
        <v>7</v>
      </c>
    </row>
    <row r="268" spans="1:54" ht="20.100000000000001" customHeight="1" x14ac:dyDescent="0.4">
      <c r="A268" s="2">
        <v>741</v>
      </c>
      <c r="B268" s="108" t="s">
        <v>189</v>
      </c>
      <c r="C268" s="109"/>
      <c r="D268" s="109"/>
      <c r="E268" s="109"/>
      <c r="F268" s="109"/>
      <c r="G268" s="109"/>
      <c r="H268" s="109"/>
      <c r="I268" s="109"/>
      <c r="J268" s="109"/>
      <c r="K268" s="109"/>
      <c r="L268" s="109"/>
      <c r="M268" s="109"/>
      <c r="N268" s="109"/>
      <c r="O268" s="109"/>
      <c r="P268" s="109"/>
      <c r="Q268" s="109"/>
      <c r="R268" s="109"/>
      <c r="S268" s="109"/>
      <c r="T268" s="109"/>
      <c r="U268" s="109"/>
      <c r="V268" s="109"/>
      <c r="W268" s="109"/>
      <c r="X268" s="109"/>
      <c r="Y268" s="109"/>
      <c r="Z268" s="109"/>
      <c r="AA268" s="109"/>
      <c r="AB268" s="109"/>
      <c r="AC268" s="109"/>
      <c r="AD268" s="109"/>
      <c r="AE268" s="109"/>
      <c r="AF268" s="109"/>
      <c r="AG268" s="110"/>
      <c r="AH268" s="111"/>
      <c r="AI268" s="111"/>
      <c r="AJ268" s="111"/>
      <c r="AK268" s="112"/>
      <c r="AL268" s="112"/>
      <c r="AM268" s="112"/>
      <c r="AN268" s="112"/>
      <c r="AO268" s="112"/>
      <c r="AP268" s="112"/>
      <c r="AQ268" s="112"/>
      <c r="AR268" s="112"/>
      <c r="AS268" s="112"/>
      <c r="AT268" s="112"/>
      <c r="AU268" s="112"/>
      <c r="AV268" s="112"/>
      <c r="AW268" s="112"/>
      <c r="AX268" s="112"/>
      <c r="AY268" s="112"/>
      <c r="AZ268" s="112"/>
      <c r="BA268" s="113"/>
      <c r="BB268" s="2">
        <v>7</v>
      </c>
    </row>
    <row r="269" spans="1:54" ht="20.100000000000001" customHeight="1" x14ac:dyDescent="0.4">
      <c r="B269" s="6">
        <v>5</v>
      </c>
      <c r="C269" s="8"/>
      <c r="D269" s="114"/>
      <c r="E269" s="114"/>
      <c r="F269" s="114"/>
      <c r="G269" s="114"/>
      <c r="H269" s="114"/>
      <c r="I269" s="114"/>
      <c r="J269" s="114"/>
      <c r="K269" s="114"/>
      <c r="L269" s="114"/>
      <c r="M269" s="114"/>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4"/>
      <c r="AL269" s="114"/>
      <c r="AM269" s="114"/>
      <c r="AN269" s="114"/>
      <c r="AO269" s="114"/>
      <c r="AP269" s="114"/>
      <c r="AQ269" s="114"/>
      <c r="AR269" s="114"/>
      <c r="AS269" s="114"/>
      <c r="AT269" s="114"/>
      <c r="AU269" s="114"/>
      <c r="AV269" s="114"/>
      <c r="AW269" s="114"/>
      <c r="AX269" s="114"/>
      <c r="AY269" s="114"/>
      <c r="AZ269" s="114"/>
      <c r="BA269" s="115"/>
    </row>
    <row r="270" spans="1:54" ht="20.100000000000001" customHeight="1" x14ac:dyDescent="0.4">
      <c r="B270" s="6">
        <v>4</v>
      </c>
      <c r="C270" s="8"/>
      <c r="D270" s="114"/>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4"/>
      <c r="AL270" s="114"/>
      <c r="AM270" s="114"/>
      <c r="AN270" s="114"/>
      <c r="AO270" s="114"/>
      <c r="AP270" s="114"/>
      <c r="AQ270" s="114"/>
      <c r="AR270" s="114"/>
      <c r="AS270" s="114"/>
      <c r="AT270" s="114"/>
      <c r="AU270" s="114"/>
      <c r="AV270" s="114"/>
      <c r="AW270" s="114"/>
      <c r="AX270" s="114"/>
      <c r="AY270" s="114"/>
      <c r="AZ270" s="114"/>
      <c r="BA270" s="115"/>
    </row>
    <row r="271" spans="1:54" ht="20.100000000000001" customHeight="1" x14ac:dyDescent="0.4">
      <c r="B271" s="6">
        <v>3</v>
      </c>
      <c r="C271" s="8"/>
      <c r="D271" s="114"/>
      <c r="E271" s="114"/>
      <c r="F271" s="114"/>
      <c r="G271" s="114"/>
      <c r="H271" s="114"/>
      <c r="I271" s="114"/>
      <c r="J271" s="114"/>
      <c r="K271" s="114"/>
      <c r="L271" s="114"/>
      <c r="M271" s="114"/>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4"/>
      <c r="AL271" s="114"/>
      <c r="AM271" s="114"/>
      <c r="AN271" s="114"/>
      <c r="AO271" s="114"/>
      <c r="AP271" s="114"/>
      <c r="AQ271" s="114"/>
      <c r="AR271" s="114"/>
      <c r="AS271" s="114"/>
      <c r="AT271" s="114"/>
      <c r="AU271" s="114"/>
      <c r="AV271" s="114"/>
      <c r="AW271" s="114"/>
      <c r="AX271" s="114"/>
      <c r="AY271" s="114"/>
      <c r="AZ271" s="114"/>
      <c r="BA271" s="115"/>
    </row>
    <row r="272" spans="1:54" ht="20.100000000000001" customHeight="1" x14ac:dyDescent="0.4">
      <c r="B272" s="6">
        <v>2</v>
      </c>
      <c r="C272" s="8"/>
      <c r="D272" s="114"/>
      <c r="E272" s="114"/>
      <c r="F272" s="114"/>
      <c r="G272" s="114"/>
      <c r="H272" s="114"/>
      <c r="I272" s="114"/>
      <c r="J272" s="114"/>
      <c r="K272" s="114"/>
      <c r="L272" s="114"/>
      <c r="M272" s="114"/>
      <c r="N272" s="114"/>
      <c r="O272" s="114"/>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4"/>
      <c r="AL272" s="114"/>
      <c r="AM272" s="114"/>
      <c r="AN272" s="114"/>
      <c r="AO272" s="114"/>
      <c r="AP272" s="114"/>
      <c r="AQ272" s="114"/>
      <c r="AR272" s="114"/>
      <c r="AS272" s="114"/>
      <c r="AT272" s="114"/>
      <c r="AU272" s="114"/>
      <c r="AV272" s="114"/>
      <c r="AW272" s="114"/>
      <c r="AX272" s="114"/>
      <c r="AY272" s="114"/>
      <c r="AZ272" s="114"/>
      <c r="BA272" s="115"/>
    </row>
    <row r="273" spans="1:55" ht="20.100000000000001" customHeight="1" x14ac:dyDescent="0.4">
      <c r="B273" s="7">
        <v>1</v>
      </c>
      <c r="C273" s="9"/>
      <c r="D273" s="94"/>
      <c r="E273" s="94"/>
      <c r="F273" s="94"/>
      <c r="G273" s="94"/>
      <c r="H273" s="94"/>
      <c r="I273" s="94"/>
      <c r="J273" s="94"/>
      <c r="K273" s="94"/>
      <c r="L273" s="94"/>
      <c r="M273" s="94"/>
      <c r="N273" s="94"/>
      <c r="O273" s="94"/>
      <c r="P273" s="94"/>
      <c r="Q273" s="94"/>
      <c r="R273" s="94"/>
      <c r="S273" s="94"/>
      <c r="T273" s="94"/>
      <c r="U273" s="94"/>
      <c r="V273" s="94"/>
      <c r="W273" s="94"/>
      <c r="X273" s="94"/>
      <c r="Y273" s="94"/>
      <c r="Z273" s="94"/>
      <c r="AA273" s="94"/>
      <c r="AB273" s="94"/>
      <c r="AC273" s="94"/>
      <c r="AD273" s="94"/>
      <c r="AE273" s="94"/>
      <c r="AF273" s="94"/>
      <c r="AG273" s="94"/>
      <c r="AH273" s="94"/>
      <c r="AI273" s="94"/>
      <c r="AJ273" s="94"/>
      <c r="AK273" s="94"/>
      <c r="AL273" s="94"/>
      <c r="AM273" s="94"/>
      <c r="AN273" s="94"/>
      <c r="AO273" s="94"/>
      <c r="AP273" s="94"/>
      <c r="AQ273" s="94"/>
      <c r="AR273" s="94"/>
      <c r="AS273" s="94"/>
      <c r="AT273" s="94"/>
      <c r="AU273" s="94"/>
      <c r="AV273" s="94"/>
      <c r="AW273" s="94"/>
      <c r="AX273" s="94"/>
      <c r="AY273" s="94"/>
      <c r="AZ273" s="94"/>
      <c r="BA273" s="116"/>
    </row>
    <row r="275" spans="1:55" ht="25.5" customHeight="1" x14ac:dyDescent="0.4">
      <c r="B275" s="19" t="s">
        <v>193</v>
      </c>
    </row>
    <row r="276" spans="1:55" ht="10.5" customHeight="1" x14ac:dyDescent="0.4">
      <c r="B276" s="18"/>
    </row>
    <row r="277" spans="1:55" x14ac:dyDescent="0.4">
      <c r="A277" s="1">
        <v>100</v>
      </c>
      <c r="B277" s="117" t="s">
        <v>14</v>
      </c>
      <c r="C277" s="117"/>
      <c r="D277" s="117"/>
      <c r="E277" s="117"/>
      <c r="F277" s="117"/>
      <c r="G277" s="117"/>
      <c r="H277" s="117"/>
      <c r="I277" s="117"/>
      <c r="J277" s="117"/>
      <c r="K277" s="117"/>
      <c r="L277" s="117"/>
      <c r="M277" s="117"/>
      <c r="N277" s="117"/>
      <c r="O277" s="117"/>
      <c r="P277" s="117"/>
      <c r="Q277" s="117"/>
      <c r="R277" s="117"/>
      <c r="S277" s="117"/>
      <c r="T277" s="117"/>
      <c r="U277" s="117"/>
      <c r="V277" s="117"/>
      <c r="W277" s="117"/>
      <c r="X277" s="117"/>
      <c r="Y277" s="117"/>
      <c r="Z277" s="117"/>
      <c r="AA277" s="117"/>
      <c r="AB277" s="117"/>
      <c r="AC277" s="117"/>
      <c r="AD277" s="117"/>
      <c r="AE277" s="117"/>
      <c r="AF277" s="117"/>
      <c r="AG277" s="117"/>
      <c r="AH277" s="117" t="s">
        <v>1</v>
      </c>
      <c r="AI277" s="117"/>
      <c r="AJ277" s="117"/>
      <c r="AK277" s="117" t="s">
        <v>0</v>
      </c>
      <c r="AL277" s="117"/>
      <c r="AM277" s="117"/>
      <c r="AN277" s="117"/>
      <c r="AO277" s="117"/>
      <c r="AP277" s="117"/>
      <c r="AQ277" s="117"/>
      <c r="AR277" s="117"/>
      <c r="AS277" s="117"/>
      <c r="AT277" s="117"/>
      <c r="AU277" s="117"/>
      <c r="AV277" s="117"/>
      <c r="AW277" s="117"/>
      <c r="AX277" s="117"/>
      <c r="AY277" s="117"/>
      <c r="AZ277" s="117"/>
      <c r="BA277" s="117"/>
      <c r="BB277" s="1">
        <v>1</v>
      </c>
    </row>
    <row r="278" spans="1:55" ht="45.6" customHeight="1" x14ac:dyDescent="0.4">
      <c r="A278" s="1">
        <v>111</v>
      </c>
      <c r="B278" s="102" t="str">
        <f>IFERROR(VLOOKUP($A278,$A$9:$BA$273,2,FALSE),"")</f>
        <v>①　地域コンソーシアム（都道府県、市町村、原木供給者、原木需要者等が地域課題を協議する体制）を組成している。</v>
      </c>
      <c r="C278" s="103"/>
      <c r="D278" s="103"/>
      <c r="E278" s="103"/>
      <c r="F278" s="103"/>
      <c r="G278" s="103"/>
      <c r="H278" s="103"/>
      <c r="I278" s="103"/>
      <c r="J278" s="103"/>
      <c r="K278" s="103"/>
      <c r="L278" s="103"/>
      <c r="M278" s="103"/>
      <c r="N278" s="103"/>
      <c r="O278" s="103"/>
      <c r="P278" s="103"/>
      <c r="Q278" s="103"/>
      <c r="R278" s="103"/>
      <c r="S278" s="103"/>
      <c r="T278" s="103"/>
      <c r="U278" s="103"/>
      <c r="V278" s="103"/>
      <c r="W278" s="103"/>
      <c r="X278" s="103"/>
      <c r="Y278" s="103"/>
      <c r="Z278" s="103"/>
      <c r="AA278" s="103"/>
      <c r="AB278" s="103"/>
      <c r="AC278" s="103"/>
      <c r="AD278" s="103"/>
      <c r="AE278" s="103"/>
      <c r="AF278" s="103"/>
      <c r="AG278" s="104"/>
      <c r="AH278" s="105">
        <f t="shared" ref="AH278:AH285" si="0">IFERROR(VLOOKUP($A278,$A$9:$BA$273,34,FALSE),"")</f>
        <v>0</v>
      </c>
      <c r="AI278" s="106"/>
      <c r="AJ278" s="107"/>
      <c r="AK278" s="82">
        <f t="shared" ref="AK278:AK285" si="1">VLOOKUP($A278,$A$9:$BA$273,37,FALSE)</f>
        <v>0</v>
      </c>
      <c r="AL278" s="83"/>
      <c r="AM278" s="83"/>
      <c r="AN278" s="83"/>
      <c r="AO278" s="83"/>
      <c r="AP278" s="83"/>
      <c r="AQ278" s="83"/>
      <c r="AR278" s="83"/>
      <c r="AS278" s="83"/>
      <c r="AT278" s="83"/>
      <c r="AU278" s="83"/>
      <c r="AV278" s="83"/>
      <c r="AW278" s="83"/>
      <c r="AX278" s="83"/>
      <c r="AY278" s="84"/>
      <c r="AZ278" s="85">
        <f>IF(AH278=0,0,0.25*(AH278-1)*17.5)</f>
        <v>0</v>
      </c>
      <c r="BA278" s="86"/>
      <c r="BB278" s="1">
        <v>1</v>
      </c>
      <c r="BC278" s="1">
        <v>1</v>
      </c>
    </row>
    <row r="279" spans="1:55" x14ac:dyDescent="0.4">
      <c r="A279" s="1">
        <v>112</v>
      </c>
      <c r="B279" s="87" t="str">
        <f>IFERROR(VLOOKUP($A279,$A$9:$BA$273,2,FALSE),"")</f>
        <v>②　デジタル技術導入に関して、総論について合意形成が図られている。</v>
      </c>
      <c r="C279" s="88"/>
      <c r="D279" s="88"/>
      <c r="E279" s="88"/>
      <c r="F279" s="88"/>
      <c r="G279" s="88"/>
      <c r="H279" s="88"/>
      <c r="I279" s="88"/>
      <c r="J279" s="88"/>
      <c r="K279" s="88"/>
      <c r="L279" s="88"/>
      <c r="M279" s="88"/>
      <c r="N279" s="88"/>
      <c r="O279" s="88"/>
      <c r="P279" s="88"/>
      <c r="Q279" s="88"/>
      <c r="R279" s="88"/>
      <c r="S279" s="88"/>
      <c r="T279" s="88"/>
      <c r="U279" s="88"/>
      <c r="V279" s="88"/>
      <c r="W279" s="88"/>
      <c r="X279" s="88"/>
      <c r="Y279" s="88"/>
      <c r="Z279" s="88"/>
      <c r="AA279" s="88"/>
      <c r="AB279" s="88"/>
      <c r="AC279" s="88"/>
      <c r="AD279" s="88"/>
      <c r="AE279" s="88"/>
      <c r="AF279" s="88"/>
      <c r="AG279" s="89"/>
      <c r="AH279" s="90">
        <f t="shared" si="0"/>
        <v>0</v>
      </c>
      <c r="AI279" s="91"/>
      <c r="AJ279" s="92"/>
      <c r="AK279" s="64">
        <f t="shared" si="1"/>
        <v>0</v>
      </c>
      <c r="AL279" s="65"/>
      <c r="AM279" s="65"/>
      <c r="AN279" s="65"/>
      <c r="AO279" s="65"/>
      <c r="AP279" s="65"/>
      <c r="AQ279" s="65"/>
      <c r="AR279" s="65"/>
      <c r="AS279" s="65"/>
      <c r="AT279" s="65"/>
      <c r="AU279" s="65"/>
      <c r="AV279" s="65"/>
      <c r="AW279" s="65"/>
      <c r="AX279" s="65"/>
      <c r="AY279" s="66"/>
      <c r="AZ279" s="60">
        <f>IF(AH279=0,0,0.25*(AH279-1)*17.5)</f>
        <v>0</v>
      </c>
      <c r="BA279" s="61"/>
      <c r="BB279" s="1">
        <v>1</v>
      </c>
      <c r="BC279" s="1">
        <v>1</v>
      </c>
    </row>
    <row r="280" spans="1:55" ht="20.100000000000001" customHeight="1" x14ac:dyDescent="0.4">
      <c r="A280" s="1">
        <v>121</v>
      </c>
      <c r="B280" s="70" t="str">
        <f>IFERROR(VLOOKUP($A280,$A$9:$BA$273,2,FALSE),"")</f>
        <v>③　地域コンソーシアムに金融機関、大学・試験研究機関等が参画している。</v>
      </c>
      <c r="C280" s="71"/>
      <c r="D280" s="71"/>
      <c r="E280" s="71"/>
      <c r="F280" s="71"/>
      <c r="G280" s="71"/>
      <c r="H280" s="71"/>
      <c r="I280" s="71"/>
      <c r="J280" s="71"/>
      <c r="K280" s="71"/>
      <c r="L280" s="71"/>
      <c r="M280" s="71"/>
      <c r="N280" s="71"/>
      <c r="O280" s="71"/>
      <c r="P280" s="71"/>
      <c r="Q280" s="71"/>
      <c r="R280" s="71"/>
      <c r="S280" s="71"/>
      <c r="T280" s="71"/>
      <c r="U280" s="71"/>
      <c r="V280" s="71"/>
      <c r="W280" s="71"/>
      <c r="X280" s="71"/>
      <c r="Y280" s="71"/>
      <c r="Z280" s="71"/>
      <c r="AA280" s="71"/>
      <c r="AB280" s="71"/>
      <c r="AC280" s="71"/>
      <c r="AD280" s="71"/>
      <c r="AE280" s="71"/>
      <c r="AF280" s="71"/>
      <c r="AG280" s="72"/>
      <c r="AH280" s="73">
        <f t="shared" si="0"/>
        <v>0</v>
      </c>
      <c r="AI280" s="74"/>
      <c r="AJ280" s="75"/>
      <c r="AK280" s="64">
        <f t="shared" si="1"/>
        <v>0</v>
      </c>
      <c r="AL280" s="65"/>
      <c r="AM280" s="65"/>
      <c r="AN280" s="65"/>
      <c r="AO280" s="65"/>
      <c r="AP280" s="65"/>
      <c r="AQ280" s="65"/>
      <c r="AR280" s="65"/>
      <c r="AS280" s="65"/>
      <c r="AT280" s="65"/>
      <c r="AU280" s="65"/>
      <c r="AV280" s="65"/>
      <c r="AW280" s="65"/>
      <c r="AX280" s="65"/>
      <c r="AY280" s="66"/>
      <c r="AZ280" s="60">
        <f>IF(AH280=0,0,0.25*(AH280-1)*17.5)</f>
        <v>0</v>
      </c>
      <c r="BA280" s="61"/>
      <c r="BB280" s="1">
        <v>1</v>
      </c>
      <c r="BC280" s="1">
        <v>2</v>
      </c>
    </row>
    <row r="281" spans="1:55" x14ac:dyDescent="0.4">
      <c r="A281" s="1">
        <v>122</v>
      </c>
      <c r="B281" s="70" t="str">
        <f>IFERROR(VLOOKUP($A281,$A$9:$BA$273,2,FALSE),"")</f>
        <v>④　デジタル技術導入に関して、各論の実現に向けて、利害関係者間の調整を始めている。</v>
      </c>
      <c r="C281" s="71"/>
      <c r="D281" s="71"/>
      <c r="E281" s="71"/>
      <c r="F281" s="71"/>
      <c r="G281" s="71"/>
      <c r="H281" s="71"/>
      <c r="I281" s="71"/>
      <c r="J281" s="71"/>
      <c r="K281" s="71"/>
      <c r="L281" s="71"/>
      <c r="M281" s="71"/>
      <c r="N281" s="71"/>
      <c r="O281" s="71"/>
      <c r="P281" s="71"/>
      <c r="Q281" s="71"/>
      <c r="R281" s="71"/>
      <c r="S281" s="71"/>
      <c r="T281" s="71"/>
      <c r="U281" s="71"/>
      <c r="V281" s="71"/>
      <c r="W281" s="71"/>
      <c r="X281" s="71"/>
      <c r="Y281" s="71"/>
      <c r="Z281" s="71"/>
      <c r="AA281" s="71"/>
      <c r="AB281" s="71"/>
      <c r="AC281" s="71"/>
      <c r="AD281" s="71"/>
      <c r="AE281" s="71"/>
      <c r="AF281" s="71"/>
      <c r="AG281" s="72"/>
      <c r="AH281" s="73">
        <f t="shared" si="0"/>
        <v>0</v>
      </c>
      <c r="AI281" s="74"/>
      <c r="AJ281" s="75"/>
      <c r="AK281" s="64">
        <f t="shared" si="1"/>
        <v>0</v>
      </c>
      <c r="AL281" s="65"/>
      <c r="AM281" s="65"/>
      <c r="AN281" s="65"/>
      <c r="AO281" s="65"/>
      <c r="AP281" s="65"/>
      <c r="AQ281" s="65"/>
      <c r="AR281" s="65"/>
      <c r="AS281" s="65"/>
      <c r="AT281" s="65"/>
      <c r="AU281" s="65"/>
      <c r="AV281" s="65"/>
      <c r="AW281" s="65"/>
      <c r="AX281" s="65"/>
      <c r="AY281" s="66"/>
      <c r="AZ281" s="60">
        <f>IF(AH281=0,0,0.25*(AH281-1)*17.5)</f>
        <v>0</v>
      </c>
      <c r="BA281" s="61"/>
      <c r="BB281" s="1">
        <v>1</v>
      </c>
      <c r="BC281" s="1">
        <v>2</v>
      </c>
    </row>
    <row r="282" spans="1:55" ht="20.100000000000001" customHeight="1" x14ac:dyDescent="0.4">
      <c r="A282" s="1">
        <v>131</v>
      </c>
      <c r="B282" s="76" t="str">
        <f t="shared" ref="B282:B283" si="2">IFERROR(VLOOKUP($A282,$A$9:$BA$273,2,FALSE),"")</f>
        <v>⑤　地域コンソーシアムが合意形成に向けた議論の場として機能している。</v>
      </c>
      <c r="C282" s="77"/>
      <c r="D282" s="77"/>
      <c r="E282" s="77"/>
      <c r="F282" s="77"/>
      <c r="G282" s="77"/>
      <c r="H282" s="77"/>
      <c r="I282" s="77"/>
      <c r="J282" s="77"/>
      <c r="K282" s="77"/>
      <c r="L282" s="77"/>
      <c r="M282" s="77"/>
      <c r="N282" s="77"/>
      <c r="O282" s="77"/>
      <c r="P282" s="77"/>
      <c r="Q282" s="77"/>
      <c r="R282" s="77"/>
      <c r="S282" s="77"/>
      <c r="T282" s="77"/>
      <c r="U282" s="77"/>
      <c r="V282" s="77"/>
      <c r="W282" s="77"/>
      <c r="X282" s="77"/>
      <c r="Y282" s="77"/>
      <c r="Z282" s="77"/>
      <c r="AA282" s="77"/>
      <c r="AB282" s="77"/>
      <c r="AC282" s="77"/>
      <c r="AD282" s="77"/>
      <c r="AE282" s="77"/>
      <c r="AF282" s="77"/>
      <c r="AG282" s="78"/>
      <c r="AH282" s="79">
        <f t="shared" si="0"/>
        <v>0</v>
      </c>
      <c r="AI282" s="80"/>
      <c r="AJ282" s="81"/>
      <c r="AK282" s="64">
        <f t="shared" si="1"/>
        <v>0</v>
      </c>
      <c r="AL282" s="65"/>
      <c r="AM282" s="65"/>
      <c r="AN282" s="65"/>
      <c r="AO282" s="65"/>
      <c r="AP282" s="65"/>
      <c r="AQ282" s="65"/>
      <c r="AR282" s="65"/>
      <c r="AS282" s="65"/>
      <c r="AT282" s="65"/>
      <c r="AU282" s="65"/>
      <c r="AV282" s="65"/>
      <c r="AW282" s="65"/>
      <c r="AX282" s="65"/>
      <c r="AY282" s="66"/>
      <c r="AZ282" s="60">
        <f>IF(AH282=0,0,0.25*(AH282-1)*11)</f>
        <v>0</v>
      </c>
      <c r="BA282" s="61"/>
      <c r="BB282" s="1">
        <v>1</v>
      </c>
      <c r="BC282" s="1">
        <v>3</v>
      </c>
    </row>
    <row r="283" spans="1:55" ht="20.100000000000001" customHeight="1" x14ac:dyDescent="0.4">
      <c r="A283" s="1">
        <v>132</v>
      </c>
      <c r="B283" s="76" t="str">
        <f t="shared" si="2"/>
        <v>⑥　外部支援者の助言を積極的に採用している。</v>
      </c>
      <c r="C283" s="77"/>
      <c r="D283" s="77"/>
      <c r="E283" s="77"/>
      <c r="F283" s="77"/>
      <c r="G283" s="77"/>
      <c r="H283" s="77"/>
      <c r="I283" s="77"/>
      <c r="J283" s="77"/>
      <c r="K283" s="77"/>
      <c r="L283" s="77"/>
      <c r="M283" s="77"/>
      <c r="N283" s="77"/>
      <c r="O283" s="77"/>
      <c r="P283" s="77"/>
      <c r="Q283" s="77"/>
      <c r="R283" s="77"/>
      <c r="S283" s="77"/>
      <c r="T283" s="77"/>
      <c r="U283" s="77"/>
      <c r="V283" s="77"/>
      <c r="W283" s="77"/>
      <c r="X283" s="77"/>
      <c r="Y283" s="77"/>
      <c r="Z283" s="77"/>
      <c r="AA283" s="77"/>
      <c r="AB283" s="77"/>
      <c r="AC283" s="77"/>
      <c r="AD283" s="77"/>
      <c r="AE283" s="77"/>
      <c r="AF283" s="77"/>
      <c r="AG283" s="78"/>
      <c r="AH283" s="79">
        <f t="shared" si="0"/>
        <v>0</v>
      </c>
      <c r="AI283" s="80"/>
      <c r="AJ283" s="81"/>
      <c r="AK283" s="64">
        <f t="shared" si="1"/>
        <v>0</v>
      </c>
      <c r="AL283" s="65"/>
      <c r="AM283" s="65"/>
      <c r="AN283" s="65"/>
      <c r="AO283" s="65"/>
      <c r="AP283" s="65"/>
      <c r="AQ283" s="65"/>
      <c r="AR283" s="65"/>
      <c r="AS283" s="65"/>
      <c r="AT283" s="65"/>
      <c r="AU283" s="65"/>
      <c r="AV283" s="65"/>
      <c r="AW283" s="65"/>
      <c r="AX283" s="65"/>
      <c r="AY283" s="66"/>
      <c r="AZ283" s="60">
        <f>IF(AH283=0,0,0.25*(AH283-1)*11)</f>
        <v>0</v>
      </c>
      <c r="BA283" s="61"/>
      <c r="BB283" s="1">
        <v>1</v>
      </c>
      <c r="BC283" s="1">
        <v>3</v>
      </c>
    </row>
    <row r="284" spans="1:55" x14ac:dyDescent="0.4">
      <c r="A284" s="1">
        <v>133</v>
      </c>
      <c r="B284" s="76" t="str">
        <f>IFERROR(VLOOKUP($A284,$A$9:$BA$273,2,FALSE),"")</f>
        <v>⑦　デジタル技術導入に関して、各論についても、合意形成が進んでいる。</v>
      </c>
      <c r="C284" s="77"/>
      <c r="D284" s="77"/>
      <c r="E284" s="77"/>
      <c r="F284" s="77"/>
      <c r="G284" s="77"/>
      <c r="H284" s="77"/>
      <c r="I284" s="77"/>
      <c r="J284" s="77"/>
      <c r="K284" s="77"/>
      <c r="L284" s="77"/>
      <c r="M284" s="77"/>
      <c r="N284" s="77"/>
      <c r="O284" s="77"/>
      <c r="P284" s="77"/>
      <c r="Q284" s="77"/>
      <c r="R284" s="77"/>
      <c r="S284" s="77"/>
      <c r="T284" s="77"/>
      <c r="U284" s="77"/>
      <c r="V284" s="77"/>
      <c r="W284" s="77"/>
      <c r="X284" s="77"/>
      <c r="Y284" s="77"/>
      <c r="Z284" s="77"/>
      <c r="AA284" s="77"/>
      <c r="AB284" s="77"/>
      <c r="AC284" s="77"/>
      <c r="AD284" s="77"/>
      <c r="AE284" s="77"/>
      <c r="AF284" s="77"/>
      <c r="AG284" s="78"/>
      <c r="AH284" s="79">
        <f t="shared" si="0"/>
        <v>0</v>
      </c>
      <c r="AI284" s="80"/>
      <c r="AJ284" s="81"/>
      <c r="AK284" s="64">
        <f t="shared" si="1"/>
        <v>0</v>
      </c>
      <c r="AL284" s="65"/>
      <c r="AM284" s="65"/>
      <c r="AN284" s="65"/>
      <c r="AO284" s="65"/>
      <c r="AP284" s="65"/>
      <c r="AQ284" s="65"/>
      <c r="AR284" s="65"/>
      <c r="AS284" s="65"/>
      <c r="AT284" s="65"/>
      <c r="AU284" s="65"/>
      <c r="AV284" s="65"/>
      <c r="AW284" s="65"/>
      <c r="AX284" s="65"/>
      <c r="AY284" s="66"/>
      <c r="AZ284" s="60">
        <f>IF(AH284=0,0,0.25*(AH284-1)*11)</f>
        <v>0</v>
      </c>
      <c r="BA284" s="61"/>
      <c r="BB284" s="1">
        <v>1</v>
      </c>
      <c r="BC284" s="1">
        <v>3</v>
      </c>
    </row>
    <row r="285" spans="1:55" x14ac:dyDescent="0.4">
      <c r="A285" s="1">
        <v>141</v>
      </c>
      <c r="B285" s="93" t="str">
        <f>IFERROR(VLOOKUP($A285,$A$9:$BA$273,2,FALSE),"")</f>
        <v>⑧　その他（組織体制関係）</v>
      </c>
      <c r="C285" s="94"/>
      <c r="D285" s="94"/>
      <c r="E285" s="94"/>
      <c r="F285" s="94"/>
      <c r="G285" s="94"/>
      <c r="H285" s="94"/>
      <c r="I285" s="94"/>
      <c r="J285" s="94"/>
      <c r="K285" s="94"/>
      <c r="L285" s="94"/>
      <c r="M285" s="94"/>
      <c r="N285" s="94"/>
      <c r="O285" s="94"/>
      <c r="P285" s="94"/>
      <c r="Q285" s="94"/>
      <c r="R285" s="94"/>
      <c r="S285" s="94"/>
      <c r="T285" s="94"/>
      <c r="U285" s="94"/>
      <c r="V285" s="94"/>
      <c r="W285" s="94"/>
      <c r="X285" s="94"/>
      <c r="Y285" s="94"/>
      <c r="Z285" s="94"/>
      <c r="AA285" s="94"/>
      <c r="AB285" s="94"/>
      <c r="AC285" s="94"/>
      <c r="AD285" s="94"/>
      <c r="AE285" s="94"/>
      <c r="AF285" s="94"/>
      <c r="AG285" s="95"/>
      <c r="AH285" s="96">
        <f t="shared" si="0"/>
        <v>0</v>
      </c>
      <c r="AI285" s="97"/>
      <c r="AJ285" s="98"/>
      <c r="AK285" s="67">
        <f t="shared" si="1"/>
        <v>0</v>
      </c>
      <c r="AL285" s="68"/>
      <c r="AM285" s="68"/>
      <c r="AN285" s="68"/>
      <c r="AO285" s="68"/>
      <c r="AP285" s="68"/>
      <c r="AQ285" s="68"/>
      <c r="AR285" s="68"/>
      <c r="AS285" s="68"/>
      <c r="AT285" s="68"/>
      <c r="AU285" s="68"/>
      <c r="AV285" s="68"/>
      <c r="AW285" s="68"/>
      <c r="AX285" s="68"/>
      <c r="AY285" s="69"/>
      <c r="AZ285" s="62"/>
      <c r="BA285" s="63"/>
      <c r="BB285" s="1">
        <v>1</v>
      </c>
    </row>
    <row r="286" spans="1:55" x14ac:dyDescent="0.4">
      <c r="A286" s="1">
        <v>200</v>
      </c>
      <c r="B286" s="99" t="s">
        <v>11</v>
      </c>
      <c r="C286" s="99"/>
      <c r="D286" s="99"/>
      <c r="E286" s="99"/>
      <c r="F286" s="99"/>
      <c r="G286" s="99"/>
      <c r="H286" s="99"/>
      <c r="I286" s="99"/>
      <c r="J286" s="99"/>
      <c r="K286" s="99"/>
      <c r="L286" s="99"/>
      <c r="M286" s="99"/>
      <c r="N286" s="99"/>
      <c r="O286" s="99"/>
      <c r="P286" s="99"/>
      <c r="Q286" s="99"/>
      <c r="R286" s="99"/>
      <c r="S286" s="99"/>
      <c r="T286" s="99"/>
      <c r="U286" s="99"/>
      <c r="V286" s="99"/>
      <c r="W286" s="99"/>
      <c r="X286" s="99"/>
      <c r="Y286" s="99"/>
      <c r="Z286" s="99"/>
      <c r="AA286" s="99"/>
      <c r="AB286" s="99"/>
      <c r="AC286" s="99"/>
      <c r="AD286" s="99"/>
      <c r="AE286" s="99"/>
      <c r="AF286" s="99"/>
      <c r="AG286" s="99"/>
      <c r="AH286" s="99" t="s">
        <v>1</v>
      </c>
      <c r="AI286" s="99"/>
      <c r="AJ286" s="99"/>
      <c r="AK286" s="99" t="s">
        <v>0</v>
      </c>
      <c r="AL286" s="99"/>
      <c r="AM286" s="99"/>
      <c r="AN286" s="99"/>
      <c r="AO286" s="99"/>
      <c r="AP286" s="99"/>
      <c r="AQ286" s="99"/>
      <c r="AR286" s="99"/>
      <c r="AS286" s="99"/>
      <c r="AT286" s="99"/>
      <c r="AU286" s="99"/>
      <c r="AV286" s="99"/>
      <c r="AW286" s="99"/>
      <c r="AX286" s="99"/>
      <c r="AY286" s="99"/>
      <c r="AZ286" s="99"/>
      <c r="BA286" s="99"/>
      <c r="BB286" s="1">
        <v>2</v>
      </c>
    </row>
    <row r="287" spans="1:55" x14ac:dyDescent="0.4">
      <c r="A287" s="1">
        <v>211</v>
      </c>
      <c r="B287" s="102" t="str">
        <f>IFERROR(VLOOKUP($A287,$A$9:$BA$273,2,FALSE),"")</f>
        <v>①　活動費の規模が大きい</v>
      </c>
      <c r="C287" s="103"/>
      <c r="D287" s="103"/>
      <c r="E287" s="103"/>
      <c r="F287" s="103"/>
      <c r="G287" s="103"/>
      <c r="H287" s="103"/>
      <c r="I287" s="103"/>
      <c r="J287" s="103"/>
      <c r="K287" s="103"/>
      <c r="L287" s="103"/>
      <c r="M287" s="103"/>
      <c r="N287" s="103"/>
      <c r="O287" s="103"/>
      <c r="P287" s="103"/>
      <c r="Q287" s="103"/>
      <c r="R287" s="103"/>
      <c r="S287" s="103"/>
      <c r="T287" s="103"/>
      <c r="U287" s="103"/>
      <c r="V287" s="103"/>
      <c r="W287" s="103"/>
      <c r="X287" s="103"/>
      <c r="Y287" s="103"/>
      <c r="Z287" s="103"/>
      <c r="AA287" s="103"/>
      <c r="AB287" s="103"/>
      <c r="AC287" s="103"/>
      <c r="AD287" s="103"/>
      <c r="AE287" s="103"/>
      <c r="AF287" s="103"/>
      <c r="AG287" s="104"/>
      <c r="AH287" s="105">
        <f t="shared" ref="AH287:AH307" si="3">IFERROR(VLOOKUP($A287,$A$9:$BA$273,34,FALSE),"")</f>
        <v>0</v>
      </c>
      <c r="AI287" s="106"/>
      <c r="AJ287" s="107"/>
      <c r="AK287" s="82">
        <f t="shared" ref="AK287:AK325" si="4">VLOOKUP($A287,$A$9:$BA$273,37,FALSE)</f>
        <v>0</v>
      </c>
      <c r="AL287" s="83"/>
      <c r="AM287" s="83"/>
      <c r="AN287" s="83"/>
      <c r="AO287" s="83"/>
      <c r="AP287" s="83"/>
      <c r="AQ287" s="83"/>
      <c r="AR287" s="83"/>
      <c r="AS287" s="83"/>
      <c r="AT287" s="83"/>
      <c r="AU287" s="83"/>
      <c r="AV287" s="83"/>
      <c r="AW287" s="83"/>
      <c r="AX287" s="83"/>
      <c r="AY287" s="84"/>
      <c r="AZ287" s="85">
        <f>IF(AH287=0,0,0.25*(AH287-1)*33)</f>
        <v>0</v>
      </c>
      <c r="BA287" s="86"/>
      <c r="BB287" s="1">
        <v>2</v>
      </c>
      <c r="BC287" s="1">
        <v>1</v>
      </c>
    </row>
    <row r="288" spans="1:55" ht="20.100000000000001" customHeight="1" x14ac:dyDescent="0.4">
      <c r="A288" s="1">
        <v>221</v>
      </c>
      <c r="B288" s="70" t="str">
        <f>IFERROR(VLOOKUP($A288,$A$9:$BA$273,2,FALSE),"")</f>
        <v>②　国の補助金を主要な資金源として、地域一体とした実証を実施している。</v>
      </c>
      <c r="C288" s="71"/>
      <c r="D288" s="71"/>
      <c r="E288" s="71"/>
      <c r="F288" s="71"/>
      <c r="G288" s="71"/>
      <c r="H288" s="71"/>
      <c r="I288" s="71"/>
      <c r="J288" s="71"/>
      <c r="K288" s="71"/>
      <c r="L288" s="71"/>
      <c r="M288" s="71"/>
      <c r="N288" s="71"/>
      <c r="O288" s="71"/>
      <c r="P288" s="71"/>
      <c r="Q288" s="71"/>
      <c r="R288" s="71"/>
      <c r="S288" s="71"/>
      <c r="T288" s="71"/>
      <c r="U288" s="71"/>
      <c r="V288" s="71"/>
      <c r="W288" s="71"/>
      <c r="X288" s="71"/>
      <c r="Y288" s="71"/>
      <c r="Z288" s="71"/>
      <c r="AA288" s="71"/>
      <c r="AB288" s="71"/>
      <c r="AC288" s="71"/>
      <c r="AD288" s="71"/>
      <c r="AE288" s="71"/>
      <c r="AF288" s="71"/>
      <c r="AG288" s="72"/>
      <c r="AH288" s="73">
        <f t="shared" si="3"/>
        <v>0</v>
      </c>
      <c r="AI288" s="74"/>
      <c r="AJ288" s="75"/>
      <c r="AK288" s="64">
        <f t="shared" si="4"/>
        <v>0</v>
      </c>
      <c r="AL288" s="65"/>
      <c r="AM288" s="65"/>
      <c r="AN288" s="65"/>
      <c r="AO288" s="65"/>
      <c r="AP288" s="65"/>
      <c r="AQ288" s="65"/>
      <c r="AR288" s="65"/>
      <c r="AS288" s="65"/>
      <c r="AT288" s="65"/>
      <c r="AU288" s="65"/>
      <c r="AV288" s="65"/>
      <c r="AW288" s="65"/>
      <c r="AX288" s="65"/>
      <c r="AY288" s="66"/>
      <c r="AZ288" s="60">
        <f>IF(AH288=0,0,0.25*(AH288-1)*17.5)</f>
        <v>0</v>
      </c>
      <c r="BA288" s="61"/>
      <c r="BB288" s="1">
        <v>2</v>
      </c>
      <c r="BC288" s="1">
        <v>2</v>
      </c>
    </row>
    <row r="289" spans="1:55" x14ac:dyDescent="0.4">
      <c r="A289" s="1">
        <v>222</v>
      </c>
      <c r="B289" s="70" t="str">
        <f>IFERROR(VLOOKUP($A289,$A$9:$BA$273,2,FALSE),"")</f>
        <v>③　国の補助金の終了後を見据えて、資金調達計画を立案している。</v>
      </c>
      <c r="C289" s="71"/>
      <c r="D289" s="71"/>
      <c r="E289" s="71"/>
      <c r="F289" s="71"/>
      <c r="G289" s="71"/>
      <c r="H289" s="71"/>
      <c r="I289" s="71"/>
      <c r="J289" s="71"/>
      <c r="K289" s="71"/>
      <c r="L289" s="71"/>
      <c r="M289" s="71"/>
      <c r="N289" s="71"/>
      <c r="O289" s="71"/>
      <c r="P289" s="71"/>
      <c r="Q289" s="71"/>
      <c r="R289" s="71"/>
      <c r="S289" s="71"/>
      <c r="T289" s="71"/>
      <c r="U289" s="71"/>
      <c r="V289" s="71"/>
      <c r="W289" s="71"/>
      <c r="X289" s="71"/>
      <c r="Y289" s="71"/>
      <c r="Z289" s="71"/>
      <c r="AA289" s="71"/>
      <c r="AB289" s="71"/>
      <c r="AC289" s="71"/>
      <c r="AD289" s="71"/>
      <c r="AE289" s="71"/>
      <c r="AF289" s="71"/>
      <c r="AG289" s="72"/>
      <c r="AH289" s="73">
        <f t="shared" si="3"/>
        <v>0</v>
      </c>
      <c r="AI289" s="74"/>
      <c r="AJ289" s="75"/>
      <c r="AK289" s="64">
        <f t="shared" si="4"/>
        <v>0</v>
      </c>
      <c r="AL289" s="65"/>
      <c r="AM289" s="65"/>
      <c r="AN289" s="65"/>
      <c r="AO289" s="65"/>
      <c r="AP289" s="65"/>
      <c r="AQ289" s="65"/>
      <c r="AR289" s="65"/>
      <c r="AS289" s="65"/>
      <c r="AT289" s="65"/>
      <c r="AU289" s="65"/>
      <c r="AV289" s="65"/>
      <c r="AW289" s="65"/>
      <c r="AX289" s="65"/>
      <c r="AY289" s="66"/>
      <c r="AZ289" s="60">
        <f>IF(AH289=0,0,0.25*(AH289-1)*17.5)</f>
        <v>0</v>
      </c>
      <c r="BA289" s="61"/>
      <c r="BB289" s="1">
        <v>2</v>
      </c>
      <c r="BC289" s="1">
        <v>2</v>
      </c>
    </row>
    <row r="290" spans="1:55" ht="33.6" customHeight="1" x14ac:dyDescent="0.4">
      <c r="A290" s="1">
        <v>231</v>
      </c>
      <c r="B290" s="76" t="str">
        <f>IFERROR(VLOOKUP($A290,$A$9:$BA$273,2,FALSE),"")</f>
        <v>④　国の補助金は補助的な使用に留まり、構成員の分担金、都道府県費、銀行借入等により、資金調達を行っている。</v>
      </c>
      <c r="C290" s="77"/>
      <c r="D290" s="77"/>
      <c r="E290" s="77"/>
      <c r="F290" s="77"/>
      <c r="G290" s="77"/>
      <c r="H290" s="77"/>
      <c r="I290" s="77"/>
      <c r="J290" s="77"/>
      <c r="K290" s="77"/>
      <c r="L290" s="77"/>
      <c r="M290" s="77"/>
      <c r="N290" s="77"/>
      <c r="O290" s="77"/>
      <c r="P290" s="77"/>
      <c r="Q290" s="77"/>
      <c r="R290" s="77"/>
      <c r="S290" s="77"/>
      <c r="T290" s="77"/>
      <c r="U290" s="77"/>
      <c r="V290" s="77"/>
      <c r="W290" s="77"/>
      <c r="X290" s="77"/>
      <c r="Y290" s="77"/>
      <c r="Z290" s="77"/>
      <c r="AA290" s="77"/>
      <c r="AB290" s="77"/>
      <c r="AC290" s="77"/>
      <c r="AD290" s="77"/>
      <c r="AE290" s="77"/>
      <c r="AF290" s="77"/>
      <c r="AG290" s="78"/>
      <c r="AH290" s="79">
        <f t="shared" si="3"/>
        <v>0</v>
      </c>
      <c r="AI290" s="80"/>
      <c r="AJ290" s="81"/>
      <c r="AK290" s="64">
        <f t="shared" si="4"/>
        <v>0</v>
      </c>
      <c r="AL290" s="65"/>
      <c r="AM290" s="65"/>
      <c r="AN290" s="65"/>
      <c r="AO290" s="65"/>
      <c r="AP290" s="65"/>
      <c r="AQ290" s="65"/>
      <c r="AR290" s="65"/>
      <c r="AS290" s="65"/>
      <c r="AT290" s="65"/>
      <c r="AU290" s="65"/>
      <c r="AV290" s="65"/>
      <c r="AW290" s="65"/>
      <c r="AX290" s="65"/>
      <c r="AY290" s="66"/>
      <c r="AZ290" s="60">
        <f>IF(AH290=0,0,0.25*(AH290-1)*33)</f>
        <v>0</v>
      </c>
      <c r="BA290" s="61"/>
      <c r="BB290" s="1">
        <v>2</v>
      </c>
      <c r="BC290" s="1">
        <v>3</v>
      </c>
    </row>
    <row r="291" spans="1:55" x14ac:dyDescent="0.4">
      <c r="A291" s="1">
        <v>241</v>
      </c>
      <c r="B291" s="93" t="str">
        <f>IFERROR(VLOOKUP($A291,$A$9:$BA$273,2,FALSE),"")</f>
        <v>⑤　その他（資金調達関係）</v>
      </c>
      <c r="C291" s="94"/>
      <c r="D291" s="94"/>
      <c r="E291" s="94"/>
      <c r="F291" s="94"/>
      <c r="G291" s="94"/>
      <c r="H291" s="94"/>
      <c r="I291" s="94"/>
      <c r="J291" s="94"/>
      <c r="K291" s="94"/>
      <c r="L291" s="94"/>
      <c r="M291" s="94"/>
      <c r="N291" s="94"/>
      <c r="O291" s="94"/>
      <c r="P291" s="94"/>
      <c r="Q291" s="94"/>
      <c r="R291" s="94"/>
      <c r="S291" s="94"/>
      <c r="T291" s="94"/>
      <c r="U291" s="94"/>
      <c r="V291" s="94"/>
      <c r="W291" s="94"/>
      <c r="X291" s="94"/>
      <c r="Y291" s="94"/>
      <c r="Z291" s="94"/>
      <c r="AA291" s="94"/>
      <c r="AB291" s="94"/>
      <c r="AC291" s="94"/>
      <c r="AD291" s="94"/>
      <c r="AE291" s="94"/>
      <c r="AF291" s="94"/>
      <c r="AG291" s="95"/>
      <c r="AH291" s="96">
        <f t="shared" si="3"/>
        <v>0</v>
      </c>
      <c r="AI291" s="97"/>
      <c r="AJ291" s="98"/>
      <c r="AK291" s="67">
        <f t="shared" si="4"/>
        <v>0</v>
      </c>
      <c r="AL291" s="68"/>
      <c r="AM291" s="68"/>
      <c r="AN291" s="68"/>
      <c r="AO291" s="68"/>
      <c r="AP291" s="68"/>
      <c r="AQ291" s="68"/>
      <c r="AR291" s="68"/>
      <c r="AS291" s="68"/>
      <c r="AT291" s="68"/>
      <c r="AU291" s="68"/>
      <c r="AV291" s="68"/>
      <c r="AW291" s="68"/>
      <c r="AX291" s="68"/>
      <c r="AY291" s="69"/>
      <c r="AZ291" s="62"/>
      <c r="BA291" s="63"/>
      <c r="BB291" s="1">
        <v>2</v>
      </c>
    </row>
    <row r="292" spans="1:55" x14ac:dyDescent="0.4">
      <c r="A292" s="1">
        <v>300</v>
      </c>
      <c r="B292" s="99" t="s">
        <v>12</v>
      </c>
      <c r="C292" s="99"/>
      <c r="D292" s="99"/>
      <c r="E292" s="99"/>
      <c r="F292" s="99"/>
      <c r="G292" s="99"/>
      <c r="H292" s="99"/>
      <c r="I292" s="99"/>
      <c r="J292" s="99"/>
      <c r="K292" s="99"/>
      <c r="L292" s="99"/>
      <c r="M292" s="99"/>
      <c r="N292" s="99"/>
      <c r="O292" s="99"/>
      <c r="P292" s="99"/>
      <c r="Q292" s="99"/>
      <c r="R292" s="99"/>
      <c r="S292" s="99"/>
      <c r="T292" s="99"/>
      <c r="U292" s="99"/>
      <c r="V292" s="99"/>
      <c r="W292" s="99"/>
      <c r="X292" s="99"/>
      <c r="Y292" s="99"/>
      <c r="Z292" s="99"/>
      <c r="AA292" s="99"/>
      <c r="AB292" s="99"/>
      <c r="AC292" s="99"/>
      <c r="AD292" s="99"/>
      <c r="AE292" s="99"/>
      <c r="AF292" s="99"/>
      <c r="AG292" s="99"/>
      <c r="AH292" s="100" t="str">
        <f t="shared" si="3"/>
        <v>採点
選択欄</v>
      </c>
      <c r="AI292" s="100"/>
      <c r="AJ292" s="100"/>
      <c r="AK292" s="101" t="str">
        <f t="shared" si="4"/>
        <v>自由記入欄</v>
      </c>
      <c r="AL292" s="101"/>
      <c r="AM292" s="101"/>
      <c r="AN292" s="101"/>
      <c r="AO292" s="101"/>
      <c r="AP292" s="101"/>
      <c r="AQ292" s="101"/>
      <c r="AR292" s="101"/>
      <c r="AS292" s="101"/>
      <c r="AT292" s="101"/>
      <c r="AU292" s="101"/>
      <c r="AV292" s="101"/>
      <c r="AW292" s="101"/>
      <c r="AX292" s="101"/>
      <c r="AY292" s="101"/>
      <c r="AZ292" s="101"/>
      <c r="BA292" s="101"/>
      <c r="BB292" s="1"/>
    </row>
    <row r="293" spans="1:55" ht="20.100000000000001" customHeight="1" x14ac:dyDescent="0.4">
      <c r="A293" s="1">
        <v>311</v>
      </c>
      <c r="B293" s="102" t="str">
        <f t="shared" ref="B293:B294" si="5">IFERROR(VLOOKUP($A293,$A$9:$BA$273,2,FALSE),"")</f>
        <v>①　地域的な課題を明確化している。</v>
      </c>
      <c r="C293" s="103"/>
      <c r="D293" s="103"/>
      <c r="E293" s="103"/>
      <c r="F293" s="103"/>
      <c r="G293" s="103"/>
      <c r="H293" s="103"/>
      <c r="I293" s="103"/>
      <c r="J293" s="103"/>
      <c r="K293" s="103"/>
      <c r="L293" s="103"/>
      <c r="M293" s="103"/>
      <c r="N293" s="103"/>
      <c r="O293" s="103"/>
      <c r="P293" s="103"/>
      <c r="Q293" s="103"/>
      <c r="R293" s="103"/>
      <c r="S293" s="103"/>
      <c r="T293" s="103"/>
      <c r="U293" s="103"/>
      <c r="V293" s="103"/>
      <c r="W293" s="103"/>
      <c r="X293" s="103"/>
      <c r="Y293" s="103"/>
      <c r="Z293" s="103"/>
      <c r="AA293" s="103"/>
      <c r="AB293" s="103"/>
      <c r="AC293" s="103"/>
      <c r="AD293" s="103"/>
      <c r="AE293" s="103"/>
      <c r="AF293" s="103"/>
      <c r="AG293" s="104"/>
      <c r="AH293" s="105">
        <f t="shared" si="3"/>
        <v>0</v>
      </c>
      <c r="AI293" s="106"/>
      <c r="AJ293" s="107"/>
      <c r="AK293" s="82">
        <f t="shared" si="4"/>
        <v>0</v>
      </c>
      <c r="AL293" s="83"/>
      <c r="AM293" s="83"/>
      <c r="AN293" s="83"/>
      <c r="AO293" s="83"/>
      <c r="AP293" s="83"/>
      <c r="AQ293" s="83"/>
      <c r="AR293" s="83"/>
      <c r="AS293" s="83"/>
      <c r="AT293" s="83"/>
      <c r="AU293" s="83"/>
      <c r="AV293" s="83"/>
      <c r="AW293" s="83"/>
      <c r="AX293" s="83"/>
      <c r="AY293" s="84"/>
      <c r="AZ293" s="85">
        <f t="shared" ref="AZ293:AZ298" si="6">IF(AH293=0,0,0.25*(AH293-1)*11)</f>
        <v>0</v>
      </c>
      <c r="BA293" s="86"/>
      <c r="BB293" s="1">
        <v>3</v>
      </c>
      <c r="BC293" s="1">
        <v>1</v>
      </c>
    </row>
    <row r="294" spans="1:55" ht="20.100000000000001" customHeight="1" x14ac:dyDescent="0.4">
      <c r="A294" s="1">
        <v>312</v>
      </c>
      <c r="B294" s="87" t="str">
        <f t="shared" si="5"/>
        <v>②　デジタル化が有効な作業工程を特定している。</v>
      </c>
      <c r="C294" s="88"/>
      <c r="D294" s="88"/>
      <c r="E294" s="88"/>
      <c r="F294" s="88"/>
      <c r="G294" s="88"/>
      <c r="H294" s="88"/>
      <c r="I294" s="88"/>
      <c r="J294" s="88"/>
      <c r="K294" s="88"/>
      <c r="L294" s="88"/>
      <c r="M294" s="88"/>
      <c r="N294" s="88"/>
      <c r="O294" s="88"/>
      <c r="P294" s="88"/>
      <c r="Q294" s="88"/>
      <c r="R294" s="88"/>
      <c r="S294" s="88"/>
      <c r="T294" s="88"/>
      <c r="U294" s="88"/>
      <c r="V294" s="88"/>
      <c r="W294" s="88"/>
      <c r="X294" s="88"/>
      <c r="Y294" s="88"/>
      <c r="Z294" s="88"/>
      <c r="AA294" s="88"/>
      <c r="AB294" s="88"/>
      <c r="AC294" s="88"/>
      <c r="AD294" s="88"/>
      <c r="AE294" s="88"/>
      <c r="AF294" s="88"/>
      <c r="AG294" s="89"/>
      <c r="AH294" s="90">
        <f t="shared" si="3"/>
        <v>0</v>
      </c>
      <c r="AI294" s="91"/>
      <c r="AJ294" s="92"/>
      <c r="AK294" s="64">
        <f t="shared" si="4"/>
        <v>0</v>
      </c>
      <c r="AL294" s="65"/>
      <c r="AM294" s="65"/>
      <c r="AN294" s="65"/>
      <c r="AO294" s="65"/>
      <c r="AP294" s="65"/>
      <c r="AQ294" s="65"/>
      <c r="AR294" s="65"/>
      <c r="AS294" s="65"/>
      <c r="AT294" s="65"/>
      <c r="AU294" s="65"/>
      <c r="AV294" s="65"/>
      <c r="AW294" s="65"/>
      <c r="AX294" s="65"/>
      <c r="AY294" s="66"/>
      <c r="AZ294" s="60">
        <f t="shared" si="6"/>
        <v>0</v>
      </c>
      <c r="BA294" s="61"/>
      <c r="BB294" s="1">
        <v>3</v>
      </c>
      <c r="BC294" s="1">
        <v>1</v>
      </c>
    </row>
    <row r="295" spans="1:55" x14ac:dyDescent="0.4">
      <c r="A295" s="1">
        <v>313</v>
      </c>
      <c r="B295" s="87" t="str">
        <f>IFERROR(VLOOKUP($A295,$A$9:$BA$273,2,FALSE),"")</f>
        <v>③　地域的な林業のデジタル化に関する事業計画を作成している。</v>
      </c>
      <c r="C295" s="88"/>
      <c r="D295" s="88"/>
      <c r="E295" s="88"/>
      <c r="F295" s="88"/>
      <c r="G295" s="88"/>
      <c r="H295" s="88"/>
      <c r="I295" s="88"/>
      <c r="J295" s="88"/>
      <c r="K295" s="88"/>
      <c r="L295" s="88"/>
      <c r="M295" s="88"/>
      <c r="N295" s="88"/>
      <c r="O295" s="88"/>
      <c r="P295" s="88"/>
      <c r="Q295" s="88"/>
      <c r="R295" s="88"/>
      <c r="S295" s="88"/>
      <c r="T295" s="88"/>
      <c r="U295" s="88"/>
      <c r="V295" s="88"/>
      <c r="W295" s="88"/>
      <c r="X295" s="88"/>
      <c r="Y295" s="88"/>
      <c r="Z295" s="88"/>
      <c r="AA295" s="88"/>
      <c r="AB295" s="88"/>
      <c r="AC295" s="88"/>
      <c r="AD295" s="88"/>
      <c r="AE295" s="88"/>
      <c r="AF295" s="88"/>
      <c r="AG295" s="89"/>
      <c r="AH295" s="90">
        <f t="shared" si="3"/>
        <v>0</v>
      </c>
      <c r="AI295" s="91"/>
      <c r="AJ295" s="92"/>
      <c r="AK295" s="64">
        <f t="shared" si="4"/>
        <v>0</v>
      </c>
      <c r="AL295" s="65"/>
      <c r="AM295" s="65"/>
      <c r="AN295" s="65"/>
      <c r="AO295" s="65"/>
      <c r="AP295" s="65"/>
      <c r="AQ295" s="65"/>
      <c r="AR295" s="65"/>
      <c r="AS295" s="65"/>
      <c r="AT295" s="65"/>
      <c r="AU295" s="65"/>
      <c r="AV295" s="65"/>
      <c r="AW295" s="65"/>
      <c r="AX295" s="65"/>
      <c r="AY295" s="66"/>
      <c r="AZ295" s="60">
        <f t="shared" si="6"/>
        <v>0</v>
      </c>
      <c r="BA295" s="61"/>
      <c r="BB295" s="1">
        <v>3</v>
      </c>
      <c r="BC295" s="1">
        <v>1</v>
      </c>
    </row>
    <row r="296" spans="1:55" ht="20.100000000000001" customHeight="1" x14ac:dyDescent="0.4">
      <c r="A296" s="1">
        <v>321</v>
      </c>
      <c r="B296" s="70" t="str">
        <f t="shared" ref="B296:B297" si="7">IFERROR(VLOOKUP($A296,$A$9:$BA$273,2,FALSE),"")</f>
        <v>④　複数事業者又は複数工程でのデータ連携に関する実証を行っている。</v>
      </c>
      <c r="C296" s="71"/>
      <c r="D296" s="71"/>
      <c r="E296" s="71"/>
      <c r="F296" s="71"/>
      <c r="G296" s="71"/>
      <c r="H296" s="71"/>
      <c r="I296" s="71"/>
      <c r="J296" s="71"/>
      <c r="K296" s="71"/>
      <c r="L296" s="71"/>
      <c r="M296" s="71"/>
      <c r="N296" s="71"/>
      <c r="O296" s="71"/>
      <c r="P296" s="71"/>
      <c r="Q296" s="71"/>
      <c r="R296" s="71"/>
      <c r="S296" s="71"/>
      <c r="T296" s="71"/>
      <c r="U296" s="71"/>
      <c r="V296" s="71"/>
      <c r="W296" s="71"/>
      <c r="X296" s="71"/>
      <c r="Y296" s="71"/>
      <c r="Z296" s="71"/>
      <c r="AA296" s="71"/>
      <c r="AB296" s="71"/>
      <c r="AC296" s="71"/>
      <c r="AD296" s="71"/>
      <c r="AE296" s="71"/>
      <c r="AF296" s="71"/>
      <c r="AG296" s="72"/>
      <c r="AH296" s="73">
        <f t="shared" si="3"/>
        <v>0</v>
      </c>
      <c r="AI296" s="74"/>
      <c r="AJ296" s="75"/>
      <c r="AK296" s="64">
        <f t="shared" si="4"/>
        <v>0</v>
      </c>
      <c r="AL296" s="65"/>
      <c r="AM296" s="65"/>
      <c r="AN296" s="65"/>
      <c r="AO296" s="65"/>
      <c r="AP296" s="65"/>
      <c r="AQ296" s="65"/>
      <c r="AR296" s="65"/>
      <c r="AS296" s="65"/>
      <c r="AT296" s="65"/>
      <c r="AU296" s="65"/>
      <c r="AV296" s="65"/>
      <c r="AW296" s="65"/>
      <c r="AX296" s="65"/>
      <c r="AY296" s="66"/>
      <c r="AZ296" s="60">
        <f t="shared" si="6"/>
        <v>0</v>
      </c>
      <c r="BA296" s="61"/>
      <c r="BB296" s="1">
        <v>3</v>
      </c>
      <c r="BC296" s="1">
        <v>2</v>
      </c>
    </row>
    <row r="297" spans="1:55" ht="20.100000000000001" customHeight="1" x14ac:dyDescent="0.4">
      <c r="A297" s="1">
        <v>322</v>
      </c>
      <c r="B297" s="70" t="str">
        <f t="shared" si="7"/>
        <v>⑤　個社又は個別工程でのデジタル化を一部実用化している。</v>
      </c>
      <c r="C297" s="71"/>
      <c r="D297" s="71"/>
      <c r="E297" s="71"/>
      <c r="F297" s="71"/>
      <c r="G297" s="71"/>
      <c r="H297" s="71"/>
      <c r="I297" s="71"/>
      <c r="J297" s="71"/>
      <c r="K297" s="71"/>
      <c r="L297" s="71"/>
      <c r="M297" s="71"/>
      <c r="N297" s="71"/>
      <c r="O297" s="71"/>
      <c r="P297" s="71"/>
      <c r="Q297" s="71"/>
      <c r="R297" s="71"/>
      <c r="S297" s="71"/>
      <c r="T297" s="71"/>
      <c r="U297" s="71"/>
      <c r="V297" s="71"/>
      <c r="W297" s="71"/>
      <c r="X297" s="71"/>
      <c r="Y297" s="71"/>
      <c r="Z297" s="71"/>
      <c r="AA297" s="71"/>
      <c r="AB297" s="71"/>
      <c r="AC297" s="71"/>
      <c r="AD297" s="71"/>
      <c r="AE297" s="71"/>
      <c r="AF297" s="71"/>
      <c r="AG297" s="72"/>
      <c r="AH297" s="73">
        <f t="shared" si="3"/>
        <v>0</v>
      </c>
      <c r="AI297" s="74"/>
      <c r="AJ297" s="75"/>
      <c r="AK297" s="64">
        <f t="shared" si="4"/>
        <v>0</v>
      </c>
      <c r="AL297" s="65"/>
      <c r="AM297" s="65"/>
      <c r="AN297" s="65"/>
      <c r="AO297" s="65"/>
      <c r="AP297" s="65"/>
      <c r="AQ297" s="65"/>
      <c r="AR297" s="65"/>
      <c r="AS297" s="65"/>
      <c r="AT297" s="65"/>
      <c r="AU297" s="65"/>
      <c r="AV297" s="65"/>
      <c r="AW297" s="65"/>
      <c r="AX297" s="65"/>
      <c r="AY297" s="66"/>
      <c r="AZ297" s="60">
        <f t="shared" si="6"/>
        <v>0</v>
      </c>
      <c r="BA297" s="61"/>
      <c r="BB297" s="1">
        <v>3</v>
      </c>
      <c r="BC297" s="1">
        <v>2</v>
      </c>
    </row>
    <row r="298" spans="1:55" x14ac:dyDescent="0.4">
      <c r="A298" s="1">
        <v>323</v>
      </c>
      <c r="B298" s="70" t="str">
        <f>IFERROR(VLOOKUP($A298,$A$9:$BA$273,2,FALSE),"")</f>
        <v>⑥　地域内のデジタル化の取組（実証又は実用化）の規模</v>
      </c>
      <c r="C298" s="71"/>
      <c r="D298" s="71"/>
      <c r="E298" s="71"/>
      <c r="F298" s="71"/>
      <c r="G298" s="71"/>
      <c r="H298" s="71"/>
      <c r="I298" s="71"/>
      <c r="J298" s="71"/>
      <c r="K298" s="71"/>
      <c r="L298" s="71"/>
      <c r="M298" s="71"/>
      <c r="N298" s="71"/>
      <c r="O298" s="71"/>
      <c r="P298" s="71"/>
      <c r="Q298" s="71"/>
      <c r="R298" s="71"/>
      <c r="S298" s="71"/>
      <c r="T298" s="71"/>
      <c r="U298" s="71"/>
      <c r="V298" s="71"/>
      <c r="W298" s="71"/>
      <c r="X298" s="71"/>
      <c r="Y298" s="71"/>
      <c r="Z298" s="71"/>
      <c r="AA298" s="71"/>
      <c r="AB298" s="71"/>
      <c r="AC298" s="71"/>
      <c r="AD298" s="71"/>
      <c r="AE298" s="71"/>
      <c r="AF298" s="71"/>
      <c r="AG298" s="72"/>
      <c r="AH298" s="73">
        <f t="shared" si="3"/>
        <v>0</v>
      </c>
      <c r="AI298" s="74"/>
      <c r="AJ298" s="75"/>
      <c r="AK298" s="64">
        <f t="shared" si="4"/>
        <v>0</v>
      </c>
      <c r="AL298" s="65"/>
      <c r="AM298" s="65"/>
      <c r="AN298" s="65"/>
      <c r="AO298" s="65"/>
      <c r="AP298" s="65"/>
      <c r="AQ298" s="65"/>
      <c r="AR298" s="65"/>
      <c r="AS298" s="65"/>
      <c r="AT298" s="65"/>
      <c r="AU298" s="65"/>
      <c r="AV298" s="65"/>
      <c r="AW298" s="65"/>
      <c r="AX298" s="65"/>
      <c r="AY298" s="66"/>
      <c r="AZ298" s="60">
        <f t="shared" si="6"/>
        <v>0</v>
      </c>
      <c r="BA298" s="61"/>
      <c r="BB298" s="1">
        <v>3</v>
      </c>
      <c r="BC298" s="1">
        <v>2</v>
      </c>
    </row>
    <row r="299" spans="1:55" x14ac:dyDescent="0.4">
      <c r="A299" s="1">
        <v>331</v>
      </c>
      <c r="B299" s="76" t="str">
        <f>IFERROR(VLOOKUP($A299,$A$9:$BA$273,2,FALSE),"")</f>
        <v>⑦　複数事業者又は複数工程でのデータ連携が実用化されている。</v>
      </c>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c r="AA299" s="77"/>
      <c r="AB299" s="77"/>
      <c r="AC299" s="77"/>
      <c r="AD299" s="77"/>
      <c r="AE299" s="77"/>
      <c r="AF299" s="77"/>
      <c r="AG299" s="78"/>
      <c r="AH299" s="79">
        <f t="shared" si="3"/>
        <v>0</v>
      </c>
      <c r="AI299" s="80"/>
      <c r="AJ299" s="81"/>
      <c r="AK299" s="64">
        <f t="shared" si="4"/>
        <v>0</v>
      </c>
      <c r="AL299" s="65"/>
      <c r="AM299" s="65"/>
      <c r="AN299" s="65"/>
      <c r="AO299" s="65"/>
      <c r="AP299" s="65"/>
      <c r="AQ299" s="65"/>
      <c r="AR299" s="65"/>
      <c r="AS299" s="65"/>
      <c r="AT299" s="65"/>
      <c r="AU299" s="65"/>
      <c r="AV299" s="65"/>
      <c r="AW299" s="65"/>
      <c r="AX299" s="65"/>
      <c r="AY299" s="66"/>
      <c r="AZ299" s="60">
        <f>IF(AH299=0,0,0.25*(AH299-1)*33)</f>
        <v>0</v>
      </c>
      <c r="BA299" s="61"/>
      <c r="BB299" s="1">
        <v>3</v>
      </c>
      <c r="BC299" s="1">
        <v>3</v>
      </c>
    </row>
    <row r="300" spans="1:55" x14ac:dyDescent="0.4">
      <c r="A300" s="1">
        <v>341</v>
      </c>
      <c r="B300" s="93" t="str">
        <f>IFERROR(VLOOKUP($A300,$A$9:$BA$273,2,FALSE),"")</f>
        <v>⑧　その他（活動内容関係）</v>
      </c>
      <c r="C300" s="94"/>
      <c r="D300" s="94"/>
      <c r="E300" s="94"/>
      <c r="F300" s="94"/>
      <c r="G300" s="94"/>
      <c r="H300" s="94"/>
      <c r="I300" s="94"/>
      <c r="J300" s="94"/>
      <c r="K300" s="94"/>
      <c r="L300" s="94"/>
      <c r="M300" s="94"/>
      <c r="N300" s="94"/>
      <c r="O300" s="94"/>
      <c r="P300" s="94"/>
      <c r="Q300" s="94"/>
      <c r="R300" s="94"/>
      <c r="S300" s="94"/>
      <c r="T300" s="94"/>
      <c r="U300" s="94"/>
      <c r="V300" s="94"/>
      <c r="W300" s="94"/>
      <c r="X300" s="94"/>
      <c r="Y300" s="94"/>
      <c r="Z300" s="94"/>
      <c r="AA300" s="94"/>
      <c r="AB300" s="94"/>
      <c r="AC300" s="94"/>
      <c r="AD300" s="94"/>
      <c r="AE300" s="94"/>
      <c r="AF300" s="94"/>
      <c r="AG300" s="95"/>
      <c r="AH300" s="96">
        <f t="shared" si="3"/>
        <v>0</v>
      </c>
      <c r="AI300" s="97"/>
      <c r="AJ300" s="98"/>
      <c r="AK300" s="67">
        <f t="shared" si="4"/>
        <v>0</v>
      </c>
      <c r="AL300" s="68"/>
      <c r="AM300" s="68"/>
      <c r="AN300" s="68"/>
      <c r="AO300" s="68"/>
      <c r="AP300" s="68"/>
      <c r="AQ300" s="68"/>
      <c r="AR300" s="68"/>
      <c r="AS300" s="68"/>
      <c r="AT300" s="68"/>
      <c r="AU300" s="68"/>
      <c r="AV300" s="68"/>
      <c r="AW300" s="68"/>
      <c r="AX300" s="68"/>
      <c r="AY300" s="69"/>
      <c r="AZ300" s="155"/>
      <c r="BA300" s="156"/>
      <c r="BB300" s="1">
        <v>3</v>
      </c>
    </row>
    <row r="301" spans="1:55" x14ac:dyDescent="0.4">
      <c r="A301" s="2">
        <v>400</v>
      </c>
      <c r="B301" s="99" t="s">
        <v>94</v>
      </c>
      <c r="C301" s="99"/>
      <c r="D301" s="99"/>
      <c r="E301" s="99"/>
      <c r="F301" s="99"/>
      <c r="G301" s="99"/>
      <c r="H301" s="99"/>
      <c r="I301" s="99"/>
      <c r="J301" s="99"/>
      <c r="K301" s="99"/>
      <c r="L301" s="99"/>
      <c r="M301" s="99"/>
      <c r="N301" s="99"/>
      <c r="O301" s="99"/>
      <c r="P301" s="99"/>
      <c r="Q301" s="99"/>
      <c r="R301" s="99"/>
      <c r="S301" s="99"/>
      <c r="T301" s="99"/>
      <c r="U301" s="99"/>
      <c r="V301" s="99"/>
      <c r="W301" s="99"/>
      <c r="X301" s="99"/>
      <c r="Y301" s="99"/>
      <c r="Z301" s="99"/>
      <c r="AA301" s="99"/>
      <c r="AB301" s="99"/>
      <c r="AC301" s="99"/>
      <c r="AD301" s="99"/>
      <c r="AE301" s="99"/>
      <c r="AF301" s="99"/>
      <c r="AG301" s="99"/>
      <c r="AH301" s="100" t="str">
        <f t="shared" si="3"/>
        <v>採点
選択欄</v>
      </c>
      <c r="AI301" s="100"/>
      <c r="AJ301" s="100"/>
      <c r="AK301" s="101" t="str">
        <f t="shared" si="4"/>
        <v>自由記入欄</v>
      </c>
      <c r="AL301" s="101"/>
      <c r="AM301" s="101"/>
      <c r="AN301" s="101"/>
      <c r="AO301" s="101"/>
      <c r="AP301" s="101"/>
      <c r="AQ301" s="101"/>
      <c r="AR301" s="101"/>
      <c r="AS301" s="101"/>
      <c r="AT301" s="101"/>
      <c r="AU301" s="101"/>
      <c r="AV301" s="101"/>
      <c r="AW301" s="101"/>
      <c r="AX301" s="101"/>
      <c r="AY301" s="101"/>
      <c r="AZ301" s="101"/>
      <c r="BA301" s="101"/>
      <c r="BB301" s="2">
        <v>4</v>
      </c>
    </row>
    <row r="302" spans="1:55" ht="20.100000000000001" customHeight="1" x14ac:dyDescent="0.4">
      <c r="A302" s="2">
        <v>411</v>
      </c>
      <c r="B302" s="102" t="str">
        <f t="shared" ref="B302:B308" si="8">IFERROR(VLOOKUP($A302,$A$9:$BA$273,2,FALSE),"")</f>
        <v>①　林業のデジタル化の効果等について、情報収集をしている。</v>
      </c>
      <c r="C302" s="103"/>
      <c r="D302" s="103"/>
      <c r="E302" s="103"/>
      <c r="F302" s="103"/>
      <c r="G302" s="103"/>
      <c r="H302" s="103"/>
      <c r="I302" s="103"/>
      <c r="J302" s="103"/>
      <c r="K302" s="103"/>
      <c r="L302" s="103"/>
      <c r="M302" s="103"/>
      <c r="N302" s="103"/>
      <c r="O302" s="103"/>
      <c r="P302" s="103"/>
      <c r="Q302" s="103"/>
      <c r="R302" s="103"/>
      <c r="S302" s="103"/>
      <c r="T302" s="103"/>
      <c r="U302" s="103"/>
      <c r="V302" s="103"/>
      <c r="W302" s="103"/>
      <c r="X302" s="103"/>
      <c r="Y302" s="103"/>
      <c r="Z302" s="103"/>
      <c r="AA302" s="103"/>
      <c r="AB302" s="103"/>
      <c r="AC302" s="103"/>
      <c r="AD302" s="103"/>
      <c r="AE302" s="103"/>
      <c r="AF302" s="103"/>
      <c r="AG302" s="104"/>
      <c r="AH302" s="105">
        <f t="shared" si="3"/>
        <v>0</v>
      </c>
      <c r="AI302" s="106"/>
      <c r="AJ302" s="107"/>
      <c r="AK302" s="82">
        <f t="shared" si="4"/>
        <v>0</v>
      </c>
      <c r="AL302" s="83"/>
      <c r="AM302" s="83"/>
      <c r="AN302" s="83"/>
      <c r="AO302" s="83"/>
      <c r="AP302" s="83"/>
      <c r="AQ302" s="83"/>
      <c r="AR302" s="83"/>
      <c r="AS302" s="83"/>
      <c r="AT302" s="83"/>
      <c r="AU302" s="83"/>
      <c r="AV302" s="83"/>
      <c r="AW302" s="83"/>
      <c r="AX302" s="83"/>
      <c r="AY302" s="84"/>
      <c r="AZ302" s="85">
        <f t="shared" ref="AZ302:AZ307" si="9">IF(AH302=0,0,0.25*(AH302-1)*17.5)</f>
        <v>0</v>
      </c>
      <c r="BA302" s="86"/>
      <c r="BB302" s="2">
        <v>4</v>
      </c>
      <c r="BC302" s="1">
        <v>1</v>
      </c>
    </row>
    <row r="303" spans="1:55" x14ac:dyDescent="0.4">
      <c r="A303" s="2">
        <v>412</v>
      </c>
      <c r="B303" s="87" t="str">
        <f t="shared" si="8"/>
        <v>②　地域の実情・課題に適したデジタル技術を選択するように努めている。</v>
      </c>
      <c r="C303" s="88"/>
      <c r="D303" s="88"/>
      <c r="E303" s="88"/>
      <c r="F303" s="88"/>
      <c r="G303" s="88"/>
      <c r="H303" s="88"/>
      <c r="I303" s="88"/>
      <c r="J303" s="88"/>
      <c r="K303" s="88"/>
      <c r="L303" s="88"/>
      <c r="M303" s="88"/>
      <c r="N303" s="88"/>
      <c r="O303" s="88"/>
      <c r="P303" s="88"/>
      <c r="Q303" s="88"/>
      <c r="R303" s="88"/>
      <c r="S303" s="88"/>
      <c r="T303" s="88"/>
      <c r="U303" s="88"/>
      <c r="V303" s="88"/>
      <c r="W303" s="88"/>
      <c r="X303" s="88"/>
      <c r="Y303" s="88"/>
      <c r="Z303" s="88"/>
      <c r="AA303" s="88"/>
      <c r="AB303" s="88"/>
      <c r="AC303" s="88"/>
      <c r="AD303" s="88"/>
      <c r="AE303" s="88"/>
      <c r="AF303" s="88"/>
      <c r="AG303" s="89"/>
      <c r="AH303" s="90">
        <f t="shared" si="3"/>
        <v>0</v>
      </c>
      <c r="AI303" s="91"/>
      <c r="AJ303" s="92"/>
      <c r="AK303" s="64">
        <f t="shared" si="4"/>
        <v>0</v>
      </c>
      <c r="AL303" s="65"/>
      <c r="AM303" s="65"/>
      <c r="AN303" s="65"/>
      <c r="AO303" s="65"/>
      <c r="AP303" s="65"/>
      <c r="AQ303" s="65"/>
      <c r="AR303" s="65"/>
      <c r="AS303" s="65"/>
      <c r="AT303" s="65"/>
      <c r="AU303" s="65"/>
      <c r="AV303" s="65"/>
      <c r="AW303" s="65"/>
      <c r="AX303" s="65"/>
      <c r="AY303" s="66"/>
      <c r="AZ303" s="60">
        <f t="shared" si="9"/>
        <v>0</v>
      </c>
      <c r="BA303" s="61"/>
      <c r="BB303" s="2">
        <v>4</v>
      </c>
      <c r="BC303" s="1">
        <v>1</v>
      </c>
    </row>
    <row r="304" spans="1:55" ht="20.100000000000001" customHeight="1" x14ac:dyDescent="0.4">
      <c r="A304" s="2">
        <v>421</v>
      </c>
      <c r="B304" s="70" t="str">
        <f t="shared" si="8"/>
        <v>③　機器等や収集データの精度検証や、ICT機器等の導入効果を算出している。</v>
      </c>
      <c r="C304" s="71"/>
      <c r="D304" s="71"/>
      <c r="E304" s="71"/>
      <c r="F304" s="71"/>
      <c r="G304" s="71"/>
      <c r="H304" s="71"/>
      <c r="I304" s="71"/>
      <c r="J304" s="71"/>
      <c r="K304" s="71"/>
      <c r="L304" s="71"/>
      <c r="M304" s="71"/>
      <c r="N304" s="71"/>
      <c r="O304" s="71"/>
      <c r="P304" s="71"/>
      <c r="Q304" s="71"/>
      <c r="R304" s="71"/>
      <c r="S304" s="71"/>
      <c r="T304" s="71"/>
      <c r="U304" s="71"/>
      <c r="V304" s="71"/>
      <c r="W304" s="71"/>
      <c r="X304" s="71"/>
      <c r="Y304" s="71"/>
      <c r="Z304" s="71"/>
      <c r="AA304" s="71"/>
      <c r="AB304" s="71"/>
      <c r="AC304" s="71"/>
      <c r="AD304" s="71"/>
      <c r="AE304" s="71"/>
      <c r="AF304" s="71"/>
      <c r="AG304" s="72"/>
      <c r="AH304" s="73">
        <f t="shared" si="3"/>
        <v>0</v>
      </c>
      <c r="AI304" s="74"/>
      <c r="AJ304" s="75"/>
      <c r="AK304" s="64">
        <f t="shared" si="4"/>
        <v>0</v>
      </c>
      <c r="AL304" s="65"/>
      <c r="AM304" s="65"/>
      <c r="AN304" s="65"/>
      <c r="AO304" s="65"/>
      <c r="AP304" s="65"/>
      <c r="AQ304" s="65"/>
      <c r="AR304" s="65"/>
      <c r="AS304" s="65"/>
      <c r="AT304" s="65"/>
      <c r="AU304" s="65"/>
      <c r="AV304" s="65"/>
      <c r="AW304" s="65"/>
      <c r="AX304" s="65"/>
      <c r="AY304" s="66"/>
      <c r="AZ304" s="60">
        <f t="shared" si="9"/>
        <v>0</v>
      </c>
      <c r="BA304" s="61"/>
      <c r="BB304" s="2">
        <v>4</v>
      </c>
      <c r="BC304" s="1">
        <v>2</v>
      </c>
    </row>
    <row r="305" spans="1:55" x14ac:dyDescent="0.4">
      <c r="A305" s="2">
        <v>422</v>
      </c>
      <c r="B305" s="70" t="str">
        <f t="shared" si="8"/>
        <v>④　機器操作やデータ取得・分析方法に関して、地域に適した改良を行っている。</v>
      </c>
      <c r="C305" s="71"/>
      <c r="D305" s="71"/>
      <c r="E305" s="71"/>
      <c r="F305" s="71"/>
      <c r="G305" s="71"/>
      <c r="H305" s="71"/>
      <c r="I305" s="71"/>
      <c r="J305" s="71"/>
      <c r="K305" s="71"/>
      <c r="L305" s="71"/>
      <c r="M305" s="71"/>
      <c r="N305" s="71"/>
      <c r="O305" s="71"/>
      <c r="P305" s="71"/>
      <c r="Q305" s="71"/>
      <c r="R305" s="71"/>
      <c r="S305" s="71"/>
      <c r="T305" s="71"/>
      <c r="U305" s="71"/>
      <c r="V305" s="71"/>
      <c r="W305" s="71"/>
      <c r="X305" s="71"/>
      <c r="Y305" s="71"/>
      <c r="Z305" s="71"/>
      <c r="AA305" s="71"/>
      <c r="AB305" s="71"/>
      <c r="AC305" s="71"/>
      <c r="AD305" s="71"/>
      <c r="AE305" s="71"/>
      <c r="AF305" s="71"/>
      <c r="AG305" s="72"/>
      <c r="AH305" s="73">
        <f t="shared" si="3"/>
        <v>0</v>
      </c>
      <c r="AI305" s="74"/>
      <c r="AJ305" s="75"/>
      <c r="AK305" s="64">
        <f t="shared" si="4"/>
        <v>0</v>
      </c>
      <c r="AL305" s="65"/>
      <c r="AM305" s="65"/>
      <c r="AN305" s="65"/>
      <c r="AO305" s="65"/>
      <c r="AP305" s="65"/>
      <c r="AQ305" s="65"/>
      <c r="AR305" s="65"/>
      <c r="AS305" s="65"/>
      <c r="AT305" s="65"/>
      <c r="AU305" s="65"/>
      <c r="AV305" s="65"/>
      <c r="AW305" s="65"/>
      <c r="AX305" s="65"/>
      <c r="AY305" s="66"/>
      <c r="AZ305" s="60">
        <f t="shared" si="9"/>
        <v>0</v>
      </c>
      <c r="BA305" s="61"/>
      <c r="BB305" s="2">
        <v>4</v>
      </c>
      <c r="BC305" s="1">
        <v>2</v>
      </c>
    </row>
    <row r="306" spans="1:55" ht="20.100000000000001" customHeight="1" x14ac:dyDescent="0.4">
      <c r="A306" s="2">
        <v>431</v>
      </c>
      <c r="B306" s="76" t="str">
        <f t="shared" si="8"/>
        <v>⑤　デジタル技術を業務の中で常用している。</v>
      </c>
      <c r="C306" s="77"/>
      <c r="D306" s="77"/>
      <c r="E306" s="77"/>
      <c r="F306" s="77"/>
      <c r="G306" s="77"/>
      <c r="H306" s="77"/>
      <c r="I306" s="77"/>
      <c r="J306" s="77"/>
      <c r="K306" s="77"/>
      <c r="L306" s="77"/>
      <c r="M306" s="77"/>
      <c r="N306" s="77"/>
      <c r="O306" s="77"/>
      <c r="P306" s="77"/>
      <c r="Q306" s="77"/>
      <c r="R306" s="77"/>
      <c r="S306" s="77"/>
      <c r="T306" s="77"/>
      <c r="U306" s="77"/>
      <c r="V306" s="77"/>
      <c r="W306" s="77"/>
      <c r="X306" s="77"/>
      <c r="Y306" s="77"/>
      <c r="Z306" s="77"/>
      <c r="AA306" s="77"/>
      <c r="AB306" s="77"/>
      <c r="AC306" s="77"/>
      <c r="AD306" s="77"/>
      <c r="AE306" s="77"/>
      <c r="AF306" s="77"/>
      <c r="AG306" s="78"/>
      <c r="AH306" s="79">
        <f t="shared" si="3"/>
        <v>0</v>
      </c>
      <c r="AI306" s="80"/>
      <c r="AJ306" s="81"/>
      <c r="AK306" s="64">
        <f t="shared" si="4"/>
        <v>0</v>
      </c>
      <c r="AL306" s="65"/>
      <c r="AM306" s="65"/>
      <c r="AN306" s="65"/>
      <c r="AO306" s="65"/>
      <c r="AP306" s="65"/>
      <c r="AQ306" s="65"/>
      <c r="AR306" s="65"/>
      <c r="AS306" s="65"/>
      <c r="AT306" s="65"/>
      <c r="AU306" s="65"/>
      <c r="AV306" s="65"/>
      <c r="AW306" s="65"/>
      <c r="AX306" s="65"/>
      <c r="AY306" s="66"/>
      <c r="AZ306" s="60">
        <f t="shared" si="9"/>
        <v>0</v>
      </c>
      <c r="BA306" s="61"/>
      <c r="BB306" s="2">
        <v>4</v>
      </c>
      <c r="BC306" s="1">
        <v>3</v>
      </c>
    </row>
    <row r="307" spans="1:55" ht="20.100000000000001" customHeight="1" x14ac:dyDescent="0.4">
      <c r="A307" s="2">
        <v>432</v>
      </c>
      <c r="B307" s="76" t="str">
        <f t="shared" si="8"/>
        <v>⑥　検証・改良により改善を図るプロセス（PDCA等）を確立している。</v>
      </c>
      <c r="C307" s="77"/>
      <c r="D307" s="77"/>
      <c r="E307" s="77"/>
      <c r="F307" s="77"/>
      <c r="G307" s="77"/>
      <c r="H307" s="77"/>
      <c r="I307" s="77"/>
      <c r="J307" s="77"/>
      <c r="K307" s="77"/>
      <c r="L307" s="77"/>
      <c r="M307" s="77"/>
      <c r="N307" s="77"/>
      <c r="O307" s="77"/>
      <c r="P307" s="77"/>
      <c r="Q307" s="77"/>
      <c r="R307" s="77"/>
      <c r="S307" s="77"/>
      <c r="T307" s="77"/>
      <c r="U307" s="77"/>
      <c r="V307" s="77"/>
      <c r="W307" s="77"/>
      <c r="X307" s="77"/>
      <c r="Y307" s="77"/>
      <c r="Z307" s="77"/>
      <c r="AA307" s="77"/>
      <c r="AB307" s="77"/>
      <c r="AC307" s="77"/>
      <c r="AD307" s="77"/>
      <c r="AE307" s="77"/>
      <c r="AF307" s="77"/>
      <c r="AG307" s="78"/>
      <c r="AH307" s="79">
        <f t="shared" si="3"/>
        <v>0</v>
      </c>
      <c r="AI307" s="80"/>
      <c r="AJ307" s="81"/>
      <c r="AK307" s="64">
        <f t="shared" si="4"/>
        <v>0</v>
      </c>
      <c r="AL307" s="65"/>
      <c r="AM307" s="65"/>
      <c r="AN307" s="65"/>
      <c r="AO307" s="65"/>
      <c r="AP307" s="65"/>
      <c r="AQ307" s="65"/>
      <c r="AR307" s="65"/>
      <c r="AS307" s="65"/>
      <c r="AT307" s="65"/>
      <c r="AU307" s="65"/>
      <c r="AV307" s="65"/>
      <c r="AW307" s="65"/>
      <c r="AX307" s="65"/>
      <c r="AY307" s="66"/>
      <c r="AZ307" s="60">
        <f t="shared" si="9"/>
        <v>0</v>
      </c>
      <c r="BA307" s="61"/>
      <c r="BB307" s="2">
        <v>4</v>
      </c>
      <c r="BC307" s="1">
        <v>3</v>
      </c>
    </row>
    <row r="308" spans="1:55" x14ac:dyDescent="0.4">
      <c r="A308" s="2">
        <v>441</v>
      </c>
      <c r="B308" s="93" t="str">
        <f t="shared" si="8"/>
        <v>⑦　その他（改善プロセス関係）</v>
      </c>
      <c r="C308" s="94"/>
      <c r="D308" s="94"/>
      <c r="E308" s="94"/>
      <c r="F308" s="94"/>
      <c r="G308" s="94"/>
      <c r="H308" s="94"/>
      <c r="I308" s="94"/>
      <c r="J308" s="94"/>
      <c r="K308" s="94"/>
      <c r="L308" s="94"/>
      <c r="M308" s="94"/>
      <c r="N308" s="94"/>
      <c r="O308" s="94"/>
      <c r="P308" s="94"/>
      <c r="Q308" s="94"/>
      <c r="R308" s="94"/>
      <c r="S308" s="94"/>
      <c r="T308" s="94"/>
      <c r="U308" s="94"/>
      <c r="V308" s="94"/>
      <c r="W308" s="94"/>
      <c r="X308" s="94"/>
      <c r="Y308" s="94"/>
      <c r="Z308" s="94"/>
      <c r="AA308" s="94"/>
      <c r="AB308" s="94"/>
      <c r="AC308" s="94"/>
      <c r="AD308" s="94"/>
      <c r="AE308" s="94"/>
      <c r="AF308" s="94"/>
      <c r="AG308" s="95"/>
      <c r="AH308" s="96"/>
      <c r="AI308" s="97"/>
      <c r="AJ308" s="98"/>
      <c r="AK308" s="67">
        <f t="shared" si="4"/>
        <v>0</v>
      </c>
      <c r="AL308" s="68"/>
      <c r="AM308" s="68"/>
      <c r="AN308" s="68"/>
      <c r="AO308" s="68"/>
      <c r="AP308" s="68"/>
      <c r="AQ308" s="68"/>
      <c r="AR308" s="68"/>
      <c r="AS308" s="68"/>
      <c r="AT308" s="68"/>
      <c r="AU308" s="68"/>
      <c r="AV308" s="68"/>
      <c r="AW308" s="68"/>
      <c r="AX308" s="68"/>
      <c r="AY308" s="69"/>
      <c r="AZ308" s="155"/>
      <c r="BA308" s="156"/>
      <c r="BB308" s="2">
        <v>4</v>
      </c>
    </row>
    <row r="309" spans="1:55" x14ac:dyDescent="0.4">
      <c r="A309" s="2">
        <v>500</v>
      </c>
      <c r="B309" s="99" t="s">
        <v>124</v>
      </c>
      <c r="C309" s="99"/>
      <c r="D309" s="99"/>
      <c r="E309" s="99"/>
      <c r="F309" s="99"/>
      <c r="G309" s="99"/>
      <c r="H309" s="99"/>
      <c r="I309" s="99"/>
      <c r="J309" s="99"/>
      <c r="K309" s="99"/>
      <c r="L309" s="99"/>
      <c r="M309" s="99"/>
      <c r="N309" s="99"/>
      <c r="O309" s="99"/>
      <c r="P309" s="99"/>
      <c r="Q309" s="99"/>
      <c r="R309" s="99"/>
      <c r="S309" s="99"/>
      <c r="T309" s="99"/>
      <c r="U309" s="99"/>
      <c r="V309" s="99"/>
      <c r="W309" s="99"/>
      <c r="X309" s="99"/>
      <c r="Y309" s="99"/>
      <c r="Z309" s="99"/>
      <c r="AA309" s="99"/>
      <c r="AB309" s="99"/>
      <c r="AC309" s="99"/>
      <c r="AD309" s="99"/>
      <c r="AE309" s="99"/>
      <c r="AF309" s="99"/>
      <c r="AG309" s="99"/>
      <c r="AH309" s="100" t="str">
        <f t="shared" ref="AH309:AH325" si="10">IFERROR(VLOOKUP($A309,$A$9:$BA$273,34,FALSE),"")</f>
        <v>採点
選択欄</v>
      </c>
      <c r="AI309" s="100"/>
      <c r="AJ309" s="100"/>
      <c r="AK309" s="101" t="str">
        <f t="shared" si="4"/>
        <v>自由記入欄</v>
      </c>
      <c r="AL309" s="101"/>
      <c r="AM309" s="101"/>
      <c r="AN309" s="101"/>
      <c r="AO309" s="101"/>
      <c r="AP309" s="101"/>
      <c r="AQ309" s="101"/>
      <c r="AR309" s="101"/>
      <c r="AS309" s="101"/>
      <c r="AT309" s="101"/>
      <c r="AU309" s="101"/>
      <c r="AV309" s="101"/>
      <c r="AW309" s="101"/>
      <c r="AX309" s="101"/>
      <c r="AY309" s="101"/>
      <c r="AZ309" s="101"/>
      <c r="BA309" s="101"/>
      <c r="BB309" s="2">
        <v>5</v>
      </c>
    </row>
    <row r="310" spans="1:55" ht="20.100000000000001" customHeight="1" x14ac:dyDescent="0.4">
      <c r="A310" s="2">
        <v>511</v>
      </c>
      <c r="B310" s="102" t="str">
        <f>IFERROR(VLOOKUP($A310,$A$9:$BA$273,2,FALSE),"")</f>
        <v>①　先進地視察・研修受講等により、構成員のICTリテラシーの向上を図っている。</v>
      </c>
      <c r="C310" s="103"/>
      <c r="D310" s="103"/>
      <c r="E310" s="103"/>
      <c r="F310" s="103"/>
      <c r="G310" s="103"/>
      <c r="H310" s="103"/>
      <c r="I310" s="103"/>
      <c r="J310" s="103"/>
      <c r="K310" s="103"/>
      <c r="L310" s="103"/>
      <c r="M310" s="103"/>
      <c r="N310" s="103"/>
      <c r="O310" s="103"/>
      <c r="P310" s="103"/>
      <c r="Q310" s="103"/>
      <c r="R310" s="103"/>
      <c r="S310" s="103"/>
      <c r="T310" s="103"/>
      <c r="U310" s="103"/>
      <c r="V310" s="103"/>
      <c r="W310" s="103"/>
      <c r="X310" s="103"/>
      <c r="Y310" s="103"/>
      <c r="Z310" s="103"/>
      <c r="AA310" s="103"/>
      <c r="AB310" s="103"/>
      <c r="AC310" s="103"/>
      <c r="AD310" s="103"/>
      <c r="AE310" s="103"/>
      <c r="AF310" s="103"/>
      <c r="AG310" s="104"/>
      <c r="AH310" s="105">
        <f t="shared" si="10"/>
        <v>0</v>
      </c>
      <c r="AI310" s="106"/>
      <c r="AJ310" s="107"/>
      <c r="AK310" s="82">
        <f t="shared" si="4"/>
        <v>0</v>
      </c>
      <c r="AL310" s="83"/>
      <c r="AM310" s="83"/>
      <c r="AN310" s="83"/>
      <c r="AO310" s="83"/>
      <c r="AP310" s="83"/>
      <c r="AQ310" s="83"/>
      <c r="AR310" s="83"/>
      <c r="AS310" s="83"/>
      <c r="AT310" s="83"/>
      <c r="AU310" s="83"/>
      <c r="AV310" s="83"/>
      <c r="AW310" s="83"/>
      <c r="AX310" s="83"/>
      <c r="AY310" s="84"/>
      <c r="AZ310" s="85">
        <f>IF(AH310=0,0,0.25*(AH310-1)*33)</f>
        <v>0</v>
      </c>
      <c r="BA310" s="86"/>
      <c r="BB310" s="2">
        <v>5</v>
      </c>
      <c r="BC310" s="1">
        <v>1</v>
      </c>
    </row>
    <row r="311" spans="1:55" ht="36" customHeight="1" x14ac:dyDescent="0.4">
      <c r="A311" s="2">
        <v>521</v>
      </c>
      <c r="B311" s="70" t="str">
        <f>IFERROR(VLOOKUP($A311,$A$9:$BA$273,2,FALSE),"")</f>
        <v>②　組織内にコア技能者（ICT機器等の操作・解析方法、原理等を取得し、組織内普及を担える者）がいる。</v>
      </c>
      <c r="C311" s="71"/>
      <c r="D311" s="71"/>
      <c r="E311" s="71"/>
      <c r="F311" s="71"/>
      <c r="G311" s="71"/>
      <c r="H311" s="71"/>
      <c r="I311" s="71"/>
      <c r="J311" s="71"/>
      <c r="K311" s="71"/>
      <c r="L311" s="71"/>
      <c r="M311" s="71"/>
      <c r="N311" s="71"/>
      <c r="O311" s="71"/>
      <c r="P311" s="71"/>
      <c r="Q311" s="71"/>
      <c r="R311" s="71"/>
      <c r="S311" s="71"/>
      <c r="T311" s="71"/>
      <c r="U311" s="71"/>
      <c r="V311" s="71"/>
      <c r="W311" s="71"/>
      <c r="X311" s="71"/>
      <c r="Y311" s="71"/>
      <c r="Z311" s="71"/>
      <c r="AA311" s="71"/>
      <c r="AB311" s="71"/>
      <c r="AC311" s="71"/>
      <c r="AD311" s="71"/>
      <c r="AE311" s="71"/>
      <c r="AF311" s="71"/>
      <c r="AG311" s="72"/>
      <c r="AH311" s="73">
        <f t="shared" si="10"/>
        <v>0</v>
      </c>
      <c r="AI311" s="74"/>
      <c r="AJ311" s="75"/>
      <c r="AK311" s="64">
        <f t="shared" si="4"/>
        <v>0</v>
      </c>
      <c r="AL311" s="65"/>
      <c r="AM311" s="65"/>
      <c r="AN311" s="65"/>
      <c r="AO311" s="65"/>
      <c r="AP311" s="65"/>
      <c r="AQ311" s="65"/>
      <c r="AR311" s="65"/>
      <c r="AS311" s="65"/>
      <c r="AT311" s="65"/>
      <c r="AU311" s="65"/>
      <c r="AV311" s="65"/>
      <c r="AW311" s="65"/>
      <c r="AX311" s="65"/>
      <c r="AY311" s="66"/>
      <c r="AZ311" s="60">
        <f>IF(AH311=0,0,0.25*(AH311-1)*17.5)</f>
        <v>0</v>
      </c>
      <c r="BA311" s="61"/>
      <c r="BB311" s="2">
        <v>5</v>
      </c>
      <c r="BC311" s="1">
        <v>2</v>
      </c>
    </row>
    <row r="312" spans="1:55" ht="25.5" customHeight="1" x14ac:dyDescent="0.4">
      <c r="A312" s="2">
        <v>522</v>
      </c>
      <c r="B312" s="70" t="str">
        <f>IFERROR(VLOOKUP($A312,$A$9:$BA$273,2,FALSE),"")</f>
        <v>③　外部支援者がコア技能者に助言を行っている。</v>
      </c>
      <c r="C312" s="71"/>
      <c r="D312" s="71"/>
      <c r="E312" s="71"/>
      <c r="F312" s="71"/>
      <c r="G312" s="71"/>
      <c r="H312" s="71"/>
      <c r="I312" s="71"/>
      <c r="J312" s="71"/>
      <c r="K312" s="71"/>
      <c r="L312" s="71"/>
      <c r="M312" s="71"/>
      <c r="N312" s="71"/>
      <c r="O312" s="71"/>
      <c r="P312" s="71"/>
      <c r="Q312" s="71"/>
      <c r="R312" s="71"/>
      <c r="S312" s="71"/>
      <c r="T312" s="71"/>
      <c r="U312" s="71"/>
      <c r="V312" s="71"/>
      <c r="W312" s="71"/>
      <c r="X312" s="71"/>
      <c r="Y312" s="71"/>
      <c r="Z312" s="71"/>
      <c r="AA312" s="71"/>
      <c r="AB312" s="71"/>
      <c r="AC312" s="71"/>
      <c r="AD312" s="71"/>
      <c r="AE312" s="71"/>
      <c r="AF312" s="71"/>
      <c r="AG312" s="72"/>
      <c r="AH312" s="73">
        <f t="shared" si="10"/>
        <v>0</v>
      </c>
      <c r="AI312" s="74"/>
      <c r="AJ312" s="75"/>
      <c r="AK312" s="64">
        <f t="shared" si="4"/>
        <v>0</v>
      </c>
      <c r="AL312" s="65"/>
      <c r="AM312" s="65"/>
      <c r="AN312" s="65"/>
      <c r="AO312" s="65"/>
      <c r="AP312" s="65"/>
      <c r="AQ312" s="65"/>
      <c r="AR312" s="65"/>
      <c r="AS312" s="65"/>
      <c r="AT312" s="65"/>
      <c r="AU312" s="65"/>
      <c r="AV312" s="65"/>
      <c r="AW312" s="65"/>
      <c r="AX312" s="65"/>
      <c r="AY312" s="66"/>
      <c r="AZ312" s="60">
        <f>IF(AH312=0,0,0.25*(AH312-1)*17.5)</f>
        <v>0</v>
      </c>
      <c r="BA312" s="61"/>
      <c r="BB312" s="2">
        <v>5</v>
      </c>
      <c r="BC312" s="1">
        <v>2</v>
      </c>
    </row>
    <row r="313" spans="1:55" ht="36" customHeight="1" x14ac:dyDescent="0.4">
      <c r="A313" s="2">
        <v>531</v>
      </c>
      <c r="B313" s="76" t="str">
        <f>IFERROR(VLOOKUP($A313,$A$9:$BA$273,2,FALSE),"")</f>
        <v>④　ICTスキルの習得方法を確立している（マニュアル整備・コア技能者による現場技能者への指導普及等）。</v>
      </c>
      <c r="C313" s="77"/>
      <c r="D313" s="77"/>
      <c r="E313" s="77"/>
      <c r="F313" s="77"/>
      <c r="G313" s="77"/>
      <c r="H313" s="77"/>
      <c r="I313" s="77"/>
      <c r="J313" s="77"/>
      <c r="K313" s="77"/>
      <c r="L313" s="77"/>
      <c r="M313" s="77"/>
      <c r="N313" s="77"/>
      <c r="O313" s="77"/>
      <c r="P313" s="77"/>
      <c r="Q313" s="77"/>
      <c r="R313" s="77"/>
      <c r="S313" s="77"/>
      <c r="T313" s="77"/>
      <c r="U313" s="77"/>
      <c r="V313" s="77"/>
      <c r="W313" s="77"/>
      <c r="X313" s="77"/>
      <c r="Y313" s="77"/>
      <c r="Z313" s="77"/>
      <c r="AA313" s="77"/>
      <c r="AB313" s="77"/>
      <c r="AC313" s="77"/>
      <c r="AD313" s="77"/>
      <c r="AE313" s="77"/>
      <c r="AF313" s="77"/>
      <c r="AG313" s="78"/>
      <c r="AH313" s="79">
        <f t="shared" si="10"/>
        <v>0</v>
      </c>
      <c r="AI313" s="80"/>
      <c r="AJ313" s="81"/>
      <c r="AK313" s="64">
        <f t="shared" si="4"/>
        <v>0</v>
      </c>
      <c r="AL313" s="65"/>
      <c r="AM313" s="65"/>
      <c r="AN313" s="65"/>
      <c r="AO313" s="65"/>
      <c r="AP313" s="65"/>
      <c r="AQ313" s="65"/>
      <c r="AR313" s="65"/>
      <c r="AS313" s="65"/>
      <c r="AT313" s="65"/>
      <c r="AU313" s="65"/>
      <c r="AV313" s="65"/>
      <c r="AW313" s="65"/>
      <c r="AX313" s="65"/>
      <c r="AY313" s="66"/>
      <c r="AZ313" s="60">
        <f>IF(AH313=0,0,0.25*(AH313-1)*33)</f>
        <v>0</v>
      </c>
      <c r="BA313" s="61"/>
      <c r="BB313" s="2">
        <v>5</v>
      </c>
      <c r="BC313" s="1">
        <v>3</v>
      </c>
    </row>
    <row r="314" spans="1:55" ht="20.100000000000001" customHeight="1" x14ac:dyDescent="0.4">
      <c r="A314" s="2">
        <v>541</v>
      </c>
      <c r="B314" s="93" t="s">
        <v>146</v>
      </c>
      <c r="C314" s="94"/>
      <c r="D314" s="94"/>
      <c r="E314" s="94"/>
      <c r="F314" s="94"/>
      <c r="G314" s="94"/>
      <c r="H314" s="94"/>
      <c r="I314" s="94"/>
      <c r="J314" s="94"/>
      <c r="K314" s="94"/>
      <c r="L314" s="94"/>
      <c r="M314" s="94"/>
      <c r="N314" s="94"/>
      <c r="O314" s="94"/>
      <c r="P314" s="94"/>
      <c r="Q314" s="94"/>
      <c r="R314" s="94"/>
      <c r="S314" s="94"/>
      <c r="T314" s="94"/>
      <c r="U314" s="94"/>
      <c r="V314" s="94"/>
      <c r="W314" s="94"/>
      <c r="X314" s="94"/>
      <c r="Y314" s="94"/>
      <c r="Z314" s="94"/>
      <c r="AA314" s="94"/>
      <c r="AB314" s="94"/>
      <c r="AC314" s="94"/>
      <c r="AD314" s="94"/>
      <c r="AE314" s="94"/>
      <c r="AF314" s="94"/>
      <c r="AG314" s="95"/>
      <c r="AH314" s="96">
        <f t="shared" si="10"/>
        <v>0</v>
      </c>
      <c r="AI314" s="97"/>
      <c r="AJ314" s="98"/>
      <c r="AK314" s="67">
        <f t="shared" si="4"/>
        <v>0</v>
      </c>
      <c r="AL314" s="68"/>
      <c r="AM314" s="68"/>
      <c r="AN314" s="68"/>
      <c r="AO314" s="68"/>
      <c r="AP314" s="68"/>
      <c r="AQ314" s="68"/>
      <c r="AR314" s="68"/>
      <c r="AS314" s="68"/>
      <c r="AT314" s="68"/>
      <c r="AU314" s="68"/>
      <c r="AV314" s="68"/>
      <c r="AW314" s="68"/>
      <c r="AX314" s="68"/>
      <c r="AY314" s="69"/>
      <c r="AZ314" s="62"/>
      <c r="BA314" s="63"/>
      <c r="BB314" s="2">
        <v>5</v>
      </c>
    </row>
    <row r="315" spans="1:55" x14ac:dyDescent="0.4">
      <c r="A315" s="2">
        <v>600</v>
      </c>
      <c r="B315" s="99" t="s">
        <v>147</v>
      </c>
      <c r="C315" s="99"/>
      <c r="D315" s="99"/>
      <c r="E315" s="99"/>
      <c r="F315" s="99"/>
      <c r="G315" s="99"/>
      <c r="H315" s="99"/>
      <c r="I315" s="99"/>
      <c r="J315" s="99"/>
      <c r="K315" s="99"/>
      <c r="L315" s="99"/>
      <c r="M315" s="99"/>
      <c r="N315" s="99"/>
      <c r="O315" s="99"/>
      <c r="P315" s="99"/>
      <c r="Q315" s="99"/>
      <c r="R315" s="99"/>
      <c r="S315" s="99"/>
      <c r="T315" s="99"/>
      <c r="U315" s="99"/>
      <c r="V315" s="99"/>
      <c r="W315" s="99"/>
      <c r="X315" s="99"/>
      <c r="Y315" s="99"/>
      <c r="Z315" s="99"/>
      <c r="AA315" s="99"/>
      <c r="AB315" s="99"/>
      <c r="AC315" s="99"/>
      <c r="AD315" s="99"/>
      <c r="AE315" s="99"/>
      <c r="AF315" s="99"/>
      <c r="AG315" s="99"/>
      <c r="AH315" s="100" t="str">
        <f t="shared" si="10"/>
        <v>採点
選択欄</v>
      </c>
      <c r="AI315" s="100"/>
      <c r="AJ315" s="100"/>
      <c r="AK315" s="101" t="str">
        <f t="shared" si="4"/>
        <v>自由記入欄</v>
      </c>
      <c r="AL315" s="101"/>
      <c r="AM315" s="101"/>
      <c r="AN315" s="101"/>
      <c r="AO315" s="101"/>
      <c r="AP315" s="101"/>
      <c r="AQ315" s="101"/>
      <c r="AR315" s="101"/>
      <c r="AS315" s="101"/>
      <c r="AT315" s="101"/>
      <c r="AU315" s="101"/>
      <c r="AV315" s="101"/>
      <c r="AW315" s="101"/>
      <c r="AX315" s="101"/>
      <c r="AY315" s="101"/>
      <c r="AZ315" s="101"/>
      <c r="BA315" s="101"/>
      <c r="BB315" s="2">
        <v>6</v>
      </c>
    </row>
    <row r="316" spans="1:55" ht="20.100000000000001" customHeight="1" x14ac:dyDescent="0.4">
      <c r="A316" s="2">
        <v>611</v>
      </c>
      <c r="B316" s="102" t="str">
        <f t="shared" ref="B316:B317" si="11">IFERROR(VLOOKUP($A316,$A$9:$BA$273,2,FALSE),"")</f>
        <v>①　林業のデジタル化について具体例を知っており、メリット等を理解している。</v>
      </c>
      <c r="C316" s="103"/>
      <c r="D316" s="103"/>
      <c r="E316" s="103"/>
      <c r="F316" s="103"/>
      <c r="G316" s="103"/>
      <c r="H316" s="103"/>
      <c r="I316" s="103"/>
      <c r="J316" s="103"/>
      <c r="K316" s="103"/>
      <c r="L316" s="103"/>
      <c r="M316" s="103"/>
      <c r="N316" s="103"/>
      <c r="O316" s="103"/>
      <c r="P316" s="103"/>
      <c r="Q316" s="103"/>
      <c r="R316" s="103"/>
      <c r="S316" s="103"/>
      <c r="T316" s="103"/>
      <c r="U316" s="103"/>
      <c r="V316" s="103"/>
      <c r="W316" s="103"/>
      <c r="X316" s="103"/>
      <c r="Y316" s="103"/>
      <c r="Z316" s="103"/>
      <c r="AA316" s="103"/>
      <c r="AB316" s="103"/>
      <c r="AC316" s="103"/>
      <c r="AD316" s="103"/>
      <c r="AE316" s="103"/>
      <c r="AF316" s="103"/>
      <c r="AG316" s="104"/>
      <c r="AH316" s="105">
        <f t="shared" si="10"/>
        <v>0</v>
      </c>
      <c r="AI316" s="106"/>
      <c r="AJ316" s="107"/>
      <c r="AK316" s="82">
        <f t="shared" si="4"/>
        <v>0</v>
      </c>
      <c r="AL316" s="83"/>
      <c r="AM316" s="83"/>
      <c r="AN316" s="83"/>
      <c r="AO316" s="83"/>
      <c r="AP316" s="83"/>
      <c r="AQ316" s="83"/>
      <c r="AR316" s="83"/>
      <c r="AS316" s="83"/>
      <c r="AT316" s="83"/>
      <c r="AU316" s="83"/>
      <c r="AV316" s="83"/>
      <c r="AW316" s="83"/>
      <c r="AX316" s="83"/>
      <c r="AY316" s="84"/>
      <c r="AZ316" s="85">
        <f>IF(AH316=0,0,0.25*(AH316-1)*11)</f>
        <v>0</v>
      </c>
      <c r="BA316" s="86"/>
      <c r="BB316" s="2">
        <v>6</v>
      </c>
      <c r="BC316" s="1">
        <v>1</v>
      </c>
    </row>
    <row r="317" spans="1:55" ht="20.100000000000001" customHeight="1" x14ac:dyDescent="0.4">
      <c r="A317" s="2">
        <v>612</v>
      </c>
      <c r="B317" s="87" t="str">
        <f t="shared" si="11"/>
        <v>②　ICT機器・ソフト等の操作ができる。</v>
      </c>
      <c r="C317" s="88"/>
      <c r="D317" s="88"/>
      <c r="E317" s="88"/>
      <c r="F317" s="88"/>
      <c r="G317" s="88"/>
      <c r="H317" s="88"/>
      <c r="I317" s="88"/>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9"/>
      <c r="AH317" s="90">
        <f t="shared" si="10"/>
        <v>0</v>
      </c>
      <c r="AI317" s="91"/>
      <c r="AJ317" s="92"/>
      <c r="AK317" s="64">
        <f t="shared" si="4"/>
        <v>0</v>
      </c>
      <c r="AL317" s="65"/>
      <c r="AM317" s="65"/>
      <c r="AN317" s="65"/>
      <c r="AO317" s="65"/>
      <c r="AP317" s="65"/>
      <c r="AQ317" s="65"/>
      <c r="AR317" s="65"/>
      <c r="AS317" s="65"/>
      <c r="AT317" s="65"/>
      <c r="AU317" s="65"/>
      <c r="AV317" s="65"/>
      <c r="AW317" s="65"/>
      <c r="AX317" s="65"/>
      <c r="AY317" s="66"/>
      <c r="AZ317" s="60">
        <f>IF(AH317=0,0,0.25*(AH317-1)*11)</f>
        <v>0</v>
      </c>
      <c r="BA317" s="61"/>
      <c r="BB317" s="2">
        <v>6</v>
      </c>
      <c r="BC317" s="1">
        <v>1</v>
      </c>
    </row>
    <row r="318" spans="1:55" ht="35.1" customHeight="1" x14ac:dyDescent="0.4">
      <c r="A318" s="2">
        <v>613</v>
      </c>
      <c r="B318" s="87" t="str">
        <f t="shared" ref="B318:B323" si="12">IFERROR(VLOOKUP($A318,$A$9:$BA$273,2,FALSE),"")</f>
        <v>③　記憶・経験に頼る業務のデジタル化や、紙・FAX・電話・口頭連絡による業務のデジタル化を始めている。</v>
      </c>
      <c r="C318" s="88"/>
      <c r="D318" s="88"/>
      <c r="E318" s="88"/>
      <c r="F318" s="88"/>
      <c r="G318" s="88"/>
      <c r="H318" s="88"/>
      <c r="I318" s="88"/>
      <c r="J318" s="88"/>
      <c r="K318" s="88"/>
      <c r="L318" s="88"/>
      <c r="M318" s="88"/>
      <c r="N318" s="88"/>
      <c r="O318" s="88"/>
      <c r="P318" s="88"/>
      <c r="Q318" s="88"/>
      <c r="R318" s="88"/>
      <c r="S318" s="88"/>
      <c r="T318" s="88"/>
      <c r="U318" s="88"/>
      <c r="V318" s="88"/>
      <c r="W318" s="88"/>
      <c r="X318" s="88"/>
      <c r="Y318" s="88"/>
      <c r="Z318" s="88"/>
      <c r="AA318" s="88"/>
      <c r="AB318" s="88"/>
      <c r="AC318" s="88"/>
      <c r="AD318" s="88"/>
      <c r="AE318" s="88"/>
      <c r="AF318" s="88"/>
      <c r="AG318" s="89"/>
      <c r="AH318" s="90">
        <f t="shared" si="10"/>
        <v>0</v>
      </c>
      <c r="AI318" s="91"/>
      <c r="AJ318" s="92"/>
      <c r="AK318" s="64">
        <f t="shared" si="4"/>
        <v>0</v>
      </c>
      <c r="AL318" s="65"/>
      <c r="AM318" s="65"/>
      <c r="AN318" s="65"/>
      <c r="AO318" s="65"/>
      <c r="AP318" s="65"/>
      <c r="AQ318" s="65"/>
      <c r="AR318" s="65"/>
      <c r="AS318" s="65"/>
      <c r="AT318" s="65"/>
      <c r="AU318" s="65"/>
      <c r="AV318" s="65"/>
      <c r="AW318" s="65"/>
      <c r="AX318" s="65"/>
      <c r="AY318" s="66"/>
      <c r="AZ318" s="60">
        <f>IF(AH318=0,0,0.25*(AH318-1)*11)</f>
        <v>0</v>
      </c>
      <c r="BA318" s="61"/>
      <c r="BB318" s="2">
        <v>6</v>
      </c>
      <c r="BC318" s="1">
        <v>1</v>
      </c>
    </row>
    <row r="319" spans="1:55" ht="35.1" customHeight="1" x14ac:dyDescent="0.4">
      <c r="A319" s="2">
        <v>621</v>
      </c>
      <c r="B319" s="70" t="str">
        <f t="shared" si="12"/>
        <v>④　ICT機器等の取得データを分析・考察して、見える化し、業務効率化や生産性向上の立案につなげている。</v>
      </c>
      <c r="C319" s="71"/>
      <c r="D319" s="71"/>
      <c r="E319" s="71"/>
      <c r="F319" s="71"/>
      <c r="G319" s="71"/>
      <c r="H319" s="71"/>
      <c r="I319" s="71"/>
      <c r="J319" s="71"/>
      <c r="K319" s="71"/>
      <c r="L319" s="71"/>
      <c r="M319" s="71"/>
      <c r="N319" s="71"/>
      <c r="O319" s="71"/>
      <c r="P319" s="71"/>
      <c r="Q319" s="71"/>
      <c r="R319" s="71"/>
      <c r="S319" s="71"/>
      <c r="T319" s="71"/>
      <c r="U319" s="71"/>
      <c r="V319" s="71"/>
      <c r="W319" s="71"/>
      <c r="X319" s="71"/>
      <c r="Y319" s="71"/>
      <c r="Z319" s="71"/>
      <c r="AA319" s="71"/>
      <c r="AB319" s="71"/>
      <c r="AC319" s="71"/>
      <c r="AD319" s="71"/>
      <c r="AE319" s="71"/>
      <c r="AF319" s="71"/>
      <c r="AG319" s="72"/>
      <c r="AH319" s="73">
        <f t="shared" si="10"/>
        <v>0</v>
      </c>
      <c r="AI319" s="74"/>
      <c r="AJ319" s="75"/>
      <c r="AK319" s="64">
        <f t="shared" si="4"/>
        <v>0</v>
      </c>
      <c r="AL319" s="65"/>
      <c r="AM319" s="65"/>
      <c r="AN319" s="65"/>
      <c r="AO319" s="65"/>
      <c r="AP319" s="65"/>
      <c r="AQ319" s="65"/>
      <c r="AR319" s="65"/>
      <c r="AS319" s="65"/>
      <c r="AT319" s="65"/>
      <c r="AU319" s="65"/>
      <c r="AV319" s="65"/>
      <c r="AW319" s="65"/>
      <c r="AX319" s="65"/>
      <c r="AY319" s="66"/>
      <c r="AZ319" s="60">
        <f>IF(AH319=0,0,0.25*(AH319-1)*17.5)</f>
        <v>0</v>
      </c>
      <c r="BA319" s="61"/>
      <c r="BB319" s="2">
        <v>6</v>
      </c>
      <c r="BC319" s="1">
        <v>2</v>
      </c>
    </row>
    <row r="320" spans="1:55" ht="20.100000000000001" customHeight="1" x14ac:dyDescent="0.4">
      <c r="A320" s="2">
        <v>622</v>
      </c>
      <c r="B320" s="70" t="str">
        <f t="shared" si="12"/>
        <v>⑤　デジタル化により業務効率化を行っている。</v>
      </c>
      <c r="C320" s="71"/>
      <c r="D320" s="71"/>
      <c r="E320" s="71"/>
      <c r="F320" s="71"/>
      <c r="G320" s="71"/>
      <c r="H320" s="71"/>
      <c r="I320" s="71"/>
      <c r="J320" s="71"/>
      <c r="K320" s="71"/>
      <c r="L320" s="71"/>
      <c r="M320" s="71"/>
      <c r="N320" s="71"/>
      <c r="O320" s="71"/>
      <c r="P320" s="71"/>
      <c r="Q320" s="71"/>
      <c r="R320" s="71"/>
      <c r="S320" s="71"/>
      <c r="T320" s="71"/>
      <c r="U320" s="71"/>
      <c r="V320" s="71"/>
      <c r="W320" s="71"/>
      <c r="X320" s="71"/>
      <c r="Y320" s="71"/>
      <c r="Z320" s="71"/>
      <c r="AA320" s="71"/>
      <c r="AB320" s="71"/>
      <c r="AC320" s="71"/>
      <c r="AD320" s="71"/>
      <c r="AE320" s="71"/>
      <c r="AF320" s="71"/>
      <c r="AG320" s="72"/>
      <c r="AH320" s="73">
        <f>IFERROR(VLOOKUP($A320,$A$9:$BA$273,34,FALSE),"")</f>
        <v>0</v>
      </c>
      <c r="AI320" s="74"/>
      <c r="AJ320" s="75"/>
      <c r="AK320" s="64">
        <f t="shared" si="4"/>
        <v>0</v>
      </c>
      <c r="AL320" s="65"/>
      <c r="AM320" s="65"/>
      <c r="AN320" s="65"/>
      <c r="AO320" s="65"/>
      <c r="AP320" s="65"/>
      <c r="AQ320" s="65"/>
      <c r="AR320" s="65"/>
      <c r="AS320" s="65"/>
      <c r="AT320" s="65"/>
      <c r="AU320" s="65"/>
      <c r="AV320" s="65"/>
      <c r="AW320" s="65"/>
      <c r="AX320" s="65"/>
      <c r="AY320" s="66"/>
      <c r="AZ320" s="60">
        <f>IF(AH320=0,0,0.25*(AH320-1)*17.5)</f>
        <v>0</v>
      </c>
      <c r="BA320" s="61"/>
      <c r="BB320" s="2">
        <v>6</v>
      </c>
      <c r="BC320" s="1">
        <v>2</v>
      </c>
    </row>
    <row r="321" spans="1:55" ht="35.1" customHeight="1" x14ac:dyDescent="0.4">
      <c r="A321" s="2">
        <v>631</v>
      </c>
      <c r="B321" s="76" t="str">
        <f t="shared" si="12"/>
        <v>⑥　ICT機器等から取得・分析したデータを元に、新たな価値を創出している（売上・利益・生産性向上、新規事業創出等、事業・経営の意思決定に資する活用がされている）。</v>
      </c>
      <c r="C321" s="77"/>
      <c r="D321" s="77"/>
      <c r="E321" s="77"/>
      <c r="F321" s="77"/>
      <c r="G321" s="77"/>
      <c r="H321" s="77"/>
      <c r="I321" s="77"/>
      <c r="J321" s="77"/>
      <c r="K321" s="77"/>
      <c r="L321" s="77"/>
      <c r="M321" s="77"/>
      <c r="N321" s="77"/>
      <c r="O321" s="77"/>
      <c r="P321" s="77"/>
      <c r="Q321" s="77"/>
      <c r="R321" s="77"/>
      <c r="S321" s="77"/>
      <c r="T321" s="77"/>
      <c r="U321" s="77"/>
      <c r="V321" s="77"/>
      <c r="W321" s="77"/>
      <c r="X321" s="77"/>
      <c r="Y321" s="77"/>
      <c r="Z321" s="77"/>
      <c r="AA321" s="77"/>
      <c r="AB321" s="77"/>
      <c r="AC321" s="77"/>
      <c r="AD321" s="77"/>
      <c r="AE321" s="77"/>
      <c r="AF321" s="77"/>
      <c r="AG321" s="78"/>
      <c r="AH321" s="79">
        <f t="shared" si="10"/>
        <v>0</v>
      </c>
      <c r="AI321" s="80"/>
      <c r="AJ321" s="81"/>
      <c r="AK321" s="64">
        <f t="shared" si="4"/>
        <v>0</v>
      </c>
      <c r="AL321" s="65"/>
      <c r="AM321" s="65"/>
      <c r="AN321" s="65"/>
      <c r="AO321" s="65"/>
      <c r="AP321" s="65"/>
      <c r="AQ321" s="65"/>
      <c r="AR321" s="65"/>
      <c r="AS321" s="65"/>
      <c r="AT321" s="65"/>
      <c r="AU321" s="65"/>
      <c r="AV321" s="65"/>
      <c r="AW321" s="65"/>
      <c r="AX321" s="65"/>
      <c r="AY321" s="66"/>
      <c r="AZ321" s="60">
        <f>IF(AH321=0,0,0.25*(AH321-1)*17.5)</f>
        <v>0</v>
      </c>
      <c r="BA321" s="61"/>
      <c r="BB321" s="2">
        <v>6</v>
      </c>
      <c r="BC321" s="1">
        <v>3</v>
      </c>
    </row>
    <row r="322" spans="1:55" ht="35.1" customHeight="1" x14ac:dyDescent="0.4">
      <c r="A322" s="2">
        <v>632</v>
      </c>
      <c r="B322" s="76" t="str">
        <f t="shared" si="12"/>
        <v>⑦　デジタル技術を競争力強化（マーケティング、販路拡大、新商品開発、ビジネスモデル構築等）に積極的に活用している。</v>
      </c>
      <c r="C322" s="77"/>
      <c r="D322" s="77"/>
      <c r="E322" s="77"/>
      <c r="F322" s="77"/>
      <c r="G322" s="77"/>
      <c r="H322" s="77"/>
      <c r="I322" s="77"/>
      <c r="J322" s="77"/>
      <c r="K322" s="77"/>
      <c r="L322" s="77"/>
      <c r="M322" s="77"/>
      <c r="N322" s="77"/>
      <c r="O322" s="77"/>
      <c r="P322" s="77"/>
      <c r="Q322" s="77"/>
      <c r="R322" s="77"/>
      <c r="S322" s="77"/>
      <c r="T322" s="77"/>
      <c r="U322" s="77"/>
      <c r="V322" s="77"/>
      <c r="W322" s="77"/>
      <c r="X322" s="77"/>
      <c r="Y322" s="77"/>
      <c r="Z322" s="77"/>
      <c r="AA322" s="77"/>
      <c r="AB322" s="77"/>
      <c r="AC322" s="77"/>
      <c r="AD322" s="77"/>
      <c r="AE322" s="77"/>
      <c r="AF322" s="77"/>
      <c r="AG322" s="78"/>
      <c r="AH322" s="79">
        <f t="shared" si="10"/>
        <v>0</v>
      </c>
      <c r="AI322" s="80"/>
      <c r="AJ322" s="81"/>
      <c r="AK322" s="64">
        <f t="shared" si="4"/>
        <v>0</v>
      </c>
      <c r="AL322" s="65"/>
      <c r="AM322" s="65"/>
      <c r="AN322" s="65"/>
      <c r="AO322" s="65"/>
      <c r="AP322" s="65"/>
      <c r="AQ322" s="65"/>
      <c r="AR322" s="65"/>
      <c r="AS322" s="65"/>
      <c r="AT322" s="65"/>
      <c r="AU322" s="65"/>
      <c r="AV322" s="65"/>
      <c r="AW322" s="65"/>
      <c r="AX322" s="65"/>
      <c r="AY322" s="66"/>
      <c r="AZ322" s="60">
        <f>IF(AH322=0,0,0.25*(AH322-1)*17.5)</f>
        <v>0</v>
      </c>
      <c r="BA322" s="61"/>
      <c r="BB322" s="2">
        <v>6</v>
      </c>
      <c r="BC322" s="1">
        <v>3</v>
      </c>
    </row>
    <row r="323" spans="1:55" ht="20.100000000000001" customHeight="1" x14ac:dyDescent="0.4">
      <c r="A323" s="2">
        <v>641</v>
      </c>
      <c r="B323" s="93" t="str">
        <f t="shared" si="12"/>
        <v>⑧　その他（ICT活用・ICTリテラシー関係）</v>
      </c>
      <c r="C323" s="94"/>
      <c r="D323" s="94"/>
      <c r="E323" s="94"/>
      <c r="F323" s="94"/>
      <c r="G323" s="94"/>
      <c r="H323" s="94"/>
      <c r="I323" s="94"/>
      <c r="J323" s="94"/>
      <c r="K323" s="94"/>
      <c r="L323" s="94"/>
      <c r="M323" s="94"/>
      <c r="N323" s="94"/>
      <c r="O323" s="94"/>
      <c r="P323" s="94"/>
      <c r="Q323" s="94"/>
      <c r="R323" s="94"/>
      <c r="S323" s="94"/>
      <c r="T323" s="94"/>
      <c r="U323" s="94"/>
      <c r="V323" s="94"/>
      <c r="W323" s="94"/>
      <c r="X323" s="94"/>
      <c r="Y323" s="94"/>
      <c r="Z323" s="94"/>
      <c r="AA323" s="94"/>
      <c r="AB323" s="94"/>
      <c r="AC323" s="94"/>
      <c r="AD323" s="94"/>
      <c r="AE323" s="94"/>
      <c r="AF323" s="94"/>
      <c r="AG323" s="95"/>
      <c r="AH323" s="96">
        <f t="shared" si="10"/>
        <v>0</v>
      </c>
      <c r="AI323" s="97"/>
      <c r="AJ323" s="98"/>
      <c r="AK323" s="67">
        <f t="shared" si="4"/>
        <v>0</v>
      </c>
      <c r="AL323" s="68"/>
      <c r="AM323" s="68"/>
      <c r="AN323" s="68"/>
      <c r="AO323" s="68"/>
      <c r="AP323" s="68"/>
      <c r="AQ323" s="68"/>
      <c r="AR323" s="68"/>
      <c r="AS323" s="68"/>
      <c r="AT323" s="68"/>
      <c r="AU323" s="68"/>
      <c r="AV323" s="68"/>
      <c r="AW323" s="68"/>
      <c r="AX323" s="68"/>
      <c r="AY323" s="69"/>
      <c r="AZ323" s="62"/>
      <c r="BA323" s="63"/>
      <c r="BB323" s="2">
        <v>6</v>
      </c>
    </row>
    <row r="324" spans="1:55" x14ac:dyDescent="0.4">
      <c r="A324" s="2">
        <v>700</v>
      </c>
      <c r="B324" s="99" t="s">
        <v>188</v>
      </c>
      <c r="C324" s="99"/>
      <c r="D324" s="99"/>
      <c r="E324" s="99"/>
      <c r="F324" s="99"/>
      <c r="G324" s="99"/>
      <c r="H324" s="99"/>
      <c r="I324" s="99"/>
      <c r="J324" s="99"/>
      <c r="K324" s="99"/>
      <c r="L324" s="99"/>
      <c r="M324" s="99"/>
      <c r="N324" s="99"/>
      <c r="O324" s="99"/>
      <c r="P324" s="99"/>
      <c r="Q324" s="99"/>
      <c r="R324" s="99"/>
      <c r="S324" s="99"/>
      <c r="T324" s="99"/>
      <c r="U324" s="99"/>
      <c r="V324" s="99"/>
      <c r="W324" s="99"/>
      <c r="X324" s="99"/>
      <c r="Y324" s="99"/>
      <c r="Z324" s="99"/>
      <c r="AA324" s="99"/>
      <c r="AB324" s="99"/>
      <c r="AC324" s="99"/>
      <c r="AD324" s="99"/>
      <c r="AE324" s="99"/>
      <c r="AF324" s="99"/>
      <c r="AG324" s="99"/>
      <c r="AH324" s="100" t="str">
        <f t="shared" si="10"/>
        <v>採点
選択欄</v>
      </c>
      <c r="AI324" s="100"/>
      <c r="AJ324" s="100"/>
      <c r="AK324" s="101" t="str">
        <f t="shared" si="4"/>
        <v>自由記入欄</v>
      </c>
      <c r="AL324" s="101"/>
      <c r="AM324" s="101"/>
      <c r="AN324" s="101"/>
      <c r="AO324" s="101"/>
      <c r="AP324" s="101"/>
      <c r="AQ324" s="101"/>
      <c r="AR324" s="101"/>
      <c r="AS324" s="101"/>
      <c r="AT324" s="101"/>
      <c r="AU324" s="101"/>
      <c r="AV324" s="101"/>
      <c r="AW324" s="101"/>
      <c r="AX324" s="101"/>
      <c r="AY324" s="101"/>
      <c r="AZ324" s="101"/>
      <c r="BA324" s="101"/>
      <c r="BB324" s="2">
        <v>7</v>
      </c>
    </row>
    <row r="325" spans="1:55" ht="20.100000000000001" customHeight="1" x14ac:dyDescent="0.4">
      <c r="A325" s="2">
        <v>741</v>
      </c>
      <c r="B325" s="150" t="str">
        <f>IFERROR(VLOOKUP($A325,$A$9:$BA$273,2,FALSE),"")</f>
        <v>①　その他</v>
      </c>
      <c r="C325" s="151"/>
      <c r="D325" s="151"/>
      <c r="E325" s="151"/>
      <c r="F325" s="151"/>
      <c r="G325" s="151"/>
      <c r="H325" s="151"/>
      <c r="I325" s="151"/>
      <c r="J325" s="151"/>
      <c r="K325" s="151"/>
      <c r="L325" s="151"/>
      <c r="M325" s="151"/>
      <c r="N325" s="151"/>
      <c r="O325" s="151"/>
      <c r="P325" s="151"/>
      <c r="Q325" s="151"/>
      <c r="R325" s="151"/>
      <c r="S325" s="151"/>
      <c r="T325" s="151"/>
      <c r="U325" s="151"/>
      <c r="V325" s="151"/>
      <c r="W325" s="151"/>
      <c r="X325" s="151"/>
      <c r="Y325" s="151"/>
      <c r="Z325" s="151"/>
      <c r="AA325" s="151"/>
      <c r="AB325" s="151"/>
      <c r="AC325" s="151"/>
      <c r="AD325" s="151"/>
      <c r="AE325" s="151"/>
      <c r="AF325" s="151"/>
      <c r="AG325" s="152"/>
      <c r="AH325" s="153">
        <f t="shared" si="10"/>
        <v>0</v>
      </c>
      <c r="AI325" s="100"/>
      <c r="AJ325" s="154"/>
      <c r="AK325" s="139">
        <f t="shared" si="4"/>
        <v>0</v>
      </c>
      <c r="AL325" s="101"/>
      <c r="AM325" s="101"/>
      <c r="AN325" s="101"/>
      <c r="AO325" s="101"/>
      <c r="AP325" s="101"/>
      <c r="AQ325" s="101"/>
      <c r="AR325" s="101"/>
      <c r="AS325" s="101"/>
      <c r="AT325" s="101"/>
      <c r="AU325" s="101"/>
      <c r="AV325" s="101"/>
      <c r="AW325" s="101"/>
      <c r="AX325" s="101"/>
      <c r="AY325" s="140"/>
      <c r="AZ325" s="148"/>
      <c r="BA325" s="149"/>
      <c r="BB325" s="2">
        <v>7</v>
      </c>
    </row>
    <row r="326" spans="1:55" ht="12.6" customHeight="1" x14ac:dyDescent="0.4"/>
    <row r="327" spans="1:55" ht="18" customHeight="1" x14ac:dyDescent="0.4">
      <c r="B327" s="143"/>
      <c r="C327" s="144"/>
      <c r="D327" s="144"/>
      <c r="E327" s="144"/>
      <c r="F327" s="145"/>
      <c r="G327" s="136" t="s">
        <v>203</v>
      </c>
      <c r="H327" s="138"/>
      <c r="I327" s="136" t="s">
        <v>204</v>
      </c>
      <c r="J327" s="138"/>
      <c r="K327" s="136" t="s">
        <v>205</v>
      </c>
      <c r="L327" s="138"/>
      <c r="M327" s="136" t="s">
        <v>206</v>
      </c>
      <c r="N327" s="138"/>
      <c r="O327" s="136" t="s">
        <v>207</v>
      </c>
      <c r="P327" s="138"/>
      <c r="Q327" s="136" t="s">
        <v>208</v>
      </c>
      <c r="R327" s="138"/>
      <c r="U327" s="4" t="s">
        <v>212</v>
      </c>
    </row>
    <row r="328" spans="1:55" ht="18" customHeight="1" x14ac:dyDescent="0.4">
      <c r="B328" s="136" t="s">
        <v>202</v>
      </c>
      <c r="C328" s="137"/>
      <c r="D328" s="137"/>
      <c r="E328" s="137"/>
      <c r="F328" s="138"/>
      <c r="G328" s="146">
        <v>1</v>
      </c>
      <c r="H328" s="147"/>
      <c r="I328" s="146">
        <v>2</v>
      </c>
      <c r="J328" s="147"/>
      <c r="K328" s="146">
        <v>3</v>
      </c>
      <c r="L328" s="147"/>
      <c r="M328" s="146">
        <v>4</v>
      </c>
      <c r="N328" s="147"/>
      <c r="O328" s="146">
        <v>5</v>
      </c>
      <c r="P328" s="147"/>
      <c r="Q328" s="146">
        <v>6</v>
      </c>
      <c r="R328" s="147"/>
      <c r="V328" s="4" t="s">
        <v>194</v>
      </c>
      <c r="W328" s="4" t="s">
        <v>195</v>
      </c>
      <c r="X328" s="4" t="s">
        <v>196</v>
      </c>
      <c r="Y328" s="4" t="s">
        <v>197</v>
      </c>
      <c r="Z328" s="4" t="s">
        <v>198</v>
      </c>
      <c r="AA328" s="4" t="s">
        <v>199</v>
      </c>
    </row>
    <row r="329" spans="1:55" ht="18" customHeight="1" x14ac:dyDescent="0.4">
      <c r="B329" s="136">
        <v>1</v>
      </c>
      <c r="C329" s="137"/>
      <c r="D329" s="137"/>
      <c r="E329" s="137"/>
      <c r="F329" s="138"/>
      <c r="G329" s="141">
        <f>SUM(AZ278:BA279)</f>
        <v>0</v>
      </c>
      <c r="H329" s="142"/>
      <c r="I329" s="141">
        <f>SUM(AZ287)</f>
        <v>0</v>
      </c>
      <c r="J329" s="142"/>
      <c r="K329" s="141">
        <f>SUM(AZ293:BA295)</f>
        <v>0</v>
      </c>
      <c r="L329" s="142"/>
      <c r="M329" s="141">
        <f>SUM(AZ302:BA303)</f>
        <v>0</v>
      </c>
      <c r="N329" s="142"/>
      <c r="O329" s="141">
        <f>SUM(AZ310)</f>
        <v>0</v>
      </c>
      <c r="P329" s="142"/>
      <c r="Q329" s="141">
        <f>SUM(AZ316:BA318)</f>
        <v>0</v>
      </c>
      <c r="R329" s="142"/>
      <c r="U329" s="4" t="s">
        <v>209</v>
      </c>
      <c r="V329" s="20">
        <f>G329</f>
        <v>0</v>
      </c>
      <c r="W329" s="20">
        <f>I329</f>
        <v>0</v>
      </c>
      <c r="X329" s="20">
        <f>K329</f>
        <v>0</v>
      </c>
      <c r="Y329" s="20">
        <f>M329</f>
        <v>0</v>
      </c>
      <c r="Z329" s="20">
        <f>O329</f>
        <v>0</v>
      </c>
      <c r="AA329" s="20">
        <f>Q329</f>
        <v>0</v>
      </c>
      <c r="AB329" s="20"/>
    </row>
    <row r="330" spans="1:55" ht="18" customHeight="1" x14ac:dyDescent="0.4">
      <c r="B330" s="136">
        <v>2</v>
      </c>
      <c r="C330" s="137"/>
      <c r="D330" s="137"/>
      <c r="E330" s="137"/>
      <c r="F330" s="138"/>
      <c r="G330" s="141">
        <f>SUM(AZ280:BA281)</f>
        <v>0</v>
      </c>
      <c r="H330" s="142"/>
      <c r="I330" s="141">
        <f>SUM(AZ288:BA289)</f>
        <v>0</v>
      </c>
      <c r="J330" s="142"/>
      <c r="K330" s="141">
        <f>SUM(AZ296:BA298)</f>
        <v>0</v>
      </c>
      <c r="L330" s="142"/>
      <c r="M330" s="141">
        <f>SUM(AZ304:BA305)</f>
        <v>0</v>
      </c>
      <c r="N330" s="142"/>
      <c r="O330" s="141">
        <f>SUM(AZ311:BA312)</f>
        <v>0</v>
      </c>
      <c r="P330" s="142"/>
      <c r="Q330" s="141">
        <f>SUM(AZ319:BA320)</f>
        <v>0</v>
      </c>
      <c r="R330" s="142"/>
      <c r="U330" s="4" t="s">
        <v>210</v>
      </c>
      <c r="V330" s="20">
        <f t="shared" ref="V330:V332" si="13">G330</f>
        <v>0</v>
      </c>
      <c r="W330" s="20">
        <f t="shared" ref="W330:W332" si="14">I330</f>
        <v>0</v>
      </c>
      <c r="X330" s="20">
        <f t="shared" ref="X330:X332" si="15">K330</f>
        <v>0</v>
      </c>
      <c r="Y330" s="20">
        <f t="shared" ref="Y330:Y332" si="16">M330</f>
        <v>0</v>
      </c>
      <c r="Z330" s="20">
        <f t="shared" ref="Z330:Z332" si="17">O330</f>
        <v>0</v>
      </c>
      <c r="AA330" s="20">
        <f t="shared" ref="AA330:AA331" si="18">Q330</f>
        <v>0</v>
      </c>
    </row>
    <row r="331" spans="1:55" ht="18" customHeight="1" x14ac:dyDescent="0.4">
      <c r="B331" s="136">
        <v>3</v>
      </c>
      <c r="C331" s="137"/>
      <c r="D331" s="137"/>
      <c r="E331" s="137"/>
      <c r="F331" s="138"/>
      <c r="G331" s="141">
        <f>SUM(AZ282:BA284)</f>
        <v>0</v>
      </c>
      <c r="H331" s="142"/>
      <c r="I331" s="141">
        <f>SUM(AZ290)</f>
        <v>0</v>
      </c>
      <c r="J331" s="142"/>
      <c r="K331" s="141">
        <f>SUM(AZ299:BA299)</f>
        <v>0</v>
      </c>
      <c r="L331" s="142"/>
      <c r="M331" s="141">
        <f>SUM(AZ306:BA307)</f>
        <v>0</v>
      </c>
      <c r="N331" s="142"/>
      <c r="O331" s="141">
        <f>SUM(AZ313)</f>
        <v>0</v>
      </c>
      <c r="P331" s="142"/>
      <c r="Q331" s="141">
        <f>SUM(AZ321:BA322)</f>
        <v>0</v>
      </c>
      <c r="R331" s="142"/>
      <c r="U331" s="4" t="s">
        <v>211</v>
      </c>
      <c r="V331" s="20">
        <f t="shared" si="13"/>
        <v>0</v>
      </c>
      <c r="W331" s="20">
        <f t="shared" si="14"/>
        <v>0</v>
      </c>
      <c r="X331" s="20">
        <f t="shared" si="15"/>
        <v>0</v>
      </c>
      <c r="Y331" s="20">
        <f t="shared" si="16"/>
        <v>0</v>
      </c>
      <c r="Z331" s="20">
        <f t="shared" si="17"/>
        <v>0</v>
      </c>
      <c r="AA331" s="20">
        <f t="shared" si="18"/>
        <v>0</v>
      </c>
    </row>
    <row r="332" spans="1:55" ht="18" customHeight="1" x14ac:dyDescent="0.4">
      <c r="B332" s="136" t="s">
        <v>201</v>
      </c>
      <c r="C332" s="137"/>
      <c r="D332" s="137"/>
      <c r="E332" s="137"/>
      <c r="F332" s="138"/>
      <c r="G332" s="141">
        <f>SUM(AZ278:BA284)</f>
        <v>0</v>
      </c>
      <c r="H332" s="142"/>
      <c r="I332" s="141">
        <f>SUM(AZ287:AZ290)</f>
        <v>0</v>
      </c>
      <c r="J332" s="142"/>
      <c r="K332" s="141">
        <f>SUM(AZ293:BA299)</f>
        <v>0</v>
      </c>
      <c r="L332" s="142"/>
      <c r="M332" s="141">
        <f>SUM(AZ302:BA307)</f>
        <v>0</v>
      </c>
      <c r="N332" s="142"/>
      <c r="O332" s="141">
        <f>SUM(AZ310:BA313)</f>
        <v>0</v>
      </c>
      <c r="P332" s="142"/>
      <c r="Q332" s="141">
        <f>SUM(AZ316:BA323)</f>
        <v>0</v>
      </c>
      <c r="R332" s="142"/>
      <c r="U332" s="4" t="s">
        <v>200</v>
      </c>
      <c r="V332" s="20">
        <f t="shared" si="13"/>
        <v>0</v>
      </c>
      <c r="W332" s="20">
        <f t="shared" si="14"/>
        <v>0</v>
      </c>
      <c r="X332" s="20">
        <f t="shared" si="15"/>
        <v>0</v>
      </c>
      <c r="Y332" s="20">
        <f t="shared" si="16"/>
        <v>0</v>
      </c>
      <c r="Z332" s="20">
        <f t="shared" si="17"/>
        <v>0</v>
      </c>
      <c r="AA332" s="20">
        <f>Q332</f>
        <v>0</v>
      </c>
    </row>
  </sheetData>
  <mergeCells count="596">
    <mergeCell ref="B134:AG134"/>
    <mergeCell ref="AH134:AJ134"/>
    <mergeCell ref="AK134:BA134"/>
    <mergeCell ref="D135:BA135"/>
    <mergeCell ref="D136:BA136"/>
    <mergeCell ref="D137:BA137"/>
    <mergeCell ref="D138:BA138"/>
    <mergeCell ref="D139:BA139"/>
    <mergeCell ref="B142:AG142"/>
    <mergeCell ref="D94:BA94"/>
    <mergeCell ref="D95:BA95"/>
    <mergeCell ref="D76:BA76"/>
    <mergeCell ref="D77:BA77"/>
    <mergeCell ref="B78:AG78"/>
    <mergeCell ref="AH78:AJ78"/>
    <mergeCell ref="AK78:BA78"/>
    <mergeCell ref="D79:BA79"/>
    <mergeCell ref="D80:BA80"/>
    <mergeCell ref="D81:BA81"/>
    <mergeCell ref="D82:BA82"/>
    <mergeCell ref="D83:BA83"/>
    <mergeCell ref="B84:AG84"/>
    <mergeCell ref="AH84:AJ84"/>
    <mergeCell ref="AK84:BA84"/>
    <mergeCell ref="D85:BA85"/>
    <mergeCell ref="D86:BA86"/>
    <mergeCell ref="D87:BA87"/>
    <mergeCell ref="D30:BA30"/>
    <mergeCell ref="D31:BA31"/>
    <mergeCell ref="D32:BA32"/>
    <mergeCell ref="D33:BA33"/>
    <mergeCell ref="D47:BA47"/>
    <mergeCell ref="D48:BA48"/>
    <mergeCell ref="D49:BA49"/>
    <mergeCell ref="D61:BA61"/>
    <mergeCell ref="D62:BA62"/>
    <mergeCell ref="B34:AG34"/>
    <mergeCell ref="AH34:AJ34"/>
    <mergeCell ref="AK34:BA34"/>
    <mergeCell ref="D35:BA35"/>
    <mergeCell ref="D36:BA36"/>
    <mergeCell ref="D37:BA37"/>
    <mergeCell ref="D38:BA38"/>
    <mergeCell ref="D39:BA39"/>
    <mergeCell ref="B40:AG40"/>
    <mergeCell ref="AH40:AJ40"/>
    <mergeCell ref="AK40:BA40"/>
    <mergeCell ref="D41:BA41"/>
    <mergeCell ref="D42:BA42"/>
    <mergeCell ref="D43:BA43"/>
    <mergeCell ref="D44:BA44"/>
    <mergeCell ref="B4:H4"/>
    <mergeCell ref="I4:AC4"/>
    <mergeCell ref="B5:H5"/>
    <mergeCell ref="I5:AC5"/>
    <mergeCell ref="B3:H3"/>
    <mergeCell ref="I3:AC3"/>
    <mergeCell ref="D11:BA11"/>
    <mergeCell ref="D12:BA12"/>
    <mergeCell ref="B1:BA1"/>
    <mergeCell ref="AH22:AJ22"/>
    <mergeCell ref="AK22:BA22"/>
    <mergeCell ref="B28:AG28"/>
    <mergeCell ref="AH28:AJ28"/>
    <mergeCell ref="AK28:BA28"/>
    <mergeCell ref="D27:BA27"/>
    <mergeCell ref="D29:BA29"/>
    <mergeCell ref="B7:BA7"/>
    <mergeCell ref="B9:AG9"/>
    <mergeCell ref="AH9:AJ9"/>
    <mergeCell ref="AK9:BA9"/>
    <mergeCell ref="D13:BA13"/>
    <mergeCell ref="D14:BA14"/>
    <mergeCell ref="D15:BA15"/>
    <mergeCell ref="D23:BA23"/>
    <mergeCell ref="D24:BA24"/>
    <mergeCell ref="D25:BA25"/>
    <mergeCell ref="D26:BA26"/>
    <mergeCell ref="D17:BA17"/>
    <mergeCell ref="D18:BA18"/>
    <mergeCell ref="D19:BA19"/>
    <mergeCell ref="D20:BA20"/>
    <mergeCell ref="D21:BA21"/>
    <mergeCell ref="B16:AG16"/>
    <mergeCell ref="D143:BA143"/>
    <mergeCell ref="D144:BA144"/>
    <mergeCell ref="AH148:AJ148"/>
    <mergeCell ref="AK148:BA148"/>
    <mergeCell ref="D145:BA145"/>
    <mergeCell ref="D146:BA146"/>
    <mergeCell ref="D147:BA147"/>
    <mergeCell ref="AH10:AJ10"/>
    <mergeCell ref="AK10:BA10"/>
    <mergeCell ref="AH16:AJ16"/>
    <mergeCell ref="AK16:BA16"/>
    <mergeCell ref="B10:AG10"/>
    <mergeCell ref="B59:AG59"/>
    <mergeCell ref="AH59:AJ59"/>
    <mergeCell ref="AK59:BA59"/>
    <mergeCell ref="AH60:AJ60"/>
    <mergeCell ref="AK60:BA60"/>
    <mergeCell ref="B60:AG60"/>
    <mergeCell ref="D50:BA50"/>
    <mergeCell ref="D51:BA51"/>
    <mergeCell ref="B46:AG46"/>
    <mergeCell ref="AH46:AJ46"/>
    <mergeCell ref="AK46:BA46"/>
    <mergeCell ref="B22:AG22"/>
    <mergeCell ref="D159:BA159"/>
    <mergeCell ref="B172:AG172"/>
    <mergeCell ref="D173:BA173"/>
    <mergeCell ref="D174:BA174"/>
    <mergeCell ref="D175:BA175"/>
    <mergeCell ref="D176:BA176"/>
    <mergeCell ref="AH172:AJ172"/>
    <mergeCell ref="AK172:BA172"/>
    <mergeCell ref="D163:BA163"/>
    <mergeCell ref="D164:BA164"/>
    <mergeCell ref="D165:BA165"/>
    <mergeCell ref="B166:AG166"/>
    <mergeCell ref="AH166:AJ166"/>
    <mergeCell ref="AK166:BA166"/>
    <mergeCell ref="D167:BA167"/>
    <mergeCell ref="D168:BA168"/>
    <mergeCell ref="D169:BA169"/>
    <mergeCell ref="D170:BA170"/>
    <mergeCell ref="D171:BA171"/>
    <mergeCell ref="AZ278:BA278"/>
    <mergeCell ref="AZ279:BA279"/>
    <mergeCell ref="AZ280:BA280"/>
    <mergeCell ref="AK278:AY278"/>
    <mergeCell ref="AK279:AY279"/>
    <mergeCell ref="AK280:AY280"/>
    <mergeCell ref="B204:AG204"/>
    <mergeCell ref="AH204:AJ204"/>
    <mergeCell ref="AK204:BA204"/>
    <mergeCell ref="D205:BA205"/>
    <mergeCell ref="D206:BA206"/>
    <mergeCell ref="D207:BA207"/>
    <mergeCell ref="D208:BA208"/>
    <mergeCell ref="D209:BA209"/>
    <mergeCell ref="B210:AG210"/>
    <mergeCell ref="AH210:AJ210"/>
    <mergeCell ref="AK210:BA210"/>
    <mergeCell ref="D211:BA211"/>
    <mergeCell ref="D219:BA219"/>
    <mergeCell ref="D220:BA220"/>
    <mergeCell ref="D221:BA221"/>
    <mergeCell ref="D222:BA222"/>
    <mergeCell ref="D223:BA223"/>
    <mergeCell ref="D213:BA213"/>
    <mergeCell ref="B280:AG280"/>
    <mergeCell ref="AH280:AJ280"/>
    <mergeCell ref="B281:AG281"/>
    <mergeCell ref="AH281:AJ281"/>
    <mergeCell ref="AH279:AJ279"/>
    <mergeCell ref="AZ308:BA308"/>
    <mergeCell ref="AZ306:BA306"/>
    <mergeCell ref="AZ307:BA307"/>
    <mergeCell ref="AZ303:BA303"/>
    <mergeCell ref="AZ304:BA304"/>
    <mergeCell ref="AZ305:BA305"/>
    <mergeCell ref="AZ298:BA298"/>
    <mergeCell ref="AZ299:BA299"/>
    <mergeCell ref="AK293:AY293"/>
    <mergeCell ref="AZ293:BA293"/>
    <mergeCell ref="AZ284:BA284"/>
    <mergeCell ref="AK284:AY284"/>
    <mergeCell ref="AZ281:BA281"/>
    <mergeCell ref="AZ282:BA282"/>
    <mergeCell ref="AZ283:BA283"/>
    <mergeCell ref="AK281:AY281"/>
    <mergeCell ref="AK282:AY282"/>
    <mergeCell ref="AK283:AY283"/>
    <mergeCell ref="AZ285:BA285"/>
    <mergeCell ref="AK285:AY285"/>
    <mergeCell ref="AK291:AY291"/>
    <mergeCell ref="AZ289:BA289"/>
    <mergeCell ref="AZ290:BA290"/>
    <mergeCell ref="AZ291:BA291"/>
    <mergeCell ref="B282:AG282"/>
    <mergeCell ref="AH282:AJ282"/>
    <mergeCell ref="B283:AG283"/>
    <mergeCell ref="AH283:AJ283"/>
    <mergeCell ref="B284:AG284"/>
    <mergeCell ref="AH284:AJ284"/>
    <mergeCell ref="B285:AG285"/>
    <mergeCell ref="AH285:AJ285"/>
    <mergeCell ref="AK287:AY287"/>
    <mergeCell ref="AZ287:BA287"/>
    <mergeCell ref="AK288:AY288"/>
    <mergeCell ref="AZ288:BA288"/>
    <mergeCell ref="AK289:AY289"/>
    <mergeCell ref="AK290:AY290"/>
    <mergeCell ref="B286:AG286"/>
    <mergeCell ref="AH286:AJ286"/>
    <mergeCell ref="AK286:BA286"/>
    <mergeCell ref="B287:AG287"/>
    <mergeCell ref="AH287:AJ287"/>
    <mergeCell ref="AH292:AJ292"/>
    <mergeCell ref="AK292:BA292"/>
    <mergeCell ref="B293:AG293"/>
    <mergeCell ref="AH293:AJ293"/>
    <mergeCell ref="B294:AG294"/>
    <mergeCell ref="AH294:AJ294"/>
    <mergeCell ref="B288:AG288"/>
    <mergeCell ref="AH288:AJ288"/>
    <mergeCell ref="B289:AG289"/>
    <mergeCell ref="AH289:AJ289"/>
    <mergeCell ref="B290:AG290"/>
    <mergeCell ref="AH290:AJ290"/>
    <mergeCell ref="AK294:AY294"/>
    <mergeCell ref="AK300:AY300"/>
    <mergeCell ref="AZ300:BA300"/>
    <mergeCell ref="AK302:AY302"/>
    <mergeCell ref="AZ302:BA302"/>
    <mergeCell ref="B298:AG298"/>
    <mergeCell ref="AH298:AJ298"/>
    <mergeCell ref="B299:AG299"/>
    <mergeCell ref="AH299:AJ299"/>
    <mergeCell ref="B300:AG300"/>
    <mergeCell ref="AH300:AJ300"/>
    <mergeCell ref="AK298:AY298"/>
    <mergeCell ref="AK299:AY299"/>
    <mergeCell ref="AH306:AJ306"/>
    <mergeCell ref="AK303:AY303"/>
    <mergeCell ref="AK304:AY304"/>
    <mergeCell ref="AK305:AY305"/>
    <mergeCell ref="AK306:AY306"/>
    <mergeCell ref="AK307:AY307"/>
    <mergeCell ref="AK308:AY308"/>
    <mergeCell ref="B301:AG301"/>
    <mergeCell ref="AH301:AJ301"/>
    <mergeCell ref="AK301:BA301"/>
    <mergeCell ref="B302:AG302"/>
    <mergeCell ref="AH302:AJ302"/>
    <mergeCell ref="B303:AG303"/>
    <mergeCell ref="AH303:AJ303"/>
    <mergeCell ref="B314:AG314"/>
    <mergeCell ref="AH314:AJ314"/>
    <mergeCell ref="B315:AG315"/>
    <mergeCell ref="AH315:AJ315"/>
    <mergeCell ref="AK315:BA315"/>
    <mergeCell ref="B316:AG316"/>
    <mergeCell ref="AH316:AJ316"/>
    <mergeCell ref="B317:AG317"/>
    <mergeCell ref="AH317:AJ317"/>
    <mergeCell ref="AK314:AY314"/>
    <mergeCell ref="AZ314:BA314"/>
    <mergeCell ref="AK316:AY316"/>
    <mergeCell ref="AZ316:BA316"/>
    <mergeCell ref="AZ317:BA317"/>
    <mergeCell ref="B318:AG318"/>
    <mergeCell ref="AH318:AJ318"/>
    <mergeCell ref="B319:AG319"/>
    <mergeCell ref="AH319:AJ319"/>
    <mergeCell ref="B320:AG320"/>
    <mergeCell ref="AH320:AJ320"/>
    <mergeCell ref="I328:J328"/>
    <mergeCell ref="K328:L328"/>
    <mergeCell ref="M328:N328"/>
    <mergeCell ref="O328:P328"/>
    <mergeCell ref="B321:AG321"/>
    <mergeCell ref="AH321:AJ321"/>
    <mergeCell ref="B322:AG322"/>
    <mergeCell ref="AH322:AJ322"/>
    <mergeCell ref="B323:AG323"/>
    <mergeCell ref="AH323:AJ323"/>
    <mergeCell ref="AZ325:BA325"/>
    <mergeCell ref="G329:H329"/>
    <mergeCell ref="G330:H330"/>
    <mergeCell ref="G328:H328"/>
    <mergeCell ref="B329:F329"/>
    <mergeCell ref="B324:AG324"/>
    <mergeCell ref="AH324:AJ324"/>
    <mergeCell ref="AK324:BA324"/>
    <mergeCell ref="B325:AG325"/>
    <mergeCell ref="AH325:AJ325"/>
    <mergeCell ref="B328:F328"/>
    <mergeCell ref="B330:F330"/>
    <mergeCell ref="K327:L327"/>
    <mergeCell ref="M327:N327"/>
    <mergeCell ref="O327:P327"/>
    <mergeCell ref="Q327:R327"/>
    <mergeCell ref="I329:J329"/>
    <mergeCell ref="K329:L329"/>
    <mergeCell ref="M329:N329"/>
    <mergeCell ref="O329:P329"/>
    <mergeCell ref="Q329:R329"/>
    <mergeCell ref="B332:F332"/>
    <mergeCell ref="AK325:AY325"/>
    <mergeCell ref="G331:H331"/>
    <mergeCell ref="G332:H332"/>
    <mergeCell ref="I332:J332"/>
    <mergeCell ref="K332:L332"/>
    <mergeCell ref="M332:N332"/>
    <mergeCell ref="O332:P332"/>
    <mergeCell ref="Q332:R332"/>
    <mergeCell ref="B331:F331"/>
    <mergeCell ref="B327:F327"/>
    <mergeCell ref="I330:J330"/>
    <mergeCell ref="K330:L330"/>
    <mergeCell ref="M330:N330"/>
    <mergeCell ref="O330:P330"/>
    <mergeCell ref="Q330:R330"/>
    <mergeCell ref="I331:J331"/>
    <mergeCell ref="K331:L331"/>
    <mergeCell ref="M331:N331"/>
    <mergeCell ref="O331:P331"/>
    <mergeCell ref="Q331:R331"/>
    <mergeCell ref="Q328:R328"/>
    <mergeCell ref="G327:H327"/>
    <mergeCell ref="I327:J327"/>
    <mergeCell ref="D96:BA96"/>
    <mergeCell ref="D97:BA97"/>
    <mergeCell ref="D45:BA45"/>
    <mergeCell ref="B52:AG52"/>
    <mergeCell ref="AH52:AJ52"/>
    <mergeCell ref="AK52:BA52"/>
    <mergeCell ref="D53:BA53"/>
    <mergeCell ref="D54:BA54"/>
    <mergeCell ref="D55:BA55"/>
    <mergeCell ref="D56:BA56"/>
    <mergeCell ref="D57:BA57"/>
    <mergeCell ref="AH66:AJ66"/>
    <mergeCell ref="AK66:BA66"/>
    <mergeCell ref="AH92:AJ92"/>
    <mergeCell ref="AK92:BA92"/>
    <mergeCell ref="B91:AG91"/>
    <mergeCell ref="AH91:AJ91"/>
    <mergeCell ref="AK91:BA91"/>
    <mergeCell ref="D67:BA67"/>
    <mergeCell ref="D68:BA68"/>
    <mergeCell ref="D88:BA88"/>
    <mergeCell ref="D89:BA89"/>
    <mergeCell ref="B92:AG92"/>
    <mergeCell ref="D93:BA93"/>
    <mergeCell ref="D63:BA63"/>
    <mergeCell ref="D64:BA64"/>
    <mergeCell ref="D65:BA65"/>
    <mergeCell ref="B66:AG66"/>
    <mergeCell ref="D101:BA101"/>
    <mergeCell ref="D102:BA102"/>
    <mergeCell ref="D103:BA103"/>
    <mergeCell ref="B104:AG104"/>
    <mergeCell ref="AH104:AJ104"/>
    <mergeCell ref="AK104:BA104"/>
    <mergeCell ref="B98:AG98"/>
    <mergeCell ref="AH98:AJ98"/>
    <mergeCell ref="AK98:BA98"/>
    <mergeCell ref="D99:BA99"/>
    <mergeCell ref="D100:BA100"/>
    <mergeCell ref="D69:BA69"/>
    <mergeCell ref="D70:BA70"/>
    <mergeCell ref="D71:BA71"/>
    <mergeCell ref="B72:AG72"/>
    <mergeCell ref="AH72:AJ72"/>
    <mergeCell ref="AK72:BA72"/>
    <mergeCell ref="D73:BA73"/>
    <mergeCell ref="D74:BA74"/>
    <mergeCell ref="D75:BA75"/>
    <mergeCell ref="D105:BA105"/>
    <mergeCell ref="D106:BA106"/>
    <mergeCell ref="D107:BA107"/>
    <mergeCell ref="D108:BA108"/>
    <mergeCell ref="D109:BA109"/>
    <mergeCell ref="B110:AG110"/>
    <mergeCell ref="AH110:AJ110"/>
    <mergeCell ref="AK110:BA110"/>
    <mergeCell ref="D111:BA111"/>
    <mergeCell ref="D112:BA112"/>
    <mergeCell ref="D113:BA113"/>
    <mergeCell ref="D114:BA114"/>
    <mergeCell ref="D115:BA115"/>
    <mergeCell ref="B116:AG116"/>
    <mergeCell ref="AH116:AJ116"/>
    <mergeCell ref="AK116:BA116"/>
    <mergeCell ref="D117:BA117"/>
    <mergeCell ref="D118:BA118"/>
    <mergeCell ref="D119:BA119"/>
    <mergeCell ref="D120:BA120"/>
    <mergeCell ref="D121:BA121"/>
    <mergeCell ref="B122:AG122"/>
    <mergeCell ref="AH122:AJ122"/>
    <mergeCell ref="AK122:BA122"/>
    <mergeCell ref="D123:BA123"/>
    <mergeCell ref="D124:BA124"/>
    <mergeCell ref="D125:BA125"/>
    <mergeCell ref="D126:BA126"/>
    <mergeCell ref="D127:BA127"/>
    <mergeCell ref="B128:AG128"/>
    <mergeCell ref="AH128:AJ128"/>
    <mergeCell ref="AK128:BA128"/>
    <mergeCell ref="D129:BA129"/>
    <mergeCell ref="D130:BA130"/>
    <mergeCell ref="D131:BA131"/>
    <mergeCell ref="D132:BA132"/>
    <mergeCell ref="D133:BA133"/>
    <mergeCell ref="B160:AG160"/>
    <mergeCell ref="AH160:AJ160"/>
    <mergeCell ref="AK160:BA160"/>
    <mergeCell ref="D161:BA161"/>
    <mergeCell ref="D162:BA162"/>
    <mergeCell ref="D149:BA149"/>
    <mergeCell ref="D150:BA150"/>
    <mergeCell ref="D151:BA151"/>
    <mergeCell ref="D152:BA152"/>
    <mergeCell ref="D153:BA153"/>
    <mergeCell ref="B154:AG154"/>
    <mergeCell ref="AH154:AJ154"/>
    <mergeCell ref="AK154:BA154"/>
    <mergeCell ref="D155:BA155"/>
    <mergeCell ref="B148:AG148"/>
    <mergeCell ref="B141:AG141"/>
    <mergeCell ref="AH141:AJ141"/>
    <mergeCell ref="AK141:BA141"/>
    <mergeCell ref="AH142:AJ142"/>
    <mergeCell ref="AK142:BA142"/>
    <mergeCell ref="D156:BA156"/>
    <mergeCell ref="D157:BA157"/>
    <mergeCell ref="D158:BA158"/>
    <mergeCell ref="B192:AG192"/>
    <mergeCell ref="AH192:AJ192"/>
    <mergeCell ref="AK192:BA192"/>
    <mergeCell ref="D177:BA177"/>
    <mergeCell ref="B178:AG178"/>
    <mergeCell ref="AH178:AJ178"/>
    <mergeCell ref="AK178:BA178"/>
    <mergeCell ref="D179:BA179"/>
    <mergeCell ref="D180:BA180"/>
    <mergeCell ref="D181:BA181"/>
    <mergeCell ref="D182:BA182"/>
    <mergeCell ref="B185:AG185"/>
    <mergeCell ref="AH185:AJ185"/>
    <mergeCell ref="AK185:BA185"/>
    <mergeCell ref="AH186:AJ186"/>
    <mergeCell ref="AK186:BA186"/>
    <mergeCell ref="D183:BA183"/>
    <mergeCell ref="B186:AG186"/>
    <mergeCell ref="D187:BA187"/>
    <mergeCell ref="D188:BA188"/>
    <mergeCell ref="D189:BA189"/>
    <mergeCell ref="D190:BA190"/>
    <mergeCell ref="D191:BA191"/>
    <mergeCell ref="D193:BA193"/>
    <mergeCell ref="D194:BA194"/>
    <mergeCell ref="D195:BA195"/>
    <mergeCell ref="D196:BA196"/>
    <mergeCell ref="D197:BA197"/>
    <mergeCell ref="B198:AG198"/>
    <mergeCell ref="AH198:AJ198"/>
    <mergeCell ref="AK198:BA198"/>
    <mergeCell ref="D199:BA199"/>
    <mergeCell ref="D200:BA200"/>
    <mergeCell ref="D201:BA201"/>
    <mergeCell ref="D202:BA202"/>
    <mergeCell ref="D203:BA203"/>
    <mergeCell ref="B217:AG217"/>
    <mergeCell ref="AH217:AJ217"/>
    <mergeCell ref="AK217:BA217"/>
    <mergeCell ref="B218:AG218"/>
    <mergeCell ref="AH218:AJ218"/>
    <mergeCell ref="AK218:BA218"/>
    <mergeCell ref="D214:BA214"/>
    <mergeCell ref="D215:BA215"/>
    <mergeCell ref="D212:BA212"/>
    <mergeCell ref="B224:AG224"/>
    <mergeCell ref="AH224:AJ224"/>
    <mergeCell ref="AK224:BA224"/>
    <mergeCell ref="D225:BA225"/>
    <mergeCell ref="D226:BA226"/>
    <mergeCell ref="D227:BA227"/>
    <mergeCell ref="D228:BA228"/>
    <mergeCell ref="D229:BA229"/>
    <mergeCell ref="B230:AG230"/>
    <mergeCell ref="AH230:AJ230"/>
    <mergeCell ref="AK230:BA230"/>
    <mergeCell ref="D231:BA231"/>
    <mergeCell ref="D232:BA232"/>
    <mergeCell ref="D233:BA233"/>
    <mergeCell ref="D234:BA234"/>
    <mergeCell ref="D235:BA235"/>
    <mergeCell ref="B236:AG236"/>
    <mergeCell ref="AH236:AJ236"/>
    <mergeCell ref="AK236:BA236"/>
    <mergeCell ref="D237:BA237"/>
    <mergeCell ref="D238:BA238"/>
    <mergeCell ref="D239:BA239"/>
    <mergeCell ref="D240:BA240"/>
    <mergeCell ref="D241:BA241"/>
    <mergeCell ref="B242:AG242"/>
    <mergeCell ref="AH242:AJ242"/>
    <mergeCell ref="AK242:BA242"/>
    <mergeCell ref="D243:BA243"/>
    <mergeCell ref="D244:BA244"/>
    <mergeCell ref="D245:BA245"/>
    <mergeCell ref="D246:BA246"/>
    <mergeCell ref="D247:BA247"/>
    <mergeCell ref="B248:AG248"/>
    <mergeCell ref="AH248:AJ248"/>
    <mergeCell ref="AK248:BA248"/>
    <mergeCell ref="D249:BA249"/>
    <mergeCell ref="D250:BA250"/>
    <mergeCell ref="D251:BA251"/>
    <mergeCell ref="D252:BA252"/>
    <mergeCell ref="D253:BA253"/>
    <mergeCell ref="B254:AG254"/>
    <mergeCell ref="AH254:AJ254"/>
    <mergeCell ref="AK254:BA254"/>
    <mergeCell ref="D255:BA255"/>
    <mergeCell ref="D256:BA256"/>
    <mergeCell ref="D257:BA257"/>
    <mergeCell ref="D258:BA258"/>
    <mergeCell ref="B267:AG267"/>
    <mergeCell ref="AH267:AJ267"/>
    <mergeCell ref="AK267:BA267"/>
    <mergeCell ref="D259:BA259"/>
    <mergeCell ref="B260:AG260"/>
    <mergeCell ref="AH260:AJ260"/>
    <mergeCell ref="AK260:BA260"/>
    <mergeCell ref="D261:BA261"/>
    <mergeCell ref="D262:BA262"/>
    <mergeCell ref="D263:BA263"/>
    <mergeCell ref="D264:BA264"/>
    <mergeCell ref="D265:BA265"/>
    <mergeCell ref="AK295:AY295"/>
    <mergeCell ref="AK296:AY296"/>
    <mergeCell ref="AK297:AY297"/>
    <mergeCell ref="AZ294:BA294"/>
    <mergeCell ref="AZ295:BA295"/>
    <mergeCell ref="AZ296:BA296"/>
    <mergeCell ref="AZ297:BA297"/>
    <mergeCell ref="B268:AG268"/>
    <mergeCell ref="AH268:AJ268"/>
    <mergeCell ref="AK268:BA268"/>
    <mergeCell ref="D269:BA269"/>
    <mergeCell ref="D270:BA270"/>
    <mergeCell ref="D271:BA271"/>
    <mergeCell ref="D272:BA272"/>
    <mergeCell ref="D273:BA273"/>
    <mergeCell ref="B277:AG277"/>
    <mergeCell ref="AH277:AJ277"/>
    <mergeCell ref="AK277:BA277"/>
    <mergeCell ref="B278:AG278"/>
    <mergeCell ref="AH278:AJ278"/>
    <mergeCell ref="B279:AG279"/>
    <mergeCell ref="B291:AG291"/>
    <mergeCell ref="AH291:AJ291"/>
    <mergeCell ref="B292:AG292"/>
    <mergeCell ref="AZ310:BA310"/>
    <mergeCell ref="AZ311:BA311"/>
    <mergeCell ref="AZ312:BA312"/>
    <mergeCell ref="AZ313:BA313"/>
    <mergeCell ref="B295:AG295"/>
    <mergeCell ref="AH295:AJ295"/>
    <mergeCell ref="B296:AG296"/>
    <mergeCell ref="AH296:AJ296"/>
    <mergeCell ref="B297:AG297"/>
    <mergeCell ref="AH297:AJ297"/>
    <mergeCell ref="B307:AG307"/>
    <mergeCell ref="AH307:AJ307"/>
    <mergeCell ref="B308:AG308"/>
    <mergeCell ref="AH308:AJ308"/>
    <mergeCell ref="B309:AG309"/>
    <mergeCell ref="AH309:AJ309"/>
    <mergeCell ref="AK309:BA309"/>
    <mergeCell ref="B310:AG310"/>
    <mergeCell ref="AH310:AJ310"/>
    <mergeCell ref="B304:AG304"/>
    <mergeCell ref="AH304:AJ304"/>
    <mergeCell ref="B305:AG305"/>
    <mergeCell ref="AH305:AJ305"/>
    <mergeCell ref="B306:AG306"/>
    <mergeCell ref="B311:AG311"/>
    <mergeCell ref="AH311:AJ311"/>
    <mergeCell ref="B312:AG312"/>
    <mergeCell ref="AH312:AJ312"/>
    <mergeCell ref="B313:AG313"/>
    <mergeCell ref="AH313:AJ313"/>
    <mergeCell ref="AK310:AY310"/>
    <mergeCell ref="AK311:AY311"/>
    <mergeCell ref="AK312:AY312"/>
    <mergeCell ref="AK313:AY313"/>
    <mergeCell ref="AZ318:BA318"/>
    <mergeCell ref="AZ319:BA319"/>
    <mergeCell ref="AZ320:BA320"/>
    <mergeCell ref="AZ321:BA321"/>
    <mergeCell ref="AZ322:BA322"/>
    <mergeCell ref="AZ323:BA323"/>
    <mergeCell ref="AK317:AY317"/>
    <mergeCell ref="AK318:AY318"/>
    <mergeCell ref="AK319:AY319"/>
    <mergeCell ref="AK320:AY320"/>
    <mergeCell ref="AK321:AY321"/>
    <mergeCell ref="AK322:AY322"/>
    <mergeCell ref="AK323:AY323"/>
  </mergeCells>
  <phoneticPr fontId="1"/>
  <dataValidations count="2">
    <dataValidation type="list" allowBlank="1" showInputMessage="1" showErrorMessage="1" prompt="5～1の数字を入力" sqref="AH10:AJ10 AH16:AJ16 AH22:AJ22 AH28:AJ28 AH46:AJ46 AH60:AJ60 AH66:AJ66 AH72:AJ72 AH78:AJ78 AH84:AJ84 AH92:AJ92 AH134:AJ134 AH142:AJ142 AH148:AJ148 AH154:AJ154 AH172:AJ172 AH178:AJ178 AH186:AJ186 AH204:AJ204 AH210:AJ210 AH34:AJ34 AH40:AJ40 AH52:AJ52 AH98:AJ98 AH104:AJ104 AH110:AJ110 AH116:AJ116 AH122:AJ122 AH128:AJ128 AH160:AJ160 AH166:AJ166 AH192:AJ192 AH198:AJ198 AH218:AJ218 AH224:AJ224 AH230:AJ230 AH248:AJ248 AH254:AJ254 AH236:AJ236 AH242:AJ242 AH260:AJ260 AH268:AJ268" xr:uid="{4FE5729D-EC65-4D46-AF57-FD4B995CC74E}">
      <formula1>"5,4,3,2,1"</formula1>
    </dataValidation>
    <dataValidation allowBlank="1" showErrorMessage="1" prompt="5～1の数字を入力" sqref="AH278:AJ285 AH287:AJ325" xr:uid="{9BAB13F2-D88B-450D-A729-9933954FB07C}"/>
  </dataValidations>
  <pageMargins left="0.7" right="0.7" top="0.75" bottom="0.75" header="0.3" footer="0.3"/>
  <pageSetup paperSize="9" scale="60" fitToHeight="0" orientation="portrait" r:id="rId1"/>
  <rowBreaks count="9" manualBreakCount="9">
    <brk id="51" max="54" man="1"/>
    <brk id="97" max="54" man="1"/>
    <brk id="127" max="54" man="1"/>
    <brk id="177" max="54" man="1"/>
    <brk id="216" max="54" man="1"/>
    <brk id="253" max="54" man="1"/>
    <brk id="274" max="54" man="1"/>
    <brk id="326" max="54" man="1"/>
    <brk id="332" max="5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438FB-86C7-4F56-A0B2-8AC9C8CC6A72}">
  <dimension ref="A1:EA138"/>
  <sheetViews>
    <sheetView showGridLines="0" tabSelected="1" view="pageBreakPreview" topLeftCell="BB56" zoomScale="60" zoomScaleNormal="27" workbookViewId="0">
      <selection activeCell="EW104" sqref="EJ57:EW104"/>
    </sheetView>
  </sheetViews>
  <sheetFormatPr defaultColWidth="7.625" defaultRowHeight="19.5" x14ac:dyDescent="0.4"/>
  <cols>
    <col min="1" max="1" width="2.125" style="2" customWidth="1"/>
    <col min="2" max="2" width="4.125" style="2" hidden="1" customWidth="1"/>
    <col min="3" max="3" width="2.125" style="3" customWidth="1"/>
    <col min="4" max="10" width="2.125" style="4" customWidth="1"/>
    <col min="11" max="38" width="2.625" style="4" customWidth="1"/>
    <col min="39" max="54" width="2.625" style="3" customWidth="1"/>
    <col min="55" max="55" width="2.125" style="2" hidden="1" customWidth="1"/>
    <col min="56" max="57" width="2.125" style="1" hidden="1" customWidth="1"/>
    <col min="58" max="58" width="2.125" style="1" customWidth="1"/>
    <col min="59" max="59" width="4.125" style="2" hidden="1" customWidth="1"/>
    <col min="60" max="60" width="2.125" style="3" customWidth="1"/>
    <col min="61" max="67" width="2.125" style="4" customWidth="1"/>
    <col min="68" max="95" width="2.625" style="4" customWidth="1"/>
    <col min="96" max="111" width="2.625" style="3" customWidth="1"/>
    <col min="112" max="112" width="2.125" style="2" hidden="1" customWidth="1"/>
    <col min="113" max="113" width="2.125" style="1" hidden="1" customWidth="1"/>
    <col min="114" max="152" width="2.125" style="2" customWidth="1"/>
    <col min="153" max="16384" width="7.625" style="2"/>
  </cols>
  <sheetData>
    <row r="1" spans="1:131" s="21" customFormat="1" ht="30.95" customHeight="1" x14ac:dyDescent="0.4">
      <c r="C1" s="178" t="s">
        <v>287</v>
      </c>
      <c r="D1" s="178"/>
      <c r="E1" s="178"/>
      <c r="F1" s="178"/>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178"/>
      <c r="AH1" s="178"/>
      <c r="AI1" s="178"/>
      <c r="AJ1" s="178"/>
      <c r="AK1" s="178"/>
      <c r="AL1" s="178"/>
      <c r="AM1" s="178"/>
      <c r="AN1" s="178"/>
      <c r="AO1" s="178"/>
      <c r="AP1" s="178"/>
      <c r="AQ1" s="178"/>
      <c r="AR1" s="178"/>
      <c r="AS1" s="178"/>
      <c r="AT1" s="178"/>
      <c r="AU1" s="178"/>
      <c r="AV1" s="178"/>
      <c r="AW1" s="178"/>
      <c r="AX1" s="178"/>
      <c r="AY1" s="178"/>
      <c r="AZ1" s="178"/>
      <c r="BA1" s="178"/>
      <c r="BB1" s="178"/>
      <c r="BH1" s="178" t="s">
        <v>288</v>
      </c>
      <c r="BI1" s="178"/>
      <c r="BJ1" s="178"/>
      <c r="BK1" s="178"/>
      <c r="BL1" s="178"/>
      <c r="BM1" s="178"/>
      <c r="BN1" s="178"/>
      <c r="BO1" s="178"/>
      <c r="BP1" s="178"/>
      <c r="BQ1" s="178"/>
      <c r="BR1" s="178"/>
      <c r="BS1" s="178"/>
      <c r="BT1" s="178"/>
      <c r="BU1" s="178"/>
      <c r="BV1" s="178"/>
      <c r="BW1" s="178"/>
      <c r="BX1" s="178"/>
      <c r="BY1" s="178"/>
      <c r="BZ1" s="178"/>
      <c r="CA1" s="178"/>
      <c r="CB1" s="178"/>
      <c r="CC1" s="178"/>
      <c r="CD1" s="178"/>
      <c r="CE1" s="178"/>
      <c r="CF1" s="178"/>
      <c r="CG1" s="178"/>
      <c r="CH1" s="178"/>
      <c r="CI1" s="178"/>
      <c r="CJ1" s="178"/>
      <c r="CK1" s="178"/>
      <c r="CL1" s="178"/>
      <c r="CM1" s="178"/>
      <c r="CN1" s="178"/>
      <c r="CO1" s="178"/>
      <c r="CP1" s="178"/>
      <c r="CQ1" s="178"/>
      <c r="CR1" s="178"/>
      <c r="CS1" s="178"/>
      <c r="CT1" s="178"/>
      <c r="CU1" s="178"/>
      <c r="CV1" s="178"/>
      <c r="CW1" s="178"/>
      <c r="CX1" s="178"/>
      <c r="CY1" s="178"/>
      <c r="CZ1" s="178"/>
      <c r="DA1" s="178"/>
      <c r="DB1" s="178"/>
      <c r="DC1" s="178"/>
      <c r="DD1" s="178"/>
      <c r="DE1" s="178"/>
      <c r="DF1" s="178"/>
      <c r="DG1" s="178"/>
    </row>
    <row r="2" spans="1:131" s="1" customFormat="1" ht="12.6" customHeight="1" x14ac:dyDescent="0.4">
      <c r="C2" s="10"/>
      <c r="D2" s="10"/>
      <c r="E2" s="10"/>
      <c r="F2" s="10"/>
      <c r="G2" s="10"/>
      <c r="H2" s="10"/>
      <c r="I2" s="10"/>
      <c r="J2" s="11"/>
      <c r="K2" s="11"/>
      <c r="L2" s="11"/>
      <c r="M2" s="11"/>
      <c r="N2" s="11"/>
      <c r="O2" s="11"/>
      <c r="P2" s="11"/>
      <c r="Q2" s="11"/>
      <c r="R2" s="11"/>
      <c r="S2" s="11"/>
      <c r="T2" s="11"/>
      <c r="U2" s="11"/>
      <c r="V2" s="11"/>
      <c r="W2" s="11"/>
      <c r="X2" s="11"/>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H2" s="10"/>
      <c r="BI2" s="10"/>
      <c r="BJ2" s="10"/>
      <c r="BK2" s="10"/>
      <c r="BL2" s="10"/>
      <c r="BM2" s="10"/>
      <c r="BN2" s="10"/>
      <c r="BO2" s="11"/>
      <c r="BP2" s="11"/>
      <c r="BQ2" s="11"/>
      <c r="BR2" s="11"/>
      <c r="BS2" s="11"/>
      <c r="BT2" s="11"/>
      <c r="BU2" s="11"/>
      <c r="BV2" s="11"/>
      <c r="BW2" s="11"/>
      <c r="BX2" s="11"/>
      <c r="BY2" s="11"/>
      <c r="BZ2" s="11"/>
      <c r="CA2" s="11"/>
      <c r="CB2" s="11"/>
      <c r="CC2" s="11"/>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row>
    <row r="3" spans="1:131" s="1" customFormat="1" ht="21" customHeight="1" x14ac:dyDescent="0.4">
      <c r="C3" s="146" t="s">
        <v>192</v>
      </c>
      <c r="D3" s="100"/>
      <c r="E3" s="100"/>
      <c r="F3" s="100"/>
      <c r="G3" s="100"/>
      <c r="H3" s="100"/>
      <c r="I3" s="147"/>
      <c r="J3" s="146" t="str">
        <f>'採点表（R7.6月版）'!$I$3</f>
        <v>コンソA</v>
      </c>
      <c r="K3" s="100"/>
      <c r="L3" s="100"/>
      <c r="M3" s="100"/>
      <c r="N3" s="100"/>
      <c r="O3" s="100"/>
      <c r="P3" s="100"/>
      <c r="Q3" s="100"/>
      <c r="R3" s="100"/>
      <c r="S3" s="100"/>
      <c r="T3" s="100"/>
      <c r="U3" s="100"/>
      <c r="V3" s="100"/>
      <c r="W3" s="100"/>
      <c r="X3" s="100"/>
      <c r="Y3" s="100"/>
      <c r="Z3" s="100"/>
      <c r="AA3" s="100"/>
      <c r="AB3" s="100"/>
      <c r="AC3" s="100"/>
      <c r="AD3" s="147"/>
      <c r="AE3" s="15"/>
      <c r="AF3" s="3"/>
      <c r="AG3" s="3"/>
      <c r="AH3" s="3"/>
      <c r="AI3" s="3"/>
      <c r="AJ3" s="5"/>
      <c r="AK3" s="5"/>
      <c r="AL3" s="5"/>
      <c r="AM3" s="5"/>
      <c r="AN3" s="5"/>
      <c r="AO3" s="5"/>
      <c r="AP3" s="5"/>
      <c r="AQ3" s="5"/>
      <c r="AR3" s="5"/>
      <c r="AS3" s="5"/>
      <c r="AT3" s="5"/>
      <c r="AU3" s="5"/>
      <c r="AV3" s="5"/>
      <c r="AW3" s="5"/>
      <c r="AX3" s="5"/>
      <c r="AY3" s="5"/>
      <c r="AZ3" s="5"/>
      <c r="BA3" s="5"/>
      <c r="BB3" s="5"/>
      <c r="BH3" s="146" t="s">
        <v>192</v>
      </c>
      <c r="BI3" s="100"/>
      <c r="BJ3" s="100"/>
      <c r="BK3" s="100"/>
      <c r="BL3" s="100"/>
      <c r="BM3" s="100"/>
      <c r="BN3" s="147"/>
      <c r="BO3" s="146" t="str">
        <f>'採点表（R7.6月版）'!$I$3</f>
        <v>コンソA</v>
      </c>
      <c r="BP3" s="100"/>
      <c r="BQ3" s="100"/>
      <c r="BR3" s="100"/>
      <c r="BS3" s="100"/>
      <c r="BT3" s="100"/>
      <c r="BU3" s="100"/>
      <c r="BV3" s="100"/>
      <c r="BW3" s="100"/>
      <c r="BX3" s="100"/>
      <c r="BY3" s="100"/>
      <c r="BZ3" s="100"/>
      <c r="CA3" s="100"/>
      <c r="CB3" s="100"/>
      <c r="CC3" s="100"/>
      <c r="CD3" s="100"/>
      <c r="CE3" s="100"/>
      <c r="CF3" s="100"/>
      <c r="CG3" s="100"/>
      <c r="CH3" s="100"/>
      <c r="CI3" s="147"/>
      <c r="CJ3" s="15"/>
      <c r="CK3" s="3"/>
      <c r="CL3" s="191" t="s">
        <v>308</v>
      </c>
      <c r="CM3" s="192"/>
      <c r="CN3" s="168" t="s">
        <v>283</v>
      </c>
      <c r="CO3" s="168"/>
      <c r="CP3" s="168"/>
      <c r="CQ3" s="168"/>
      <c r="CR3" s="190"/>
      <c r="CS3" s="190"/>
      <c r="CT3" s="190"/>
      <c r="CU3" s="190"/>
      <c r="CV3" s="190"/>
      <c r="CW3" s="190"/>
      <c r="CX3" s="190"/>
      <c r="CY3" s="190"/>
      <c r="CZ3" s="190"/>
      <c r="DA3" s="190"/>
      <c r="DB3" s="190"/>
      <c r="DC3" s="190"/>
      <c r="DD3" s="190"/>
      <c r="DE3" s="190"/>
      <c r="DF3" s="190"/>
      <c r="DG3" s="190"/>
    </row>
    <row r="4" spans="1:131" s="1" customFormat="1" ht="21" customHeight="1" x14ac:dyDescent="0.4">
      <c r="C4" s="146" t="s">
        <v>190</v>
      </c>
      <c r="D4" s="100"/>
      <c r="E4" s="100"/>
      <c r="F4" s="100"/>
      <c r="G4" s="100"/>
      <c r="H4" s="100"/>
      <c r="I4" s="147"/>
      <c r="J4" s="146" t="str">
        <f>'採点表（R7.6月版）'!$I$4</f>
        <v>山林太郎</v>
      </c>
      <c r="K4" s="100"/>
      <c r="L4" s="100"/>
      <c r="M4" s="100"/>
      <c r="N4" s="100"/>
      <c r="O4" s="100"/>
      <c r="P4" s="100"/>
      <c r="Q4" s="100"/>
      <c r="R4" s="100"/>
      <c r="S4" s="100"/>
      <c r="T4" s="100"/>
      <c r="U4" s="100"/>
      <c r="V4" s="100"/>
      <c r="W4" s="100"/>
      <c r="X4" s="100"/>
      <c r="Y4" s="100"/>
      <c r="Z4" s="100"/>
      <c r="AA4" s="100"/>
      <c r="AB4" s="100"/>
      <c r="AC4" s="100"/>
      <c r="AD4" s="147"/>
      <c r="AE4" s="16"/>
      <c r="AF4" s="17"/>
      <c r="AG4" s="17"/>
      <c r="AH4" s="17"/>
      <c r="AI4" s="17"/>
      <c r="AJ4" s="5"/>
      <c r="AK4" s="5"/>
      <c r="AL4" s="5"/>
      <c r="AM4" s="5"/>
      <c r="AN4" s="5"/>
      <c r="AO4" s="5"/>
      <c r="AP4" s="5"/>
      <c r="AQ4" s="5"/>
      <c r="AR4" s="5"/>
      <c r="AS4" s="5"/>
      <c r="AT4" s="5"/>
      <c r="AU4" s="5"/>
      <c r="AV4" s="5"/>
      <c r="AW4" s="5"/>
      <c r="AX4" s="5"/>
      <c r="AY4" s="5"/>
      <c r="AZ4" s="5"/>
      <c r="BA4" s="5"/>
      <c r="BB4" s="5"/>
      <c r="BH4" s="146" t="s">
        <v>190</v>
      </c>
      <c r="BI4" s="100"/>
      <c r="BJ4" s="100"/>
      <c r="BK4" s="100"/>
      <c r="BL4" s="100"/>
      <c r="BM4" s="100"/>
      <c r="BN4" s="147"/>
      <c r="BO4" s="146" t="str">
        <f>'採点表（R7.6月版）'!$I$4</f>
        <v>山林太郎</v>
      </c>
      <c r="BP4" s="100"/>
      <c r="BQ4" s="100"/>
      <c r="BR4" s="100"/>
      <c r="BS4" s="100"/>
      <c r="BT4" s="100"/>
      <c r="BU4" s="100"/>
      <c r="BV4" s="100"/>
      <c r="BW4" s="100"/>
      <c r="BX4" s="100"/>
      <c r="BY4" s="100"/>
      <c r="BZ4" s="100"/>
      <c r="CA4" s="100"/>
      <c r="CB4" s="100"/>
      <c r="CC4" s="100"/>
      <c r="CD4" s="100"/>
      <c r="CE4" s="100"/>
      <c r="CF4" s="100"/>
      <c r="CG4" s="100"/>
      <c r="CH4" s="100"/>
      <c r="CI4" s="147"/>
      <c r="CJ4" s="16"/>
      <c r="CK4" s="17"/>
      <c r="CL4" s="193"/>
      <c r="CM4" s="194"/>
      <c r="CN4" s="168" t="s">
        <v>284</v>
      </c>
      <c r="CO4" s="168"/>
      <c r="CP4" s="168"/>
      <c r="CQ4" s="168"/>
      <c r="CR4" s="190"/>
      <c r="CS4" s="190"/>
      <c r="CT4" s="190"/>
      <c r="CU4" s="190"/>
      <c r="CV4" s="190"/>
      <c r="CW4" s="190"/>
      <c r="CX4" s="190"/>
      <c r="CY4" s="190"/>
      <c r="CZ4" s="190"/>
      <c r="DA4" s="190"/>
      <c r="DB4" s="190"/>
      <c r="DC4" s="190"/>
      <c r="DD4" s="190"/>
      <c r="DE4" s="190"/>
      <c r="DF4" s="190"/>
      <c r="DG4" s="190"/>
    </row>
    <row r="5" spans="1:131" s="1" customFormat="1" ht="21" customHeight="1" x14ac:dyDescent="0.4">
      <c r="C5" s="146" t="s">
        <v>191</v>
      </c>
      <c r="D5" s="100"/>
      <c r="E5" s="100"/>
      <c r="F5" s="100"/>
      <c r="G5" s="100"/>
      <c r="H5" s="100"/>
      <c r="I5" s="147"/>
      <c r="J5" s="177">
        <f>'採点表（R7.6月版）'!$I$5</f>
        <v>45775</v>
      </c>
      <c r="K5" s="177"/>
      <c r="L5" s="177"/>
      <c r="M5" s="177"/>
      <c r="N5" s="177"/>
      <c r="O5" s="177"/>
      <c r="P5" s="177"/>
      <c r="Q5" s="177"/>
      <c r="R5" s="177"/>
      <c r="S5" s="177"/>
      <c r="T5" s="177"/>
      <c r="U5" s="177"/>
      <c r="V5" s="177"/>
      <c r="W5" s="177"/>
      <c r="X5" s="177"/>
      <c r="Y5" s="177"/>
      <c r="Z5" s="177"/>
      <c r="AA5" s="177"/>
      <c r="AB5" s="177"/>
      <c r="AC5" s="177"/>
      <c r="AD5" s="177"/>
      <c r="AE5" s="5"/>
      <c r="AF5" s="5"/>
      <c r="AG5" s="5"/>
      <c r="AH5" s="5"/>
      <c r="AI5" s="5"/>
      <c r="AJ5" s="5"/>
      <c r="AK5" s="5"/>
      <c r="AL5" s="5"/>
      <c r="AM5" s="5"/>
      <c r="AN5" s="5"/>
      <c r="AO5" s="5"/>
      <c r="AP5" s="5"/>
      <c r="AQ5" s="5"/>
      <c r="AR5" s="5"/>
      <c r="AS5" s="5"/>
      <c r="AT5" s="5"/>
      <c r="AU5" s="5"/>
      <c r="AV5" s="5"/>
      <c r="AW5" s="5"/>
      <c r="AX5" s="5"/>
      <c r="AY5" s="5"/>
      <c r="AZ5" s="5"/>
      <c r="BA5" s="5"/>
      <c r="BB5" s="5"/>
      <c r="BH5" s="146" t="s">
        <v>191</v>
      </c>
      <c r="BI5" s="100"/>
      <c r="BJ5" s="100"/>
      <c r="BK5" s="100"/>
      <c r="BL5" s="100"/>
      <c r="BM5" s="100"/>
      <c r="BN5" s="147"/>
      <c r="BO5" s="177">
        <f>'採点表（R7.6月版）'!$I$5</f>
        <v>45775</v>
      </c>
      <c r="BP5" s="177"/>
      <c r="BQ5" s="177"/>
      <c r="BR5" s="177"/>
      <c r="BS5" s="177"/>
      <c r="BT5" s="177"/>
      <c r="BU5" s="177"/>
      <c r="BV5" s="177"/>
      <c r="BW5" s="177"/>
      <c r="BX5" s="177"/>
      <c r="BY5" s="177"/>
      <c r="BZ5" s="177"/>
      <c r="CA5" s="177"/>
      <c r="CB5" s="177"/>
      <c r="CC5" s="177"/>
      <c r="CD5" s="177"/>
      <c r="CE5" s="177"/>
      <c r="CF5" s="177"/>
      <c r="CG5" s="177"/>
      <c r="CH5" s="177"/>
      <c r="CI5" s="177"/>
      <c r="CJ5" s="5"/>
      <c r="CK5" s="5"/>
      <c r="CL5" s="195"/>
      <c r="CM5" s="196"/>
      <c r="CN5" s="168" t="s">
        <v>285</v>
      </c>
      <c r="CO5" s="168"/>
      <c r="CP5" s="168"/>
      <c r="CQ5" s="168"/>
      <c r="CR5" s="190"/>
      <c r="CS5" s="190"/>
      <c r="CT5" s="190"/>
      <c r="CU5" s="190"/>
      <c r="CV5" s="190"/>
      <c r="CW5" s="190"/>
      <c r="CX5" s="190"/>
      <c r="CY5" s="190"/>
      <c r="CZ5" s="190"/>
      <c r="DA5" s="190"/>
      <c r="DB5" s="190"/>
      <c r="DC5" s="190"/>
      <c r="DD5" s="190"/>
      <c r="DE5" s="190"/>
      <c r="DF5" s="190"/>
      <c r="DG5" s="190"/>
    </row>
    <row r="6" spans="1:131" s="1" customFormat="1" ht="12.6" customHeight="1" x14ac:dyDescent="0.4">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row>
    <row r="7" spans="1:131" x14ac:dyDescent="0.4">
      <c r="A7" s="1"/>
      <c r="B7" s="1">
        <v>100</v>
      </c>
      <c r="C7" s="117" t="s">
        <v>14</v>
      </c>
      <c r="D7" s="117"/>
      <c r="E7" s="117"/>
      <c r="F7" s="117"/>
      <c r="G7" s="117"/>
      <c r="H7" s="117"/>
      <c r="I7" s="117"/>
      <c r="J7" s="117"/>
      <c r="K7" s="117"/>
      <c r="L7" s="117"/>
      <c r="M7" s="117"/>
      <c r="N7" s="117"/>
      <c r="O7" s="117"/>
      <c r="P7" s="117"/>
      <c r="Q7" s="117"/>
      <c r="R7" s="117"/>
      <c r="S7" s="117"/>
      <c r="T7" s="117"/>
      <c r="U7" s="117"/>
      <c r="V7" s="117"/>
      <c r="W7" s="117"/>
      <c r="X7" s="117"/>
      <c r="Y7" s="117"/>
      <c r="Z7" s="117"/>
      <c r="AA7" s="117"/>
      <c r="AB7" s="117"/>
      <c r="AC7" s="117"/>
      <c r="AD7" s="117"/>
      <c r="AE7" s="117"/>
      <c r="AF7" s="117"/>
      <c r="AG7" s="117"/>
      <c r="AH7" s="117"/>
      <c r="AI7" s="117" t="s">
        <v>282</v>
      </c>
      <c r="AJ7" s="117"/>
      <c r="AK7" s="117"/>
      <c r="AL7" s="117" t="s">
        <v>0</v>
      </c>
      <c r="AM7" s="117"/>
      <c r="AN7" s="117"/>
      <c r="AO7" s="117"/>
      <c r="AP7" s="117"/>
      <c r="AQ7" s="117"/>
      <c r="AR7" s="117"/>
      <c r="AS7" s="117"/>
      <c r="AT7" s="117"/>
      <c r="AU7" s="117"/>
      <c r="AV7" s="117"/>
      <c r="AW7" s="117"/>
      <c r="AX7" s="117"/>
      <c r="AY7" s="117"/>
      <c r="AZ7" s="117"/>
      <c r="BA7" s="117"/>
      <c r="BB7" s="117"/>
      <c r="BC7" s="1">
        <v>1</v>
      </c>
      <c r="BG7" s="1">
        <v>100</v>
      </c>
      <c r="BH7" s="117" t="s">
        <v>14</v>
      </c>
      <c r="BI7" s="117"/>
      <c r="BJ7" s="117"/>
      <c r="BK7" s="117"/>
      <c r="BL7" s="117"/>
      <c r="BM7" s="117"/>
      <c r="BN7" s="117"/>
      <c r="BO7" s="117"/>
      <c r="BP7" s="117"/>
      <c r="BQ7" s="117"/>
      <c r="BR7" s="117"/>
      <c r="BS7" s="117"/>
      <c r="BT7" s="117"/>
      <c r="BU7" s="117"/>
      <c r="BV7" s="117"/>
      <c r="BW7" s="117"/>
      <c r="BX7" s="117"/>
      <c r="BY7" s="117"/>
      <c r="BZ7" s="117"/>
      <c r="CA7" s="117"/>
      <c r="CB7" s="117"/>
      <c r="CC7" s="117"/>
      <c r="CD7" s="117"/>
      <c r="CE7" s="117"/>
      <c r="CF7" s="117"/>
      <c r="CG7" s="117"/>
      <c r="CH7" s="117"/>
      <c r="CI7" s="117"/>
      <c r="CJ7" s="117"/>
      <c r="CK7" s="117"/>
      <c r="CL7" s="117"/>
      <c r="CM7" s="117"/>
      <c r="CN7" s="117" t="s">
        <v>283</v>
      </c>
      <c r="CO7" s="117"/>
      <c r="CP7" s="117"/>
      <c r="CQ7" s="117" t="s">
        <v>284</v>
      </c>
      <c r="CR7" s="117"/>
      <c r="CS7" s="117"/>
      <c r="CT7" s="117" t="s">
        <v>285</v>
      </c>
      <c r="CU7" s="117"/>
      <c r="CV7" s="117"/>
      <c r="DF7" s="4"/>
      <c r="DG7" s="4"/>
      <c r="DI7" s="2"/>
      <c r="DJ7" s="32" t="s">
        <v>286</v>
      </c>
      <c r="DK7" s="32"/>
      <c r="DL7" s="32"/>
      <c r="DM7" s="32"/>
      <c r="DN7" s="32"/>
      <c r="DO7" s="32"/>
      <c r="DP7" s="32"/>
      <c r="DQ7" s="32"/>
      <c r="DR7" s="32"/>
    </row>
    <row r="8" spans="1:131" ht="32.450000000000003" customHeight="1" x14ac:dyDescent="0.4">
      <c r="A8" s="1"/>
      <c r="B8" s="1">
        <v>111</v>
      </c>
      <c r="C8" s="182" t="str">
        <f>IFERROR(VLOOKUP('採点表（R7.6月版）'!$A278,'採点表（R7.6月版）'!$A$9:$BA$273,2,FALSE),"")</f>
        <v>①　地域コンソーシアム（都道府県、市町村、原木供給者、原木需要者等が地域課題を協議する体制）を組成している。</v>
      </c>
      <c r="D8" s="183"/>
      <c r="E8" s="183"/>
      <c r="F8" s="183"/>
      <c r="G8" s="183"/>
      <c r="H8" s="183"/>
      <c r="I8" s="183"/>
      <c r="J8" s="183"/>
      <c r="K8" s="183"/>
      <c r="L8" s="183"/>
      <c r="M8" s="183"/>
      <c r="N8" s="183"/>
      <c r="O8" s="183"/>
      <c r="P8" s="183"/>
      <c r="Q8" s="183"/>
      <c r="R8" s="183"/>
      <c r="S8" s="183"/>
      <c r="T8" s="183"/>
      <c r="U8" s="183"/>
      <c r="V8" s="183"/>
      <c r="W8" s="183"/>
      <c r="X8" s="183"/>
      <c r="Y8" s="183"/>
      <c r="Z8" s="183"/>
      <c r="AA8" s="183"/>
      <c r="AB8" s="183"/>
      <c r="AC8" s="183"/>
      <c r="AD8" s="183"/>
      <c r="AE8" s="183"/>
      <c r="AF8" s="183"/>
      <c r="AG8" s="183"/>
      <c r="AH8" s="183"/>
      <c r="AI8" s="132">
        <f>IFERROR(VLOOKUP('採点表（R7.6月版）'!$A278,'採点表（R7.6月版）'!$A$9:$BA$273,34,FALSE),"")</f>
        <v>0</v>
      </c>
      <c r="AJ8" s="132"/>
      <c r="AK8" s="132"/>
      <c r="AL8" s="82">
        <f>VLOOKUP('採点表（R7.6月版）'!$A278,'採点表（R7.6月版）'!$A$9:$BA$273,37,FALSE)</f>
        <v>0</v>
      </c>
      <c r="AM8" s="83"/>
      <c r="AN8" s="83"/>
      <c r="AO8" s="83"/>
      <c r="AP8" s="83"/>
      <c r="AQ8" s="83"/>
      <c r="AR8" s="83"/>
      <c r="AS8" s="83"/>
      <c r="AT8" s="83"/>
      <c r="AU8" s="83"/>
      <c r="AV8" s="83"/>
      <c r="AW8" s="83"/>
      <c r="AX8" s="83"/>
      <c r="AY8" s="83"/>
      <c r="AZ8" s="84"/>
      <c r="BA8" s="85">
        <f>IF(AI8=0,0,0.25*(AI8-1)*17.5)</f>
        <v>0</v>
      </c>
      <c r="BB8" s="86"/>
      <c r="BC8" s="1">
        <v>1</v>
      </c>
      <c r="BD8" s="1">
        <v>1</v>
      </c>
      <c r="BG8" s="1">
        <v>111</v>
      </c>
      <c r="BH8" s="182" t="str">
        <f>IFERROR(VLOOKUP('採点表（R7.6月版）'!$A278,'採点表（R7.6月版）'!$A$9:$BA$273,2,FALSE),"")</f>
        <v>①　地域コンソーシアム（都道府県、市町村、原木供給者、原木需要者等が地域課題を協議する体制）を組成している。</v>
      </c>
      <c r="BI8" s="183"/>
      <c r="BJ8" s="183"/>
      <c r="BK8" s="183"/>
      <c r="BL8" s="183"/>
      <c r="BM8" s="183"/>
      <c r="BN8" s="183"/>
      <c r="BO8" s="183"/>
      <c r="BP8" s="183"/>
      <c r="BQ8" s="183"/>
      <c r="BR8" s="183"/>
      <c r="BS8" s="183"/>
      <c r="BT8" s="183"/>
      <c r="BU8" s="183"/>
      <c r="BV8" s="183"/>
      <c r="BW8" s="183"/>
      <c r="BX8" s="183"/>
      <c r="BY8" s="183"/>
      <c r="BZ8" s="183"/>
      <c r="CA8" s="183"/>
      <c r="CB8" s="183"/>
      <c r="CC8" s="183"/>
      <c r="CD8" s="183"/>
      <c r="CE8" s="183"/>
      <c r="CF8" s="183"/>
      <c r="CG8" s="183"/>
      <c r="CH8" s="183"/>
      <c r="CI8" s="183"/>
      <c r="CJ8" s="183"/>
      <c r="CK8" s="183"/>
      <c r="CL8" s="183"/>
      <c r="CM8" s="183"/>
      <c r="CN8" s="189">
        <f>IFERROR(VLOOKUP('採点表（R7.6月版）'!$A278,'採点表（R7.6月版）'!$A$9:$BA$273,34,FALSE),"")</f>
        <v>0</v>
      </c>
      <c r="CO8" s="189"/>
      <c r="CP8" s="189"/>
      <c r="CQ8" s="189"/>
      <c r="CR8" s="189"/>
      <c r="CS8" s="189"/>
      <c r="CT8" s="132"/>
      <c r="CU8" s="132"/>
      <c r="CV8" s="132"/>
      <c r="DH8" s="1">
        <v>1</v>
      </c>
      <c r="DI8" s="1">
        <v>1</v>
      </c>
      <c r="DJ8" s="85">
        <f>IF(CN8=0,0,0.25*(CN8-1)*17.5)</f>
        <v>0</v>
      </c>
      <c r="DK8" s="86"/>
      <c r="DL8" s="85">
        <f>IF(CQ8=0,0,0.25*(CQ8-1)*17.5)</f>
        <v>0</v>
      </c>
      <c r="DM8" s="86"/>
      <c r="DN8" s="85">
        <f>IF(CT8=0,0,0.25*(CT8-1)*17.5)</f>
        <v>0</v>
      </c>
      <c r="DO8" s="86"/>
      <c r="DP8" s="37"/>
      <c r="DQ8" s="37"/>
      <c r="DR8" s="38"/>
      <c r="DY8" s="189">
        <f>IFERROR(VLOOKUP('採点表（R7.6月版）'!$A278,'採点表（R7.6月版）'!$A$9:$BA$273,34,FALSE),"")</f>
        <v>0</v>
      </c>
      <c r="DZ8" s="189"/>
      <c r="EA8" s="189"/>
    </row>
    <row r="9" spans="1:131" ht="20.100000000000001" customHeight="1" x14ac:dyDescent="0.4">
      <c r="A9" s="1"/>
      <c r="B9" s="1">
        <v>112</v>
      </c>
      <c r="C9" s="87" t="str">
        <f>IFERROR(VLOOKUP('採点表（R7.6月版）'!$A279,'採点表（R7.6月版）'!$A$9:$BA$273,2,FALSE),"")</f>
        <v>②　デジタル技術導入に関して、総論について合意形成が図られている。</v>
      </c>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9"/>
      <c r="AI9" s="187">
        <f>IFERROR(VLOOKUP('採点表（R7.6月版）'!$A279,'採点表（R7.6月版）'!$A$9:$BA$273,34,FALSE),"")</f>
        <v>0</v>
      </c>
      <c r="AJ9" s="187"/>
      <c r="AK9" s="187"/>
      <c r="AL9" s="64">
        <f>VLOOKUP('採点表（R7.6月版）'!$A279,'採点表（R7.6月版）'!$A$9:$BA$273,37,FALSE)</f>
        <v>0</v>
      </c>
      <c r="AM9" s="65"/>
      <c r="AN9" s="65"/>
      <c r="AO9" s="65"/>
      <c r="AP9" s="65"/>
      <c r="AQ9" s="65"/>
      <c r="AR9" s="65"/>
      <c r="AS9" s="65"/>
      <c r="AT9" s="65"/>
      <c r="AU9" s="65"/>
      <c r="AV9" s="65"/>
      <c r="AW9" s="65"/>
      <c r="AX9" s="65"/>
      <c r="AY9" s="65"/>
      <c r="AZ9" s="66"/>
      <c r="BA9" s="60">
        <f>IF(AI9=0,0,0.25*(AI9-1)*17.5)</f>
        <v>0</v>
      </c>
      <c r="BB9" s="61"/>
      <c r="BC9" s="1">
        <v>1</v>
      </c>
      <c r="BD9" s="1">
        <v>1</v>
      </c>
      <c r="BG9" s="1">
        <v>112</v>
      </c>
      <c r="BH9" s="87" t="str">
        <f>IFERROR(VLOOKUP('採点表（R7.6月版）'!$A279,'採点表（R7.6月版）'!$A$9:$BA$273,2,FALSE),"")</f>
        <v>②　デジタル技術導入に関して、総論について合意形成が図られている。</v>
      </c>
      <c r="BI9" s="88"/>
      <c r="BJ9" s="88"/>
      <c r="BK9" s="88"/>
      <c r="BL9" s="88"/>
      <c r="BM9" s="88"/>
      <c r="BN9" s="88"/>
      <c r="BO9" s="88"/>
      <c r="BP9" s="88"/>
      <c r="BQ9" s="88"/>
      <c r="BR9" s="88"/>
      <c r="BS9" s="88"/>
      <c r="BT9" s="88"/>
      <c r="BU9" s="88"/>
      <c r="BV9" s="88"/>
      <c r="BW9" s="88"/>
      <c r="BX9" s="88"/>
      <c r="BY9" s="88"/>
      <c r="BZ9" s="88"/>
      <c r="CA9" s="88"/>
      <c r="CB9" s="88"/>
      <c r="CC9" s="88"/>
      <c r="CD9" s="88"/>
      <c r="CE9" s="88"/>
      <c r="CF9" s="88"/>
      <c r="CG9" s="88"/>
      <c r="CH9" s="88"/>
      <c r="CI9" s="88"/>
      <c r="CJ9" s="88"/>
      <c r="CK9" s="88"/>
      <c r="CL9" s="88"/>
      <c r="CM9" s="89"/>
      <c r="CN9" s="187">
        <f>IFERROR(VLOOKUP('採点表（R7.6月版）'!$A279,'採点表（R7.6月版）'!$A$9:$BA$273,34,FALSE),"")</f>
        <v>0</v>
      </c>
      <c r="CO9" s="187"/>
      <c r="CP9" s="187"/>
      <c r="CQ9" s="187"/>
      <c r="CR9" s="187"/>
      <c r="CS9" s="187"/>
      <c r="CT9" s="187"/>
      <c r="CU9" s="187"/>
      <c r="CV9" s="187"/>
      <c r="DH9" s="1">
        <v>1</v>
      </c>
      <c r="DI9" s="1">
        <v>1</v>
      </c>
      <c r="DJ9" s="60">
        <f>IF(CN9=0,0,0.25*(CN9-1)*17.5)</f>
        <v>0</v>
      </c>
      <c r="DK9" s="61"/>
      <c r="DL9" s="188">
        <f>IF(CQ9=0,0,0.25*(CQ9-1)*17.5)</f>
        <v>0</v>
      </c>
      <c r="DM9" s="61"/>
      <c r="DN9" s="188">
        <f>IF(CT9=0,0,0.25*(CT9-1)*17.5)</f>
        <v>0</v>
      </c>
      <c r="DO9" s="61"/>
      <c r="DP9" s="33"/>
      <c r="DQ9" s="33"/>
      <c r="DR9" s="34"/>
      <c r="DY9" s="187">
        <f>IFERROR(VLOOKUP('採点表（R7.6月版）'!$A279,'採点表（R7.6月版）'!$A$9:$BA$273,34,FALSE),"")</f>
        <v>0</v>
      </c>
      <c r="DZ9" s="187"/>
      <c r="EA9" s="187"/>
    </row>
    <row r="10" spans="1:131" ht="20.100000000000001" customHeight="1" x14ac:dyDescent="0.4">
      <c r="A10" s="1"/>
      <c r="B10" s="1">
        <v>121</v>
      </c>
      <c r="C10" s="70" t="str">
        <f>IFERROR(VLOOKUP('採点表（R7.6月版）'!$A280,'採点表（R7.6月版）'!$A$9:$BA$273,2,FALSE),"")</f>
        <v>③　地域コンソーシアムに金融機関、大学・試験研究機関等が参画している。</v>
      </c>
      <c r="D10" s="71"/>
      <c r="E10" s="71"/>
      <c r="F10" s="71"/>
      <c r="G10" s="71"/>
      <c r="H10" s="71"/>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2"/>
      <c r="AI10" s="186">
        <f>IFERROR(VLOOKUP('採点表（R7.6月版）'!$A280,'採点表（R7.6月版）'!$A$9:$BA$273,34,FALSE),"")</f>
        <v>0</v>
      </c>
      <c r="AJ10" s="186"/>
      <c r="AK10" s="186"/>
      <c r="AL10" s="64">
        <f>VLOOKUP('採点表（R7.6月版）'!$A280,'採点表（R7.6月版）'!$A$9:$BA$273,37,FALSE)</f>
        <v>0</v>
      </c>
      <c r="AM10" s="65"/>
      <c r="AN10" s="65"/>
      <c r="AO10" s="65"/>
      <c r="AP10" s="65"/>
      <c r="AQ10" s="65"/>
      <c r="AR10" s="65"/>
      <c r="AS10" s="65"/>
      <c r="AT10" s="65"/>
      <c r="AU10" s="65"/>
      <c r="AV10" s="65"/>
      <c r="AW10" s="65"/>
      <c r="AX10" s="65"/>
      <c r="AY10" s="65"/>
      <c r="AZ10" s="66"/>
      <c r="BA10" s="60">
        <f>IF(AI10=0,0,0.25*(AI10-1)*17.5)</f>
        <v>0</v>
      </c>
      <c r="BB10" s="61"/>
      <c r="BC10" s="1">
        <v>1</v>
      </c>
      <c r="BD10" s="1">
        <v>2</v>
      </c>
      <c r="BG10" s="1">
        <v>121</v>
      </c>
      <c r="BH10" s="70" t="str">
        <f>IFERROR(VLOOKUP('採点表（R7.6月版）'!$A280,'採点表（R7.6月版）'!$A$9:$BA$273,2,FALSE),"")</f>
        <v>③　地域コンソーシアムに金融機関、大学・試験研究機関等が参画している。</v>
      </c>
      <c r="BI10" s="71"/>
      <c r="BJ10" s="71"/>
      <c r="BK10" s="71"/>
      <c r="BL10" s="71"/>
      <c r="BM10" s="71"/>
      <c r="BN10" s="71"/>
      <c r="BO10" s="71"/>
      <c r="BP10" s="71"/>
      <c r="BQ10" s="71"/>
      <c r="BR10" s="71"/>
      <c r="BS10" s="71"/>
      <c r="BT10" s="71"/>
      <c r="BU10" s="71"/>
      <c r="BV10" s="71"/>
      <c r="BW10" s="71"/>
      <c r="BX10" s="71"/>
      <c r="BY10" s="71"/>
      <c r="BZ10" s="71"/>
      <c r="CA10" s="71"/>
      <c r="CB10" s="71"/>
      <c r="CC10" s="71"/>
      <c r="CD10" s="71"/>
      <c r="CE10" s="71"/>
      <c r="CF10" s="71"/>
      <c r="CG10" s="71"/>
      <c r="CH10" s="71"/>
      <c r="CI10" s="71"/>
      <c r="CJ10" s="71"/>
      <c r="CK10" s="71"/>
      <c r="CL10" s="71"/>
      <c r="CM10" s="72"/>
      <c r="CN10" s="186">
        <f>IFERROR(VLOOKUP('採点表（R7.6月版）'!$A280,'採点表（R7.6月版）'!$A$9:$BA$273,34,FALSE),"")</f>
        <v>0</v>
      </c>
      <c r="CO10" s="186"/>
      <c r="CP10" s="186"/>
      <c r="CQ10" s="186"/>
      <c r="CR10" s="186"/>
      <c r="CS10" s="186"/>
      <c r="CT10" s="186"/>
      <c r="CU10" s="186"/>
      <c r="CV10" s="186"/>
      <c r="DH10" s="1">
        <v>1</v>
      </c>
      <c r="DI10" s="1">
        <v>2</v>
      </c>
      <c r="DJ10" s="60">
        <f>IF(CN10=0,0,0.25*(CN10-1)*17.5)</f>
        <v>0</v>
      </c>
      <c r="DK10" s="61"/>
      <c r="DL10" s="188">
        <f>IF(CQ10=0,0,0.25*(CQ10-1)*17.5)</f>
        <v>0</v>
      </c>
      <c r="DM10" s="61"/>
      <c r="DN10" s="188">
        <f>IF(CT10=0,0,0.25*(CT10-1)*17.5)</f>
        <v>0</v>
      </c>
      <c r="DO10" s="61"/>
      <c r="DP10" s="33"/>
      <c r="DQ10" s="33"/>
      <c r="DR10" s="34"/>
      <c r="DY10" s="186">
        <f>IFERROR(VLOOKUP('採点表（R7.6月版）'!$A280,'採点表（R7.6月版）'!$A$9:$BA$273,34,FALSE),"")</f>
        <v>0</v>
      </c>
      <c r="DZ10" s="186"/>
      <c r="EA10" s="186"/>
    </row>
    <row r="11" spans="1:131" ht="33" customHeight="1" x14ac:dyDescent="0.4">
      <c r="A11" s="1"/>
      <c r="B11" s="1">
        <v>122</v>
      </c>
      <c r="C11" s="70" t="str">
        <f>IFERROR(VLOOKUP('採点表（R7.6月版）'!$A281,'採点表（R7.6月版）'!$A$9:$BA$273,2,FALSE),"")</f>
        <v>④　デジタル技術導入に関して、各論の実現に向けて、利害関係者間の調整を始めている。</v>
      </c>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2"/>
      <c r="AI11" s="186">
        <f>IFERROR(VLOOKUP('採点表（R7.6月版）'!$A281,'採点表（R7.6月版）'!$A$9:$BA$273,34,FALSE),"")</f>
        <v>0</v>
      </c>
      <c r="AJ11" s="186"/>
      <c r="AK11" s="186"/>
      <c r="AL11" s="64">
        <f>VLOOKUP('採点表（R7.6月版）'!$A281,'採点表（R7.6月版）'!$A$9:$BA$273,37,FALSE)</f>
        <v>0</v>
      </c>
      <c r="AM11" s="65"/>
      <c r="AN11" s="65"/>
      <c r="AO11" s="65"/>
      <c r="AP11" s="65"/>
      <c r="AQ11" s="65"/>
      <c r="AR11" s="65"/>
      <c r="AS11" s="65"/>
      <c r="AT11" s="65"/>
      <c r="AU11" s="65"/>
      <c r="AV11" s="65"/>
      <c r="AW11" s="65"/>
      <c r="AX11" s="65"/>
      <c r="AY11" s="65"/>
      <c r="AZ11" s="66"/>
      <c r="BA11" s="60">
        <f>IF(AI11=0,0,0.25*(AI11-1)*17.5)</f>
        <v>0</v>
      </c>
      <c r="BB11" s="61"/>
      <c r="BC11" s="1">
        <v>1</v>
      </c>
      <c r="BD11" s="1">
        <v>2</v>
      </c>
      <c r="BG11" s="1">
        <v>122</v>
      </c>
      <c r="BH11" s="70" t="str">
        <f>IFERROR(VLOOKUP('採点表（R7.6月版）'!$A281,'採点表（R7.6月版）'!$A$9:$BA$273,2,FALSE),"")</f>
        <v>④　デジタル技術導入に関して、各論の実現に向けて、利害関係者間の調整を始めている。</v>
      </c>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2"/>
      <c r="CN11" s="186">
        <f>IFERROR(VLOOKUP('採点表（R7.6月版）'!$A281,'採点表（R7.6月版）'!$A$9:$BA$273,34,FALSE),"")</f>
        <v>0</v>
      </c>
      <c r="CO11" s="186"/>
      <c r="CP11" s="186"/>
      <c r="CQ11" s="186"/>
      <c r="CR11" s="186"/>
      <c r="CS11" s="186"/>
      <c r="CT11" s="186"/>
      <c r="CU11" s="186"/>
      <c r="CV11" s="186"/>
      <c r="DH11" s="1">
        <v>1</v>
      </c>
      <c r="DI11" s="1">
        <v>2</v>
      </c>
      <c r="DJ11" s="60">
        <f>IF(CN11=0,0,0.25*(CN11-1)*17.5)</f>
        <v>0</v>
      </c>
      <c r="DK11" s="61"/>
      <c r="DL11" s="60">
        <f>IF(CQ11=0,0,0.25*(CQ11-1)*17.5)</f>
        <v>0</v>
      </c>
      <c r="DM11" s="61"/>
      <c r="DN11" s="60">
        <f>IF(CT11=0,0,0.25*(CT11-1)*17.5)</f>
        <v>0</v>
      </c>
      <c r="DO11" s="61"/>
      <c r="DP11" s="33"/>
      <c r="DQ11" s="33"/>
      <c r="DR11" s="34"/>
      <c r="DY11" s="186">
        <f>IFERROR(VLOOKUP('採点表（R7.6月版）'!$A281,'採点表（R7.6月版）'!$A$9:$BA$273,34,FALSE),"")</f>
        <v>0</v>
      </c>
      <c r="DZ11" s="186"/>
      <c r="EA11" s="186"/>
    </row>
    <row r="12" spans="1:131" ht="20.100000000000001" customHeight="1" x14ac:dyDescent="0.4">
      <c r="A12" s="1"/>
      <c r="B12" s="1">
        <v>131</v>
      </c>
      <c r="C12" s="76" t="str">
        <f>IFERROR(VLOOKUP('採点表（R7.6月版）'!$A282,'採点表（R7.6月版）'!$A$9:$BA$273,2,FALSE),"")</f>
        <v>⑤　地域コンソーシアムが合意形成に向けた議論の場として機能している。</v>
      </c>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8"/>
      <c r="AI12" s="185">
        <f>IFERROR(VLOOKUP('採点表（R7.6月版）'!$A282,'採点表（R7.6月版）'!$A$9:$BA$273,34,FALSE),"")</f>
        <v>0</v>
      </c>
      <c r="AJ12" s="185"/>
      <c r="AK12" s="185"/>
      <c r="AL12" s="64">
        <f>VLOOKUP('採点表（R7.6月版）'!$A282,'採点表（R7.6月版）'!$A$9:$BA$273,37,FALSE)</f>
        <v>0</v>
      </c>
      <c r="AM12" s="65"/>
      <c r="AN12" s="65"/>
      <c r="AO12" s="65"/>
      <c r="AP12" s="65"/>
      <c r="AQ12" s="65"/>
      <c r="AR12" s="65"/>
      <c r="AS12" s="65"/>
      <c r="AT12" s="65"/>
      <c r="AU12" s="65"/>
      <c r="AV12" s="65"/>
      <c r="AW12" s="65"/>
      <c r="AX12" s="65"/>
      <c r="AY12" s="65"/>
      <c r="AZ12" s="66"/>
      <c r="BA12" s="60">
        <f>IF(AI12=0,0,0.25*(AI12-1)*11)</f>
        <v>0</v>
      </c>
      <c r="BB12" s="61"/>
      <c r="BC12" s="1">
        <v>1</v>
      </c>
      <c r="BD12" s="1">
        <v>3</v>
      </c>
      <c r="BG12" s="1">
        <v>131</v>
      </c>
      <c r="BH12" s="76" t="str">
        <f>IFERROR(VLOOKUP('採点表（R7.6月版）'!$A282,'採点表（R7.6月版）'!$A$9:$BA$273,2,FALSE),"")</f>
        <v>⑤　地域コンソーシアムが合意形成に向けた議論の場として機能している。</v>
      </c>
      <c r="BI12" s="77"/>
      <c r="BJ12" s="77"/>
      <c r="BK12" s="77"/>
      <c r="BL12" s="77"/>
      <c r="BM12" s="77"/>
      <c r="BN12" s="77"/>
      <c r="BO12" s="77"/>
      <c r="BP12" s="77"/>
      <c r="BQ12" s="77"/>
      <c r="BR12" s="77"/>
      <c r="BS12" s="77"/>
      <c r="BT12" s="77"/>
      <c r="BU12" s="77"/>
      <c r="BV12" s="77"/>
      <c r="BW12" s="77"/>
      <c r="BX12" s="77"/>
      <c r="BY12" s="77"/>
      <c r="BZ12" s="77"/>
      <c r="CA12" s="77"/>
      <c r="CB12" s="77"/>
      <c r="CC12" s="77"/>
      <c r="CD12" s="77"/>
      <c r="CE12" s="77"/>
      <c r="CF12" s="77"/>
      <c r="CG12" s="77"/>
      <c r="CH12" s="77"/>
      <c r="CI12" s="77"/>
      <c r="CJ12" s="77"/>
      <c r="CK12" s="77"/>
      <c r="CL12" s="77"/>
      <c r="CM12" s="78"/>
      <c r="CN12" s="185">
        <f>IFERROR(VLOOKUP('採点表（R7.6月版）'!$A282,'採点表（R7.6月版）'!$A$9:$BA$273,34,FALSE),"")</f>
        <v>0</v>
      </c>
      <c r="CO12" s="185"/>
      <c r="CP12" s="185"/>
      <c r="CQ12" s="185"/>
      <c r="CR12" s="185"/>
      <c r="CS12" s="185"/>
      <c r="CT12" s="185"/>
      <c r="CU12" s="185"/>
      <c r="CV12" s="185"/>
      <c r="DH12" s="1">
        <v>1</v>
      </c>
      <c r="DI12" s="1">
        <v>3</v>
      </c>
      <c r="DJ12" s="60">
        <f>IF(CN12=0,0,0.25*(CN12-1)*11)</f>
        <v>0</v>
      </c>
      <c r="DK12" s="61"/>
      <c r="DL12" s="188">
        <f>IF(CQ12=0,0,0.25*(CQ12-1)*11)</f>
        <v>0</v>
      </c>
      <c r="DM12" s="61"/>
      <c r="DN12" s="188">
        <f>IF(CT12=0,0,0.25*(CT12-1)*11)</f>
        <v>0</v>
      </c>
      <c r="DO12" s="61"/>
      <c r="DP12" s="33"/>
      <c r="DQ12" s="33"/>
      <c r="DR12" s="34"/>
      <c r="DY12" s="185">
        <f>IFERROR(VLOOKUP('採点表（R7.6月版）'!$A282,'採点表（R7.6月版）'!$A$9:$BA$273,34,FALSE),"")</f>
        <v>0</v>
      </c>
      <c r="DZ12" s="185"/>
      <c r="EA12" s="185"/>
    </row>
    <row r="13" spans="1:131" ht="20.100000000000001" customHeight="1" x14ac:dyDescent="0.4">
      <c r="A13" s="1"/>
      <c r="B13" s="1">
        <v>132</v>
      </c>
      <c r="C13" s="76" t="str">
        <f>IFERROR(VLOOKUP('採点表（R7.6月版）'!$A283,'採点表（R7.6月版）'!$A$9:$BA$273,2,FALSE),"")</f>
        <v>⑥　外部支援者の助言を積極的に採用している。</v>
      </c>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8"/>
      <c r="AI13" s="185">
        <f>IFERROR(VLOOKUP('採点表（R7.6月版）'!$A283,'採点表（R7.6月版）'!$A$9:$BA$273,34,FALSE),"")</f>
        <v>0</v>
      </c>
      <c r="AJ13" s="185"/>
      <c r="AK13" s="185"/>
      <c r="AL13" s="64">
        <f>VLOOKUP('採点表（R7.6月版）'!$A283,'採点表（R7.6月版）'!$A$9:$BA$273,37,FALSE)</f>
        <v>0</v>
      </c>
      <c r="AM13" s="65"/>
      <c r="AN13" s="65"/>
      <c r="AO13" s="65"/>
      <c r="AP13" s="65"/>
      <c r="AQ13" s="65"/>
      <c r="AR13" s="65"/>
      <c r="AS13" s="65"/>
      <c r="AT13" s="65"/>
      <c r="AU13" s="65"/>
      <c r="AV13" s="65"/>
      <c r="AW13" s="65"/>
      <c r="AX13" s="65"/>
      <c r="AY13" s="65"/>
      <c r="AZ13" s="66"/>
      <c r="BA13" s="60">
        <f>IF(AI13=0,0,0.25*(AI13-1)*11)</f>
        <v>0</v>
      </c>
      <c r="BB13" s="61"/>
      <c r="BC13" s="1">
        <v>1</v>
      </c>
      <c r="BD13" s="1">
        <v>3</v>
      </c>
      <c r="BG13" s="1">
        <v>132</v>
      </c>
      <c r="BH13" s="76" t="str">
        <f>IFERROR(VLOOKUP('採点表（R7.6月版）'!$A283,'採点表（R7.6月版）'!$A$9:$BA$273,2,FALSE),"")</f>
        <v>⑥　外部支援者の助言を積極的に採用している。</v>
      </c>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8"/>
      <c r="CN13" s="185">
        <f>IFERROR(VLOOKUP('採点表（R7.6月版）'!$A283,'採点表（R7.6月版）'!$A$9:$BA$273,34,FALSE),"")</f>
        <v>0</v>
      </c>
      <c r="CO13" s="185"/>
      <c r="CP13" s="185"/>
      <c r="CQ13" s="185"/>
      <c r="CR13" s="185"/>
      <c r="CS13" s="185"/>
      <c r="CT13" s="185"/>
      <c r="CU13" s="185"/>
      <c r="CV13" s="185"/>
      <c r="DH13" s="1">
        <v>1</v>
      </c>
      <c r="DI13" s="1">
        <v>3</v>
      </c>
      <c r="DJ13" s="60">
        <f>IF(CN13=0,0,0.25*(CN13-1)*11)</f>
        <v>0</v>
      </c>
      <c r="DK13" s="61"/>
      <c r="DL13" s="188">
        <f>IF(CQ13=0,0,0.25*(CQ13-1)*11)</f>
        <v>0</v>
      </c>
      <c r="DM13" s="61"/>
      <c r="DN13" s="188">
        <f>IF(CT13=0,0,0.25*(CT13-1)*11)</f>
        <v>0</v>
      </c>
      <c r="DO13" s="61"/>
      <c r="DP13" s="33"/>
      <c r="DQ13" s="33"/>
      <c r="DR13" s="34"/>
      <c r="DY13" s="185">
        <f>IFERROR(VLOOKUP('採点表（R7.6月版）'!$A283,'採点表（R7.6月版）'!$A$9:$BA$273,34,FALSE),"")</f>
        <v>0</v>
      </c>
      <c r="DZ13" s="185"/>
      <c r="EA13" s="185"/>
    </row>
    <row r="14" spans="1:131" ht="20.100000000000001" customHeight="1" x14ac:dyDescent="0.4">
      <c r="A14" s="1"/>
      <c r="B14" s="1">
        <v>133</v>
      </c>
      <c r="C14" s="76" t="str">
        <f>IFERROR(VLOOKUP('採点表（R7.6月版）'!$A284,'採点表（R7.6月版）'!$A$9:$BA$273,2,FALSE),"")</f>
        <v>⑦　デジタル技術導入に関して、各論についても、合意形成が進んでいる。</v>
      </c>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8"/>
      <c r="AI14" s="185">
        <f>IFERROR(VLOOKUP('採点表（R7.6月版）'!$A284,'採点表（R7.6月版）'!$A$9:$BA$273,34,FALSE),"")</f>
        <v>0</v>
      </c>
      <c r="AJ14" s="185"/>
      <c r="AK14" s="185"/>
      <c r="AL14" s="64">
        <f>VLOOKUP('採点表（R7.6月版）'!$A284,'採点表（R7.6月版）'!$A$9:$BA$273,37,FALSE)</f>
        <v>0</v>
      </c>
      <c r="AM14" s="65"/>
      <c r="AN14" s="65"/>
      <c r="AO14" s="65"/>
      <c r="AP14" s="65"/>
      <c r="AQ14" s="65"/>
      <c r="AR14" s="65"/>
      <c r="AS14" s="65"/>
      <c r="AT14" s="65"/>
      <c r="AU14" s="65"/>
      <c r="AV14" s="65"/>
      <c r="AW14" s="65"/>
      <c r="AX14" s="65"/>
      <c r="AY14" s="65"/>
      <c r="AZ14" s="66"/>
      <c r="BA14" s="60">
        <f>IF(AI14=0,0,0.25*(AI14-1)*11)</f>
        <v>0</v>
      </c>
      <c r="BB14" s="61"/>
      <c r="BC14" s="1">
        <v>1</v>
      </c>
      <c r="BD14" s="1">
        <v>3</v>
      </c>
      <c r="BG14" s="1">
        <v>133</v>
      </c>
      <c r="BH14" s="76" t="str">
        <f>IFERROR(VLOOKUP('採点表（R7.6月版）'!$A284,'採点表（R7.6月版）'!$A$9:$BA$273,2,FALSE),"")</f>
        <v>⑦　デジタル技術導入に関して、各論についても、合意形成が進んでいる。</v>
      </c>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c r="CJ14" s="77"/>
      <c r="CK14" s="77"/>
      <c r="CL14" s="77"/>
      <c r="CM14" s="78"/>
      <c r="CN14" s="185">
        <f>IFERROR(VLOOKUP('採点表（R7.6月版）'!$A284,'採点表（R7.6月版）'!$A$9:$BA$273,34,FALSE),"")</f>
        <v>0</v>
      </c>
      <c r="CO14" s="185"/>
      <c r="CP14" s="185"/>
      <c r="CQ14" s="185"/>
      <c r="CR14" s="185"/>
      <c r="CS14" s="185"/>
      <c r="CT14" s="185"/>
      <c r="CU14" s="185"/>
      <c r="CV14" s="185"/>
      <c r="DH14" s="1">
        <v>1</v>
      </c>
      <c r="DI14" s="1">
        <v>3</v>
      </c>
      <c r="DJ14" s="60">
        <f>IF(CN14=0,0,0.25*(CN14-1)*11)</f>
        <v>0</v>
      </c>
      <c r="DK14" s="61"/>
      <c r="DL14" s="188">
        <f>IF(CQ14=0,0,0.25*(CQ14-1)*11)</f>
        <v>0</v>
      </c>
      <c r="DM14" s="61"/>
      <c r="DN14" s="188">
        <f>IF(CT14=0,0,0.25*(CT14-1)*11)</f>
        <v>0</v>
      </c>
      <c r="DO14" s="61"/>
      <c r="DP14" s="33"/>
      <c r="DQ14" s="33"/>
      <c r="DR14" s="34"/>
      <c r="DY14" s="185">
        <f>IFERROR(VLOOKUP('採点表（R7.6月版）'!$A284,'採点表（R7.6月版）'!$A$9:$BA$273,34,FALSE),"")</f>
        <v>0</v>
      </c>
      <c r="DZ14" s="185"/>
      <c r="EA14" s="185"/>
    </row>
    <row r="15" spans="1:131" ht="20.100000000000001" customHeight="1" x14ac:dyDescent="0.4">
      <c r="A15" s="1"/>
      <c r="B15" s="1">
        <v>141</v>
      </c>
      <c r="C15" s="93" t="str">
        <f>IFERROR(VLOOKUP('採点表（R7.6月版）'!$A285,'採点表（R7.6月版）'!$A$9:$BA$273,2,FALSE),"")</f>
        <v>⑧　その他（組織体制関係）</v>
      </c>
      <c r="D15" s="94"/>
      <c r="E15" s="94"/>
      <c r="F15" s="94"/>
      <c r="G15" s="94"/>
      <c r="H15" s="94"/>
      <c r="I15" s="94"/>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5"/>
      <c r="AI15" s="184">
        <f>IFERROR(VLOOKUP('採点表（R7.6月版）'!$A285,'採点表（R7.6月版）'!$A$9:$BA$273,34,FALSE),"")</f>
        <v>0</v>
      </c>
      <c r="AJ15" s="184"/>
      <c r="AK15" s="184"/>
      <c r="AL15" s="67">
        <f>VLOOKUP('採点表（R7.6月版）'!$A285,'採点表（R7.6月版）'!$A$9:$BA$273,37,FALSE)</f>
        <v>0</v>
      </c>
      <c r="AM15" s="68"/>
      <c r="AN15" s="68"/>
      <c r="AO15" s="68"/>
      <c r="AP15" s="68"/>
      <c r="AQ15" s="68"/>
      <c r="AR15" s="68"/>
      <c r="AS15" s="68"/>
      <c r="AT15" s="68"/>
      <c r="AU15" s="68"/>
      <c r="AV15" s="68"/>
      <c r="AW15" s="68"/>
      <c r="AX15" s="68"/>
      <c r="AY15" s="68"/>
      <c r="AZ15" s="69"/>
      <c r="BA15" s="62"/>
      <c r="BB15" s="63"/>
      <c r="BC15" s="1">
        <v>1</v>
      </c>
      <c r="BG15" s="1">
        <v>141</v>
      </c>
      <c r="BH15" s="93" t="str">
        <f>IFERROR(VLOOKUP('採点表（R7.6月版）'!$A285,'採点表（R7.6月版）'!$A$9:$BA$273,2,FALSE),"")</f>
        <v>⑧　その他（組織体制関係）</v>
      </c>
      <c r="BI15" s="94"/>
      <c r="BJ15" s="94"/>
      <c r="BK15" s="94"/>
      <c r="BL15" s="94"/>
      <c r="BM15" s="94"/>
      <c r="BN15" s="94"/>
      <c r="BO15" s="94"/>
      <c r="BP15" s="94"/>
      <c r="BQ15" s="94"/>
      <c r="BR15" s="94"/>
      <c r="BS15" s="94"/>
      <c r="BT15" s="94"/>
      <c r="BU15" s="94"/>
      <c r="BV15" s="94"/>
      <c r="BW15" s="94"/>
      <c r="BX15" s="94"/>
      <c r="BY15" s="94"/>
      <c r="BZ15" s="94"/>
      <c r="CA15" s="94"/>
      <c r="CB15" s="94"/>
      <c r="CC15" s="94"/>
      <c r="CD15" s="94"/>
      <c r="CE15" s="94"/>
      <c r="CF15" s="94"/>
      <c r="CG15" s="94"/>
      <c r="CH15" s="94"/>
      <c r="CI15" s="94"/>
      <c r="CJ15" s="94"/>
      <c r="CK15" s="94"/>
      <c r="CL15" s="94"/>
      <c r="CM15" s="95"/>
      <c r="CN15" s="184">
        <f>IFERROR(VLOOKUP('採点表（R7.6月版）'!$A285,'採点表（R7.6月版）'!$A$9:$BA$273,34,FALSE),"")</f>
        <v>0</v>
      </c>
      <c r="CO15" s="184"/>
      <c r="CP15" s="184"/>
      <c r="CQ15" s="184"/>
      <c r="CR15" s="184"/>
      <c r="CS15" s="184"/>
      <c r="CT15" s="184"/>
      <c r="CU15" s="184"/>
      <c r="CV15" s="184"/>
      <c r="DH15" s="1">
        <v>1</v>
      </c>
      <c r="DJ15" s="62"/>
      <c r="DK15" s="63"/>
      <c r="DL15" s="62"/>
      <c r="DM15" s="63"/>
      <c r="DN15" s="62"/>
      <c r="DO15" s="63"/>
      <c r="DP15" s="35"/>
      <c r="DQ15" s="35"/>
      <c r="DR15" s="36"/>
      <c r="DY15" s="184">
        <f>IFERROR(VLOOKUP('採点表（R7.6月版）'!$A285,'採点表（R7.6月版）'!$A$9:$BA$273,34,FALSE),"")</f>
        <v>0</v>
      </c>
      <c r="DZ15" s="184"/>
      <c r="EA15" s="184"/>
    </row>
    <row r="16" spans="1:131" x14ac:dyDescent="0.4">
      <c r="A16" s="1"/>
      <c r="B16" s="1">
        <v>200</v>
      </c>
      <c r="C16" s="118" t="s">
        <v>11</v>
      </c>
      <c r="D16" s="118"/>
      <c r="E16" s="118"/>
      <c r="F16" s="118"/>
      <c r="G16" s="118"/>
      <c r="H16" s="118"/>
      <c r="I16" s="118"/>
      <c r="J16" s="118"/>
      <c r="K16" s="118"/>
      <c r="L16" s="118"/>
      <c r="M16" s="118"/>
      <c r="N16" s="118"/>
      <c r="O16" s="118"/>
      <c r="P16" s="118"/>
      <c r="Q16" s="118"/>
      <c r="R16" s="118"/>
      <c r="S16" s="118"/>
      <c r="T16" s="118"/>
      <c r="U16" s="118"/>
      <c r="V16" s="118"/>
      <c r="W16" s="118"/>
      <c r="X16" s="118"/>
      <c r="Y16" s="118"/>
      <c r="Z16" s="118"/>
      <c r="AA16" s="118"/>
      <c r="AB16" s="118"/>
      <c r="AC16" s="118"/>
      <c r="AD16" s="118"/>
      <c r="AE16" s="118"/>
      <c r="AF16" s="118"/>
      <c r="AG16" s="118"/>
      <c r="AH16" s="118"/>
      <c r="AI16" s="117" t="s">
        <v>282</v>
      </c>
      <c r="AJ16" s="117"/>
      <c r="AK16" s="117"/>
      <c r="AL16" s="118" t="s">
        <v>0</v>
      </c>
      <c r="AM16" s="118"/>
      <c r="AN16" s="118"/>
      <c r="AO16" s="118"/>
      <c r="AP16" s="118"/>
      <c r="AQ16" s="118"/>
      <c r="AR16" s="118"/>
      <c r="AS16" s="118"/>
      <c r="AT16" s="118"/>
      <c r="AU16" s="118"/>
      <c r="AV16" s="118"/>
      <c r="AW16" s="118"/>
      <c r="AX16" s="118"/>
      <c r="AY16" s="118"/>
      <c r="AZ16" s="118"/>
      <c r="BA16" s="118"/>
      <c r="BB16" s="118"/>
      <c r="BC16" s="1">
        <v>2</v>
      </c>
      <c r="BG16" s="1">
        <v>200</v>
      </c>
      <c r="BH16" s="118" t="s">
        <v>11</v>
      </c>
      <c r="BI16" s="118"/>
      <c r="BJ16" s="118"/>
      <c r="BK16" s="118"/>
      <c r="BL16" s="118"/>
      <c r="BM16" s="118"/>
      <c r="BN16" s="118"/>
      <c r="BO16" s="118"/>
      <c r="BP16" s="118"/>
      <c r="BQ16" s="118"/>
      <c r="BR16" s="118"/>
      <c r="BS16" s="118"/>
      <c r="BT16" s="118"/>
      <c r="BU16" s="118"/>
      <c r="BV16" s="118"/>
      <c r="BW16" s="118"/>
      <c r="BX16" s="118"/>
      <c r="BY16" s="118"/>
      <c r="BZ16" s="118"/>
      <c r="CA16" s="118"/>
      <c r="CB16" s="118"/>
      <c r="CC16" s="118"/>
      <c r="CD16" s="118"/>
      <c r="CE16" s="118"/>
      <c r="CF16" s="118"/>
      <c r="CG16" s="118"/>
      <c r="CH16" s="118"/>
      <c r="CI16" s="118"/>
      <c r="CJ16" s="118"/>
      <c r="CK16" s="118"/>
      <c r="CL16" s="118"/>
      <c r="CM16" s="118"/>
      <c r="CN16" s="117" t="s">
        <v>282</v>
      </c>
      <c r="CO16" s="117"/>
      <c r="CP16" s="117"/>
      <c r="CQ16" s="117" t="s">
        <v>282</v>
      </c>
      <c r="CR16" s="117"/>
      <c r="CS16" s="117"/>
      <c r="CT16" s="117" t="s">
        <v>282</v>
      </c>
      <c r="CU16" s="117"/>
      <c r="CV16" s="117"/>
      <c r="DH16" s="1">
        <v>2</v>
      </c>
      <c r="DJ16" s="41"/>
      <c r="DK16" s="41"/>
      <c r="DL16" s="41"/>
      <c r="DM16" s="41"/>
      <c r="DN16" s="41"/>
      <c r="DO16" s="41"/>
      <c r="DP16" s="41"/>
      <c r="DQ16" s="41"/>
      <c r="DR16" s="41"/>
      <c r="DY16" s="117" t="s">
        <v>282</v>
      </c>
      <c r="DZ16" s="117"/>
      <c r="EA16" s="117"/>
    </row>
    <row r="17" spans="1:131" x14ac:dyDescent="0.4">
      <c r="A17" s="1"/>
      <c r="B17" s="1">
        <v>211</v>
      </c>
      <c r="C17" s="182" t="str">
        <f>IFERROR(VLOOKUP('採点表（R7.6月版）'!$A287,'採点表（R7.6月版）'!$A$9:$BA$273,2,FALSE),"")</f>
        <v>①　活動費の規模が大きい</v>
      </c>
      <c r="D17" s="183"/>
      <c r="E17" s="183"/>
      <c r="F17" s="183"/>
      <c r="G17" s="183"/>
      <c r="H17" s="183"/>
      <c r="I17" s="183"/>
      <c r="J17" s="183"/>
      <c r="K17" s="183"/>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32">
        <f>IFERROR(VLOOKUP('採点表（R7.6月版）'!$A287,'採点表（R7.6月版）'!$A$9:$BA$273,34,FALSE),"")</f>
        <v>0</v>
      </c>
      <c r="AJ17" s="132"/>
      <c r="AK17" s="132"/>
      <c r="AL17" s="82">
        <f>VLOOKUP('採点表（R7.6月版）'!$A287,'採点表（R7.6月版）'!$A$9:$BA$273,37,FALSE)</f>
        <v>0</v>
      </c>
      <c r="AM17" s="83"/>
      <c r="AN17" s="83"/>
      <c r="AO17" s="83"/>
      <c r="AP17" s="83"/>
      <c r="AQ17" s="83"/>
      <c r="AR17" s="83"/>
      <c r="AS17" s="83"/>
      <c r="AT17" s="83"/>
      <c r="AU17" s="83"/>
      <c r="AV17" s="83"/>
      <c r="AW17" s="83"/>
      <c r="AX17" s="83"/>
      <c r="AY17" s="83"/>
      <c r="AZ17" s="84"/>
      <c r="BA17" s="85">
        <f>IF(AI17=0,0,0.25*(AI17-1)*33)</f>
        <v>0</v>
      </c>
      <c r="BB17" s="86"/>
      <c r="BC17" s="1">
        <v>2</v>
      </c>
      <c r="BD17" s="1">
        <v>1</v>
      </c>
      <c r="BG17" s="1">
        <v>211</v>
      </c>
      <c r="BH17" s="182" t="str">
        <f>IFERROR(VLOOKUP('採点表（R7.6月版）'!$A287,'採点表（R7.6月版）'!$A$9:$BA$273,2,FALSE),"")</f>
        <v>①　活動費の規模が大きい</v>
      </c>
      <c r="BI17" s="183"/>
      <c r="BJ17" s="183"/>
      <c r="BK17" s="183"/>
      <c r="BL17" s="183"/>
      <c r="BM17" s="183"/>
      <c r="BN17" s="183"/>
      <c r="BO17" s="183"/>
      <c r="BP17" s="183"/>
      <c r="BQ17" s="183"/>
      <c r="BR17" s="183"/>
      <c r="BS17" s="183"/>
      <c r="BT17" s="183"/>
      <c r="BU17" s="183"/>
      <c r="BV17" s="183"/>
      <c r="BW17" s="183"/>
      <c r="BX17" s="183"/>
      <c r="BY17" s="183"/>
      <c r="BZ17" s="183"/>
      <c r="CA17" s="183"/>
      <c r="CB17" s="183"/>
      <c r="CC17" s="183"/>
      <c r="CD17" s="183"/>
      <c r="CE17" s="183"/>
      <c r="CF17" s="183"/>
      <c r="CG17" s="183"/>
      <c r="CH17" s="183"/>
      <c r="CI17" s="183"/>
      <c r="CJ17" s="183"/>
      <c r="CK17" s="183"/>
      <c r="CL17" s="183"/>
      <c r="CM17" s="183"/>
      <c r="CN17" s="132">
        <f>IFERROR(VLOOKUP('採点表（R7.6月版）'!$A287,'採点表（R7.6月版）'!$A$9:$BA$273,34,FALSE),"")</f>
        <v>0</v>
      </c>
      <c r="CO17" s="132"/>
      <c r="CP17" s="132"/>
      <c r="CQ17" s="132"/>
      <c r="CR17" s="132"/>
      <c r="CS17" s="132"/>
      <c r="CT17" s="132"/>
      <c r="CU17" s="132"/>
      <c r="CV17" s="132"/>
      <c r="DH17" s="1">
        <v>2</v>
      </c>
      <c r="DI17" s="1">
        <v>1</v>
      </c>
      <c r="DJ17" s="85">
        <f>IF(CN17=0,0,0.25*(CN17-1)*33)</f>
        <v>0</v>
      </c>
      <c r="DK17" s="86"/>
      <c r="DL17" s="85">
        <f>IF(CQ17=0,0,0.25*(CQ17-1)*33)</f>
        <v>0</v>
      </c>
      <c r="DM17" s="86"/>
      <c r="DN17" s="85">
        <f>IF(CT17=0,0,0.25*(CT17-1)*33)</f>
        <v>0</v>
      </c>
      <c r="DO17" s="86"/>
      <c r="DP17" s="37"/>
      <c r="DQ17" s="37"/>
      <c r="DR17" s="38"/>
      <c r="DY17" s="132">
        <f>IFERROR(VLOOKUP('採点表（R7.6月版）'!$A287,'採点表（R7.6月版）'!$A$9:$BA$273,34,FALSE),"")</f>
        <v>0</v>
      </c>
      <c r="DZ17" s="132"/>
      <c r="EA17" s="132"/>
    </row>
    <row r="18" spans="1:131" ht="20.100000000000001" customHeight="1" x14ac:dyDescent="0.4">
      <c r="A18" s="1"/>
      <c r="B18" s="1">
        <v>221</v>
      </c>
      <c r="C18" s="70" t="str">
        <f>IFERROR(VLOOKUP('採点表（R7.6月版）'!$A288,'採点表（R7.6月版）'!$A$9:$BA$273,2,FALSE),"")</f>
        <v>②　国の補助金を主要な資金源として、地域一体とした実証を実施している。</v>
      </c>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2"/>
      <c r="AI18" s="186">
        <f>IFERROR(VLOOKUP('採点表（R7.6月版）'!$A288,'採点表（R7.6月版）'!$A$9:$BA$273,34,FALSE),"")</f>
        <v>0</v>
      </c>
      <c r="AJ18" s="186"/>
      <c r="AK18" s="186"/>
      <c r="AL18" s="64">
        <f>VLOOKUP('採点表（R7.6月版）'!$A288,'採点表（R7.6月版）'!$A$9:$BA$273,37,FALSE)</f>
        <v>0</v>
      </c>
      <c r="AM18" s="65"/>
      <c r="AN18" s="65"/>
      <c r="AO18" s="65"/>
      <c r="AP18" s="65"/>
      <c r="AQ18" s="65"/>
      <c r="AR18" s="65"/>
      <c r="AS18" s="65"/>
      <c r="AT18" s="65"/>
      <c r="AU18" s="65"/>
      <c r="AV18" s="65"/>
      <c r="AW18" s="65"/>
      <c r="AX18" s="65"/>
      <c r="AY18" s="65"/>
      <c r="AZ18" s="66"/>
      <c r="BA18" s="60">
        <f>IF(AI18=0,0,0.25*(AI18-1)*17.5)</f>
        <v>0</v>
      </c>
      <c r="BB18" s="61"/>
      <c r="BC18" s="1">
        <v>2</v>
      </c>
      <c r="BD18" s="1">
        <v>2</v>
      </c>
      <c r="BG18" s="1">
        <v>221</v>
      </c>
      <c r="BH18" s="70" t="str">
        <f>IFERROR(VLOOKUP('採点表（R7.6月版）'!$A288,'採点表（R7.6月版）'!$A$9:$BA$273,2,FALSE),"")</f>
        <v>②　国の補助金を主要な資金源として、地域一体とした実証を実施している。</v>
      </c>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2"/>
      <c r="CN18" s="186">
        <f>IFERROR(VLOOKUP('採点表（R7.6月版）'!$A288,'採点表（R7.6月版）'!$A$9:$BA$273,34,FALSE),"")</f>
        <v>0</v>
      </c>
      <c r="CO18" s="186"/>
      <c r="CP18" s="186"/>
      <c r="CQ18" s="186"/>
      <c r="CR18" s="186"/>
      <c r="CS18" s="186"/>
      <c r="CT18" s="186"/>
      <c r="CU18" s="186"/>
      <c r="CV18" s="186"/>
      <c r="DH18" s="1">
        <v>2</v>
      </c>
      <c r="DI18" s="1">
        <v>2</v>
      </c>
      <c r="DJ18" s="60">
        <f>IF(CN18=0,0,0.25*(CN18-1)*17.5)</f>
        <v>0</v>
      </c>
      <c r="DK18" s="61"/>
      <c r="DL18" s="60">
        <f>IF(CQ18=0,0,0.25*(CQ18-1)*17.5)</f>
        <v>0</v>
      </c>
      <c r="DM18" s="61"/>
      <c r="DN18" s="60">
        <f>IF(CT18=0,0,0.25*(CT18-1)*17.5)</f>
        <v>0</v>
      </c>
      <c r="DO18" s="61"/>
      <c r="DP18" s="33"/>
      <c r="DQ18" s="33"/>
      <c r="DR18" s="34"/>
      <c r="DY18" s="186">
        <f>IFERROR(VLOOKUP('採点表（R7.6月版）'!$A288,'採点表（R7.6月版）'!$A$9:$BA$273,34,FALSE),"")</f>
        <v>0</v>
      </c>
      <c r="DZ18" s="186"/>
      <c r="EA18" s="186"/>
    </row>
    <row r="19" spans="1:131" ht="20.100000000000001" customHeight="1" x14ac:dyDescent="0.4">
      <c r="A19" s="1"/>
      <c r="B19" s="1">
        <v>222</v>
      </c>
      <c r="C19" s="70" t="str">
        <f>IFERROR(VLOOKUP('採点表（R7.6月版）'!$A289,'採点表（R7.6月版）'!$A$9:$BA$273,2,FALSE),"")</f>
        <v>③　国の補助金の終了後を見据えて、資金調達計画を立案している。</v>
      </c>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2"/>
      <c r="AI19" s="186">
        <f>IFERROR(VLOOKUP('採点表（R7.6月版）'!$A289,'採点表（R7.6月版）'!$A$9:$BA$273,34,FALSE),"")</f>
        <v>0</v>
      </c>
      <c r="AJ19" s="186"/>
      <c r="AK19" s="186"/>
      <c r="AL19" s="64">
        <f>VLOOKUP('採点表（R7.6月版）'!$A289,'採点表（R7.6月版）'!$A$9:$BA$273,37,FALSE)</f>
        <v>0</v>
      </c>
      <c r="AM19" s="65"/>
      <c r="AN19" s="65"/>
      <c r="AO19" s="65"/>
      <c r="AP19" s="65"/>
      <c r="AQ19" s="65"/>
      <c r="AR19" s="65"/>
      <c r="AS19" s="65"/>
      <c r="AT19" s="65"/>
      <c r="AU19" s="65"/>
      <c r="AV19" s="65"/>
      <c r="AW19" s="65"/>
      <c r="AX19" s="65"/>
      <c r="AY19" s="65"/>
      <c r="AZ19" s="66"/>
      <c r="BA19" s="60">
        <f>IF(AI19=0,0,0.25*(AI19-1)*17.5)</f>
        <v>0</v>
      </c>
      <c r="BB19" s="61"/>
      <c r="BC19" s="1">
        <v>2</v>
      </c>
      <c r="BD19" s="1">
        <v>2</v>
      </c>
      <c r="BG19" s="1">
        <v>222</v>
      </c>
      <c r="BH19" s="70" t="str">
        <f>IFERROR(VLOOKUP('採点表（R7.6月版）'!$A289,'採点表（R7.6月版）'!$A$9:$BA$273,2,FALSE),"")</f>
        <v>③　国の補助金の終了後を見据えて、資金調達計画を立案している。</v>
      </c>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2"/>
      <c r="CN19" s="186">
        <f>IFERROR(VLOOKUP('採点表（R7.6月版）'!$A289,'採点表（R7.6月版）'!$A$9:$BA$273,34,FALSE),"")</f>
        <v>0</v>
      </c>
      <c r="CO19" s="186"/>
      <c r="CP19" s="186"/>
      <c r="CQ19" s="186"/>
      <c r="CR19" s="186"/>
      <c r="CS19" s="186"/>
      <c r="CT19" s="186"/>
      <c r="CU19" s="186"/>
      <c r="CV19" s="186"/>
      <c r="DH19" s="1">
        <v>2</v>
      </c>
      <c r="DI19" s="1">
        <v>2</v>
      </c>
      <c r="DJ19" s="60">
        <f>IF(CN19=0,0,0.25*(CN19-1)*17.5)</f>
        <v>0</v>
      </c>
      <c r="DK19" s="61"/>
      <c r="DL19" s="60">
        <f>IF(CQ19=0,0,0.25*(CQ19-1)*17.5)</f>
        <v>0</v>
      </c>
      <c r="DM19" s="61"/>
      <c r="DN19" s="60">
        <f>IF(CT19=0,0,0.25*(CT19-1)*17.5)</f>
        <v>0</v>
      </c>
      <c r="DO19" s="61"/>
      <c r="DP19" s="33"/>
      <c r="DQ19" s="33"/>
      <c r="DR19" s="34"/>
      <c r="DY19" s="186">
        <f>IFERROR(VLOOKUP('採点表（R7.6月版）'!$A289,'採点表（R7.6月版）'!$A$9:$BA$273,34,FALSE),"")</f>
        <v>0</v>
      </c>
      <c r="DZ19" s="186"/>
      <c r="EA19" s="186"/>
    </row>
    <row r="20" spans="1:131" ht="33.6" customHeight="1" x14ac:dyDescent="0.4">
      <c r="A20" s="1"/>
      <c r="B20" s="1">
        <v>231</v>
      </c>
      <c r="C20" s="76" t="str">
        <f>IFERROR(VLOOKUP('採点表（R7.6月版）'!$A290,'採点表（R7.6月版）'!$A$9:$BA$273,2,FALSE),"")</f>
        <v>④　国の補助金は補助的な使用に留まり、構成員の分担金、都道府県費、銀行借入等により、資金調達を行っている。</v>
      </c>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8"/>
      <c r="AI20" s="185">
        <f>IFERROR(VLOOKUP('採点表（R7.6月版）'!$A290,'採点表（R7.6月版）'!$A$9:$BA$273,34,FALSE),"")</f>
        <v>0</v>
      </c>
      <c r="AJ20" s="185"/>
      <c r="AK20" s="185"/>
      <c r="AL20" s="64">
        <f>VLOOKUP('採点表（R7.6月版）'!$A290,'採点表（R7.6月版）'!$A$9:$BA$273,37,FALSE)</f>
        <v>0</v>
      </c>
      <c r="AM20" s="65"/>
      <c r="AN20" s="65"/>
      <c r="AO20" s="65"/>
      <c r="AP20" s="65"/>
      <c r="AQ20" s="65"/>
      <c r="AR20" s="65"/>
      <c r="AS20" s="65"/>
      <c r="AT20" s="65"/>
      <c r="AU20" s="65"/>
      <c r="AV20" s="65"/>
      <c r="AW20" s="65"/>
      <c r="AX20" s="65"/>
      <c r="AY20" s="65"/>
      <c r="AZ20" s="66"/>
      <c r="BA20" s="60">
        <f>IF(AI20=0,0,0.25*(AI20-1)*33)</f>
        <v>0</v>
      </c>
      <c r="BB20" s="61"/>
      <c r="BC20" s="1">
        <v>2</v>
      </c>
      <c r="BD20" s="1">
        <v>3</v>
      </c>
      <c r="BG20" s="1">
        <v>231</v>
      </c>
      <c r="BH20" s="76" t="str">
        <f>IFERROR(VLOOKUP('採点表（R7.6月版）'!$A290,'採点表（R7.6月版）'!$A$9:$BA$273,2,FALSE),"")</f>
        <v>④　国の補助金は補助的な使用に留まり、構成員の分担金、都道府県費、銀行借入等により、資金調達を行っている。</v>
      </c>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8"/>
      <c r="CN20" s="185">
        <f>IFERROR(VLOOKUP('採点表（R7.6月版）'!$A290,'採点表（R7.6月版）'!$A$9:$BA$273,34,FALSE),"")</f>
        <v>0</v>
      </c>
      <c r="CO20" s="185"/>
      <c r="CP20" s="185"/>
      <c r="CQ20" s="185"/>
      <c r="CR20" s="185"/>
      <c r="CS20" s="185"/>
      <c r="CT20" s="185"/>
      <c r="CU20" s="185"/>
      <c r="CV20" s="185"/>
      <c r="DH20" s="1">
        <v>2</v>
      </c>
      <c r="DI20" s="1">
        <v>3</v>
      </c>
      <c r="DJ20" s="60">
        <f>IF(CN20=0,0,0.25*(CN20-1)*33)</f>
        <v>0</v>
      </c>
      <c r="DK20" s="61"/>
      <c r="DL20" s="60">
        <f>IF(CQ20=0,0,0.25*(CQ20-1)*33)</f>
        <v>0</v>
      </c>
      <c r="DM20" s="61"/>
      <c r="DN20" s="60">
        <f>IF(CT20=0,0,0.25*(CT20-1)*33)</f>
        <v>0</v>
      </c>
      <c r="DO20" s="61"/>
      <c r="DP20" s="33"/>
      <c r="DQ20" s="33"/>
      <c r="DR20" s="34"/>
      <c r="DY20" s="185">
        <f>IFERROR(VLOOKUP('採点表（R7.6月版）'!$A290,'採点表（R7.6月版）'!$A$9:$BA$273,34,FALSE),"")</f>
        <v>0</v>
      </c>
      <c r="DZ20" s="185"/>
      <c r="EA20" s="185"/>
    </row>
    <row r="21" spans="1:131" ht="20.100000000000001" customHeight="1" x14ac:dyDescent="0.4">
      <c r="A21" s="1"/>
      <c r="B21" s="1">
        <v>241</v>
      </c>
      <c r="C21" s="93" t="str">
        <f>IFERROR(VLOOKUP('採点表（R7.6月版）'!$A291,'採点表（R7.6月版）'!$A$9:$BA$273,2,FALSE),"")</f>
        <v>⑤　その他（資金調達関係）</v>
      </c>
      <c r="D21" s="94"/>
      <c r="E21" s="94"/>
      <c r="F21" s="94"/>
      <c r="G21" s="94"/>
      <c r="H21" s="94"/>
      <c r="I21" s="94"/>
      <c r="J21" s="94"/>
      <c r="K21" s="94"/>
      <c r="L21" s="94"/>
      <c r="M21" s="94"/>
      <c r="N21" s="94"/>
      <c r="O21" s="94"/>
      <c r="P21" s="94"/>
      <c r="Q21" s="94"/>
      <c r="R21" s="94"/>
      <c r="S21" s="94"/>
      <c r="T21" s="94"/>
      <c r="U21" s="94"/>
      <c r="V21" s="94"/>
      <c r="W21" s="94"/>
      <c r="X21" s="94"/>
      <c r="Y21" s="94"/>
      <c r="Z21" s="94"/>
      <c r="AA21" s="94"/>
      <c r="AB21" s="94"/>
      <c r="AC21" s="94"/>
      <c r="AD21" s="94"/>
      <c r="AE21" s="94"/>
      <c r="AF21" s="94"/>
      <c r="AG21" s="94"/>
      <c r="AH21" s="95"/>
      <c r="AI21" s="184">
        <f>IFERROR(VLOOKUP('採点表（R7.6月版）'!$A291,'採点表（R7.6月版）'!$A$9:$BA$273,34,FALSE),"")</f>
        <v>0</v>
      </c>
      <c r="AJ21" s="184"/>
      <c r="AK21" s="184"/>
      <c r="AL21" s="67">
        <f>VLOOKUP('採点表（R7.6月版）'!$A291,'採点表（R7.6月版）'!$A$9:$BA$273,37,FALSE)</f>
        <v>0</v>
      </c>
      <c r="AM21" s="68"/>
      <c r="AN21" s="68"/>
      <c r="AO21" s="68"/>
      <c r="AP21" s="68"/>
      <c r="AQ21" s="68"/>
      <c r="AR21" s="68"/>
      <c r="AS21" s="68"/>
      <c r="AT21" s="68"/>
      <c r="AU21" s="68"/>
      <c r="AV21" s="68"/>
      <c r="AW21" s="68"/>
      <c r="AX21" s="68"/>
      <c r="AY21" s="68"/>
      <c r="AZ21" s="69"/>
      <c r="BA21" s="62"/>
      <c r="BB21" s="63"/>
      <c r="BC21" s="1">
        <v>2</v>
      </c>
      <c r="BG21" s="1">
        <v>241</v>
      </c>
      <c r="BH21" s="93" t="str">
        <f>IFERROR(VLOOKUP('採点表（R7.6月版）'!$A291,'採点表（R7.6月版）'!$A$9:$BA$273,2,FALSE),"")</f>
        <v>⑤　その他（資金調達関係）</v>
      </c>
      <c r="BI21" s="94"/>
      <c r="BJ21" s="94"/>
      <c r="BK21" s="94"/>
      <c r="BL21" s="94"/>
      <c r="BM21" s="94"/>
      <c r="BN21" s="94"/>
      <c r="BO21" s="94"/>
      <c r="BP21" s="94"/>
      <c r="BQ21" s="94"/>
      <c r="BR21" s="94"/>
      <c r="BS21" s="94"/>
      <c r="BT21" s="94"/>
      <c r="BU21" s="94"/>
      <c r="BV21" s="94"/>
      <c r="BW21" s="94"/>
      <c r="BX21" s="94"/>
      <c r="BY21" s="94"/>
      <c r="BZ21" s="94"/>
      <c r="CA21" s="94"/>
      <c r="CB21" s="94"/>
      <c r="CC21" s="94"/>
      <c r="CD21" s="94"/>
      <c r="CE21" s="94"/>
      <c r="CF21" s="94"/>
      <c r="CG21" s="94"/>
      <c r="CH21" s="94"/>
      <c r="CI21" s="94"/>
      <c r="CJ21" s="94"/>
      <c r="CK21" s="94"/>
      <c r="CL21" s="94"/>
      <c r="CM21" s="95"/>
      <c r="CN21" s="184">
        <f>IFERROR(VLOOKUP('採点表（R7.6月版）'!$A291,'採点表（R7.6月版）'!$A$9:$BA$273,34,FALSE),"")</f>
        <v>0</v>
      </c>
      <c r="CO21" s="184"/>
      <c r="CP21" s="184"/>
      <c r="CQ21" s="184"/>
      <c r="CR21" s="184"/>
      <c r="CS21" s="184"/>
      <c r="CT21" s="184"/>
      <c r="CU21" s="184"/>
      <c r="CV21" s="184"/>
      <c r="DH21" s="1">
        <v>2</v>
      </c>
      <c r="DJ21" s="62"/>
      <c r="DK21" s="63"/>
      <c r="DL21" s="62"/>
      <c r="DM21" s="63"/>
      <c r="DN21" s="62"/>
      <c r="DO21" s="63"/>
      <c r="DP21" s="35"/>
      <c r="DQ21" s="35"/>
      <c r="DR21" s="36"/>
      <c r="DY21" s="184">
        <f>IFERROR(VLOOKUP('採点表（R7.6月版）'!$A291,'採点表（R7.6月版）'!$A$9:$BA$273,34,FALSE),"")</f>
        <v>0</v>
      </c>
      <c r="DZ21" s="184"/>
      <c r="EA21" s="184"/>
    </row>
    <row r="22" spans="1:131" ht="20.100000000000001" customHeight="1" x14ac:dyDescent="0.4">
      <c r="A22" s="1"/>
      <c r="B22" s="1">
        <v>300</v>
      </c>
      <c r="C22" s="118" t="s">
        <v>12</v>
      </c>
      <c r="D22" s="118"/>
      <c r="E22" s="118"/>
      <c r="F22" s="118"/>
      <c r="G22" s="118"/>
      <c r="H22" s="118"/>
      <c r="I22" s="118"/>
      <c r="J22" s="118"/>
      <c r="K22" s="118"/>
      <c r="L22" s="118"/>
      <c r="M22" s="118"/>
      <c r="N22" s="118"/>
      <c r="O22" s="118"/>
      <c r="P22" s="118"/>
      <c r="Q22" s="118"/>
      <c r="R22" s="118"/>
      <c r="S22" s="118"/>
      <c r="T22" s="118"/>
      <c r="U22" s="118"/>
      <c r="V22" s="118"/>
      <c r="W22" s="118"/>
      <c r="X22" s="118"/>
      <c r="Y22" s="118"/>
      <c r="Z22" s="118"/>
      <c r="AA22" s="118"/>
      <c r="AB22" s="118"/>
      <c r="AC22" s="118"/>
      <c r="AD22" s="118"/>
      <c r="AE22" s="118"/>
      <c r="AF22" s="118"/>
      <c r="AG22" s="118"/>
      <c r="AH22" s="118"/>
      <c r="AI22" s="117" t="s">
        <v>282</v>
      </c>
      <c r="AJ22" s="117"/>
      <c r="AK22" s="117"/>
      <c r="AL22" s="118" t="s">
        <v>0</v>
      </c>
      <c r="AM22" s="118"/>
      <c r="AN22" s="118"/>
      <c r="AO22" s="118"/>
      <c r="AP22" s="118"/>
      <c r="AQ22" s="118"/>
      <c r="AR22" s="118"/>
      <c r="AS22" s="118"/>
      <c r="AT22" s="118"/>
      <c r="AU22" s="118"/>
      <c r="AV22" s="118"/>
      <c r="AW22" s="118"/>
      <c r="AX22" s="118"/>
      <c r="AY22" s="118"/>
      <c r="AZ22" s="118"/>
      <c r="BA22" s="118"/>
      <c r="BB22" s="118"/>
      <c r="BC22" s="1"/>
      <c r="BG22" s="1">
        <v>300</v>
      </c>
      <c r="BH22" s="118" t="s">
        <v>12</v>
      </c>
      <c r="BI22" s="118"/>
      <c r="BJ22" s="118"/>
      <c r="BK22" s="118"/>
      <c r="BL22" s="118"/>
      <c r="BM22" s="118"/>
      <c r="BN22" s="118"/>
      <c r="BO22" s="118"/>
      <c r="BP22" s="118"/>
      <c r="BQ22" s="118"/>
      <c r="BR22" s="118"/>
      <c r="BS22" s="118"/>
      <c r="BT22" s="118"/>
      <c r="BU22" s="118"/>
      <c r="BV22" s="118"/>
      <c r="BW22" s="118"/>
      <c r="BX22" s="118"/>
      <c r="BY22" s="118"/>
      <c r="BZ22" s="118"/>
      <c r="CA22" s="118"/>
      <c r="CB22" s="118"/>
      <c r="CC22" s="118"/>
      <c r="CD22" s="118"/>
      <c r="CE22" s="118"/>
      <c r="CF22" s="118"/>
      <c r="CG22" s="118"/>
      <c r="CH22" s="118"/>
      <c r="CI22" s="118"/>
      <c r="CJ22" s="118"/>
      <c r="CK22" s="118"/>
      <c r="CL22" s="118"/>
      <c r="CM22" s="118"/>
      <c r="CN22" s="117" t="s">
        <v>282</v>
      </c>
      <c r="CO22" s="117"/>
      <c r="CP22" s="117"/>
      <c r="CQ22" s="117" t="s">
        <v>282</v>
      </c>
      <c r="CR22" s="117"/>
      <c r="CS22" s="117"/>
      <c r="CT22" s="117" t="s">
        <v>282</v>
      </c>
      <c r="CU22" s="117"/>
      <c r="CV22" s="117"/>
      <c r="DH22" s="1"/>
      <c r="DJ22" s="41"/>
      <c r="DK22" s="41"/>
      <c r="DL22" s="41"/>
      <c r="DM22" s="41"/>
      <c r="DN22" s="41"/>
      <c r="DO22" s="41"/>
      <c r="DP22" s="41"/>
      <c r="DQ22" s="41"/>
      <c r="DR22" s="41"/>
      <c r="DY22" s="117" t="s">
        <v>282</v>
      </c>
      <c r="DZ22" s="117"/>
      <c r="EA22" s="117"/>
    </row>
    <row r="23" spans="1:131" ht="20.100000000000001" customHeight="1" x14ac:dyDescent="0.4">
      <c r="A23" s="1"/>
      <c r="B23" s="1">
        <v>311</v>
      </c>
      <c r="C23" s="182" t="str">
        <f>IFERROR(VLOOKUP('採点表（R7.6月版）'!$A293,'採点表（R7.6月版）'!$A$9:$BA$273,2,FALSE),"")</f>
        <v>①　地域的な課題を明確化している。</v>
      </c>
      <c r="D23" s="183"/>
      <c r="E23" s="183"/>
      <c r="F23" s="183"/>
      <c r="G23" s="183"/>
      <c r="H23" s="183"/>
      <c r="I23" s="183"/>
      <c r="J23" s="183"/>
      <c r="K23" s="183"/>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32">
        <f>IFERROR(VLOOKUP('採点表（R7.6月版）'!$A293,'採点表（R7.6月版）'!$A$9:$BA$273,34,FALSE),"")</f>
        <v>0</v>
      </c>
      <c r="AJ23" s="132"/>
      <c r="AK23" s="132"/>
      <c r="AL23" s="82">
        <f>VLOOKUP('採点表（R7.6月版）'!$A293,'採点表（R7.6月版）'!$A$9:$BA$273,37,FALSE)</f>
        <v>0</v>
      </c>
      <c r="AM23" s="83"/>
      <c r="AN23" s="83"/>
      <c r="AO23" s="83"/>
      <c r="AP23" s="83"/>
      <c r="AQ23" s="83"/>
      <c r="AR23" s="83"/>
      <c r="AS23" s="83"/>
      <c r="AT23" s="83"/>
      <c r="AU23" s="83"/>
      <c r="AV23" s="83"/>
      <c r="AW23" s="83"/>
      <c r="AX23" s="83"/>
      <c r="AY23" s="83"/>
      <c r="AZ23" s="84"/>
      <c r="BA23" s="85">
        <f t="shared" ref="BA23:BA28" si="0">IF(AI23=0,0,0.25*(AI23-1)*11)</f>
        <v>0</v>
      </c>
      <c r="BB23" s="86"/>
      <c r="BC23" s="1">
        <v>3</v>
      </c>
      <c r="BD23" s="1">
        <v>1</v>
      </c>
      <c r="BG23" s="1">
        <v>311</v>
      </c>
      <c r="BH23" s="182" t="str">
        <f>IFERROR(VLOOKUP('採点表（R7.6月版）'!$A293,'採点表（R7.6月版）'!$A$9:$BA$273,2,FALSE),"")</f>
        <v>①　地域的な課題を明確化している。</v>
      </c>
      <c r="BI23" s="183"/>
      <c r="BJ23" s="183"/>
      <c r="BK23" s="183"/>
      <c r="BL23" s="183"/>
      <c r="BM23" s="183"/>
      <c r="BN23" s="183"/>
      <c r="BO23" s="183"/>
      <c r="BP23" s="183"/>
      <c r="BQ23" s="183"/>
      <c r="BR23" s="183"/>
      <c r="BS23" s="183"/>
      <c r="BT23" s="183"/>
      <c r="BU23" s="183"/>
      <c r="BV23" s="183"/>
      <c r="BW23" s="183"/>
      <c r="BX23" s="183"/>
      <c r="BY23" s="183"/>
      <c r="BZ23" s="183"/>
      <c r="CA23" s="183"/>
      <c r="CB23" s="183"/>
      <c r="CC23" s="183"/>
      <c r="CD23" s="183"/>
      <c r="CE23" s="183"/>
      <c r="CF23" s="183"/>
      <c r="CG23" s="183"/>
      <c r="CH23" s="183"/>
      <c r="CI23" s="183"/>
      <c r="CJ23" s="183"/>
      <c r="CK23" s="183"/>
      <c r="CL23" s="183"/>
      <c r="CM23" s="183"/>
      <c r="CN23" s="132">
        <f>IFERROR(VLOOKUP('採点表（R7.6月版）'!$A293,'採点表（R7.6月版）'!$A$9:$BA$273,34,FALSE),"")</f>
        <v>0</v>
      </c>
      <c r="CO23" s="132"/>
      <c r="CP23" s="132"/>
      <c r="CQ23" s="132"/>
      <c r="CR23" s="132"/>
      <c r="CS23" s="132"/>
      <c r="CT23" s="132"/>
      <c r="CU23" s="132"/>
      <c r="CV23" s="132"/>
      <c r="DH23" s="1">
        <v>3</v>
      </c>
      <c r="DI23" s="1">
        <v>1</v>
      </c>
      <c r="DJ23" s="85">
        <f t="shared" ref="DJ23:DJ28" si="1">IF(CN23=0,0,0.25*(CN23-1)*11)</f>
        <v>0</v>
      </c>
      <c r="DK23" s="86"/>
      <c r="DL23" s="85">
        <f t="shared" ref="DL23:DL28" si="2">IF(CQ23=0,0,0.25*(CQ23-1)*11)</f>
        <v>0</v>
      </c>
      <c r="DM23" s="86"/>
      <c r="DN23" s="85">
        <f t="shared" ref="DN23:DN28" si="3">IF(CT23=0,0,0.25*(CT23-1)*11)</f>
        <v>0</v>
      </c>
      <c r="DO23" s="86"/>
      <c r="DP23" s="37"/>
      <c r="DQ23" s="37"/>
      <c r="DR23" s="38"/>
      <c r="DY23" s="132">
        <f>IFERROR(VLOOKUP('採点表（R7.6月版）'!$A293,'採点表（R7.6月版）'!$A$9:$BA$273,34,FALSE),"")</f>
        <v>0</v>
      </c>
      <c r="DZ23" s="132"/>
      <c r="EA23" s="132"/>
    </row>
    <row r="24" spans="1:131" ht="20.100000000000001" customHeight="1" x14ac:dyDescent="0.4">
      <c r="A24" s="1"/>
      <c r="B24" s="1">
        <v>312</v>
      </c>
      <c r="C24" s="87" t="str">
        <f>IFERROR(VLOOKUP('採点表（R7.6月版）'!$A294,'採点表（R7.6月版）'!$A$9:$BA$273,2,FALSE),"")</f>
        <v>②　デジタル化が有効な作業工程を特定している。</v>
      </c>
      <c r="D24" s="88"/>
      <c r="E24" s="88"/>
      <c r="F24" s="88"/>
      <c r="G24" s="88"/>
      <c r="H24" s="88"/>
      <c r="I24" s="88"/>
      <c r="J24" s="88"/>
      <c r="K24" s="88"/>
      <c r="L24" s="88"/>
      <c r="M24" s="88"/>
      <c r="N24" s="88"/>
      <c r="O24" s="88"/>
      <c r="P24" s="88"/>
      <c r="Q24" s="88"/>
      <c r="R24" s="88"/>
      <c r="S24" s="88"/>
      <c r="T24" s="88"/>
      <c r="U24" s="88"/>
      <c r="V24" s="88"/>
      <c r="W24" s="88"/>
      <c r="X24" s="88"/>
      <c r="Y24" s="88"/>
      <c r="Z24" s="88"/>
      <c r="AA24" s="88"/>
      <c r="AB24" s="88"/>
      <c r="AC24" s="88"/>
      <c r="AD24" s="88"/>
      <c r="AE24" s="88"/>
      <c r="AF24" s="88"/>
      <c r="AG24" s="88"/>
      <c r="AH24" s="89"/>
      <c r="AI24" s="187">
        <f>IFERROR(VLOOKUP('採点表（R7.6月版）'!$A294,'採点表（R7.6月版）'!$A$9:$BA$273,34,FALSE),"")</f>
        <v>0</v>
      </c>
      <c r="AJ24" s="187"/>
      <c r="AK24" s="187"/>
      <c r="AL24" s="64">
        <f>VLOOKUP('採点表（R7.6月版）'!$A294,'採点表（R7.6月版）'!$A$9:$BA$273,37,FALSE)</f>
        <v>0</v>
      </c>
      <c r="AM24" s="65"/>
      <c r="AN24" s="65"/>
      <c r="AO24" s="65"/>
      <c r="AP24" s="65"/>
      <c r="AQ24" s="65"/>
      <c r="AR24" s="65"/>
      <c r="AS24" s="65"/>
      <c r="AT24" s="65"/>
      <c r="AU24" s="65"/>
      <c r="AV24" s="65"/>
      <c r="AW24" s="65"/>
      <c r="AX24" s="65"/>
      <c r="AY24" s="65"/>
      <c r="AZ24" s="66"/>
      <c r="BA24" s="60">
        <f t="shared" si="0"/>
        <v>0</v>
      </c>
      <c r="BB24" s="61"/>
      <c r="BC24" s="1">
        <v>3</v>
      </c>
      <c r="BD24" s="1">
        <v>1</v>
      </c>
      <c r="BG24" s="1">
        <v>312</v>
      </c>
      <c r="BH24" s="87" t="str">
        <f>IFERROR(VLOOKUP('採点表（R7.6月版）'!$A294,'採点表（R7.6月版）'!$A$9:$BA$273,2,FALSE),"")</f>
        <v>②　デジタル化が有効な作業工程を特定している。</v>
      </c>
      <c r="BI24" s="88"/>
      <c r="BJ24" s="88"/>
      <c r="BK24" s="88"/>
      <c r="BL24" s="88"/>
      <c r="BM24" s="88"/>
      <c r="BN24" s="88"/>
      <c r="BO24" s="88"/>
      <c r="BP24" s="88"/>
      <c r="BQ24" s="88"/>
      <c r="BR24" s="88"/>
      <c r="BS24" s="88"/>
      <c r="BT24" s="88"/>
      <c r="BU24" s="88"/>
      <c r="BV24" s="88"/>
      <c r="BW24" s="88"/>
      <c r="BX24" s="88"/>
      <c r="BY24" s="88"/>
      <c r="BZ24" s="88"/>
      <c r="CA24" s="88"/>
      <c r="CB24" s="88"/>
      <c r="CC24" s="88"/>
      <c r="CD24" s="88"/>
      <c r="CE24" s="88"/>
      <c r="CF24" s="88"/>
      <c r="CG24" s="88"/>
      <c r="CH24" s="88"/>
      <c r="CI24" s="88"/>
      <c r="CJ24" s="88"/>
      <c r="CK24" s="88"/>
      <c r="CL24" s="88"/>
      <c r="CM24" s="89"/>
      <c r="CN24" s="187">
        <f>IFERROR(VLOOKUP('採点表（R7.6月版）'!$A294,'採点表（R7.6月版）'!$A$9:$BA$273,34,FALSE),"")</f>
        <v>0</v>
      </c>
      <c r="CO24" s="187"/>
      <c r="CP24" s="187"/>
      <c r="CQ24" s="187"/>
      <c r="CR24" s="187"/>
      <c r="CS24" s="187"/>
      <c r="CT24" s="187"/>
      <c r="CU24" s="187"/>
      <c r="CV24" s="187"/>
      <c r="DH24" s="1">
        <v>3</v>
      </c>
      <c r="DI24" s="1">
        <v>1</v>
      </c>
      <c r="DJ24" s="60">
        <f t="shared" si="1"/>
        <v>0</v>
      </c>
      <c r="DK24" s="61"/>
      <c r="DL24" s="60">
        <f t="shared" si="2"/>
        <v>0</v>
      </c>
      <c r="DM24" s="61"/>
      <c r="DN24" s="60">
        <f t="shared" si="3"/>
        <v>0</v>
      </c>
      <c r="DO24" s="61"/>
      <c r="DP24" s="33"/>
      <c r="DQ24" s="33"/>
      <c r="DR24" s="34"/>
      <c r="DY24" s="187">
        <f>IFERROR(VLOOKUP('採点表（R7.6月版）'!$A294,'採点表（R7.6月版）'!$A$9:$BA$273,34,FALSE),"")</f>
        <v>0</v>
      </c>
      <c r="DZ24" s="187"/>
      <c r="EA24" s="187"/>
    </row>
    <row r="25" spans="1:131" ht="20.100000000000001" customHeight="1" x14ac:dyDescent="0.4">
      <c r="A25" s="1"/>
      <c r="B25" s="1">
        <v>313</v>
      </c>
      <c r="C25" s="87" t="str">
        <f>IFERROR(VLOOKUP('採点表（R7.6月版）'!$A295,'採点表（R7.6月版）'!$A$9:$BA$273,2,FALSE),"")</f>
        <v>③　地域的な林業のデジタル化に関する事業計画を作成している。</v>
      </c>
      <c r="D25" s="88"/>
      <c r="E25" s="88"/>
      <c r="F25" s="88"/>
      <c r="G25" s="88"/>
      <c r="H25" s="88"/>
      <c r="I25" s="88"/>
      <c r="J25" s="88"/>
      <c r="K25" s="88"/>
      <c r="L25" s="88"/>
      <c r="M25" s="88"/>
      <c r="N25" s="88"/>
      <c r="O25" s="88"/>
      <c r="P25" s="88"/>
      <c r="Q25" s="88"/>
      <c r="R25" s="88"/>
      <c r="S25" s="88"/>
      <c r="T25" s="88"/>
      <c r="U25" s="88"/>
      <c r="V25" s="88"/>
      <c r="W25" s="88"/>
      <c r="X25" s="88"/>
      <c r="Y25" s="88"/>
      <c r="Z25" s="88"/>
      <c r="AA25" s="88"/>
      <c r="AB25" s="88"/>
      <c r="AC25" s="88"/>
      <c r="AD25" s="88"/>
      <c r="AE25" s="88"/>
      <c r="AF25" s="88"/>
      <c r="AG25" s="88"/>
      <c r="AH25" s="89"/>
      <c r="AI25" s="187">
        <f>IFERROR(VLOOKUP('採点表（R7.6月版）'!$A295,'採点表（R7.6月版）'!$A$9:$BA$273,34,FALSE),"")</f>
        <v>0</v>
      </c>
      <c r="AJ25" s="187"/>
      <c r="AK25" s="187"/>
      <c r="AL25" s="64">
        <f>VLOOKUP('採点表（R7.6月版）'!$A295,'採点表（R7.6月版）'!$A$9:$BA$273,37,FALSE)</f>
        <v>0</v>
      </c>
      <c r="AM25" s="65"/>
      <c r="AN25" s="65"/>
      <c r="AO25" s="65"/>
      <c r="AP25" s="65"/>
      <c r="AQ25" s="65"/>
      <c r="AR25" s="65"/>
      <c r="AS25" s="65"/>
      <c r="AT25" s="65"/>
      <c r="AU25" s="65"/>
      <c r="AV25" s="65"/>
      <c r="AW25" s="65"/>
      <c r="AX25" s="65"/>
      <c r="AY25" s="65"/>
      <c r="AZ25" s="66"/>
      <c r="BA25" s="60">
        <f t="shared" si="0"/>
        <v>0</v>
      </c>
      <c r="BB25" s="61"/>
      <c r="BC25" s="1">
        <v>3</v>
      </c>
      <c r="BD25" s="1">
        <v>1</v>
      </c>
      <c r="BG25" s="1">
        <v>313</v>
      </c>
      <c r="BH25" s="87" t="str">
        <f>IFERROR(VLOOKUP('採点表（R7.6月版）'!$A295,'採点表（R7.6月版）'!$A$9:$BA$273,2,FALSE),"")</f>
        <v>③　地域的な林業のデジタル化に関する事業計画を作成している。</v>
      </c>
      <c r="BI25" s="88"/>
      <c r="BJ25" s="88"/>
      <c r="BK25" s="88"/>
      <c r="BL25" s="88"/>
      <c r="BM25" s="88"/>
      <c r="BN25" s="88"/>
      <c r="BO25" s="88"/>
      <c r="BP25" s="88"/>
      <c r="BQ25" s="88"/>
      <c r="BR25" s="88"/>
      <c r="BS25" s="88"/>
      <c r="BT25" s="88"/>
      <c r="BU25" s="88"/>
      <c r="BV25" s="88"/>
      <c r="BW25" s="88"/>
      <c r="BX25" s="88"/>
      <c r="BY25" s="88"/>
      <c r="BZ25" s="88"/>
      <c r="CA25" s="88"/>
      <c r="CB25" s="88"/>
      <c r="CC25" s="88"/>
      <c r="CD25" s="88"/>
      <c r="CE25" s="88"/>
      <c r="CF25" s="88"/>
      <c r="CG25" s="88"/>
      <c r="CH25" s="88"/>
      <c r="CI25" s="88"/>
      <c r="CJ25" s="88"/>
      <c r="CK25" s="88"/>
      <c r="CL25" s="88"/>
      <c r="CM25" s="89"/>
      <c r="CN25" s="187">
        <f>IFERROR(VLOOKUP('採点表（R7.6月版）'!$A295,'採点表（R7.6月版）'!$A$9:$BA$273,34,FALSE),"")</f>
        <v>0</v>
      </c>
      <c r="CO25" s="187"/>
      <c r="CP25" s="187"/>
      <c r="CQ25" s="187"/>
      <c r="CR25" s="187"/>
      <c r="CS25" s="187"/>
      <c r="CT25" s="187"/>
      <c r="CU25" s="187"/>
      <c r="CV25" s="187"/>
      <c r="DH25" s="1">
        <v>3</v>
      </c>
      <c r="DI25" s="1">
        <v>1</v>
      </c>
      <c r="DJ25" s="60">
        <f t="shared" si="1"/>
        <v>0</v>
      </c>
      <c r="DK25" s="61"/>
      <c r="DL25" s="60">
        <f t="shared" si="2"/>
        <v>0</v>
      </c>
      <c r="DM25" s="61"/>
      <c r="DN25" s="60">
        <f t="shared" si="3"/>
        <v>0</v>
      </c>
      <c r="DO25" s="61"/>
      <c r="DP25" s="33"/>
      <c r="DQ25" s="33"/>
      <c r="DR25" s="34"/>
      <c r="DY25" s="187">
        <f>IFERROR(VLOOKUP('採点表（R7.6月版）'!$A295,'採点表（R7.6月版）'!$A$9:$BA$273,34,FALSE),"")</f>
        <v>0</v>
      </c>
      <c r="DZ25" s="187"/>
      <c r="EA25" s="187"/>
    </row>
    <row r="26" spans="1:131" ht="20.100000000000001" customHeight="1" x14ac:dyDescent="0.4">
      <c r="A26" s="1"/>
      <c r="B26" s="1">
        <v>321</v>
      </c>
      <c r="C26" s="70" t="str">
        <f>IFERROR(VLOOKUP('採点表（R7.6月版）'!$A296,'採点表（R7.6月版）'!$A$9:$BA$273,2,FALSE),"")</f>
        <v>④　複数事業者又は複数工程でのデータ連携に関する実証を行っている。</v>
      </c>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2"/>
      <c r="AI26" s="186">
        <f>IFERROR(VLOOKUP('採点表（R7.6月版）'!$A296,'採点表（R7.6月版）'!$A$9:$BA$273,34,FALSE),"")</f>
        <v>0</v>
      </c>
      <c r="AJ26" s="186"/>
      <c r="AK26" s="186"/>
      <c r="AL26" s="64">
        <f>VLOOKUP('採点表（R7.6月版）'!$A296,'採点表（R7.6月版）'!$A$9:$BA$273,37,FALSE)</f>
        <v>0</v>
      </c>
      <c r="AM26" s="65"/>
      <c r="AN26" s="65"/>
      <c r="AO26" s="65"/>
      <c r="AP26" s="65"/>
      <c r="AQ26" s="65"/>
      <c r="AR26" s="65"/>
      <c r="AS26" s="65"/>
      <c r="AT26" s="65"/>
      <c r="AU26" s="65"/>
      <c r="AV26" s="65"/>
      <c r="AW26" s="65"/>
      <c r="AX26" s="65"/>
      <c r="AY26" s="65"/>
      <c r="AZ26" s="66"/>
      <c r="BA26" s="60">
        <f t="shared" si="0"/>
        <v>0</v>
      </c>
      <c r="BB26" s="61"/>
      <c r="BC26" s="1">
        <v>3</v>
      </c>
      <c r="BD26" s="1">
        <v>2</v>
      </c>
      <c r="BG26" s="1">
        <v>321</v>
      </c>
      <c r="BH26" s="70" t="str">
        <f>IFERROR(VLOOKUP('採点表（R7.6月版）'!$A296,'採点表（R7.6月版）'!$A$9:$BA$273,2,FALSE),"")</f>
        <v>④　複数事業者又は複数工程でのデータ連携に関する実証を行っている。</v>
      </c>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2"/>
      <c r="CN26" s="186">
        <f>IFERROR(VLOOKUP('採点表（R7.6月版）'!$A296,'採点表（R7.6月版）'!$A$9:$BA$273,34,FALSE),"")</f>
        <v>0</v>
      </c>
      <c r="CO26" s="186"/>
      <c r="CP26" s="186"/>
      <c r="CQ26" s="186"/>
      <c r="CR26" s="186"/>
      <c r="CS26" s="186"/>
      <c r="CT26" s="186"/>
      <c r="CU26" s="186"/>
      <c r="CV26" s="186"/>
      <c r="DH26" s="1">
        <v>3</v>
      </c>
      <c r="DI26" s="1">
        <v>2</v>
      </c>
      <c r="DJ26" s="60">
        <f t="shared" si="1"/>
        <v>0</v>
      </c>
      <c r="DK26" s="61"/>
      <c r="DL26" s="60">
        <f t="shared" si="2"/>
        <v>0</v>
      </c>
      <c r="DM26" s="61"/>
      <c r="DN26" s="60">
        <f t="shared" si="3"/>
        <v>0</v>
      </c>
      <c r="DO26" s="61"/>
      <c r="DP26" s="33"/>
      <c r="DQ26" s="33"/>
      <c r="DR26" s="34"/>
      <c r="DY26" s="186">
        <f>IFERROR(VLOOKUP('採点表（R7.6月版）'!$A296,'採点表（R7.6月版）'!$A$9:$BA$273,34,FALSE),"")</f>
        <v>0</v>
      </c>
      <c r="DZ26" s="186"/>
      <c r="EA26" s="186"/>
    </row>
    <row r="27" spans="1:131" ht="20.100000000000001" customHeight="1" x14ac:dyDescent="0.4">
      <c r="A27" s="1"/>
      <c r="B27" s="1">
        <v>322</v>
      </c>
      <c r="C27" s="70" t="str">
        <f>IFERROR(VLOOKUP('採点表（R7.6月版）'!$A297,'採点表（R7.6月版）'!$A$9:$BA$273,2,FALSE),"")</f>
        <v>⑤　個社又は個別工程でのデジタル化を一部実用化している。</v>
      </c>
      <c r="D27" s="71"/>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2"/>
      <c r="AI27" s="186">
        <f>IFERROR(VLOOKUP('採点表（R7.6月版）'!$A297,'採点表（R7.6月版）'!$A$9:$BA$273,34,FALSE),"")</f>
        <v>0</v>
      </c>
      <c r="AJ27" s="186"/>
      <c r="AK27" s="186"/>
      <c r="AL27" s="64">
        <f>VLOOKUP('採点表（R7.6月版）'!$A297,'採点表（R7.6月版）'!$A$9:$BA$273,37,FALSE)</f>
        <v>0</v>
      </c>
      <c r="AM27" s="65"/>
      <c r="AN27" s="65"/>
      <c r="AO27" s="65"/>
      <c r="AP27" s="65"/>
      <c r="AQ27" s="65"/>
      <c r="AR27" s="65"/>
      <c r="AS27" s="65"/>
      <c r="AT27" s="65"/>
      <c r="AU27" s="65"/>
      <c r="AV27" s="65"/>
      <c r="AW27" s="65"/>
      <c r="AX27" s="65"/>
      <c r="AY27" s="65"/>
      <c r="AZ27" s="66"/>
      <c r="BA27" s="60">
        <f t="shared" si="0"/>
        <v>0</v>
      </c>
      <c r="BB27" s="61"/>
      <c r="BC27" s="1">
        <v>3</v>
      </c>
      <c r="BD27" s="1">
        <v>2</v>
      </c>
      <c r="BG27" s="1">
        <v>322</v>
      </c>
      <c r="BH27" s="70" t="str">
        <f>IFERROR(VLOOKUP('採点表（R7.6月版）'!$A297,'採点表（R7.6月版）'!$A$9:$BA$273,2,FALSE),"")</f>
        <v>⑤　個社又は個別工程でのデジタル化を一部実用化している。</v>
      </c>
      <c r="BI27" s="71"/>
      <c r="BJ27" s="71"/>
      <c r="BK27" s="71"/>
      <c r="BL27" s="71"/>
      <c r="BM27" s="71"/>
      <c r="BN27" s="71"/>
      <c r="BO27" s="71"/>
      <c r="BP27" s="71"/>
      <c r="BQ27" s="71"/>
      <c r="BR27" s="71"/>
      <c r="BS27" s="71"/>
      <c r="BT27" s="71"/>
      <c r="BU27" s="71"/>
      <c r="BV27" s="71"/>
      <c r="BW27" s="71"/>
      <c r="BX27" s="71"/>
      <c r="BY27" s="71"/>
      <c r="BZ27" s="71"/>
      <c r="CA27" s="71"/>
      <c r="CB27" s="71"/>
      <c r="CC27" s="71"/>
      <c r="CD27" s="71"/>
      <c r="CE27" s="71"/>
      <c r="CF27" s="71"/>
      <c r="CG27" s="71"/>
      <c r="CH27" s="71"/>
      <c r="CI27" s="71"/>
      <c r="CJ27" s="71"/>
      <c r="CK27" s="71"/>
      <c r="CL27" s="71"/>
      <c r="CM27" s="72"/>
      <c r="CN27" s="186">
        <f>IFERROR(VLOOKUP('採点表（R7.6月版）'!$A297,'採点表（R7.6月版）'!$A$9:$BA$273,34,FALSE),"")</f>
        <v>0</v>
      </c>
      <c r="CO27" s="186"/>
      <c r="CP27" s="186"/>
      <c r="CQ27" s="186"/>
      <c r="CR27" s="186"/>
      <c r="CS27" s="186"/>
      <c r="CT27" s="186"/>
      <c r="CU27" s="186"/>
      <c r="CV27" s="186"/>
      <c r="DH27" s="1">
        <v>3</v>
      </c>
      <c r="DI27" s="1">
        <v>2</v>
      </c>
      <c r="DJ27" s="60">
        <f t="shared" si="1"/>
        <v>0</v>
      </c>
      <c r="DK27" s="61"/>
      <c r="DL27" s="60">
        <f t="shared" si="2"/>
        <v>0</v>
      </c>
      <c r="DM27" s="61"/>
      <c r="DN27" s="60">
        <f t="shared" si="3"/>
        <v>0</v>
      </c>
      <c r="DO27" s="61"/>
      <c r="DP27" s="33"/>
      <c r="DQ27" s="33"/>
      <c r="DR27" s="34"/>
      <c r="DY27" s="186">
        <f>IFERROR(VLOOKUP('採点表（R7.6月版）'!$A297,'採点表（R7.6月版）'!$A$9:$BA$273,34,FALSE),"")</f>
        <v>0</v>
      </c>
      <c r="DZ27" s="186"/>
      <c r="EA27" s="186"/>
    </row>
    <row r="28" spans="1:131" ht="20.100000000000001" customHeight="1" x14ac:dyDescent="0.4">
      <c r="A28" s="1"/>
      <c r="B28" s="1">
        <v>323</v>
      </c>
      <c r="C28" s="70" t="str">
        <f>IFERROR(VLOOKUP('採点表（R7.6月版）'!$A298,'採点表（R7.6月版）'!$A$9:$BA$273,2,FALSE),"")</f>
        <v>⑥　地域内のデジタル化の取組（実証又は実用化）の規模</v>
      </c>
      <c r="D28" s="71"/>
      <c r="E28" s="71"/>
      <c r="F28" s="71"/>
      <c r="G28" s="71"/>
      <c r="H28" s="71"/>
      <c r="I28" s="71"/>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2"/>
      <c r="AI28" s="186">
        <f>IFERROR(VLOOKUP('採点表（R7.6月版）'!$A298,'採点表（R7.6月版）'!$A$9:$BA$273,34,FALSE),"")</f>
        <v>0</v>
      </c>
      <c r="AJ28" s="186"/>
      <c r="AK28" s="186"/>
      <c r="AL28" s="64">
        <f>VLOOKUP('採点表（R7.6月版）'!$A298,'採点表（R7.6月版）'!$A$9:$BA$273,37,FALSE)</f>
        <v>0</v>
      </c>
      <c r="AM28" s="65"/>
      <c r="AN28" s="65"/>
      <c r="AO28" s="65"/>
      <c r="AP28" s="65"/>
      <c r="AQ28" s="65"/>
      <c r="AR28" s="65"/>
      <c r="AS28" s="65"/>
      <c r="AT28" s="65"/>
      <c r="AU28" s="65"/>
      <c r="AV28" s="65"/>
      <c r="AW28" s="65"/>
      <c r="AX28" s="65"/>
      <c r="AY28" s="65"/>
      <c r="AZ28" s="66"/>
      <c r="BA28" s="60">
        <f t="shared" si="0"/>
        <v>0</v>
      </c>
      <c r="BB28" s="61"/>
      <c r="BC28" s="1">
        <v>3</v>
      </c>
      <c r="BD28" s="1">
        <v>2</v>
      </c>
      <c r="BG28" s="1">
        <v>323</v>
      </c>
      <c r="BH28" s="70" t="str">
        <f>IFERROR(VLOOKUP('採点表（R7.6月版）'!$A298,'採点表（R7.6月版）'!$A$9:$BA$273,2,FALSE),"")</f>
        <v>⑥　地域内のデジタル化の取組（実証又は実用化）の規模</v>
      </c>
      <c r="BI28" s="71"/>
      <c r="BJ28" s="71"/>
      <c r="BK28" s="71"/>
      <c r="BL28" s="71"/>
      <c r="BM28" s="71"/>
      <c r="BN28" s="71"/>
      <c r="BO28" s="71"/>
      <c r="BP28" s="71"/>
      <c r="BQ28" s="71"/>
      <c r="BR28" s="71"/>
      <c r="BS28" s="71"/>
      <c r="BT28" s="71"/>
      <c r="BU28" s="71"/>
      <c r="BV28" s="71"/>
      <c r="BW28" s="71"/>
      <c r="BX28" s="71"/>
      <c r="BY28" s="71"/>
      <c r="BZ28" s="71"/>
      <c r="CA28" s="71"/>
      <c r="CB28" s="71"/>
      <c r="CC28" s="71"/>
      <c r="CD28" s="71"/>
      <c r="CE28" s="71"/>
      <c r="CF28" s="71"/>
      <c r="CG28" s="71"/>
      <c r="CH28" s="71"/>
      <c r="CI28" s="71"/>
      <c r="CJ28" s="71"/>
      <c r="CK28" s="71"/>
      <c r="CL28" s="71"/>
      <c r="CM28" s="72"/>
      <c r="CN28" s="186">
        <f>IFERROR(VLOOKUP('採点表（R7.6月版）'!$A298,'採点表（R7.6月版）'!$A$9:$BA$273,34,FALSE),"")</f>
        <v>0</v>
      </c>
      <c r="CO28" s="186"/>
      <c r="CP28" s="186"/>
      <c r="CQ28" s="186"/>
      <c r="CR28" s="186"/>
      <c r="CS28" s="186"/>
      <c r="CT28" s="186"/>
      <c r="CU28" s="186"/>
      <c r="CV28" s="186"/>
      <c r="DH28" s="1">
        <v>3</v>
      </c>
      <c r="DI28" s="1">
        <v>2</v>
      </c>
      <c r="DJ28" s="60">
        <f t="shared" si="1"/>
        <v>0</v>
      </c>
      <c r="DK28" s="61"/>
      <c r="DL28" s="60">
        <f t="shared" si="2"/>
        <v>0</v>
      </c>
      <c r="DM28" s="61"/>
      <c r="DN28" s="60">
        <f t="shared" si="3"/>
        <v>0</v>
      </c>
      <c r="DO28" s="61"/>
      <c r="DP28" s="33"/>
      <c r="DQ28" s="33"/>
      <c r="DR28" s="34"/>
      <c r="DY28" s="186">
        <f>IFERROR(VLOOKUP('採点表（R7.6月版）'!$A298,'採点表（R7.6月版）'!$A$9:$BA$273,34,FALSE),"")</f>
        <v>0</v>
      </c>
      <c r="DZ28" s="186"/>
      <c r="EA28" s="186"/>
    </row>
    <row r="29" spans="1:131" ht="20.100000000000001" customHeight="1" x14ac:dyDescent="0.4">
      <c r="A29" s="1"/>
      <c r="B29" s="1">
        <v>331</v>
      </c>
      <c r="C29" s="76" t="str">
        <f>IFERROR(VLOOKUP('採点表（R7.6月版）'!$A299,'採点表（R7.6月版）'!$A$9:$BA$273,2,FALSE),"")</f>
        <v>⑦　複数事業者又は複数工程でのデータ連携が実用化されている。</v>
      </c>
      <c r="D29" s="77"/>
      <c r="E29" s="77"/>
      <c r="F29" s="77"/>
      <c r="G29" s="77"/>
      <c r="H29" s="77"/>
      <c r="I29" s="77"/>
      <c r="J29" s="77"/>
      <c r="K29" s="77"/>
      <c r="L29" s="77"/>
      <c r="M29" s="77"/>
      <c r="N29" s="77"/>
      <c r="O29" s="77"/>
      <c r="P29" s="77"/>
      <c r="Q29" s="77"/>
      <c r="R29" s="77"/>
      <c r="S29" s="77"/>
      <c r="T29" s="77"/>
      <c r="U29" s="77"/>
      <c r="V29" s="77"/>
      <c r="W29" s="77"/>
      <c r="X29" s="77"/>
      <c r="Y29" s="77"/>
      <c r="Z29" s="77"/>
      <c r="AA29" s="77"/>
      <c r="AB29" s="77"/>
      <c r="AC29" s="77"/>
      <c r="AD29" s="77"/>
      <c r="AE29" s="77"/>
      <c r="AF29" s="77"/>
      <c r="AG29" s="77"/>
      <c r="AH29" s="78"/>
      <c r="AI29" s="185">
        <f>IFERROR(VLOOKUP('採点表（R7.6月版）'!$A299,'採点表（R7.6月版）'!$A$9:$BA$273,34,FALSE),"")</f>
        <v>0</v>
      </c>
      <c r="AJ29" s="185"/>
      <c r="AK29" s="185"/>
      <c r="AL29" s="64">
        <f>VLOOKUP('採点表（R7.6月版）'!$A299,'採点表（R7.6月版）'!$A$9:$BA$273,37,FALSE)</f>
        <v>0</v>
      </c>
      <c r="AM29" s="65"/>
      <c r="AN29" s="65"/>
      <c r="AO29" s="65"/>
      <c r="AP29" s="65"/>
      <c r="AQ29" s="65"/>
      <c r="AR29" s="65"/>
      <c r="AS29" s="65"/>
      <c r="AT29" s="65"/>
      <c r="AU29" s="65"/>
      <c r="AV29" s="65"/>
      <c r="AW29" s="65"/>
      <c r="AX29" s="65"/>
      <c r="AY29" s="65"/>
      <c r="AZ29" s="66"/>
      <c r="BA29" s="60">
        <f>IF(AI29=0,0,0.25*(AI29-1)*33)</f>
        <v>0</v>
      </c>
      <c r="BB29" s="61"/>
      <c r="BC29" s="1">
        <v>3</v>
      </c>
      <c r="BD29" s="1">
        <v>3</v>
      </c>
      <c r="BG29" s="1">
        <v>331</v>
      </c>
      <c r="BH29" s="76" t="str">
        <f>IFERROR(VLOOKUP('採点表（R7.6月版）'!$A299,'採点表（R7.6月版）'!$A$9:$BA$273,2,FALSE),"")</f>
        <v>⑦　複数事業者又は複数工程でのデータ連携が実用化されている。</v>
      </c>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8"/>
      <c r="CN29" s="185">
        <f>IFERROR(VLOOKUP('採点表（R7.6月版）'!$A299,'採点表（R7.6月版）'!$A$9:$BA$273,34,FALSE),"")</f>
        <v>0</v>
      </c>
      <c r="CO29" s="185"/>
      <c r="CP29" s="185"/>
      <c r="CQ29" s="185"/>
      <c r="CR29" s="185"/>
      <c r="CS29" s="185"/>
      <c r="CT29" s="185"/>
      <c r="CU29" s="185"/>
      <c r="CV29" s="185"/>
      <c r="DH29" s="1">
        <v>3</v>
      </c>
      <c r="DI29" s="1">
        <v>3</v>
      </c>
      <c r="DJ29" s="60">
        <f>IF(CN29=0,0,0.25*(CN29-1)*33)</f>
        <v>0</v>
      </c>
      <c r="DK29" s="61"/>
      <c r="DL29" s="60">
        <f>IF(CQ29=0,0,0.25*(CQ29-1)*33)</f>
        <v>0</v>
      </c>
      <c r="DM29" s="61"/>
      <c r="DN29" s="60">
        <f>IF(CT29=0,0,0.25*(CT29-1)*33)</f>
        <v>0</v>
      </c>
      <c r="DO29" s="61"/>
      <c r="DP29" s="33"/>
      <c r="DQ29" s="33"/>
      <c r="DR29" s="34"/>
      <c r="DY29" s="185">
        <f>IFERROR(VLOOKUP('採点表（R7.6月版）'!$A299,'採点表（R7.6月版）'!$A$9:$BA$273,34,FALSE),"")</f>
        <v>0</v>
      </c>
      <c r="DZ29" s="185"/>
      <c r="EA29" s="185"/>
    </row>
    <row r="30" spans="1:131" ht="20.100000000000001" customHeight="1" x14ac:dyDescent="0.4">
      <c r="A30" s="1"/>
      <c r="B30" s="1">
        <v>341</v>
      </c>
      <c r="C30" s="93" t="str">
        <f>IFERROR(VLOOKUP('採点表（R7.6月版）'!$A300,'採点表（R7.6月版）'!$A$9:$BA$273,2,FALSE),"")</f>
        <v>⑧　その他（活動内容関係）</v>
      </c>
      <c r="D30" s="94"/>
      <c r="E30" s="94"/>
      <c r="F30" s="94"/>
      <c r="G30" s="94"/>
      <c r="H30" s="94"/>
      <c r="I30" s="94"/>
      <c r="J30" s="94"/>
      <c r="K30" s="94"/>
      <c r="L30" s="94"/>
      <c r="M30" s="94"/>
      <c r="N30" s="94"/>
      <c r="O30" s="94"/>
      <c r="P30" s="94"/>
      <c r="Q30" s="94"/>
      <c r="R30" s="94"/>
      <c r="S30" s="94"/>
      <c r="T30" s="94"/>
      <c r="U30" s="94"/>
      <c r="V30" s="94"/>
      <c r="W30" s="94"/>
      <c r="X30" s="94"/>
      <c r="Y30" s="94"/>
      <c r="Z30" s="94"/>
      <c r="AA30" s="94"/>
      <c r="AB30" s="94"/>
      <c r="AC30" s="94"/>
      <c r="AD30" s="94"/>
      <c r="AE30" s="94"/>
      <c r="AF30" s="94"/>
      <c r="AG30" s="94"/>
      <c r="AH30" s="95"/>
      <c r="AI30" s="184">
        <f>IFERROR(VLOOKUP('採点表（R7.6月版）'!$A300,'採点表（R7.6月版）'!$A$9:$BA$273,34,FALSE),"")</f>
        <v>0</v>
      </c>
      <c r="AJ30" s="184"/>
      <c r="AK30" s="184"/>
      <c r="AL30" s="67">
        <f>VLOOKUP('採点表（R7.6月版）'!$A300,'採点表（R7.6月版）'!$A$9:$BA$273,37,FALSE)</f>
        <v>0</v>
      </c>
      <c r="AM30" s="68"/>
      <c r="AN30" s="68"/>
      <c r="AO30" s="68"/>
      <c r="AP30" s="68"/>
      <c r="AQ30" s="68"/>
      <c r="AR30" s="68"/>
      <c r="AS30" s="68"/>
      <c r="AT30" s="68"/>
      <c r="AU30" s="68"/>
      <c r="AV30" s="68"/>
      <c r="AW30" s="68"/>
      <c r="AX30" s="68"/>
      <c r="AY30" s="68"/>
      <c r="AZ30" s="69"/>
      <c r="BA30" s="155"/>
      <c r="BB30" s="156"/>
      <c r="BC30" s="1">
        <v>3</v>
      </c>
      <c r="BG30" s="1">
        <v>341</v>
      </c>
      <c r="BH30" s="93" t="str">
        <f>IFERROR(VLOOKUP('採点表（R7.6月版）'!$A300,'採点表（R7.6月版）'!$A$9:$BA$273,2,FALSE),"")</f>
        <v>⑧　その他（活動内容関係）</v>
      </c>
      <c r="BI30" s="94"/>
      <c r="BJ30" s="94"/>
      <c r="BK30" s="94"/>
      <c r="BL30" s="94"/>
      <c r="BM30" s="94"/>
      <c r="BN30" s="94"/>
      <c r="BO30" s="94"/>
      <c r="BP30" s="94"/>
      <c r="BQ30" s="94"/>
      <c r="BR30" s="94"/>
      <c r="BS30" s="94"/>
      <c r="BT30" s="94"/>
      <c r="BU30" s="94"/>
      <c r="BV30" s="94"/>
      <c r="BW30" s="94"/>
      <c r="BX30" s="94"/>
      <c r="BY30" s="94"/>
      <c r="BZ30" s="94"/>
      <c r="CA30" s="94"/>
      <c r="CB30" s="94"/>
      <c r="CC30" s="94"/>
      <c r="CD30" s="94"/>
      <c r="CE30" s="94"/>
      <c r="CF30" s="94"/>
      <c r="CG30" s="94"/>
      <c r="CH30" s="94"/>
      <c r="CI30" s="94"/>
      <c r="CJ30" s="94"/>
      <c r="CK30" s="94"/>
      <c r="CL30" s="94"/>
      <c r="CM30" s="95"/>
      <c r="CN30" s="184">
        <f>IFERROR(VLOOKUP('採点表（R7.6月版）'!$A300,'採点表（R7.6月版）'!$A$9:$BA$273,34,FALSE),"")</f>
        <v>0</v>
      </c>
      <c r="CO30" s="184"/>
      <c r="CP30" s="184"/>
      <c r="CQ30" s="184"/>
      <c r="CR30" s="184"/>
      <c r="CS30" s="184"/>
      <c r="CT30" s="184"/>
      <c r="CU30" s="184"/>
      <c r="CV30" s="184"/>
      <c r="DH30" s="1">
        <v>3</v>
      </c>
      <c r="DJ30" s="155"/>
      <c r="DK30" s="156"/>
      <c r="DL30" s="155"/>
      <c r="DM30" s="156"/>
      <c r="DN30" s="155"/>
      <c r="DO30" s="156"/>
      <c r="DP30" s="35"/>
      <c r="DQ30" s="35"/>
      <c r="DR30" s="36"/>
      <c r="DY30" s="184">
        <f>IFERROR(VLOOKUP('採点表（R7.6月版）'!$A300,'採点表（R7.6月版）'!$A$9:$BA$273,34,FALSE),"")</f>
        <v>0</v>
      </c>
      <c r="DZ30" s="184"/>
      <c r="EA30" s="184"/>
    </row>
    <row r="31" spans="1:131" ht="20.100000000000001" customHeight="1" x14ac:dyDescent="0.4">
      <c r="B31" s="2">
        <v>400</v>
      </c>
      <c r="C31" s="118" t="s">
        <v>94</v>
      </c>
      <c r="D31" s="118"/>
      <c r="E31" s="118"/>
      <c r="F31" s="118"/>
      <c r="G31" s="118"/>
      <c r="H31" s="118"/>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8"/>
      <c r="AF31" s="118"/>
      <c r="AG31" s="118"/>
      <c r="AH31" s="118"/>
      <c r="AI31" s="117" t="s">
        <v>282</v>
      </c>
      <c r="AJ31" s="117"/>
      <c r="AK31" s="117"/>
      <c r="AL31" s="118" t="s">
        <v>0</v>
      </c>
      <c r="AM31" s="118"/>
      <c r="AN31" s="118"/>
      <c r="AO31" s="118"/>
      <c r="AP31" s="118"/>
      <c r="AQ31" s="118"/>
      <c r="AR31" s="118"/>
      <c r="AS31" s="118"/>
      <c r="AT31" s="118"/>
      <c r="AU31" s="118"/>
      <c r="AV31" s="118"/>
      <c r="AW31" s="118"/>
      <c r="AX31" s="118"/>
      <c r="AY31" s="118"/>
      <c r="AZ31" s="118"/>
      <c r="BA31" s="118"/>
      <c r="BB31" s="118"/>
      <c r="BC31" s="2">
        <v>4</v>
      </c>
      <c r="BG31" s="2">
        <v>400</v>
      </c>
      <c r="BH31" s="118" t="s">
        <v>94</v>
      </c>
      <c r="BI31" s="118"/>
      <c r="BJ31" s="118"/>
      <c r="BK31" s="118"/>
      <c r="BL31" s="118"/>
      <c r="BM31" s="118"/>
      <c r="BN31" s="118"/>
      <c r="BO31" s="118"/>
      <c r="BP31" s="118"/>
      <c r="BQ31" s="118"/>
      <c r="BR31" s="118"/>
      <c r="BS31" s="118"/>
      <c r="BT31" s="118"/>
      <c r="BU31" s="118"/>
      <c r="BV31" s="118"/>
      <c r="BW31" s="118"/>
      <c r="BX31" s="118"/>
      <c r="BY31" s="118"/>
      <c r="BZ31" s="118"/>
      <c r="CA31" s="118"/>
      <c r="CB31" s="118"/>
      <c r="CC31" s="118"/>
      <c r="CD31" s="118"/>
      <c r="CE31" s="118"/>
      <c r="CF31" s="118"/>
      <c r="CG31" s="118"/>
      <c r="CH31" s="118"/>
      <c r="CI31" s="118"/>
      <c r="CJ31" s="118"/>
      <c r="CK31" s="118"/>
      <c r="CL31" s="118"/>
      <c r="CM31" s="118"/>
      <c r="CN31" s="117" t="s">
        <v>282</v>
      </c>
      <c r="CO31" s="117"/>
      <c r="CP31" s="117"/>
      <c r="CQ31" s="117" t="s">
        <v>282</v>
      </c>
      <c r="CR31" s="117"/>
      <c r="CS31" s="117"/>
      <c r="CT31" s="117" t="s">
        <v>282</v>
      </c>
      <c r="CU31" s="117"/>
      <c r="CV31" s="117"/>
      <c r="DH31" s="2">
        <v>4</v>
      </c>
      <c r="DJ31" s="41"/>
      <c r="DK31" s="41"/>
      <c r="DL31" s="41"/>
      <c r="DM31" s="41"/>
      <c r="DN31" s="41"/>
      <c r="DO31" s="41"/>
      <c r="DP31" s="41"/>
      <c r="DQ31" s="41"/>
      <c r="DR31" s="41"/>
      <c r="DY31" s="117" t="s">
        <v>282</v>
      </c>
      <c r="DZ31" s="117"/>
      <c r="EA31" s="117"/>
    </row>
    <row r="32" spans="1:131" ht="20.100000000000001" customHeight="1" x14ac:dyDescent="0.4">
      <c r="B32" s="2">
        <v>411</v>
      </c>
      <c r="C32" s="182" t="str">
        <f>IFERROR(VLOOKUP('採点表（R7.6月版）'!$A302,'採点表（R7.6月版）'!$A$9:$BA$273,2,FALSE),"")</f>
        <v>①　林業のデジタル化の効果等について、情報収集をしている。</v>
      </c>
      <c r="D32" s="183"/>
      <c r="E32" s="183"/>
      <c r="F32" s="183"/>
      <c r="G32" s="183"/>
      <c r="H32" s="183"/>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32">
        <f>IFERROR(VLOOKUP('採点表（R7.6月版）'!$A302,'採点表（R7.6月版）'!$A$9:$BA$273,34,FALSE),"")</f>
        <v>0</v>
      </c>
      <c r="AJ32" s="132"/>
      <c r="AK32" s="132"/>
      <c r="AL32" s="82">
        <f>VLOOKUP('採点表（R7.6月版）'!$A302,'採点表（R7.6月版）'!$A$9:$BA$273,37,FALSE)</f>
        <v>0</v>
      </c>
      <c r="AM32" s="83"/>
      <c r="AN32" s="83"/>
      <c r="AO32" s="83"/>
      <c r="AP32" s="83"/>
      <c r="AQ32" s="83"/>
      <c r="AR32" s="83"/>
      <c r="AS32" s="83"/>
      <c r="AT32" s="83"/>
      <c r="AU32" s="83"/>
      <c r="AV32" s="83"/>
      <c r="AW32" s="83"/>
      <c r="AX32" s="83"/>
      <c r="AY32" s="83"/>
      <c r="AZ32" s="84"/>
      <c r="BA32" s="85">
        <f t="shared" ref="BA32:BA37" si="4">IF(AI32=0,0,0.25*(AI32-1)*17.5)</f>
        <v>0</v>
      </c>
      <c r="BB32" s="86"/>
      <c r="BC32" s="2">
        <v>4</v>
      </c>
      <c r="BD32" s="1">
        <v>1</v>
      </c>
      <c r="BG32" s="2">
        <v>411</v>
      </c>
      <c r="BH32" s="182" t="str">
        <f>IFERROR(VLOOKUP('採点表（R7.6月版）'!$A302,'採点表（R7.6月版）'!$A$9:$BA$273,2,FALSE),"")</f>
        <v>①　林業のデジタル化の効果等について、情報収集をしている。</v>
      </c>
      <c r="BI32" s="183"/>
      <c r="BJ32" s="183"/>
      <c r="BK32" s="183"/>
      <c r="BL32" s="183"/>
      <c r="BM32" s="183"/>
      <c r="BN32" s="183"/>
      <c r="BO32" s="183"/>
      <c r="BP32" s="183"/>
      <c r="BQ32" s="183"/>
      <c r="BR32" s="183"/>
      <c r="BS32" s="183"/>
      <c r="BT32" s="183"/>
      <c r="BU32" s="183"/>
      <c r="BV32" s="183"/>
      <c r="BW32" s="183"/>
      <c r="BX32" s="183"/>
      <c r="BY32" s="183"/>
      <c r="BZ32" s="183"/>
      <c r="CA32" s="183"/>
      <c r="CB32" s="183"/>
      <c r="CC32" s="183"/>
      <c r="CD32" s="183"/>
      <c r="CE32" s="183"/>
      <c r="CF32" s="183"/>
      <c r="CG32" s="183"/>
      <c r="CH32" s="183"/>
      <c r="CI32" s="183"/>
      <c r="CJ32" s="183"/>
      <c r="CK32" s="183"/>
      <c r="CL32" s="183"/>
      <c r="CM32" s="183"/>
      <c r="CN32" s="132">
        <f>IFERROR(VLOOKUP('採点表（R7.6月版）'!$A302,'採点表（R7.6月版）'!$A$9:$BA$273,34,FALSE),"")</f>
        <v>0</v>
      </c>
      <c r="CO32" s="132"/>
      <c r="CP32" s="132"/>
      <c r="CQ32" s="132"/>
      <c r="CR32" s="132"/>
      <c r="CS32" s="132"/>
      <c r="CT32" s="132"/>
      <c r="CU32" s="132"/>
      <c r="CV32" s="132"/>
      <c r="DH32" s="2">
        <v>4</v>
      </c>
      <c r="DI32" s="1">
        <v>1</v>
      </c>
      <c r="DJ32" s="85">
        <f t="shared" ref="DJ32:DJ37" si="5">IF(CN32=0,0,0.25*(CN32-1)*17.5)</f>
        <v>0</v>
      </c>
      <c r="DK32" s="86"/>
      <c r="DL32" s="85">
        <f t="shared" ref="DL32:DL37" si="6">IF(CQ32=0,0,0.25*(CQ32-1)*17.5)</f>
        <v>0</v>
      </c>
      <c r="DM32" s="86"/>
      <c r="DN32" s="85">
        <f t="shared" ref="DN32:DN37" si="7">IF(CT32=0,0,0.25*(CT32-1)*17.5)</f>
        <v>0</v>
      </c>
      <c r="DO32" s="86"/>
      <c r="DP32" s="37"/>
      <c r="DQ32" s="37"/>
      <c r="DR32" s="38"/>
      <c r="DY32" s="132">
        <f>IFERROR(VLOOKUP('採点表（R7.6月版）'!$A302,'採点表（R7.6月版）'!$A$9:$BA$273,34,FALSE),"")</f>
        <v>0</v>
      </c>
      <c r="DZ32" s="132"/>
      <c r="EA32" s="132"/>
    </row>
    <row r="33" spans="2:131" ht="20.100000000000001" customHeight="1" x14ac:dyDescent="0.4">
      <c r="B33" s="2">
        <v>412</v>
      </c>
      <c r="C33" s="87" t="str">
        <f>IFERROR(VLOOKUP('採点表（R7.6月版）'!$A303,'採点表（R7.6月版）'!$A$9:$BA$273,2,FALSE),"")</f>
        <v>②　地域の実情・課題に適したデジタル技術を選択するように努めている。</v>
      </c>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9"/>
      <c r="AI33" s="187">
        <f>IFERROR(VLOOKUP('採点表（R7.6月版）'!$A303,'採点表（R7.6月版）'!$A$9:$BA$273,34,FALSE),"")</f>
        <v>0</v>
      </c>
      <c r="AJ33" s="187"/>
      <c r="AK33" s="187"/>
      <c r="AL33" s="64">
        <f>VLOOKUP('採点表（R7.6月版）'!$A303,'採点表（R7.6月版）'!$A$9:$BA$273,37,FALSE)</f>
        <v>0</v>
      </c>
      <c r="AM33" s="65"/>
      <c r="AN33" s="65"/>
      <c r="AO33" s="65"/>
      <c r="AP33" s="65"/>
      <c r="AQ33" s="65"/>
      <c r="AR33" s="65"/>
      <c r="AS33" s="65"/>
      <c r="AT33" s="65"/>
      <c r="AU33" s="65"/>
      <c r="AV33" s="65"/>
      <c r="AW33" s="65"/>
      <c r="AX33" s="65"/>
      <c r="AY33" s="65"/>
      <c r="AZ33" s="66"/>
      <c r="BA33" s="60">
        <f t="shared" si="4"/>
        <v>0</v>
      </c>
      <c r="BB33" s="61"/>
      <c r="BC33" s="2">
        <v>4</v>
      </c>
      <c r="BD33" s="1">
        <v>1</v>
      </c>
      <c r="BG33" s="2">
        <v>412</v>
      </c>
      <c r="BH33" s="87" t="str">
        <f>IFERROR(VLOOKUP('採点表（R7.6月版）'!$A303,'採点表（R7.6月版）'!$A$9:$BA$273,2,FALSE),"")</f>
        <v>②　地域の実情・課題に適したデジタル技術を選択するように努めている。</v>
      </c>
      <c r="BI33" s="88"/>
      <c r="BJ33" s="88"/>
      <c r="BK33" s="88"/>
      <c r="BL33" s="88"/>
      <c r="BM33" s="88"/>
      <c r="BN33" s="88"/>
      <c r="BO33" s="88"/>
      <c r="BP33" s="88"/>
      <c r="BQ33" s="88"/>
      <c r="BR33" s="88"/>
      <c r="BS33" s="88"/>
      <c r="BT33" s="88"/>
      <c r="BU33" s="88"/>
      <c r="BV33" s="88"/>
      <c r="BW33" s="88"/>
      <c r="BX33" s="88"/>
      <c r="BY33" s="88"/>
      <c r="BZ33" s="88"/>
      <c r="CA33" s="88"/>
      <c r="CB33" s="88"/>
      <c r="CC33" s="88"/>
      <c r="CD33" s="88"/>
      <c r="CE33" s="88"/>
      <c r="CF33" s="88"/>
      <c r="CG33" s="88"/>
      <c r="CH33" s="88"/>
      <c r="CI33" s="88"/>
      <c r="CJ33" s="88"/>
      <c r="CK33" s="88"/>
      <c r="CL33" s="88"/>
      <c r="CM33" s="89"/>
      <c r="CN33" s="187">
        <f>IFERROR(VLOOKUP('採点表（R7.6月版）'!$A303,'採点表（R7.6月版）'!$A$9:$BA$273,34,FALSE),"")</f>
        <v>0</v>
      </c>
      <c r="CO33" s="187"/>
      <c r="CP33" s="187"/>
      <c r="CQ33" s="187"/>
      <c r="CR33" s="187"/>
      <c r="CS33" s="187"/>
      <c r="CT33" s="187"/>
      <c r="CU33" s="187"/>
      <c r="CV33" s="187"/>
      <c r="DH33" s="2">
        <v>4</v>
      </c>
      <c r="DI33" s="1">
        <v>1</v>
      </c>
      <c r="DJ33" s="60">
        <f t="shared" si="5"/>
        <v>0</v>
      </c>
      <c r="DK33" s="61"/>
      <c r="DL33" s="60">
        <f t="shared" si="6"/>
        <v>0</v>
      </c>
      <c r="DM33" s="61"/>
      <c r="DN33" s="60">
        <f t="shared" si="7"/>
        <v>0</v>
      </c>
      <c r="DO33" s="61"/>
      <c r="DP33" s="33"/>
      <c r="DQ33" s="33"/>
      <c r="DR33" s="34"/>
      <c r="DY33" s="187">
        <f>IFERROR(VLOOKUP('採点表（R7.6月版）'!$A303,'採点表（R7.6月版）'!$A$9:$BA$273,34,FALSE),"")</f>
        <v>0</v>
      </c>
      <c r="DZ33" s="187"/>
      <c r="EA33" s="187"/>
    </row>
    <row r="34" spans="2:131" ht="20.100000000000001" customHeight="1" x14ac:dyDescent="0.4">
      <c r="B34" s="2">
        <v>421</v>
      </c>
      <c r="C34" s="70" t="str">
        <f>IFERROR(VLOOKUP('採点表（R7.6月版）'!$A304,'採点表（R7.6月版）'!$A$9:$BA$273,2,FALSE),"")</f>
        <v>③　機器等や収集データの精度検証や、ICT機器等の導入効果を算出している。</v>
      </c>
      <c r="D34" s="71"/>
      <c r="E34" s="71"/>
      <c r="F34" s="71"/>
      <c r="G34" s="71"/>
      <c r="H34" s="71"/>
      <c r="I34" s="71"/>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2"/>
      <c r="AI34" s="186">
        <f>IFERROR(VLOOKUP('採点表（R7.6月版）'!$A304,'採点表（R7.6月版）'!$A$9:$BA$273,34,FALSE),"")</f>
        <v>0</v>
      </c>
      <c r="AJ34" s="186"/>
      <c r="AK34" s="186"/>
      <c r="AL34" s="64">
        <f>VLOOKUP('採点表（R7.6月版）'!$A304,'採点表（R7.6月版）'!$A$9:$BA$273,37,FALSE)</f>
        <v>0</v>
      </c>
      <c r="AM34" s="65"/>
      <c r="AN34" s="65"/>
      <c r="AO34" s="65"/>
      <c r="AP34" s="65"/>
      <c r="AQ34" s="65"/>
      <c r="AR34" s="65"/>
      <c r="AS34" s="65"/>
      <c r="AT34" s="65"/>
      <c r="AU34" s="65"/>
      <c r="AV34" s="65"/>
      <c r="AW34" s="65"/>
      <c r="AX34" s="65"/>
      <c r="AY34" s="65"/>
      <c r="AZ34" s="66"/>
      <c r="BA34" s="60">
        <f t="shared" si="4"/>
        <v>0</v>
      </c>
      <c r="BB34" s="61"/>
      <c r="BC34" s="2">
        <v>4</v>
      </c>
      <c r="BD34" s="1">
        <v>2</v>
      </c>
      <c r="BG34" s="2">
        <v>421</v>
      </c>
      <c r="BH34" s="70" t="str">
        <f>IFERROR(VLOOKUP('採点表（R7.6月版）'!$A304,'採点表（R7.6月版）'!$A$9:$BA$273,2,FALSE),"")</f>
        <v>③　機器等や収集データの精度検証や、ICT機器等の導入効果を算出している。</v>
      </c>
      <c r="BI34" s="71"/>
      <c r="BJ34" s="71"/>
      <c r="BK34" s="71"/>
      <c r="BL34" s="71"/>
      <c r="BM34" s="71"/>
      <c r="BN34" s="71"/>
      <c r="BO34" s="71"/>
      <c r="BP34" s="71"/>
      <c r="BQ34" s="71"/>
      <c r="BR34" s="71"/>
      <c r="BS34" s="71"/>
      <c r="BT34" s="71"/>
      <c r="BU34" s="71"/>
      <c r="BV34" s="71"/>
      <c r="BW34" s="71"/>
      <c r="BX34" s="71"/>
      <c r="BY34" s="71"/>
      <c r="BZ34" s="71"/>
      <c r="CA34" s="71"/>
      <c r="CB34" s="71"/>
      <c r="CC34" s="71"/>
      <c r="CD34" s="71"/>
      <c r="CE34" s="71"/>
      <c r="CF34" s="71"/>
      <c r="CG34" s="71"/>
      <c r="CH34" s="71"/>
      <c r="CI34" s="71"/>
      <c r="CJ34" s="71"/>
      <c r="CK34" s="71"/>
      <c r="CL34" s="71"/>
      <c r="CM34" s="72"/>
      <c r="CN34" s="186">
        <f>IFERROR(VLOOKUP('採点表（R7.6月版）'!$A304,'採点表（R7.6月版）'!$A$9:$BA$273,34,FALSE),"")</f>
        <v>0</v>
      </c>
      <c r="CO34" s="186"/>
      <c r="CP34" s="186"/>
      <c r="CQ34" s="186"/>
      <c r="CR34" s="186"/>
      <c r="CS34" s="186"/>
      <c r="CT34" s="186"/>
      <c r="CU34" s="186"/>
      <c r="CV34" s="186"/>
      <c r="DH34" s="2">
        <v>4</v>
      </c>
      <c r="DI34" s="1">
        <v>2</v>
      </c>
      <c r="DJ34" s="60">
        <f t="shared" si="5"/>
        <v>0</v>
      </c>
      <c r="DK34" s="61"/>
      <c r="DL34" s="60">
        <f t="shared" si="6"/>
        <v>0</v>
      </c>
      <c r="DM34" s="61"/>
      <c r="DN34" s="60">
        <f t="shared" si="7"/>
        <v>0</v>
      </c>
      <c r="DO34" s="61"/>
      <c r="DP34" s="33"/>
      <c r="DQ34" s="33"/>
      <c r="DR34" s="34"/>
      <c r="DY34" s="186">
        <f>IFERROR(VLOOKUP('採点表（R7.6月版）'!$A304,'採点表（R7.6月版）'!$A$9:$BA$273,34,FALSE),"")</f>
        <v>0</v>
      </c>
      <c r="DZ34" s="186"/>
      <c r="EA34" s="186"/>
    </row>
    <row r="35" spans="2:131" ht="20.100000000000001" customHeight="1" x14ac:dyDescent="0.4">
      <c r="B35" s="2">
        <v>422</v>
      </c>
      <c r="C35" s="70" t="str">
        <f>IFERROR(VLOOKUP('採点表（R7.6月版）'!$A305,'採点表（R7.6月版）'!$A$9:$BA$273,2,FALSE),"")</f>
        <v>④　機器操作やデータ取得・分析方法に関して、地域に適した改良を行っている。</v>
      </c>
      <c r="D35" s="71"/>
      <c r="E35" s="71"/>
      <c r="F35" s="71"/>
      <c r="G35" s="71"/>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2"/>
      <c r="AI35" s="186">
        <f>IFERROR(VLOOKUP('採点表（R7.6月版）'!$A305,'採点表（R7.6月版）'!$A$9:$BA$273,34,FALSE),"")</f>
        <v>0</v>
      </c>
      <c r="AJ35" s="186"/>
      <c r="AK35" s="186"/>
      <c r="AL35" s="64">
        <f>VLOOKUP('採点表（R7.6月版）'!$A305,'採点表（R7.6月版）'!$A$9:$BA$273,37,FALSE)</f>
        <v>0</v>
      </c>
      <c r="AM35" s="65"/>
      <c r="AN35" s="65"/>
      <c r="AO35" s="65"/>
      <c r="AP35" s="65"/>
      <c r="AQ35" s="65"/>
      <c r="AR35" s="65"/>
      <c r="AS35" s="65"/>
      <c r="AT35" s="65"/>
      <c r="AU35" s="65"/>
      <c r="AV35" s="65"/>
      <c r="AW35" s="65"/>
      <c r="AX35" s="65"/>
      <c r="AY35" s="65"/>
      <c r="AZ35" s="66"/>
      <c r="BA35" s="60">
        <f t="shared" si="4"/>
        <v>0</v>
      </c>
      <c r="BB35" s="61"/>
      <c r="BC35" s="2">
        <v>4</v>
      </c>
      <c r="BD35" s="1">
        <v>2</v>
      </c>
      <c r="BG35" s="2">
        <v>422</v>
      </c>
      <c r="BH35" s="70" t="str">
        <f>IFERROR(VLOOKUP('採点表（R7.6月版）'!$A305,'採点表（R7.6月版）'!$A$9:$BA$273,2,FALSE),"")</f>
        <v>④　機器操作やデータ取得・分析方法に関して、地域に適した改良を行っている。</v>
      </c>
      <c r="BI35" s="71"/>
      <c r="BJ35" s="71"/>
      <c r="BK35" s="71"/>
      <c r="BL35" s="71"/>
      <c r="BM35" s="71"/>
      <c r="BN35" s="71"/>
      <c r="BO35" s="71"/>
      <c r="BP35" s="71"/>
      <c r="BQ35" s="71"/>
      <c r="BR35" s="71"/>
      <c r="BS35" s="71"/>
      <c r="BT35" s="71"/>
      <c r="BU35" s="71"/>
      <c r="BV35" s="71"/>
      <c r="BW35" s="71"/>
      <c r="BX35" s="71"/>
      <c r="BY35" s="71"/>
      <c r="BZ35" s="71"/>
      <c r="CA35" s="71"/>
      <c r="CB35" s="71"/>
      <c r="CC35" s="71"/>
      <c r="CD35" s="71"/>
      <c r="CE35" s="71"/>
      <c r="CF35" s="71"/>
      <c r="CG35" s="71"/>
      <c r="CH35" s="71"/>
      <c r="CI35" s="71"/>
      <c r="CJ35" s="71"/>
      <c r="CK35" s="71"/>
      <c r="CL35" s="71"/>
      <c r="CM35" s="72"/>
      <c r="CN35" s="186">
        <f>IFERROR(VLOOKUP('採点表（R7.6月版）'!$A305,'採点表（R7.6月版）'!$A$9:$BA$273,34,FALSE),"")</f>
        <v>0</v>
      </c>
      <c r="CO35" s="186"/>
      <c r="CP35" s="186"/>
      <c r="CQ35" s="186"/>
      <c r="CR35" s="186"/>
      <c r="CS35" s="186"/>
      <c r="CT35" s="186"/>
      <c r="CU35" s="186"/>
      <c r="CV35" s="186"/>
      <c r="DH35" s="2">
        <v>4</v>
      </c>
      <c r="DI35" s="1">
        <v>2</v>
      </c>
      <c r="DJ35" s="60">
        <f t="shared" si="5"/>
        <v>0</v>
      </c>
      <c r="DK35" s="61"/>
      <c r="DL35" s="60">
        <f t="shared" si="6"/>
        <v>0</v>
      </c>
      <c r="DM35" s="61"/>
      <c r="DN35" s="60">
        <f t="shared" si="7"/>
        <v>0</v>
      </c>
      <c r="DO35" s="61"/>
      <c r="DP35" s="33"/>
      <c r="DQ35" s="33"/>
      <c r="DR35" s="34"/>
      <c r="DY35" s="186">
        <f>IFERROR(VLOOKUP('採点表（R7.6月版）'!$A305,'採点表（R7.6月版）'!$A$9:$BA$273,34,FALSE),"")</f>
        <v>0</v>
      </c>
      <c r="DZ35" s="186"/>
      <c r="EA35" s="186"/>
    </row>
    <row r="36" spans="2:131" ht="20.100000000000001" customHeight="1" x14ac:dyDescent="0.4">
      <c r="B36" s="2">
        <v>431</v>
      </c>
      <c r="C36" s="76" t="str">
        <f>IFERROR(VLOOKUP('採点表（R7.6月版）'!$A306,'採点表（R7.6月版）'!$A$9:$BA$273,2,FALSE),"")</f>
        <v>⑤　デジタル技術を業務の中で常用している。</v>
      </c>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8"/>
      <c r="AI36" s="185">
        <f>IFERROR(VLOOKUP('採点表（R7.6月版）'!$A306,'採点表（R7.6月版）'!$A$9:$BA$273,34,FALSE),"")</f>
        <v>0</v>
      </c>
      <c r="AJ36" s="185"/>
      <c r="AK36" s="185"/>
      <c r="AL36" s="64">
        <f>VLOOKUP('採点表（R7.6月版）'!$A306,'採点表（R7.6月版）'!$A$9:$BA$273,37,FALSE)</f>
        <v>0</v>
      </c>
      <c r="AM36" s="65"/>
      <c r="AN36" s="65"/>
      <c r="AO36" s="65"/>
      <c r="AP36" s="65"/>
      <c r="AQ36" s="65"/>
      <c r="AR36" s="65"/>
      <c r="AS36" s="65"/>
      <c r="AT36" s="65"/>
      <c r="AU36" s="65"/>
      <c r="AV36" s="65"/>
      <c r="AW36" s="65"/>
      <c r="AX36" s="65"/>
      <c r="AY36" s="65"/>
      <c r="AZ36" s="66"/>
      <c r="BA36" s="60">
        <f t="shared" si="4"/>
        <v>0</v>
      </c>
      <c r="BB36" s="61"/>
      <c r="BC36" s="2">
        <v>4</v>
      </c>
      <c r="BD36" s="1">
        <v>3</v>
      </c>
      <c r="BG36" s="2">
        <v>431</v>
      </c>
      <c r="BH36" s="76" t="str">
        <f>IFERROR(VLOOKUP('採点表（R7.6月版）'!$A306,'採点表（R7.6月版）'!$A$9:$BA$273,2,FALSE),"")</f>
        <v>⑤　デジタル技術を業務の中で常用している。</v>
      </c>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8"/>
      <c r="CN36" s="185">
        <f>IFERROR(VLOOKUP('採点表（R7.6月版）'!$A306,'採点表（R7.6月版）'!$A$9:$BA$273,34,FALSE),"")</f>
        <v>0</v>
      </c>
      <c r="CO36" s="185"/>
      <c r="CP36" s="185"/>
      <c r="CQ36" s="185"/>
      <c r="CR36" s="185"/>
      <c r="CS36" s="185"/>
      <c r="CT36" s="185"/>
      <c r="CU36" s="185"/>
      <c r="CV36" s="185"/>
      <c r="DH36" s="2">
        <v>4</v>
      </c>
      <c r="DI36" s="1">
        <v>3</v>
      </c>
      <c r="DJ36" s="60">
        <f t="shared" si="5"/>
        <v>0</v>
      </c>
      <c r="DK36" s="61"/>
      <c r="DL36" s="60">
        <f t="shared" si="6"/>
        <v>0</v>
      </c>
      <c r="DM36" s="61"/>
      <c r="DN36" s="60">
        <f t="shared" si="7"/>
        <v>0</v>
      </c>
      <c r="DO36" s="61"/>
      <c r="DP36" s="33"/>
      <c r="DQ36" s="33"/>
      <c r="DR36" s="34"/>
      <c r="DY36" s="185">
        <f>IFERROR(VLOOKUP('採点表（R7.6月版）'!$A306,'採点表（R7.6月版）'!$A$9:$BA$273,34,FALSE),"")</f>
        <v>0</v>
      </c>
      <c r="DZ36" s="185"/>
      <c r="EA36" s="185"/>
    </row>
    <row r="37" spans="2:131" ht="20.100000000000001" customHeight="1" x14ac:dyDescent="0.4">
      <c r="B37" s="2">
        <v>432</v>
      </c>
      <c r="C37" s="76" t="str">
        <f>IFERROR(VLOOKUP('採点表（R7.6月版）'!$A307,'採点表（R7.6月版）'!$A$9:$BA$273,2,FALSE),"")</f>
        <v>⑥　検証・改良により改善を図るプロセス（PDCA等）を確立している。</v>
      </c>
      <c r="D37" s="77"/>
      <c r="E37" s="77"/>
      <c r="F37" s="77"/>
      <c r="G37" s="77"/>
      <c r="H37" s="77"/>
      <c r="I37" s="77"/>
      <c r="J37" s="77"/>
      <c r="K37" s="77"/>
      <c r="L37" s="77"/>
      <c r="M37" s="77"/>
      <c r="N37" s="77"/>
      <c r="O37" s="77"/>
      <c r="P37" s="77"/>
      <c r="Q37" s="77"/>
      <c r="R37" s="77"/>
      <c r="S37" s="77"/>
      <c r="T37" s="77"/>
      <c r="U37" s="77"/>
      <c r="V37" s="77"/>
      <c r="W37" s="77"/>
      <c r="X37" s="77"/>
      <c r="Y37" s="77"/>
      <c r="Z37" s="77"/>
      <c r="AA37" s="77"/>
      <c r="AB37" s="77"/>
      <c r="AC37" s="77"/>
      <c r="AD37" s="77"/>
      <c r="AE37" s="77"/>
      <c r="AF37" s="77"/>
      <c r="AG37" s="77"/>
      <c r="AH37" s="78"/>
      <c r="AI37" s="185">
        <f>IFERROR(VLOOKUP('採点表（R7.6月版）'!$A307,'採点表（R7.6月版）'!$A$9:$BA$273,34,FALSE),"")</f>
        <v>0</v>
      </c>
      <c r="AJ37" s="185"/>
      <c r="AK37" s="185"/>
      <c r="AL37" s="64">
        <f>VLOOKUP('採点表（R7.6月版）'!$A307,'採点表（R7.6月版）'!$A$9:$BA$273,37,FALSE)</f>
        <v>0</v>
      </c>
      <c r="AM37" s="65"/>
      <c r="AN37" s="65"/>
      <c r="AO37" s="65"/>
      <c r="AP37" s="65"/>
      <c r="AQ37" s="65"/>
      <c r="AR37" s="65"/>
      <c r="AS37" s="65"/>
      <c r="AT37" s="65"/>
      <c r="AU37" s="65"/>
      <c r="AV37" s="65"/>
      <c r="AW37" s="65"/>
      <c r="AX37" s="65"/>
      <c r="AY37" s="65"/>
      <c r="AZ37" s="66"/>
      <c r="BA37" s="60">
        <f t="shared" si="4"/>
        <v>0</v>
      </c>
      <c r="BB37" s="61"/>
      <c r="BC37" s="2">
        <v>4</v>
      </c>
      <c r="BD37" s="1">
        <v>3</v>
      </c>
      <c r="BG37" s="2">
        <v>432</v>
      </c>
      <c r="BH37" s="76" t="str">
        <f>IFERROR(VLOOKUP('採点表（R7.6月版）'!$A307,'採点表（R7.6月版）'!$A$9:$BA$273,2,FALSE),"")</f>
        <v>⑥　検証・改良により改善を図るプロセス（PDCA等）を確立している。</v>
      </c>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8"/>
      <c r="CN37" s="185">
        <f>IFERROR(VLOOKUP('採点表（R7.6月版）'!$A307,'採点表（R7.6月版）'!$A$9:$BA$273,34,FALSE),"")</f>
        <v>0</v>
      </c>
      <c r="CO37" s="185"/>
      <c r="CP37" s="185"/>
      <c r="CQ37" s="185"/>
      <c r="CR37" s="185"/>
      <c r="CS37" s="185"/>
      <c r="CT37" s="185"/>
      <c r="CU37" s="185"/>
      <c r="CV37" s="185"/>
      <c r="DH37" s="2">
        <v>4</v>
      </c>
      <c r="DI37" s="1">
        <v>3</v>
      </c>
      <c r="DJ37" s="60">
        <f t="shared" si="5"/>
        <v>0</v>
      </c>
      <c r="DK37" s="61"/>
      <c r="DL37" s="60">
        <f t="shared" si="6"/>
        <v>0</v>
      </c>
      <c r="DM37" s="61"/>
      <c r="DN37" s="60">
        <f t="shared" si="7"/>
        <v>0</v>
      </c>
      <c r="DO37" s="61"/>
      <c r="DP37" s="33"/>
      <c r="DQ37" s="33"/>
      <c r="DR37" s="34"/>
      <c r="DY37" s="185">
        <f>IFERROR(VLOOKUP('採点表（R7.6月版）'!$A307,'採点表（R7.6月版）'!$A$9:$BA$273,34,FALSE),"")</f>
        <v>0</v>
      </c>
      <c r="DZ37" s="185"/>
      <c r="EA37" s="185"/>
    </row>
    <row r="38" spans="2:131" ht="20.100000000000001" customHeight="1" x14ac:dyDescent="0.4">
      <c r="B38" s="2">
        <v>441</v>
      </c>
      <c r="C38" s="93" t="str">
        <f>IFERROR(VLOOKUP('採点表（R7.6月版）'!$A308,'採点表（R7.6月版）'!$A$9:$BA$273,2,FALSE),"")</f>
        <v>⑦　その他（改善プロセス関係）</v>
      </c>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5"/>
      <c r="AI38" s="184">
        <f>IFERROR(VLOOKUP('採点表（R7.6月版）'!$A308,'採点表（R7.6月版）'!$A$9:$BA$273,34,FALSE),"")</f>
        <v>0</v>
      </c>
      <c r="AJ38" s="184"/>
      <c r="AK38" s="184"/>
      <c r="AL38" s="67">
        <f>VLOOKUP('採点表（R7.6月版）'!$A308,'採点表（R7.6月版）'!$A$9:$BA$273,37,FALSE)</f>
        <v>0</v>
      </c>
      <c r="AM38" s="68"/>
      <c r="AN38" s="68"/>
      <c r="AO38" s="68"/>
      <c r="AP38" s="68"/>
      <c r="AQ38" s="68"/>
      <c r="AR38" s="68"/>
      <c r="AS38" s="68"/>
      <c r="AT38" s="68"/>
      <c r="AU38" s="68"/>
      <c r="AV38" s="68"/>
      <c r="AW38" s="68"/>
      <c r="AX38" s="68"/>
      <c r="AY38" s="68"/>
      <c r="AZ38" s="69"/>
      <c r="BA38" s="155"/>
      <c r="BB38" s="156"/>
      <c r="BC38" s="2">
        <v>4</v>
      </c>
      <c r="BG38" s="2">
        <v>441</v>
      </c>
      <c r="BH38" s="93" t="str">
        <f>IFERROR(VLOOKUP('採点表（R7.6月版）'!$A308,'採点表（R7.6月版）'!$A$9:$BA$273,2,FALSE),"")</f>
        <v>⑦　その他（改善プロセス関係）</v>
      </c>
      <c r="BI38" s="94"/>
      <c r="BJ38" s="94"/>
      <c r="BK38" s="94"/>
      <c r="BL38" s="94"/>
      <c r="BM38" s="94"/>
      <c r="BN38" s="94"/>
      <c r="BO38" s="94"/>
      <c r="BP38" s="94"/>
      <c r="BQ38" s="94"/>
      <c r="BR38" s="94"/>
      <c r="BS38" s="94"/>
      <c r="BT38" s="94"/>
      <c r="BU38" s="94"/>
      <c r="BV38" s="94"/>
      <c r="BW38" s="94"/>
      <c r="BX38" s="94"/>
      <c r="BY38" s="94"/>
      <c r="BZ38" s="94"/>
      <c r="CA38" s="94"/>
      <c r="CB38" s="94"/>
      <c r="CC38" s="94"/>
      <c r="CD38" s="94"/>
      <c r="CE38" s="94"/>
      <c r="CF38" s="94"/>
      <c r="CG38" s="94"/>
      <c r="CH38" s="94"/>
      <c r="CI38" s="94"/>
      <c r="CJ38" s="94"/>
      <c r="CK38" s="94"/>
      <c r="CL38" s="94"/>
      <c r="CM38" s="95"/>
      <c r="CN38" s="184">
        <f>IFERROR(VLOOKUP('採点表（R7.6月版）'!$A308,'採点表（R7.6月版）'!$A$9:$BA$273,34,FALSE),"")</f>
        <v>0</v>
      </c>
      <c r="CO38" s="184"/>
      <c r="CP38" s="184"/>
      <c r="CQ38" s="184"/>
      <c r="CR38" s="184"/>
      <c r="CS38" s="184"/>
      <c r="CT38" s="184"/>
      <c r="CU38" s="184"/>
      <c r="CV38" s="184"/>
      <c r="DH38" s="2">
        <v>4</v>
      </c>
      <c r="DJ38" s="155"/>
      <c r="DK38" s="156"/>
      <c r="DL38" s="155"/>
      <c r="DM38" s="156"/>
      <c r="DN38" s="155"/>
      <c r="DO38" s="156"/>
      <c r="DP38" s="35"/>
      <c r="DQ38" s="35"/>
      <c r="DR38" s="36"/>
      <c r="DY38" s="184">
        <f>IFERROR(VLOOKUP('採点表（R7.6月版）'!$A308,'採点表（R7.6月版）'!$A$9:$BA$273,34,FALSE),"")</f>
        <v>0</v>
      </c>
      <c r="DZ38" s="184"/>
      <c r="EA38" s="184"/>
    </row>
    <row r="39" spans="2:131" ht="20.100000000000001" customHeight="1" x14ac:dyDescent="0.4">
      <c r="B39" s="2">
        <v>500</v>
      </c>
      <c r="C39" s="118" t="s">
        <v>124</v>
      </c>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7" t="s">
        <v>282</v>
      </c>
      <c r="AJ39" s="117"/>
      <c r="AK39" s="117"/>
      <c r="AL39" s="118" t="s">
        <v>0</v>
      </c>
      <c r="AM39" s="118"/>
      <c r="AN39" s="118"/>
      <c r="AO39" s="118"/>
      <c r="AP39" s="118"/>
      <c r="AQ39" s="118"/>
      <c r="AR39" s="118"/>
      <c r="AS39" s="118"/>
      <c r="AT39" s="118"/>
      <c r="AU39" s="118"/>
      <c r="AV39" s="118"/>
      <c r="AW39" s="118"/>
      <c r="AX39" s="118"/>
      <c r="AY39" s="118"/>
      <c r="AZ39" s="118"/>
      <c r="BA39" s="118"/>
      <c r="BB39" s="118"/>
      <c r="BC39" s="2">
        <v>5</v>
      </c>
      <c r="BG39" s="2">
        <v>500</v>
      </c>
      <c r="BH39" s="118" t="s">
        <v>124</v>
      </c>
      <c r="BI39" s="118"/>
      <c r="BJ39" s="118"/>
      <c r="BK39" s="118"/>
      <c r="BL39" s="118"/>
      <c r="BM39" s="118"/>
      <c r="BN39" s="118"/>
      <c r="BO39" s="118"/>
      <c r="BP39" s="118"/>
      <c r="BQ39" s="118"/>
      <c r="BR39" s="118"/>
      <c r="BS39" s="118"/>
      <c r="BT39" s="118"/>
      <c r="BU39" s="118"/>
      <c r="BV39" s="118"/>
      <c r="BW39" s="118"/>
      <c r="BX39" s="118"/>
      <c r="BY39" s="118"/>
      <c r="BZ39" s="118"/>
      <c r="CA39" s="118"/>
      <c r="CB39" s="118"/>
      <c r="CC39" s="118"/>
      <c r="CD39" s="118"/>
      <c r="CE39" s="118"/>
      <c r="CF39" s="118"/>
      <c r="CG39" s="118"/>
      <c r="CH39" s="118"/>
      <c r="CI39" s="118"/>
      <c r="CJ39" s="118"/>
      <c r="CK39" s="118"/>
      <c r="CL39" s="118"/>
      <c r="CM39" s="118"/>
      <c r="CN39" s="117" t="s">
        <v>282</v>
      </c>
      <c r="CO39" s="117"/>
      <c r="CP39" s="117"/>
      <c r="CQ39" s="117" t="s">
        <v>282</v>
      </c>
      <c r="CR39" s="117"/>
      <c r="CS39" s="117"/>
      <c r="CT39" s="117" t="s">
        <v>282</v>
      </c>
      <c r="CU39" s="117"/>
      <c r="CV39" s="117"/>
      <c r="DH39" s="2">
        <v>5</v>
      </c>
      <c r="DJ39" s="41"/>
      <c r="DK39" s="41"/>
      <c r="DL39" s="41"/>
      <c r="DM39" s="41"/>
      <c r="DN39" s="41"/>
      <c r="DO39" s="41"/>
      <c r="DP39" s="41"/>
      <c r="DQ39" s="41"/>
      <c r="DR39" s="41"/>
      <c r="DY39" s="117" t="s">
        <v>282</v>
      </c>
      <c r="DZ39" s="117"/>
      <c r="EA39" s="117"/>
    </row>
    <row r="40" spans="2:131" ht="20.100000000000001" customHeight="1" x14ac:dyDescent="0.4">
      <c r="B40" s="2">
        <v>511</v>
      </c>
      <c r="C40" s="182" t="str">
        <f>IFERROR(VLOOKUP('採点表（R7.6月版）'!$A310,'採点表（R7.6月版）'!$A$9:$BA$273,2,FALSE),"")</f>
        <v>①　先進地視察・研修受講等により、構成員のICTリテラシーの向上を図っている。</v>
      </c>
      <c r="D40" s="183"/>
      <c r="E40" s="183"/>
      <c r="F40" s="183"/>
      <c r="G40" s="183"/>
      <c r="H40" s="183"/>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32">
        <f>IFERROR(VLOOKUP('採点表（R7.6月版）'!$A310,'採点表（R7.6月版）'!$A$9:$BA$273,34,FALSE),"")</f>
        <v>0</v>
      </c>
      <c r="AJ40" s="132"/>
      <c r="AK40" s="132"/>
      <c r="AL40" s="82">
        <f>VLOOKUP('採点表（R7.6月版）'!$A310,'採点表（R7.6月版）'!$A$9:$BA$273,37,FALSE)</f>
        <v>0</v>
      </c>
      <c r="AM40" s="83"/>
      <c r="AN40" s="83"/>
      <c r="AO40" s="83"/>
      <c r="AP40" s="83"/>
      <c r="AQ40" s="83"/>
      <c r="AR40" s="83"/>
      <c r="AS40" s="83"/>
      <c r="AT40" s="83"/>
      <c r="AU40" s="83"/>
      <c r="AV40" s="83"/>
      <c r="AW40" s="83"/>
      <c r="AX40" s="83"/>
      <c r="AY40" s="83"/>
      <c r="AZ40" s="84"/>
      <c r="BA40" s="85">
        <f>IF(AI40=0,0,0.25*(AI40-1)*33)</f>
        <v>0</v>
      </c>
      <c r="BB40" s="86"/>
      <c r="BC40" s="2">
        <v>5</v>
      </c>
      <c r="BD40" s="1">
        <v>1</v>
      </c>
      <c r="BG40" s="2">
        <v>511</v>
      </c>
      <c r="BH40" s="182" t="str">
        <f>IFERROR(VLOOKUP('採点表（R7.6月版）'!$A310,'採点表（R7.6月版）'!$A$9:$BA$273,2,FALSE),"")</f>
        <v>①　先進地視察・研修受講等により、構成員のICTリテラシーの向上を図っている。</v>
      </c>
      <c r="BI40" s="183"/>
      <c r="BJ40" s="183"/>
      <c r="BK40" s="183"/>
      <c r="BL40" s="183"/>
      <c r="BM40" s="183"/>
      <c r="BN40" s="183"/>
      <c r="BO40" s="183"/>
      <c r="BP40" s="183"/>
      <c r="BQ40" s="183"/>
      <c r="BR40" s="183"/>
      <c r="BS40" s="183"/>
      <c r="BT40" s="183"/>
      <c r="BU40" s="183"/>
      <c r="BV40" s="183"/>
      <c r="BW40" s="183"/>
      <c r="BX40" s="183"/>
      <c r="BY40" s="183"/>
      <c r="BZ40" s="183"/>
      <c r="CA40" s="183"/>
      <c r="CB40" s="183"/>
      <c r="CC40" s="183"/>
      <c r="CD40" s="183"/>
      <c r="CE40" s="183"/>
      <c r="CF40" s="183"/>
      <c r="CG40" s="183"/>
      <c r="CH40" s="183"/>
      <c r="CI40" s="183"/>
      <c r="CJ40" s="183"/>
      <c r="CK40" s="183"/>
      <c r="CL40" s="183"/>
      <c r="CM40" s="183"/>
      <c r="CN40" s="132">
        <f>IFERROR(VLOOKUP('採点表（R7.6月版）'!$A310,'採点表（R7.6月版）'!$A$9:$BA$273,34,FALSE),"")</f>
        <v>0</v>
      </c>
      <c r="CO40" s="132"/>
      <c r="CP40" s="132"/>
      <c r="CQ40" s="132"/>
      <c r="CR40" s="132"/>
      <c r="CS40" s="132"/>
      <c r="CT40" s="132"/>
      <c r="CU40" s="132"/>
      <c r="CV40" s="132"/>
      <c r="DH40" s="2">
        <v>5</v>
      </c>
      <c r="DI40" s="1">
        <v>1</v>
      </c>
      <c r="DJ40" s="85">
        <f>IF(CN40=0,0,0.25*(CN40-1)*33)</f>
        <v>0</v>
      </c>
      <c r="DK40" s="86"/>
      <c r="DL40" s="85">
        <f>IF(CQ40=0,0,0.25*(CQ40-1)*33)</f>
        <v>0</v>
      </c>
      <c r="DM40" s="86"/>
      <c r="DN40" s="85">
        <f>IF(CT40=0,0,0.25*(CT40-1)*33)</f>
        <v>0</v>
      </c>
      <c r="DO40" s="86"/>
      <c r="DP40" s="37"/>
      <c r="DQ40" s="37"/>
      <c r="DR40" s="38"/>
      <c r="DY40" s="132">
        <f>IFERROR(VLOOKUP('採点表（R7.6月版）'!$A310,'採点表（R7.6月版）'!$A$9:$BA$273,34,FALSE),"")</f>
        <v>0</v>
      </c>
      <c r="DZ40" s="132"/>
      <c r="EA40" s="132"/>
    </row>
    <row r="41" spans="2:131" ht="32.450000000000003" customHeight="1" x14ac:dyDescent="0.4">
      <c r="B41" s="2">
        <v>521</v>
      </c>
      <c r="C41" s="70" t="str">
        <f>IFERROR(VLOOKUP('採点表（R7.6月版）'!$A311,'採点表（R7.6月版）'!$A$9:$BA$273,2,FALSE),"")</f>
        <v>②　組織内にコア技能者（ICT機器等の操作・解析方法、原理等を取得し、組織内普及を担える者）がいる。</v>
      </c>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2"/>
      <c r="AI41" s="73">
        <f>IFERROR(VLOOKUP('採点表（R7.6月版）'!$A311,'採点表（R7.6月版）'!$A$9:$BA$273,34,FALSE),"")</f>
        <v>0</v>
      </c>
      <c r="AJ41" s="74"/>
      <c r="AK41" s="75"/>
      <c r="AL41" s="64">
        <f>VLOOKUP('採点表（R7.6月版）'!$A311,'採点表（R7.6月版）'!$A$9:$BA$273,37,FALSE)</f>
        <v>0</v>
      </c>
      <c r="AM41" s="65"/>
      <c r="AN41" s="65"/>
      <c r="AO41" s="65"/>
      <c r="AP41" s="65"/>
      <c r="AQ41" s="65"/>
      <c r="AR41" s="65"/>
      <c r="AS41" s="65"/>
      <c r="AT41" s="65"/>
      <c r="AU41" s="65"/>
      <c r="AV41" s="65"/>
      <c r="AW41" s="65"/>
      <c r="AX41" s="65"/>
      <c r="AY41" s="65"/>
      <c r="AZ41" s="66"/>
      <c r="BA41" s="60">
        <f>IF(AI41=0,0,0.25*(AI41-1)*17.5)</f>
        <v>0</v>
      </c>
      <c r="BB41" s="61"/>
      <c r="BC41" s="2">
        <v>5</v>
      </c>
      <c r="BD41" s="1">
        <v>2</v>
      </c>
      <c r="BG41" s="2">
        <v>521</v>
      </c>
      <c r="BH41" s="70" t="str">
        <f>IFERROR(VLOOKUP('採点表（R7.6月版）'!$A311,'採点表（R7.6月版）'!$A$9:$BA$273,2,FALSE),"")</f>
        <v>②　組織内にコア技能者（ICT機器等の操作・解析方法、原理等を取得し、組織内普及を担える者）がいる。</v>
      </c>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2"/>
      <c r="CN41" s="73">
        <f>IFERROR(VLOOKUP('採点表（R7.6月版）'!$A311,'採点表（R7.6月版）'!$A$9:$BA$273,34,FALSE),"")</f>
        <v>0</v>
      </c>
      <c r="CO41" s="74"/>
      <c r="CP41" s="75"/>
      <c r="CQ41" s="73"/>
      <c r="CR41" s="74"/>
      <c r="CS41" s="75"/>
      <c r="CT41" s="73"/>
      <c r="CU41" s="74"/>
      <c r="CV41" s="75"/>
      <c r="DH41" s="2">
        <v>5</v>
      </c>
      <c r="DI41" s="1">
        <v>2</v>
      </c>
      <c r="DJ41" s="60">
        <f>IF(CN41=0,0,0.25*(CN41-1)*17.5)</f>
        <v>0</v>
      </c>
      <c r="DK41" s="61"/>
      <c r="DL41" s="60">
        <f>IF(CQ41=0,0,0.25*(CQ41-1)*17.5)</f>
        <v>0</v>
      </c>
      <c r="DM41" s="61"/>
      <c r="DN41" s="60">
        <f>IF(CT41=0,0,0.25*(CT41-1)*17.5)</f>
        <v>0</v>
      </c>
      <c r="DO41" s="61"/>
      <c r="DP41" s="33"/>
      <c r="DQ41" s="33"/>
      <c r="DR41" s="34"/>
      <c r="DY41" s="73">
        <f>IFERROR(VLOOKUP('採点表（R7.6月版）'!$A311,'採点表（R7.6月版）'!$A$9:$BA$273,34,FALSE),"")</f>
        <v>0</v>
      </c>
      <c r="DZ41" s="74"/>
      <c r="EA41" s="75"/>
    </row>
    <row r="42" spans="2:131" ht="20.100000000000001" customHeight="1" x14ac:dyDescent="0.4">
      <c r="B42" s="2">
        <v>522</v>
      </c>
      <c r="C42" s="70" t="str">
        <f>IFERROR(VLOOKUP('採点表（R7.6月版）'!$A312,'採点表（R7.6月版）'!$A$9:$BA$273,2,FALSE),"")</f>
        <v>③　外部支援者がコア技能者に助言を行っている。</v>
      </c>
      <c r="D42" s="71"/>
      <c r="E42" s="71"/>
      <c r="F42" s="71"/>
      <c r="G42" s="71"/>
      <c r="H42" s="71"/>
      <c r="I42" s="71"/>
      <c r="J42" s="71"/>
      <c r="K42" s="71"/>
      <c r="L42" s="71"/>
      <c r="M42" s="71"/>
      <c r="N42" s="71"/>
      <c r="O42" s="71"/>
      <c r="P42" s="71"/>
      <c r="Q42" s="71"/>
      <c r="R42" s="71"/>
      <c r="S42" s="71"/>
      <c r="T42" s="71"/>
      <c r="U42" s="71"/>
      <c r="V42" s="71"/>
      <c r="W42" s="71"/>
      <c r="X42" s="71"/>
      <c r="Y42" s="71"/>
      <c r="Z42" s="71"/>
      <c r="AA42" s="71"/>
      <c r="AB42" s="71"/>
      <c r="AC42" s="71"/>
      <c r="AD42" s="71"/>
      <c r="AE42" s="71"/>
      <c r="AF42" s="71"/>
      <c r="AG42" s="71"/>
      <c r="AH42" s="72"/>
      <c r="AI42" s="73">
        <f>IFERROR(VLOOKUP('採点表（R7.6月版）'!$A312,'採点表（R7.6月版）'!$A$9:$BA$273,34,FALSE),"")</f>
        <v>0</v>
      </c>
      <c r="AJ42" s="74"/>
      <c r="AK42" s="75"/>
      <c r="AL42" s="64">
        <f>VLOOKUP('採点表（R7.6月版）'!$A312,'採点表（R7.6月版）'!$A$9:$BA$273,37,FALSE)</f>
        <v>0</v>
      </c>
      <c r="AM42" s="65"/>
      <c r="AN42" s="65"/>
      <c r="AO42" s="65"/>
      <c r="AP42" s="65"/>
      <c r="AQ42" s="65"/>
      <c r="AR42" s="65"/>
      <c r="AS42" s="65"/>
      <c r="AT42" s="65"/>
      <c r="AU42" s="65"/>
      <c r="AV42" s="65"/>
      <c r="AW42" s="65"/>
      <c r="AX42" s="65"/>
      <c r="AY42" s="65"/>
      <c r="AZ42" s="66"/>
      <c r="BA42" s="60">
        <f>IF(AI42=0,0,0.25*(AI42-1)*17.5)</f>
        <v>0</v>
      </c>
      <c r="BB42" s="61"/>
      <c r="BC42" s="2">
        <v>5</v>
      </c>
      <c r="BD42" s="1">
        <v>2</v>
      </c>
      <c r="BG42" s="2">
        <v>522</v>
      </c>
      <c r="BH42" s="70" t="str">
        <f>IFERROR(VLOOKUP('採点表（R7.6月版）'!$A312,'採点表（R7.6月版）'!$A$9:$BA$273,2,FALSE),"")</f>
        <v>③　外部支援者がコア技能者に助言を行っている。</v>
      </c>
      <c r="BI42" s="71"/>
      <c r="BJ42" s="71"/>
      <c r="BK42" s="71"/>
      <c r="BL42" s="71"/>
      <c r="BM42" s="71"/>
      <c r="BN42" s="71"/>
      <c r="BO42" s="71"/>
      <c r="BP42" s="71"/>
      <c r="BQ42" s="71"/>
      <c r="BR42" s="71"/>
      <c r="BS42" s="71"/>
      <c r="BT42" s="71"/>
      <c r="BU42" s="71"/>
      <c r="BV42" s="71"/>
      <c r="BW42" s="71"/>
      <c r="BX42" s="71"/>
      <c r="BY42" s="71"/>
      <c r="BZ42" s="71"/>
      <c r="CA42" s="71"/>
      <c r="CB42" s="71"/>
      <c r="CC42" s="71"/>
      <c r="CD42" s="71"/>
      <c r="CE42" s="71"/>
      <c r="CF42" s="71"/>
      <c r="CG42" s="71"/>
      <c r="CH42" s="71"/>
      <c r="CI42" s="71"/>
      <c r="CJ42" s="71"/>
      <c r="CK42" s="71"/>
      <c r="CL42" s="71"/>
      <c r="CM42" s="72"/>
      <c r="CN42" s="73">
        <f>IFERROR(VLOOKUP('採点表（R7.6月版）'!$A312,'採点表（R7.6月版）'!$A$9:$BA$273,34,FALSE),"")</f>
        <v>0</v>
      </c>
      <c r="CO42" s="74"/>
      <c r="CP42" s="75"/>
      <c r="CQ42" s="73"/>
      <c r="CR42" s="74"/>
      <c r="CS42" s="75"/>
      <c r="CT42" s="73"/>
      <c r="CU42" s="74"/>
      <c r="CV42" s="75"/>
      <c r="DH42" s="2">
        <v>5</v>
      </c>
      <c r="DI42" s="1">
        <v>2</v>
      </c>
      <c r="DJ42" s="60">
        <f>IF(CN42=0,0,0.25*(CN42-1)*17.5)</f>
        <v>0</v>
      </c>
      <c r="DK42" s="61"/>
      <c r="DL42" s="60">
        <f>IF(CQ42=0,0,0.25*(CQ42-1)*17.5)</f>
        <v>0</v>
      </c>
      <c r="DM42" s="61"/>
      <c r="DN42" s="60">
        <f>IF(CT42=0,0,0.25*(CT42-1)*17.5)</f>
        <v>0</v>
      </c>
      <c r="DO42" s="61"/>
      <c r="DP42" s="33"/>
      <c r="DQ42" s="33"/>
      <c r="DR42" s="34"/>
      <c r="DY42" s="73">
        <f>IFERROR(VLOOKUP('採点表（R7.6月版）'!$A312,'採点表（R7.6月版）'!$A$9:$BA$273,34,FALSE),"")</f>
        <v>0</v>
      </c>
      <c r="DZ42" s="74"/>
      <c r="EA42" s="75"/>
    </row>
    <row r="43" spans="2:131" ht="32.450000000000003" customHeight="1" x14ac:dyDescent="0.4">
      <c r="B43" s="2">
        <v>531</v>
      </c>
      <c r="C43" s="76" t="str">
        <f>IFERROR(VLOOKUP('採点表（R7.6月版）'!$A313,'採点表（R7.6月版）'!$A$9:$BA$273,2,FALSE),"")</f>
        <v>④　ICTスキルの習得方法を確立している（マニュアル整備・コア技能者による現場技能者への指導普及等）。</v>
      </c>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7"/>
      <c r="AE43" s="77"/>
      <c r="AF43" s="77"/>
      <c r="AG43" s="77"/>
      <c r="AH43" s="78"/>
      <c r="AI43" s="79">
        <f>IFERROR(VLOOKUP('採点表（R7.6月版）'!$A313,'採点表（R7.6月版）'!$A$9:$BA$273,34,FALSE),"")</f>
        <v>0</v>
      </c>
      <c r="AJ43" s="80"/>
      <c r="AK43" s="81"/>
      <c r="AL43" s="64">
        <f>VLOOKUP('採点表（R7.6月版）'!$A313,'採点表（R7.6月版）'!$A$9:$BA$273,37,FALSE)</f>
        <v>0</v>
      </c>
      <c r="AM43" s="65"/>
      <c r="AN43" s="65"/>
      <c r="AO43" s="65"/>
      <c r="AP43" s="65"/>
      <c r="AQ43" s="65"/>
      <c r="AR43" s="65"/>
      <c r="AS43" s="65"/>
      <c r="AT43" s="65"/>
      <c r="AU43" s="65"/>
      <c r="AV43" s="65"/>
      <c r="AW43" s="65"/>
      <c r="AX43" s="65"/>
      <c r="AY43" s="65"/>
      <c r="AZ43" s="66"/>
      <c r="BA43" s="60">
        <f>IF(AI43=0,0,0.25*(AI43-1)*33)</f>
        <v>0</v>
      </c>
      <c r="BB43" s="61"/>
      <c r="BC43" s="2">
        <v>5</v>
      </c>
      <c r="BD43" s="1">
        <v>3</v>
      </c>
      <c r="BG43" s="2">
        <v>531</v>
      </c>
      <c r="BH43" s="76" t="str">
        <f>IFERROR(VLOOKUP('採点表（R7.6月版）'!$A313,'採点表（R7.6月版）'!$A$9:$BA$273,2,FALSE),"")</f>
        <v>④　ICTスキルの習得方法を確立している（マニュアル整備・コア技能者による現場技能者への指導普及等）。</v>
      </c>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c r="CJ43" s="77"/>
      <c r="CK43" s="77"/>
      <c r="CL43" s="77"/>
      <c r="CM43" s="78"/>
      <c r="CN43" s="79">
        <f>IFERROR(VLOOKUP('採点表（R7.6月版）'!$A313,'採点表（R7.6月版）'!$A$9:$BA$273,34,FALSE),"")</f>
        <v>0</v>
      </c>
      <c r="CO43" s="80"/>
      <c r="CP43" s="81"/>
      <c r="CQ43" s="79"/>
      <c r="CR43" s="80"/>
      <c r="CS43" s="81"/>
      <c r="CT43" s="79"/>
      <c r="CU43" s="80"/>
      <c r="CV43" s="81"/>
      <c r="DH43" s="2">
        <v>5</v>
      </c>
      <c r="DI43" s="1">
        <v>3</v>
      </c>
      <c r="DJ43" s="60">
        <f>IF(CN43=0,0,0.25*(CN43-1)*33)</f>
        <v>0</v>
      </c>
      <c r="DK43" s="61"/>
      <c r="DL43" s="60">
        <f>IF(CQ43=0,0,0.25*(CQ43-1)*33)</f>
        <v>0</v>
      </c>
      <c r="DM43" s="61"/>
      <c r="DN43" s="60">
        <f>IF(CT43=0,0,0.25*(CT43-1)*33)</f>
        <v>0</v>
      </c>
      <c r="DO43" s="61"/>
      <c r="DP43" s="33"/>
      <c r="DQ43" s="33"/>
      <c r="DR43" s="34"/>
      <c r="DY43" s="79">
        <f>IFERROR(VLOOKUP('採点表（R7.6月版）'!$A313,'採点表（R7.6月版）'!$A$9:$BA$273,34,FALSE),"")</f>
        <v>0</v>
      </c>
      <c r="DZ43" s="80"/>
      <c r="EA43" s="81"/>
    </row>
    <row r="44" spans="2:131" ht="20.100000000000001" customHeight="1" x14ac:dyDescent="0.4">
      <c r="B44" s="2">
        <v>541</v>
      </c>
      <c r="C44" s="93" t="str">
        <f>IFERROR(VLOOKUP('採点表（R7.6月版）'!$A314,'採点表（R7.6月版）'!$A$9:$BA$273,2,FALSE),"")</f>
        <v>⑤　その他（人材育成関係）</v>
      </c>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5"/>
      <c r="AI44" s="96">
        <f>IFERROR(VLOOKUP('採点表（R7.6月版）'!$A314,'採点表（R7.6月版）'!$A$9:$BA$273,34,FALSE),"")</f>
        <v>0</v>
      </c>
      <c r="AJ44" s="97"/>
      <c r="AK44" s="98"/>
      <c r="AL44" s="67">
        <f>VLOOKUP('採点表（R7.6月版）'!$A314,'採点表（R7.6月版）'!$A$9:$BA$273,37,FALSE)</f>
        <v>0</v>
      </c>
      <c r="AM44" s="68"/>
      <c r="AN44" s="68"/>
      <c r="AO44" s="68"/>
      <c r="AP44" s="68"/>
      <c r="AQ44" s="68"/>
      <c r="AR44" s="68"/>
      <c r="AS44" s="68"/>
      <c r="AT44" s="68"/>
      <c r="AU44" s="68"/>
      <c r="AV44" s="68"/>
      <c r="AW44" s="68"/>
      <c r="AX44" s="68"/>
      <c r="AY44" s="68"/>
      <c r="AZ44" s="69"/>
      <c r="BA44" s="62"/>
      <c r="BB44" s="63"/>
      <c r="BC44" s="2">
        <v>5</v>
      </c>
      <c r="BG44" s="2">
        <v>541</v>
      </c>
      <c r="BH44" s="93" t="str">
        <f>IFERROR(VLOOKUP('採点表（R7.6月版）'!$A314,'採点表（R7.6月版）'!$A$9:$BA$273,2,FALSE),"")</f>
        <v>⑤　その他（人材育成関係）</v>
      </c>
      <c r="BI44" s="94"/>
      <c r="BJ44" s="94"/>
      <c r="BK44" s="94"/>
      <c r="BL44" s="94"/>
      <c r="BM44" s="94"/>
      <c r="BN44" s="94"/>
      <c r="BO44" s="94"/>
      <c r="BP44" s="94"/>
      <c r="BQ44" s="94"/>
      <c r="BR44" s="94"/>
      <c r="BS44" s="94"/>
      <c r="BT44" s="94"/>
      <c r="BU44" s="94"/>
      <c r="BV44" s="94"/>
      <c r="BW44" s="94"/>
      <c r="BX44" s="94"/>
      <c r="BY44" s="94"/>
      <c r="BZ44" s="94"/>
      <c r="CA44" s="94"/>
      <c r="CB44" s="94"/>
      <c r="CC44" s="94"/>
      <c r="CD44" s="94"/>
      <c r="CE44" s="94"/>
      <c r="CF44" s="94"/>
      <c r="CG44" s="94"/>
      <c r="CH44" s="94"/>
      <c r="CI44" s="94"/>
      <c r="CJ44" s="94"/>
      <c r="CK44" s="94"/>
      <c r="CL44" s="94"/>
      <c r="CM44" s="95"/>
      <c r="CN44" s="96">
        <f>IFERROR(VLOOKUP('採点表（R7.6月版）'!$A314,'採点表（R7.6月版）'!$A$9:$BA$273,34,FALSE),"")</f>
        <v>0</v>
      </c>
      <c r="CO44" s="97"/>
      <c r="CP44" s="98"/>
      <c r="CQ44" s="96"/>
      <c r="CR44" s="97"/>
      <c r="CS44" s="98"/>
      <c r="CT44" s="96"/>
      <c r="CU44" s="97"/>
      <c r="CV44" s="98"/>
      <c r="DH44" s="2">
        <v>5</v>
      </c>
      <c r="DJ44" s="62"/>
      <c r="DK44" s="63"/>
      <c r="DL44" s="62"/>
      <c r="DM44" s="63"/>
      <c r="DN44" s="62"/>
      <c r="DO44" s="63"/>
      <c r="DP44" s="35"/>
      <c r="DQ44" s="35"/>
      <c r="DR44" s="36"/>
      <c r="DY44" s="96">
        <f>IFERROR(VLOOKUP('採点表（R7.6月版）'!$A314,'採点表（R7.6月版）'!$A$9:$BA$273,34,FALSE),"")</f>
        <v>0</v>
      </c>
      <c r="DZ44" s="97"/>
      <c r="EA44" s="98"/>
    </row>
    <row r="45" spans="2:131" ht="20.100000000000001" customHeight="1" x14ac:dyDescent="0.4">
      <c r="B45" s="2">
        <v>600</v>
      </c>
      <c r="C45" s="99" t="s">
        <v>147</v>
      </c>
      <c r="D45" s="99"/>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c r="AE45" s="99"/>
      <c r="AF45" s="99"/>
      <c r="AG45" s="99"/>
      <c r="AH45" s="99"/>
      <c r="AI45" s="117" t="s">
        <v>282</v>
      </c>
      <c r="AJ45" s="117"/>
      <c r="AK45" s="117"/>
      <c r="AL45" s="118" t="s">
        <v>0</v>
      </c>
      <c r="AM45" s="118"/>
      <c r="AN45" s="118"/>
      <c r="AO45" s="118"/>
      <c r="AP45" s="118"/>
      <c r="AQ45" s="118"/>
      <c r="AR45" s="118"/>
      <c r="AS45" s="118"/>
      <c r="AT45" s="118"/>
      <c r="AU45" s="118"/>
      <c r="AV45" s="118"/>
      <c r="AW45" s="118"/>
      <c r="AX45" s="118"/>
      <c r="AY45" s="118"/>
      <c r="AZ45" s="118"/>
      <c r="BA45" s="118"/>
      <c r="BB45" s="118"/>
      <c r="BC45" s="2">
        <v>6</v>
      </c>
      <c r="BG45" s="2">
        <v>600</v>
      </c>
      <c r="BH45" s="99" t="s">
        <v>147</v>
      </c>
      <c r="BI45" s="99"/>
      <c r="BJ45" s="99"/>
      <c r="BK45" s="99"/>
      <c r="BL45" s="99"/>
      <c r="BM45" s="99"/>
      <c r="BN45" s="99"/>
      <c r="BO45" s="99"/>
      <c r="BP45" s="99"/>
      <c r="BQ45" s="99"/>
      <c r="BR45" s="99"/>
      <c r="BS45" s="99"/>
      <c r="BT45" s="99"/>
      <c r="BU45" s="99"/>
      <c r="BV45" s="99"/>
      <c r="BW45" s="99"/>
      <c r="BX45" s="99"/>
      <c r="BY45" s="99"/>
      <c r="BZ45" s="99"/>
      <c r="CA45" s="99"/>
      <c r="CB45" s="99"/>
      <c r="CC45" s="99"/>
      <c r="CD45" s="99"/>
      <c r="CE45" s="99"/>
      <c r="CF45" s="99"/>
      <c r="CG45" s="99"/>
      <c r="CH45" s="99"/>
      <c r="CI45" s="99"/>
      <c r="CJ45" s="99"/>
      <c r="CK45" s="99"/>
      <c r="CL45" s="99"/>
      <c r="CM45" s="99"/>
      <c r="CN45" s="117" t="s">
        <v>282</v>
      </c>
      <c r="CO45" s="117"/>
      <c r="CP45" s="117"/>
      <c r="CQ45" s="117" t="s">
        <v>282</v>
      </c>
      <c r="CR45" s="117"/>
      <c r="CS45" s="117"/>
      <c r="CT45" s="117" t="s">
        <v>282</v>
      </c>
      <c r="CU45" s="117"/>
      <c r="CV45" s="117"/>
      <c r="DH45" s="2">
        <v>6</v>
      </c>
      <c r="DJ45" s="41"/>
      <c r="DK45" s="41"/>
      <c r="DL45" s="41"/>
      <c r="DM45" s="41"/>
      <c r="DN45" s="41"/>
      <c r="DO45" s="41"/>
      <c r="DP45" s="41"/>
      <c r="DQ45" s="41"/>
      <c r="DR45" s="41"/>
      <c r="DY45" s="117" t="s">
        <v>282</v>
      </c>
      <c r="DZ45" s="117"/>
      <c r="EA45" s="117"/>
    </row>
    <row r="46" spans="2:131" ht="20.100000000000001" customHeight="1" x14ac:dyDescent="0.4">
      <c r="B46" s="2">
        <v>611</v>
      </c>
      <c r="C46" s="180" t="str">
        <f>IFERROR(VLOOKUP('採点表（R7.6月版）'!$A316,'採点表（R7.6月版）'!$A$9:$BA$273,2,FALSE),"")</f>
        <v>①　林業のデジタル化について具体例を知っており、メリット等を理解している。</v>
      </c>
      <c r="D46" s="181"/>
      <c r="E46" s="181"/>
      <c r="F46" s="181"/>
      <c r="G46" s="181"/>
      <c r="H46" s="181"/>
      <c r="I46" s="181"/>
      <c r="J46" s="181"/>
      <c r="K46" s="181"/>
      <c r="L46" s="181"/>
      <c r="M46" s="181"/>
      <c r="N46" s="181"/>
      <c r="O46" s="181"/>
      <c r="P46" s="181"/>
      <c r="Q46" s="181"/>
      <c r="R46" s="181"/>
      <c r="S46" s="181"/>
      <c r="T46" s="181"/>
      <c r="U46" s="181"/>
      <c r="V46" s="181"/>
      <c r="W46" s="181"/>
      <c r="X46" s="181"/>
      <c r="Y46" s="181"/>
      <c r="Z46" s="181"/>
      <c r="AA46" s="181"/>
      <c r="AB46" s="181"/>
      <c r="AC46" s="181"/>
      <c r="AD46" s="181"/>
      <c r="AE46" s="181"/>
      <c r="AF46" s="181"/>
      <c r="AG46" s="181"/>
      <c r="AH46" s="181"/>
      <c r="AI46" s="132">
        <f>IFERROR(VLOOKUP('採点表（R7.6月版）'!$A316,'採点表（R7.6月版）'!$A$9:$BA$273,34,FALSE),"")</f>
        <v>0</v>
      </c>
      <c r="AJ46" s="132"/>
      <c r="AK46" s="132"/>
      <c r="AL46" s="82">
        <f>VLOOKUP('採点表（R7.6月版）'!$A316,'採点表（R7.6月版）'!$A$9:$BA$273,37,FALSE)</f>
        <v>0</v>
      </c>
      <c r="AM46" s="83"/>
      <c r="AN46" s="83"/>
      <c r="AO46" s="83"/>
      <c r="AP46" s="83"/>
      <c r="AQ46" s="83"/>
      <c r="AR46" s="83"/>
      <c r="AS46" s="83"/>
      <c r="AT46" s="83"/>
      <c r="AU46" s="83"/>
      <c r="AV46" s="83"/>
      <c r="AW46" s="83"/>
      <c r="AX46" s="83"/>
      <c r="AY46" s="83"/>
      <c r="AZ46" s="84"/>
      <c r="BA46" s="85">
        <f>IF(AI46=0,0,0.25*(AI46-1)*11)</f>
        <v>0</v>
      </c>
      <c r="BB46" s="86"/>
      <c r="BC46" s="2">
        <v>6</v>
      </c>
      <c r="BD46" s="1">
        <v>1</v>
      </c>
      <c r="BG46" s="2">
        <v>611</v>
      </c>
      <c r="BH46" s="180" t="str">
        <f>IFERROR(VLOOKUP('採点表（R7.6月版）'!$A316,'採点表（R7.6月版）'!$A$9:$BA$273,2,FALSE),"")</f>
        <v>①　林業のデジタル化について具体例を知っており、メリット等を理解している。</v>
      </c>
      <c r="BI46" s="181"/>
      <c r="BJ46" s="181"/>
      <c r="BK46" s="181"/>
      <c r="BL46" s="181"/>
      <c r="BM46" s="181"/>
      <c r="BN46" s="181"/>
      <c r="BO46" s="181"/>
      <c r="BP46" s="181"/>
      <c r="BQ46" s="181"/>
      <c r="BR46" s="181"/>
      <c r="BS46" s="181"/>
      <c r="BT46" s="181"/>
      <c r="BU46" s="181"/>
      <c r="BV46" s="181"/>
      <c r="BW46" s="181"/>
      <c r="BX46" s="181"/>
      <c r="BY46" s="181"/>
      <c r="BZ46" s="181"/>
      <c r="CA46" s="181"/>
      <c r="CB46" s="181"/>
      <c r="CC46" s="181"/>
      <c r="CD46" s="181"/>
      <c r="CE46" s="181"/>
      <c r="CF46" s="181"/>
      <c r="CG46" s="181"/>
      <c r="CH46" s="181"/>
      <c r="CI46" s="181"/>
      <c r="CJ46" s="181"/>
      <c r="CK46" s="181"/>
      <c r="CL46" s="181"/>
      <c r="CM46" s="181"/>
      <c r="CN46" s="132">
        <f>IFERROR(VLOOKUP('採点表（R7.6月版）'!$A316,'採点表（R7.6月版）'!$A$9:$BA$273,34,FALSE),"")</f>
        <v>0</v>
      </c>
      <c r="CO46" s="132"/>
      <c r="CP46" s="132"/>
      <c r="CQ46" s="132"/>
      <c r="CR46" s="132"/>
      <c r="CS46" s="132"/>
      <c r="CT46" s="132"/>
      <c r="CU46" s="132"/>
      <c r="CV46" s="132"/>
      <c r="DH46" s="2">
        <v>6</v>
      </c>
      <c r="DI46" s="1">
        <v>1</v>
      </c>
      <c r="DJ46" s="85">
        <f>IF(CN46=0,0,0.25*(CN46-1)*11)</f>
        <v>0</v>
      </c>
      <c r="DK46" s="86"/>
      <c r="DL46" s="85">
        <f>IF(CQ46=0,0,0.25*(CQ46-1)*11)</f>
        <v>0</v>
      </c>
      <c r="DM46" s="86"/>
      <c r="DN46" s="85">
        <f>IF(CT46=0,0,0.25*(CT46-1)*11)</f>
        <v>0</v>
      </c>
      <c r="DO46" s="86"/>
      <c r="DP46" s="37"/>
      <c r="DQ46" s="37"/>
      <c r="DR46" s="38"/>
      <c r="DY46" s="132">
        <f>IFERROR(VLOOKUP('採点表（R7.6月版）'!$A316,'採点表（R7.6月版）'!$A$9:$BA$273,34,FALSE),"")</f>
        <v>0</v>
      </c>
      <c r="DZ46" s="132"/>
      <c r="EA46" s="132"/>
    </row>
    <row r="47" spans="2:131" ht="20.100000000000001" customHeight="1" x14ac:dyDescent="0.4">
      <c r="B47" s="2">
        <v>612</v>
      </c>
      <c r="C47" s="87" t="str">
        <f>IFERROR(VLOOKUP('採点表（R7.6月版）'!$A317,'採点表（R7.6月版）'!$A$9:$BA$273,2,FALSE),"")</f>
        <v>②　ICT機器・ソフト等の操作ができる。</v>
      </c>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88"/>
      <c r="AE47" s="88"/>
      <c r="AF47" s="88"/>
      <c r="AG47" s="88"/>
      <c r="AH47" s="89"/>
      <c r="AI47" s="90">
        <f>IFERROR(VLOOKUP('採点表（R7.6月版）'!$A317,'採点表（R7.6月版）'!$A$9:$BA$273,34,FALSE),"")</f>
        <v>0</v>
      </c>
      <c r="AJ47" s="91"/>
      <c r="AK47" s="92"/>
      <c r="AL47" s="64">
        <f>VLOOKUP('採点表（R7.6月版）'!$A317,'採点表（R7.6月版）'!$A$9:$BA$273,37,FALSE)</f>
        <v>0</v>
      </c>
      <c r="AM47" s="65"/>
      <c r="AN47" s="65"/>
      <c r="AO47" s="65"/>
      <c r="AP47" s="65"/>
      <c r="AQ47" s="65"/>
      <c r="AR47" s="65"/>
      <c r="AS47" s="65"/>
      <c r="AT47" s="65"/>
      <c r="AU47" s="65"/>
      <c r="AV47" s="65"/>
      <c r="AW47" s="65"/>
      <c r="AX47" s="65"/>
      <c r="AY47" s="65"/>
      <c r="AZ47" s="66"/>
      <c r="BA47" s="60">
        <f>IF(AI47=0,0,0.25*(AI47-1)*11)</f>
        <v>0</v>
      </c>
      <c r="BB47" s="61"/>
      <c r="BC47" s="2">
        <v>6</v>
      </c>
      <c r="BD47" s="1">
        <v>1</v>
      </c>
      <c r="BG47" s="2">
        <v>612</v>
      </c>
      <c r="BH47" s="87" t="str">
        <f>IFERROR(VLOOKUP('採点表（R7.6月版）'!$A317,'採点表（R7.6月版）'!$A$9:$BA$273,2,FALSE),"")</f>
        <v>②　ICT機器・ソフト等の操作ができる。</v>
      </c>
      <c r="BI47" s="88"/>
      <c r="BJ47" s="88"/>
      <c r="BK47" s="88"/>
      <c r="BL47" s="88"/>
      <c r="BM47" s="88"/>
      <c r="BN47" s="88"/>
      <c r="BO47" s="88"/>
      <c r="BP47" s="88"/>
      <c r="BQ47" s="88"/>
      <c r="BR47" s="88"/>
      <c r="BS47" s="88"/>
      <c r="BT47" s="88"/>
      <c r="BU47" s="88"/>
      <c r="BV47" s="88"/>
      <c r="BW47" s="88"/>
      <c r="BX47" s="88"/>
      <c r="BY47" s="88"/>
      <c r="BZ47" s="88"/>
      <c r="CA47" s="88"/>
      <c r="CB47" s="88"/>
      <c r="CC47" s="88"/>
      <c r="CD47" s="88"/>
      <c r="CE47" s="88"/>
      <c r="CF47" s="88"/>
      <c r="CG47" s="88"/>
      <c r="CH47" s="88"/>
      <c r="CI47" s="88"/>
      <c r="CJ47" s="88"/>
      <c r="CK47" s="88"/>
      <c r="CL47" s="88"/>
      <c r="CM47" s="89"/>
      <c r="CN47" s="90">
        <f>IFERROR(VLOOKUP('採点表（R7.6月版）'!$A317,'採点表（R7.6月版）'!$A$9:$BA$273,34,FALSE),"")</f>
        <v>0</v>
      </c>
      <c r="CO47" s="91"/>
      <c r="CP47" s="92"/>
      <c r="CQ47" s="90"/>
      <c r="CR47" s="91"/>
      <c r="CS47" s="92"/>
      <c r="CT47" s="90"/>
      <c r="CU47" s="91"/>
      <c r="CV47" s="92"/>
      <c r="DH47" s="2">
        <v>6</v>
      </c>
      <c r="DI47" s="1">
        <v>1</v>
      </c>
      <c r="DJ47" s="60">
        <f>IF(CN47=0,0,0.25*(CN47-1)*11)</f>
        <v>0</v>
      </c>
      <c r="DK47" s="61"/>
      <c r="DL47" s="60">
        <f>IF(CQ47=0,0,0.25*(CQ47-1)*11)</f>
        <v>0</v>
      </c>
      <c r="DM47" s="61"/>
      <c r="DN47" s="60">
        <f>IF(CT47=0,0,0.25*(CT47-1)*11)</f>
        <v>0</v>
      </c>
      <c r="DO47" s="61"/>
      <c r="DP47" s="33"/>
      <c r="DQ47" s="33"/>
      <c r="DR47" s="34"/>
      <c r="DY47" s="90">
        <f>IFERROR(VLOOKUP('採点表（R7.6月版）'!$A317,'採点表（R7.6月版）'!$A$9:$BA$273,34,FALSE),"")</f>
        <v>0</v>
      </c>
      <c r="DZ47" s="91"/>
      <c r="EA47" s="92"/>
    </row>
    <row r="48" spans="2:131" ht="35.1" customHeight="1" x14ac:dyDescent="0.4">
      <c r="B48" s="2">
        <v>613</v>
      </c>
      <c r="C48" s="87" t="str">
        <f>IFERROR(VLOOKUP('採点表（R7.6月版）'!$A318,'採点表（R7.6月版）'!$A$9:$BA$273,2,FALSE),"")</f>
        <v>③　記憶・経験に頼る業務のデジタル化や、紙・FAX・電話・口頭連絡による業務のデジタル化を始めている。</v>
      </c>
      <c r="D48" s="88"/>
      <c r="E48" s="88"/>
      <c r="F48" s="88"/>
      <c r="G48" s="88"/>
      <c r="H48" s="88"/>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9"/>
      <c r="AI48" s="90">
        <f>IFERROR(VLOOKUP('採点表（R7.6月版）'!$A318,'採点表（R7.6月版）'!$A$9:$BA$273,34,FALSE),"")</f>
        <v>0</v>
      </c>
      <c r="AJ48" s="91"/>
      <c r="AK48" s="92"/>
      <c r="AL48" s="64">
        <f>VLOOKUP('採点表（R7.6月版）'!$A318,'採点表（R7.6月版）'!$A$9:$BA$273,37,FALSE)</f>
        <v>0</v>
      </c>
      <c r="AM48" s="65"/>
      <c r="AN48" s="65"/>
      <c r="AO48" s="65"/>
      <c r="AP48" s="65"/>
      <c r="AQ48" s="65"/>
      <c r="AR48" s="65"/>
      <c r="AS48" s="65"/>
      <c r="AT48" s="65"/>
      <c r="AU48" s="65"/>
      <c r="AV48" s="65"/>
      <c r="AW48" s="65"/>
      <c r="AX48" s="65"/>
      <c r="AY48" s="65"/>
      <c r="AZ48" s="66"/>
      <c r="BA48" s="60">
        <f>IF(AI48=0,0,0.25*(AI48-1)*11)</f>
        <v>0</v>
      </c>
      <c r="BB48" s="61"/>
      <c r="BC48" s="2">
        <v>6</v>
      </c>
      <c r="BD48" s="1">
        <v>1</v>
      </c>
      <c r="BG48" s="2">
        <v>613</v>
      </c>
      <c r="BH48" s="87" t="str">
        <f>IFERROR(VLOOKUP('採点表（R7.6月版）'!$A318,'採点表（R7.6月版）'!$A$9:$BA$273,2,FALSE),"")</f>
        <v>③　記憶・経験に頼る業務のデジタル化や、紙・FAX・電話・口頭連絡による業務のデジタル化を始めている。</v>
      </c>
      <c r="BI48" s="88"/>
      <c r="BJ48" s="88"/>
      <c r="BK48" s="88"/>
      <c r="BL48" s="88"/>
      <c r="BM48" s="88"/>
      <c r="BN48" s="88"/>
      <c r="BO48" s="88"/>
      <c r="BP48" s="88"/>
      <c r="BQ48" s="88"/>
      <c r="BR48" s="88"/>
      <c r="BS48" s="88"/>
      <c r="BT48" s="88"/>
      <c r="BU48" s="88"/>
      <c r="BV48" s="88"/>
      <c r="BW48" s="88"/>
      <c r="BX48" s="88"/>
      <c r="BY48" s="88"/>
      <c r="BZ48" s="88"/>
      <c r="CA48" s="88"/>
      <c r="CB48" s="88"/>
      <c r="CC48" s="88"/>
      <c r="CD48" s="88"/>
      <c r="CE48" s="88"/>
      <c r="CF48" s="88"/>
      <c r="CG48" s="88"/>
      <c r="CH48" s="88"/>
      <c r="CI48" s="88"/>
      <c r="CJ48" s="88"/>
      <c r="CK48" s="88"/>
      <c r="CL48" s="88"/>
      <c r="CM48" s="89"/>
      <c r="CN48" s="90">
        <f>IFERROR(VLOOKUP('採点表（R7.6月版）'!$A318,'採点表（R7.6月版）'!$A$9:$BA$273,34,FALSE),"")</f>
        <v>0</v>
      </c>
      <c r="CO48" s="91"/>
      <c r="CP48" s="92"/>
      <c r="CQ48" s="90"/>
      <c r="CR48" s="91"/>
      <c r="CS48" s="92"/>
      <c r="CT48" s="90"/>
      <c r="CU48" s="91"/>
      <c r="CV48" s="92"/>
      <c r="DH48" s="2">
        <v>6</v>
      </c>
      <c r="DI48" s="1">
        <v>1</v>
      </c>
      <c r="DJ48" s="60">
        <f>IF(CN48=0,0,0.25*(CN48-1)*11)</f>
        <v>0</v>
      </c>
      <c r="DK48" s="61"/>
      <c r="DL48" s="60">
        <f>IF(CQ48=0,0,0.25*(CQ48-1)*11)</f>
        <v>0</v>
      </c>
      <c r="DM48" s="61"/>
      <c r="DN48" s="60">
        <f>IF(CT48=0,0,0.25*(CT48-1)*11)</f>
        <v>0</v>
      </c>
      <c r="DO48" s="61"/>
      <c r="DP48" s="33"/>
      <c r="DQ48" s="33"/>
      <c r="DR48" s="34"/>
      <c r="DY48" s="90">
        <f>IFERROR(VLOOKUP('採点表（R7.6月版）'!$A318,'採点表（R7.6月版）'!$A$9:$BA$273,34,FALSE),"")</f>
        <v>0</v>
      </c>
      <c r="DZ48" s="91"/>
      <c r="EA48" s="92"/>
    </row>
    <row r="49" spans="2:131" ht="35.1" customHeight="1" x14ac:dyDescent="0.4">
      <c r="B49" s="2">
        <v>621</v>
      </c>
      <c r="C49" s="70" t="str">
        <f>IFERROR(VLOOKUP('採点表（R7.6月版）'!$A319,'採点表（R7.6月版）'!$A$9:$BA$273,2,FALSE),"")</f>
        <v>④　ICT機器等の取得データを分析・考察して、見える化し、業務効率化や生産性向上の立案につなげている。</v>
      </c>
      <c r="D49" s="71"/>
      <c r="E49" s="71"/>
      <c r="F49" s="71"/>
      <c r="G49" s="71"/>
      <c r="H49" s="71"/>
      <c r="I49" s="71"/>
      <c r="J49" s="71"/>
      <c r="K49" s="71"/>
      <c r="L49" s="71"/>
      <c r="M49" s="71"/>
      <c r="N49" s="71"/>
      <c r="O49" s="71"/>
      <c r="P49" s="71"/>
      <c r="Q49" s="71"/>
      <c r="R49" s="71"/>
      <c r="S49" s="71"/>
      <c r="T49" s="71"/>
      <c r="U49" s="71"/>
      <c r="V49" s="71"/>
      <c r="W49" s="71"/>
      <c r="X49" s="71"/>
      <c r="Y49" s="71"/>
      <c r="Z49" s="71"/>
      <c r="AA49" s="71"/>
      <c r="AB49" s="71"/>
      <c r="AC49" s="71"/>
      <c r="AD49" s="71"/>
      <c r="AE49" s="71"/>
      <c r="AF49" s="71"/>
      <c r="AG49" s="71"/>
      <c r="AH49" s="72"/>
      <c r="AI49" s="73">
        <f>IFERROR(VLOOKUP('採点表（R7.6月版）'!$A319,'採点表（R7.6月版）'!$A$9:$BA$273,34,FALSE),"")</f>
        <v>0</v>
      </c>
      <c r="AJ49" s="74"/>
      <c r="AK49" s="75"/>
      <c r="AL49" s="64">
        <f>VLOOKUP('採点表（R7.6月版）'!$A319,'採点表（R7.6月版）'!$A$9:$BA$273,37,FALSE)</f>
        <v>0</v>
      </c>
      <c r="AM49" s="65"/>
      <c r="AN49" s="65"/>
      <c r="AO49" s="65"/>
      <c r="AP49" s="65"/>
      <c r="AQ49" s="65"/>
      <c r="AR49" s="65"/>
      <c r="AS49" s="65"/>
      <c r="AT49" s="65"/>
      <c r="AU49" s="65"/>
      <c r="AV49" s="65"/>
      <c r="AW49" s="65"/>
      <c r="AX49" s="65"/>
      <c r="AY49" s="65"/>
      <c r="AZ49" s="66"/>
      <c r="BA49" s="60">
        <f>IF(AI49=0,0,0.25*(AI49-1)*17.5)</f>
        <v>0</v>
      </c>
      <c r="BB49" s="61"/>
      <c r="BC49" s="2">
        <v>6</v>
      </c>
      <c r="BD49" s="1">
        <v>2</v>
      </c>
      <c r="BG49" s="2">
        <v>621</v>
      </c>
      <c r="BH49" s="70" t="str">
        <f>IFERROR(VLOOKUP('採点表（R7.6月版）'!$A319,'採点表（R7.6月版）'!$A$9:$BA$273,2,FALSE),"")</f>
        <v>④　ICT機器等の取得データを分析・考察して、見える化し、業務効率化や生産性向上の立案につなげている。</v>
      </c>
      <c r="BI49" s="71"/>
      <c r="BJ49" s="71"/>
      <c r="BK49" s="71"/>
      <c r="BL49" s="71"/>
      <c r="BM49" s="71"/>
      <c r="BN49" s="71"/>
      <c r="BO49" s="71"/>
      <c r="BP49" s="71"/>
      <c r="BQ49" s="71"/>
      <c r="BR49" s="71"/>
      <c r="BS49" s="71"/>
      <c r="BT49" s="71"/>
      <c r="BU49" s="71"/>
      <c r="BV49" s="71"/>
      <c r="BW49" s="71"/>
      <c r="BX49" s="71"/>
      <c r="BY49" s="71"/>
      <c r="BZ49" s="71"/>
      <c r="CA49" s="71"/>
      <c r="CB49" s="71"/>
      <c r="CC49" s="71"/>
      <c r="CD49" s="71"/>
      <c r="CE49" s="71"/>
      <c r="CF49" s="71"/>
      <c r="CG49" s="71"/>
      <c r="CH49" s="71"/>
      <c r="CI49" s="71"/>
      <c r="CJ49" s="71"/>
      <c r="CK49" s="71"/>
      <c r="CL49" s="71"/>
      <c r="CM49" s="72"/>
      <c r="CN49" s="73">
        <f>IFERROR(VLOOKUP('採点表（R7.6月版）'!$A319,'採点表（R7.6月版）'!$A$9:$BA$273,34,FALSE),"")</f>
        <v>0</v>
      </c>
      <c r="CO49" s="74"/>
      <c r="CP49" s="75"/>
      <c r="CQ49" s="73"/>
      <c r="CR49" s="74"/>
      <c r="CS49" s="75"/>
      <c r="CT49" s="73"/>
      <c r="CU49" s="74"/>
      <c r="CV49" s="75"/>
      <c r="DH49" s="2">
        <v>6</v>
      </c>
      <c r="DI49" s="1">
        <v>2</v>
      </c>
      <c r="DJ49" s="60">
        <f>IF(CN49=0,0,0.25*(CN49-1)*17.5)</f>
        <v>0</v>
      </c>
      <c r="DK49" s="61"/>
      <c r="DL49" s="60">
        <f>IF(CQ49=0,0,0.25*(CQ49-1)*17.5)</f>
        <v>0</v>
      </c>
      <c r="DM49" s="61"/>
      <c r="DN49" s="60">
        <f>IF(CT49=0,0,0.25*(CT49-1)*17.5)</f>
        <v>0</v>
      </c>
      <c r="DO49" s="61"/>
      <c r="DP49" s="33"/>
      <c r="DQ49" s="33"/>
      <c r="DR49" s="34"/>
      <c r="DY49" s="73">
        <f>IFERROR(VLOOKUP('採点表（R7.6月版）'!$A319,'採点表（R7.6月版）'!$A$9:$BA$273,34,FALSE),"")</f>
        <v>0</v>
      </c>
      <c r="DZ49" s="74"/>
      <c r="EA49" s="75"/>
    </row>
    <row r="50" spans="2:131" ht="20.100000000000001" customHeight="1" x14ac:dyDescent="0.4">
      <c r="B50" s="2">
        <v>622</v>
      </c>
      <c r="C50" s="70" t="str">
        <f>IFERROR(VLOOKUP('採点表（R7.6月版）'!$A320,'採点表（R7.6月版）'!$A$9:$BA$273,2,FALSE),"")</f>
        <v>⑤　デジタル化により業務効率化を行っている。</v>
      </c>
      <c r="D50" s="71"/>
      <c r="E50" s="71"/>
      <c r="F50" s="71"/>
      <c r="G50" s="71"/>
      <c r="H50" s="71"/>
      <c r="I50" s="71"/>
      <c r="J50" s="71"/>
      <c r="K50" s="71"/>
      <c r="L50" s="71"/>
      <c r="M50" s="71"/>
      <c r="N50" s="71"/>
      <c r="O50" s="71"/>
      <c r="P50" s="71"/>
      <c r="Q50" s="71"/>
      <c r="R50" s="71"/>
      <c r="S50" s="71"/>
      <c r="T50" s="71"/>
      <c r="U50" s="71"/>
      <c r="V50" s="71"/>
      <c r="W50" s="71"/>
      <c r="X50" s="71"/>
      <c r="Y50" s="71"/>
      <c r="Z50" s="71"/>
      <c r="AA50" s="71"/>
      <c r="AB50" s="71"/>
      <c r="AC50" s="71"/>
      <c r="AD50" s="71"/>
      <c r="AE50" s="71"/>
      <c r="AF50" s="71"/>
      <c r="AG50" s="71"/>
      <c r="AH50" s="72"/>
      <c r="AI50" s="73">
        <f>IFERROR(VLOOKUP('採点表（R7.6月版）'!$A320,'採点表（R7.6月版）'!$A$9:$BA$273,34,FALSE),"")</f>
        <v>0</v>
      </c>
      <c r="AJ50" s="74"/>
      <c r="AK50" s="75"/>
      <c r="AL50" s="64">
        <f>VLOOKUP('採点表（R7.6月版）'!$A320,'採点表（R7.6月版）'!$A$9:$BA$273,37,FALSE)</f>
        <v>0</v>
      </c>
      <c r="AM50" s="65"/>
      <c r="AN50" s="65"/>
      <c r="AO50" s="65"/>
      <c r="AP50" s="65"/>
      <c r="AQ50" s="65"/>
      <c r="AR50" s="65"/>
      <c r="AS50" s="65"/>
      <c r="AT50" s="65"/>
      <c r="AU50" s="65"/>
      <c r="AV50" s="65"/>
      <c r="AW50" s="65"/>
      <c r="AX50" s="65"/>
      <c r="AY50" s="65"/>
      <c r="AZ50" s="66"/>
      <c r="BA50" s="60">
        <f>IF(AI50=0,0,0.25*(AI50-1)*17.5)</f>
        <v>0</v>
      </c>
      <c r="BB50" s="61"/>
      <c r="BC50" s="2">
        <v>6</v>
      </c>
      <c r="BD50" s="1">
        <v>2</v>
      </c>
      <c r="BG50" s="2">
        <v>622</v>
      </c>
      <c r="BH50" s="70" t="str">
        <f>IFERROR(VLOOKUP('採点表（R7.6月版）'!$A320,'採点表（R7.6月版）'!$A$9:$BA$273,2,FALSE),"")</f>
        <v>⑤　デジタル化により業務効率化を行っている。</v>
      </c>
      <c r="BI50" s="71"/>
      <c r="BJ50" s="71"/>
      <c r="BK50" s="71"/>
      <c r="BL50" s="71"/>
      <c r="BM50" s="71"/>
      <c r="BN50" s="71"/>
      <c r="BO50" s="71"/>
      <c r="BP50" s="71"/>
      <c r="BQ50" s="71"/>
      <c r="BR50" s="71"/>
      <c r="BS50" s="71"/>
      <c r="BT50" s="71"/>
      <c r="BU50" s="71"/>
      <c r="BV50" s="71"/>
      <c r="BW50" s="71"/>
      <c r="BX50" s="71"/>
      <c r="BY50" s="71"/>
      <c r="BZ50" s="71"/>
      <c r="CA50" s="71"/>
      <c r="CB50" s="71"/>
      <c r="CC50" s="71"/>
      <c r="CD50" s="71"/>
      <c r="CE50" s="71"/>
      <c r="CF50" s="71"/>
      <c r="CG50" s="71"/>
      <c r="CH50" s="71"/>
      <c r="CI50" s="71"/>
      <c r="CJ50" s="71"/>
      <c r="CK50" s="71"/>
      <c r="CL50" s="71"/>
      <c r="CM50" s="72"/>
      <c r="CN50" s="73">
        <f>IFERROR(VLOOKUP('採点表（R7.6月版）'!$A320,'採点表（R7.6月版）'!$A$9:$BA$273,34,FALSE),"")</f>
        <v>0</v>
      </c>
      <c r="CO50" s="74"/>
      <c r="CP50" s="75"/>
      <c r="CQ50" s="73"/>
      <c r="CR50" s="74"/>
      <c r="CS50" s="75"/>
      <c r="CT50" s="73"/>
      <c r="CU50" s="74"/>
      <c r="CV50" s="75"/>
      <c r="DH50" s="2">
        <v>6</v>
      </c>
      <c r="DI50" s="1">
        <v>2</v>
      </c>
      <c r="DJ50" s="60">
        <f>IF(CN50=0,0,0.25*(CN50-1)*17.5)</f>
        <v>0</v>
      </c>
      <c r="DK50" s="61"/>
      <c r="DL50" s="60">
        <f>IF(CQ50=0,0,0.25*(CQ50-1)*17.5)</f>
        <v>0</v>
      </c>
      <c r="DM50" s="61"/>
      <c r="DN50" s="60">
        <f>IF(CT50=0,0,0.25*(CT50-1)*17.5)</f>
        <v>0</v>
      </c>
      <c r="DO50" s="61"/>
      <c r="DP50" s="33"/>
      <c r="DQ50" s="33"/>
      <c r="DR50" s="34"/>
      <c r="DY50" s="73">
        <f>IFERROR(VLOOKUP('採点表（R7.6月版）'!$A320,'採点表（R7.6月版）'!$A$9:$BA$273,34,FALSE),"")</f>
        <v>0</v>
      </c>
      <c r="DZ50" s="74"/>
      <c r="EA50" s="75"/>
    </row>
    <row r="51" spans="2:131" ht="45.6" customHeight="1" x14ac:dyDescent="0.4">
      <c r="B51" s="2">
        <v>631</v>
      </c>
      <c r="C51" s="76" t="str">
        <f>IFERROR(VLOOKUP('採点表（R7.6月版）'!$A321,'採点表（R7.6月版）'!$A$9:$BA$273,2,FALSE),"")</f>
        <v>⑥　ICT機器等から取得・分析したデータを元に、新たな価値を創出している（売上・利益・生産性向上、新規事業創出等、事業・経営の意思決定に資する活用がされている）。</v>
      </c>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8"/>
      <c r="AI51" s="79">
        <f>IFERROR(VLOOKUP('採点表（R7.6月版）'!$A321,'採点表（R7.6月版）'!$A$9:$BA$273,34,FALSE),"")</f>
        <v>0</v>
      </c>
      <c r="AJ51" s="80"/>
      <c r="AK51" s="81"/>
      <c r="AL51" s="64">
        <f>VLOOKUP('採点表（R7.6月版）'!$A321,'採点表（R7.6月版）'!$A$9:$BA$273,37,FALSE)</f>
        <v>0</v>
      </c>
      <c r="AM51" s="65"/>
      <c r="AN51" s="65"/>
      <c r="AO51" s="65"/>
      <c r="AP51" s="65"/>
      <c r="AQ51" s="65"/>
      <c r="AR51" s="65"/>
      <c r="AS51" s="65"/>
      <c r="AT51" s="65"/>
      <c r="AU51" s="65"/>
      <c r="AV51" s="65"/>
      <c r="AW51" s="65"/>
      <c r="AX51" s="65"/>
      <c r="AY51" s="65"/>
      <c r="AZ51" s="66"/>
      <c r="BA51" s="60">
        <f>IF(AI51=0,0,0.25*(AI51-1)*17.5)</f>
        <v>0</v>
      </c>
      <c r="BB51" s="61"/>
      <c r="BC51" s="2">
        <v>6</v>
      </c>
      <c r="BD51" s="1">
        <v>3</v>
      </c>
      <c r="BG51" s="2">
        <v>631</v>
      </c>
      <c r="BH51" s="76" t="str">
        <f>IFERROR(VLOOKUP('採点表（R7.6月版）'!$A321,'採点表（R7.6月版）'!$A$9:$BA$273,2,FALSE),"")</f>
        <v>⑥　ICT機器等から取得・分析したデータを元に、新たな価値を創出している（売上・利益・生産性向上、新規事業創出等、事業・経営の意思決定に資する活用がされている）。</v>
      </c>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c r="CJ51" s="77"/>
      <c r="CK51" s="77"/>
      <c r="CL51" s="77"/>
      <c r="CM51" s="78"/>
      <c r="CN51" s="79">
        <f>IFERROR(VLOOKUP('採点表（R7.6月版）'!$A321,'採点表（R7.6月版）'!$A$9:$BA$273,34,FALSE),"")</f>
        <v>0</v>
      </c>
      <c r="CO51" s="80"/>
      <c r="CP51" s="81"/>
      <c r="CQ51" s="79"/>
      <c r="CR51" s="80"/>
      <c r="CS51" s="81"/>
      <c r="CT51" s="79"/>
      <c r="CU51" s="80"/>
      <c r="CV51" s="81"/>
      <c r="DH51" s="2">
        <v>6</v>
      </c>
      <c r="DI51" s="1">
        <v>3</v>
      </c>
      <c r="DJ51" s="60">
        <f>IF(CN51=0,0,0.25*(CN51-1)*17.5)</f>
        <v>0</v>
      </c>
      <c r="DK51" s="61"/>
      <c r="DL51" s="60">
        <f>IF(CQ51=0,0,0.25*(CQ51-1)*17.5)</f>
        <v>0</v>
      </c>
      <c r="DM51" s="61"/>
      <c r="DN51" s="60">
        <f>IF(CT51=0,0,0.25*(CT51-1)*17.5)</f>
        <v>0</v>
      </c>
      <c r="DO51" s="61"/>
      <c r="DP51" s="33"/>
      <c r="DQ51" s="33"/>
      <c r="DR51" s="34"/>
      <c r="DY51" s="79">
        <f>IFERROR(VLOOKUP('採点表（R7.6月版）'!$A321,'採点表（R7.6月版）'!$A$9:$BA$273,34,FALSE),"")</f>
        <v>0</v>
      </c>
      <c r="DZ51" s="80"/>
      <c r="EA51" s="81"/>
    </row>
    <row r="52" spans="2:131" ht="35.1" customHeight="1" x14ac:dyDescent="0.4">
      <c r="B52" s="2">
        <v>632</v>
      </c>
      <c r="C52" s="76" t="str">
        <f>IFERROR(VLOOKUP('採点表（R7.6月版）'!$A322,'採点表（R7.6月版）'!$A$9:$BA$273,2,FALSE),"")</f>
        <v>⑦　デジタル技術を競争力強化（マーケティング、販路拡大、新商品開発、ビジネスモデル構築等）に積極的に活用している。</v>
      </c>
      <c r="D52" s="77"/>
      <c r="E52" s="77"/>
      <c r="F52" s="77"/>
      <c r="G52" s="77"/>
      <c r="H52" s="77"/>
      <c r="I52" s="77"/>
      <c r="J52" s="77"/>
      <c r="K52" s="77"/>
      <c r="L52" s="77"/>
      <c r="M52" s="77"/>
      <c r="N52" s="77"/>
      <c r="O52" s="77"/>
      <c r="P52" s="77"/>
      <c r="Q52" s="77"/>
      <c r="R52" s="77"/>
      <c r="S52" s="77"/>
      <c r="T52" s="77"/>
      <c r="U52" s="77"/>
      <c r="V52" s="77"/>
      <c r="W52" s="77"/>
      <c r="X52" s="77"/>
      <c r="Y52" s="77"/>
      <c r="Z52" s="77"/>
      <c r="AA52" s="77"/>
      <c r="AB52" s="77"/>
      <c r="AC52" s="77"/>
      <c r="AD52" s="77"/>
      <c r="AE52" s="77"/>
      <c r="AF52" s="77"/>
      <c r="AG52" s="77"/>
      <c r="AH52" s="78"/>
      <c r="AI52" s="79">
        <f>IFERROR(VLOOKUP('採点表（R7.6月版）'!$A322,'採点表（R7.6月版）'!$A$9:$BA$273,34,FALSE),"")</f>
        <v>0</v>
      </c>
      <c r="AJ52" s="80"/>
      <c r="AK52" s="81"/>
      <c r="AL52" s="64">
        <f>VLOOKUP('採点表（R7.6月版）'!$A322,'採点表（R7.6月版）'!$A$9:$BA$273,37,FALSE)</f>
        <v>0</v>
      </c>
      <c r="AM52" s="65"/>
      <c r="AN52" s="65"/>
      <c r="AO52" s="65"/>
      <c r="AP52" s="65"/>
      <c r="AQ52" s="65"/>
      <c r="AR52" s="65"/>
      <c r="AS52" s="65"/>
      <c r="AT52" s="65"/>
      <c r="AU52" s="65"/>
      <c r="AV52" s="65"/>
      <c r="AW52" s="65"/>
      <c r="AX52" s="65"/>
      <c r="AY52" s="65"/>
      <c r="AZ52" s="66"/>
      <c r="BA52" s="60">
        <f>IF(AI52=0,0,0.25*(AI52-1)*17.5)</f>
        <v>0</v>
      </c>
      <c r="BB52" s="61"/>
      <c r="BC52" s="2">
        <v>6</v>
      </c>
      <c r="BD52" s="1">
        <v>3</v>
      </c>
      <c r="BG52" s="2">
        <v>632</v>
      </c>
      <c r="BH52" s="76" t="str">
        <f>IFERROR(VLOOKUP('採点表（R7.6月版）'!$A322,'採点表（R7.6月版）'!$A$9:$BA$273,2,FALSE),"")</f>
        <v>⑦　デジタル技術を競争力強化（マーケティング、販路拡大、新商品開発、ビジネスモデル構築等）に積極的に活用している。</v>
      </c>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c r="CJ52" s="77"/>
      <c r="CK52" s="77"/>
      <c r="CL52" s="77"/>
      <c r="CM52" s="78"/>
      <c r="CN52" s="79">
        <f>IFERROR(VLOOKUP('採点表（R7.6月版）'!$A322,'採点表（R7.6月版）'!$A$9:$BA$273,34,FALSE),"")</f>
        <v>0</v>
      </c>
      <c r="CO52" s="80"/>
      <c r="CP52" s="81"/>
      <c r="CQ52" s="79"/>
      <c r="CR52" s="80"/>
      <c r="CS52" s="81"/>
      <c r="CT52" s="79"/>
      <c r="CU52" s="80"/>
      <c r="CV52" s="81"/>
      <c r="DH52" s="2">
        <v>6</v>
      </c>
      <c r="DI52" s="1">
        <v>3</v>
      </c>
      <c r="DJ52" s="60">
        <f>IF(CN52=0,0,0.25*(CN52-1)*17.5)</f>
        <v>0</v>
      </c>
      <c r="DK52" s="61"/>
      <c r="DL52" s="60">
        <f>IF(CQ52=0,0,0.25*(CQ52-1)*17.5)</f>
        <v>0</v>
      </c>
      <c r="DM52" s="61"/>
      <c r="DN52" s="60">
        <f>IF(CT52=0,0,0.25*(CT52-1)*17.5)</f>
        <v>0</v>
      </c>
      <c r="DO52" s="61"/>
      <c r="DP52" s="33"/>
      <c r="DQ52" s="33"/>
      <c r="DR52" s="34"/>
      <c r="DY52" s="79">
        <f>IFERROR(VLOOKUP('採点表（R7.6月版）'!$A322,'採点表（R7.6月版）'!$A$9:$BA$273,34,FALSE),"")</f>
        <v>0</v>
      </c>
      <c r="DZ52" s="80"/>
      <c r="EA52" s="81"/>
    </row>
    <row r="53" spans="2:131" ht="20.100000000000001" customHeight="1" x14ac:dyDescent="0.4">
      <c r="B53" s="2">
        <v>641</v>
      </c>
      <c r="C53" s="93" t="str">
        <f>IFERROR(VLOOKUP('採点表（R7.6月版）'!$A323,'採点表（R7.6月版）'!$A$9:$BA$273,2,FALSE),"")</f>
        <v>⑧　その他（ICT活用・ICTリテラシー関係）</v>
      </c>
      <c r="D53" s="94"/>
      <c r="E53" s="94"/>
      <c r="F53" s="94"/>
      <c r="G53" s="94"/>
      <c r="H53" s="94"/>
      <c r="I53" s="94"/>
      <c r="J53" s="94"/>
      <c r="K53" s="94"/>
      <c r="L53" s="94"/>
      <c r="M53" s="94"/>
      <c r="N53" s="94"/>
      <c r="O53" s="94"/>
      <c r="P53" s="94"/>
      <c r="Q53" s="94"/>
      <c r="R53" s="94"/>
      <c r="S53" s="94"/>
      <c r="T53" s="94"/>
      <c r="U53" s="94"/>
      <c r="V53" s="94"/>
      <c r="W53" s="94"/>
      <c r="X53" s="94"/>
      <c r="Y53" s="94"/>
      <c r="Z53" s="94"/>
      <c r="AA53" s="94"/>
      <c r="AB53" s="94"/>
      <c r="AC53" s="94"/>
      <c r="AD53" s="94"/>
      <c r="AE53" s="94"/>
      <c r="AF53" s="94"/>
      <c r="AG53" s="94"/>
      <c r="AH53" s="95"/>
      <c r="AI53" s="96">
        <f>IFERROR(VLOOKUP('採点表（R7.6月版）'!$A323,'採点表（R7.6月版）'!$A$9:$BA$273,34,FALSE),"")</f>
        <v>0</v>
      </c>
      <c r="AJ53" s="97"/>
      <c r="AK53" s="98"/>
      <c r="AL53" s="67">
        <f>VLOOKUP('採点表（R7.6月版）'!$A323,'採点表（R7.6月版）'!$A$9:$BA$273,37,FALSE)</f>
        <v>0</v>
      </c>
      <c r="AM53" s="68"/>
      <c r="AN53" s="68"/>
      <c r="AO53" s="68"/>
      <c r="AP53" s="68"/>
      <c r="AQ53" s="68"/>
      <c r="AR53" s="68"/>
      <c r="AS53" s="68"/>
      <c r="AT53" s="68"/>
      <c r="AU53" s="68"/>
      <c r="AV53" s="68"/>
      <c r="AW53" s="68"/>
      <c r="AX53" s="68"/>
      <c r="AY53" s="68"/>
      <c r="AZ53" s="69"/>
      <c r="BA53" s="62"/>
      <c r="BB53" s="63"/>
      <c r="BC53" s="2">
        <v>6</v>
      </c>
      <c r="BG53" s="2">
        <v>641</v>
      </c>
      <c r="BH53" s="93" t="str">
        <f>IFERROR(VLOOKUP('採点表（R7.6月版）'!$A323,'採点表（R7.6月版）'!$A$9:$BA$273,2,FALSE),"")</f>
        <v>⑧　その他（ICT活用・ICTリテラシー関係）</v>
      </c>
      <c r="BI53" s="94"/>
      <c r="BJ53" s="94"/>
      <c r="BK53" s="94"/>
      <c r="BL53" s="94"/>
      <c r="BM53" s="94"/>
      <c r="BN53" s="94"/>
      <c r="BO53" s="94"/>
      <c r="BP53" s="94"/>
      <c r="BQ53" s="94"/>
      <c r="BR53" s="94"/>
      <c r="BS53" s="94"/>
      <c r="BT53" s="94"/>
      <c r="BU53" s="94"/>
      <c r="BV53" s="94"/>
      <c r="BW53" s="94"/>
      <c r="BX53" s="94"/>
      <c r="BY53" s="94"/>
      <c r="BZ53" s="94"/>
      <c r="CA53" s="94"/>
      <c r="CB53" s="94"/>
      <c r="CC53" s="94"/>
      <c r="CD53" s="94"/>
      <c r="CE53" s="94"/>
      <c r="CF53" s="94"/>
      <c r="CG53" s="94"/>
      <c r="CH53" s="94"/>
      <c r="CI53" s="94"/>
      <c r="CJ53" s="94"/>
      <c r="CK53" s="94"/>
      <c r="CL53" s="94"/>
      <c r="CM53" s="95"/>
      <c r="CN53" s="96">
        <v>0</v>
      </c>
      <c r="CO53" s="97"/>
      <c r="CP53" s="98"/>
      <c r="CQ53" s="96"/>
      <c r="CR53" s="97"/>
      <c r="CS53" s="98"/>
      <c r="CT53" s="96"/>
      <c r="CU53" s="97"/>
      <c r="CV53" s="98"/>
      <c r="DH53" s="2">
        <v>6</v>
      </c>
      <c r="DJ53" s="62"/>
      <c r="DK53" s="63"/>
      <c r="DL53" s="62"/>
      <c r="DM53" s="63"/>
      <c r="DN53" s="62"/>
      <c r="DO53" s="63"/>
      <c r="DP53" s="35"/>
      <c r="DQ53" s="35"/>
      <c r="DR53" s="36"/>
    </row>
    <row r="54" spans="2:131" ht="20.100000000000001" customHeight="1" x14ac:dyDescent="0.4">
      <c r="B54" s="2">
        <v>700</v>
      </c>
      <c r="C54" s="118" t="s">
        <v>188</v>
      </c>
      <c r="D54" s="118"/>
      <c r="E54" s="118"/>
      <c r="F54" s="118"/>
      <c r="G54" s="118"/>
      <c r="H54" s="118"/>
      <c r="I54" s="118"/>
      <c r="J54" s="118"/>
      <c r="K54" s="118"/>
      <c r="L54" s="118"/>
      <c r="M54" s="118"/>
      <c r="N54" s="118"/>
      <c r="O54" s="118"/>
      <c r="P54" s="118"/>
      <c r="Q54" s="118"/>
      <c r="R54" s="118"/>
      <c r="S54" s="118"/>
      <c r="T54" s="118"/>
      <c r="U54" s="118"/>
      <c r="V54" s="118"/>
      <c r="W54" s="118"/>
      <c r="X54" s="118"/>
      <c r="Y54" s="118"/>
      <c r="Z54" s="118"/>
      <c r="AA54" s="118"/>
      <c r="AB54" s="118"/>
      <c r="AC54" s="118"/>
      <c r="AD54" s="118"/>
      <c r="AE54" s="118"/>
      <c r="AF54" s="118"/>
      <c r="AG54" s="118"/>
      <c r="AH54" s="118"/>
      <c r="AI54" s="117" t="s">
        <v>282</v>
      </c>
      <c r="AJ54" s="117"/>
      <c r="AK54" s="117"/>
      <c r="AL54" s="118" t="s">
        <v>0</v>
      </c>
      <c r="AM54" s="118"/>
      <c r="AN54" s="118"/>
      <c r="AO54" s="118"/>
      <c r="AP54" s="118"/>
      <c r="AQ54" s="118"/>
      <c r="AR54" s="118"/>
      <c r="AS54" s="118"/>
      <c r="AT54" s="118"/>
      <c r="AU54" s="118"/>
      <c r="AV54" s="118"/>
      <c r="AW54" s="118"/>
      <c r="AX54" s="118"/>
      <c r="AY54" s="118"/>
      <c r="AZ54" s="118"/>
      <c r="BA54" s="118"/>
      <c r="BB54" s="118"/>
      <c r="BC54" s="2">
        <v>7</v>
      </c>
      <c r="BG54" s="2">
        <v>700</v>
      </c>
      <c r="BH54" s="118" t="s">
        <v>188</v>
      </c>
      <c r="BI54" s="118"/>
      <c r="BJ54" s="118"/>
      <c r="BK54" s="118"/>
      <c r="BL54" s="118"/>
      <c r="BM54" s="118"/>
      <c r="BN54" s="118"/>
      <c r="BO54" s="118"/>
      <c r="BP54" s="118"/>
      <c r="BQ54" s="118"/>
      <c r="BR54" s="118"/>
      <c r="BS54" s="118"/>
      <c r="BT54" s="118"/>
      <c r="BU54" s="118"/>
      <c r="BV54" s="118"/>
      <c r="BW54" s="118"/>
      <c r="BX54" s="118"/>
      <c r="BY54" s="118"/>
      <c r="BZ54" s="118"/>
      <c r="CA54" s="118"/>
      <c r="CB54" s="118"/>
      <c r="CC54" s="118"/>
      <c r="CD54" s="118"/>
      <c r="CE54" s="118"/>
      <c r="CF54" s="118"/>
      <c r="CG54" s="118"/>
      <c r="CH54" s="118"/>
      <c r="CI54" s="118"/>
      <c r="CJ54" s="118"/>
      <c r="CK54" s="118"/>
      <c r="CL54" s="118"/>
      <c r="CM54" s="118"/>
      <c r="CN54" s="117" t="s">
        <v>282</v>
      </c>
      <c r="CO54" s="117"/>
      <c r="CP54" s="117"/>
      <c r="CQ54" s="117" t="s">
        <v>282</v>
      </c>
      <c r="CR54" s="117"/>
      <c r="CS54" s="117"/>
      <c r="CT54" s="117" t="s">
        <v>282</v>
      </c>
      <c r="CU54" s="117"/>
      <c r="CV54" s="117"/>
      <c r="DH54" s="2">
        <v>7</v>
      </c>
      <c r="DJ54" s="41"/>
      <c r="DK54" s="41"/>
      <c r="DL54" s="41"/>
      <c r="DM54" s="41"/>
      <c r="DN54" s="41"/>
      <c r="DO54" s="41"/>
      <c r="DP54" s="41"/>
      <c r="DQ54" s="41"/>
      <c r="DR54" s="41"/>
    </row>
    <row r="55" spans="2:131" ht="20.100000000000001" customHeight="1" x14ac:dyDescent="0.4">
      <c r="B55" s="2">
        <v>741</v>
      </c>
      <c r="C55" s="150" t="str">
        <f>IFERROR(VLOOKUP('採点表（R7.6月版）'!$A325,'採点表（R7.6月版）'!$A$9:$BA$273,2,FALSE),"")</f>
        <v>①　その他</v>
      </c>
      <c r="D55" s="151"/>
      <c r="E55" s="151"/>
      <c r="F55" s="151"/>
      <c r="G55" s="151"/>
      <c r="H55" s="151"/>
      <c r="I55" s="151"/>
      <c r="J55" s="151"/>
      <c r="K55" s="151"/>
      <c r="L55" s="151"/>
      <c r="M55" s="151"/>
      <c r="N55" s="151"/>
      <c r="O55" s="151"/>
      <c r="P55" s="151"/>
      <c r="Q55" s="151"/>
      <c r="R55" s="151"/>
      <c r="S55" s="151"/>
      <c r="T55" s="151"/>
      <c r="U55" s="151"/>
      <c r="V55" s="151"/>
      <c r="W55" s="151"/>
      <c r="X55" s="151"/>
      <c r="Y55" s="151"/>
      <c r="Z55" s="151"/>
      <c r="AA55" s="151"/>
      <c r="AB55" s="151"/>
      <c r="AC55" s="151"/>
      <c r="AD55" s="151"/>
      <c r="AE55" s="151"/>
      <c r="AF55" s="151"/>
      <c r="AG55" s="151"/>
      <c r="AH55" s="152"/>
      <c r="AI55" s="179">
        <f>IFERROR(VLOOKUP('採点表（R7.6月版）'!$A325,'採点表（R7.6月版）'!$A$9:$BA$273,34,FALSE),"")</f>
        <v>0</v>
      </c>
      <c r="AJ55" s="179"/>
      <c r="AK55" s="179"/>
      <c r="AL55" s="139">
        <f>VLOOKUP('採点表（R7.6月版）'!$A325,'採点表（R7.6月版）'!$A$9:$BA$273,37,FALSE)</f>
        <v>0</v>
      </c>
      <c r="AM55" s="101"/>
      <c r="AN55" s="101"/>
      <c r="AO55" s="101"/>
      <c r="AP55" s="101"/>
      <c r="AQ55" s="101"/>
      <c r="AR55" s="101"/>
      <c r="AS55" s="101"/>
      <c r="AT55" s="101"/>
      <c r="AU55" s="101"/>
      <c r="AV55" s="101"/>
      <c r="AW55" s="101"/>
      <c r="AX55" s="101"/>
      <c r="AY55" s="101"/>
      <c r="AZ55" s="140"/>
      <c r="BA55" s="148"/>
      <c r="BB55" s="149"/>
      <c r="BC55" s="2">
        <v>7</v>
      </c>
      <c r="BG55" s="2">
        <v>741</v>
      </c>
      <c r="BH55" s="150" t="str">
        <f>IFERROR(VLOOKUP('採点表（R7.6月版）'!$A325,'採点表（R7.6月版）'!$A$9:$BA$273,2,FALSE),"")</f>
        <v>①　その他</v>
      </c>
      <c r="BI55" s="151"/>
      <c r="BJ55" s="151"/>
      <c r="BK55" s="151"/>
      <c r="BL55" s="151"/>
      <c r="BM55" s="151"/>
      <c r="BN55" s="151"/>
      <c r="BO55" s="151"/>
      <c r="BP55" s="151"/>
      <c r="BQ55" s="151"/>
      <c r="BR55" s="151"/>
      <c r="BS55" s="151"/>
      <c r="BT55" s="151"/>
      <c r="BU55" s="151"/>
      <c r="BV55" s="151"/>
      <c r="BW55" s="151"/>
      <c r="BX55" s="151"/>
      <c r="BY55" s="151"/>
      <c r="BZ55" s="151"/>
      <c r="CA55" s="151"/>
      <c r="CB55" s="151"/>
      <c r="CC55" s="151"/>
      <c r="CD55" s="151"/>
      <c r="CE55" s="151"/>
      <c r="CF55" s="151"/>
      <c r="CG55" s="151"/>
      <c r="CH55" s="151"/>
      <c r="CI55" s="151"/>
      <c r="CJ55" s="151"/>
      <c r="CK55" s="151"/>
      <c r="CL55" s="151"/>
      <c r="CM55" s="152"/>
      <c r="CN55" s="179">
        <f>IFERROR(VLOOKUP('採点表（R7.6月版）'!$A325,'採点表（R7.6月版）'!$A$9:$BA$273,34,FALSE),"")</f>
        <v>0</v>
      </c>
      <c r="CO55" s="179"/>
      <c r="CP55" s="179"/>
      <c r="CQ55" s="179">
        <v>0</v>
      </c>
      <c r="CR55" s="179"/>
      <c r="CS55" s="179"/>
      <c r="CT55" s="179">
        <v>0</v>
      </c>
      <c r="CU55" s="179"/>
      <c r="CV55" s="179"/>
      <c r="DH55" s="2">
        <v>7</v>
      </c>
      <c r="DJ55" s="148"/>
      <c r="DK55" s="149"/>
      <c r="DL55" s="148"/>
      <c r="DM55" s="149"/>
      <c r="DN55" s="148"/>
      <c r="DO55" s="149"/>
      <c r="DP55" s="39"/>
      <c r="DQ55" s="39"/>
      <c r="DR55" s="40"/>
    </row>
    <row r="56" spans="2:131" ht="12.6" customHeight="1" x14ac:dyDescent="0.4"/>
    <row r="57" spans="2:131" ht="12.6" customHeight="1" x14ac:dyDescent="0.4"/>
    <row r="58" spans="2:131" s="21" customFormat="1" ht="30.95" customHeight="1" x14ac:dyDescent="0.4">
      <c r="C58" s="178" t="s">
        <v>274</v>
      </c>
      <c r="D58" s="178"/>
      <c r="E58" s="178"/>
      <c r="F58" s="178"/>
      <c r="G58" s="178"/>
      <c r="H58" s="178"/>
      <c r="I58" s="178"/>
      <c r="J58" s="178"/>
      <c r="K58" s="178"/>
      <c r="L58" s="178"/>
      <c r="M58" s="178"/>
      <c r="N58" s="178"/>
      <c r="O58" s="178"/>
      <c r="P58" s="178"/>
      <c r="Q58" s="178"/>
      <c r="R58" s="178"/>
      <c r="S58" s="178"/>
      <c r="T58" s="178"/>
      <c r="U58" s="178"/>
      <c r="V58" s="178"/>
      <c r="W58" s="178"/>
      <c r="X58" s="178"/>
      <c r="Y58" s="178"/>
      <c r="Z58" s="178"/>
      <c r="AA58" s="178"/>
      <c r="AB58" s="178"/>
      <c r="AC58" s="178"/>
      <c r="AD58" s="178"/>
      <c r="AE58" s="178"/>
      <c r="AF58" s="178"/>
      <c r="AG58" s="178"/>
      <c r="AH58" s="178"/>
      <c r="AI58" s="178"/>
      <c r="AJ58" s="178"/>
      <c r="AK58" s="178"/>
      <c r="AL58" s="178"/>
      <c r="AM58" s="178"/>
      <c r="AN58" s="178"/>
      <c r="AO58" s="178"/>
      <c r="AP58" s="178"/>
      <c r="AQ58" s="178"/>
      <c r="AR58" s="178"/>
      <c r="AS58" s="178"/>
      <c r="AT58" s="178"/>
      <c r="AU58" s="178"/>
      <c r="AV58" s="178"/>
      <c r="AW58" s="178"/>
      <c r="AX58" s="178"/>
      <c r="AY58" s="178"/>
      <c r="AZ58" s="178"/>
      <c r="BA58" s="178"/>
      <c r="BB58" s="178"/>
      <c r="BH58" s="178" t="s">
        <v>289</v>
      </c>
      <c r="BI58" s="178"/>
      <c r="BJ58" s="178"/>
      <c r="BK58" s="178"/>
      <c r="BL58" s="178"/>
      <c r="BM58" s="178"/>
      <c r="BN58" s="178"/>
      <c r="BO58" s="178"/>
      <c r="BP58" s="178"/>
      <c r="BQ58" s="178"/>
      <c r="BR58" s="178"/>
      <c r="BS58" s="178"/>
      <c r="BT58" s="178"/>
      <c r="BU58" s="178"/>
      <c r="BV58" s="178"/>
      <c r="BW58" s="178"/>
      <c r="BX58" s="178"/>
      <c r="BY58" s="178"/>
      <c r="BZ58" s="178"/>
      <c r="CA58" s="178"/>
      <c r="CB58" s="178"/>
      <c r="CC58" s="178"/>
      <c r="CD58" s="178"/>
      <c r="CE58" s="178"/>
      <c r="CF58" s="178"/>
      <c r="CG58" s="178"/>
      <c r="CH58" s="178"/>
      <c r="CI58" s="178"/>
      <c r="CJ58" s="178"/>
      <c r="CK58" s="178"/>
      <c r="CL58" s="178"/>
      <c r="CM58" s="178"/>
      <c r="CN58" s="178"/>
      <c r="CO58" s="178"/>
      <c r="CP58" s="178"/>
      <c r="CQ58" s="178"/>
      <c r="CR58" s="178"/>
      <c r="CS58" s="178"/>
      <c r="CT58" s="178"/>
      <c r="CU58" s="178"/>
      <c r="CV58" s="178"/>
      <c r="CW58" s="178"/>
      <c r="CX58" s="178"/>
      <c r="CY58" s="178"/>
      <c r="CZ58" s="178"/>
      <c r="DA58" s="178"/>
      <c r="DB58" s="178"/>
      <c r="DC58" s="178"/>
      <c r="DD58" s="178"/>
      <c r="DE58" s="178"/>
      <c r="DF58" s="178"/>
      <c r="DG58" s="178"/>
    </row>
    <row r="59" spans="2:131" s="1" customFormat="1" ht="12.6" customHeight="1" x14ac:dyDescent="0.4">
      <c r="C59" s="10"/>
      <c r="D59" s="10"/>
      <c r="E59" s="10"/>
      <c r="F59" s="10"/>
      <c r="G59" s="10"/>
      <c r="H59" s="10"/>
      <c r="I59" s="10"/>
      <c r="J59" s="11"/>
      <c r="K59" s="11"/>
      <c r="L59" s="11"/>
      <c r="M59" s="11"/>
      <c r="N59" s="11"/>
      <c r="O59" s="11"/>
      <c r="P59" s="11"/>
      <c r="Q59" s="11"/>
      <c r="R59" s="11"/>
      <c r="S59" s="11"/>
      <c r="T59" s="11"/>
      <c r="U59" s="11"/>
      <c r="V59" s="11"/>
      <c r="W59" s="11"/>
      <c r="X59" s="11"/>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H59" s="10"/>
      <c r="BI59" s="10"/>
      <c r="BJ59" s="10"/>
      <c r="BK59" s="10"/>
      <c r="BL59" s="10"/>
      <c r="BM59" s="10"/>
      <c r="BN59" s="10"/>
      <c r="BO59" s="11"/>
      <c r="BP59" s="11"/>
      <c r="BQ59" s="11"/>
      <c r="BR59" s="11"/>
      <c r="BS59" s="11"/>
      <c r="BT59" s="11"/>
      <c r="BU59" s="11"/>
      <c r="BV59" s="11"/>
      <c r="BW59" s="11"/>
      <c r="BX59" s="11"/>
      <c r="BY59" s="11"/>
      <c r="BZ59" s="11"/>
      <c r="CA59" s="11"/>
      <c r="CB59" s="11"/>
      <c r="CC59" s="11"/>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row>
    <row r="60" spans="2:131" s="1" customFormat="1" ht="21" customHeight="1" x14ac:dyDescent="0.4">
      <c r="C60" s="146" t="s">
        <v>192</v>
      </c>
      <c r="D60" s="100"/>
      <c r="E60" s="100"/>
      <c r="F60" s="100"/>
      <c r="G60" s="100"/>
      <c r="H60" s="100"/>
      <c r="I60" s="147"/>
      <c r="J60" s="146" t="str">
        <f>'採点表（R7.6月版）'!$I$3</f>
        <v>コンソA</v>
      </c>
      <c r="K60" s="100"/>
      <c r="L60" s="100"/>
      <c r="M60" s="100"/>
      <c r="N60" s="100"/>
      <c r="O60" s="100"/>
      <c r="P60" s="100"/>
      <c r="Q60" s="100"/>
      <c r="R60" s="100"/>
      <c r="S60" s="100"/>
      <c r="T60" s="100"/>
      <c r="U60" s="100"/>
      <c r="V60" s="100"/>
      <c r="W60" s="100"/>
      <c r="X60" s="100"/>
      <c r="Y60" s="100"/>
      <c r="Z60" s="100"/>
      <c r="AA60" s="100"/>
      <c r="AB60" s="100"/>
      <c r="AC60" s="100"/>
      <c r="AD60" s="147"/>
      <c r="AE60" s="15"/>
      <c r="AF60" s="3"/>
      <c r="AG60" s="3"/>
      <c r="AH60" s="3"/>
      <c r="AI60" s="3"/>
      <c r="AJ60" s="5"/>
      <c r="AK60" s="5"/>
      <c r="AL60" s="5"/>
      <c r="AM60" s="5"/>
      <c r="AN60" s="5"/>
      <c r="AO60" s="5"/>
      <c r="AP60" s="5"/>
      <c r="AQ60" s="5"/>
      <c r="AR60" s="5"/>
      <c r="AS60" s="5"/>
      <c r="AT60" s="5"/>
      <c r="AU60" s="5"/>
      <c r="AV60" s="5"/>
      <c r="AW60" s="5"/>
      <c r="AX60" s="5"/>
      <c r="AY60" s="5"/>
      <c r="AZ60" s="5"/>
      <c r="BA60" s="5"/>
      <c r="BB60" s="5"/>
      <c r="BH60" s="146" t="s">
        <v>192</v>
      </c>
      <c r="BI60" s="100"/>
      <c r="BJ60" s="100"/>
      <c r="BK60" s="100"/>
      <c r="BL60" s="100"/>
      <c r="BM60" s="100"/>
      <c r="BN60" s="147"/>
      <c r="BO60" s="146" t="str">
        <f>'採点表（R7.6月版）'!$I$3</f>
        <v>コンソA</v>
      </c>
      <c r="BP60" s="100"/>
      <c r="BQ60" s="100"/>
      <c r="BR60" s="100"/>
      <c r="BS60" s="100"/>
      <c r="BT60" s="100"/>
      <c r="BU60" s="100"/>
      <c r="BV60" s="100"/>
      <c r="BW60" s="100"/>
      <c r="BX60" s="100"/>
      <c r="BY60" s="100"/>
      <c r="BZ60" s="100"/>
      <c r="CA60" s="100"/>
      <c r="CB60" s="100"/>
      <c r="CC60" s="100"/>
      <c r="CD60" s="100"/>
      <c r="CE60" s="100"/>
      <c r="CF60" s="100"/>
      <c r="CG60" s="100"/>
      <c r="CH60" s="100"/>
      <c r="CI60" s="147"/>
      <c r="CJ60" s="15"/>
      <c r="CK60" s="3"/>
      <c r="CL60" s="3"/>
      <c r="CM60" s="3"/>
      <c r="CN60" s="175" t="s">
        <v>283</v>
      </c>
      <c r="CO60" s="175"/>
      <c r="CP60" s="175"/>
      <c r="CQ60" s="175"/>
      <c r="CR60" s="175" t="str">
        <f t="shared" ref="CR60:CR61" si="8">IF(CR3&gt;0,CR3,"")</f>
        <v/>
      </c>
      <c r="CS60" s="175"/>
      <c r="CT60" s="175"/>
      <c r="CU60" s="175"/>
      <c r="CV60" s="175"/>
      <c r="CW60" s="175"/>
      <c r="CX60" s="175"/>
      <c r="CY60" s="175"/>
      <c r="CZ60" s="175"/>
      <c r="DA60" s="175"/>
      <c r="DB60" s="175"/>
      <c r="DC60" s="175"/>
      <c r="DD60" s="175"/>
      <c r="DE60" s="175"/>
      <c r="DF60" s="175"/>
      <c r="DG60" s="175"/>
    </row>
    <row r="61" spans="2:131" s="1" customFormat="1" ht="21" customHeight="1" x14ac:dyDescent="0.4">
      <c r="C61" s="146" t="s">
        <v>190</v>
      </c>
      <c r="D61" s="100"/>
      <c r="E61" s="100"/>
      <c r="F61" s="100"/>
      <c r="G61" s="100"/>
      <c r="H61" s="100"/>
      <c r="I61" s="147"/>
      <c r="J61" s="146" t="str">
        <f>'採点表（R7.6月版）'!$I$4</f>
        <v>山林太郎</v>
      </c>
      <c r="K61" s="100"/>
      <c r="L61" s="100"/>
      <c r="M61" s="100"/>
      <c r="N61" s="100"/>
      <c r="O61" s="100"/>
      <c r="P61" s="100"/>
      <c r="Q61" s="100"/>
      <c r="R61" s="100"/>
      <c r="S61" s="100"/>
      <c r="T61" s="100"/>
      <c r="U61" s="100"/>
      <c r="V61" s="100"/>
      <c r="W61" s="100"/>
      <c r="X61" s="100"/>
      <c r="Y61" s="100"/>
      <c r="Z61" s="100"/>
      <c r="AA61" s="100"/>
      <c r="AB61" s="100"/>
      <c r="AC61" s="100"/>
      <c r="AD61" s="147"/>
      <c r="AE61" s="16"/>
      <c r="AF61" s="17"/>
      <c r="AG61" s="17"/>
      <c r="AH61" s="17"/>
      <c r="AI61" s="17"/>
      <c r="AJ61" s="5"/>
      <c r="AK61" s="5"/>
      <c r="AL61" s="5"/>
      <c r="AM61" s="5"/>
      <c r="AN61" s="5"/>
      <c r="AO61" s="5"/>
      <c r="AP61" s="5"/>
      <c r="AQ61" s="5"/>
      <c r="AR61" s="5"/>
      <c r="AS61" s="5"/>
      <c r="AT61" s="5"/>
      <c r="AU61" s="5"/>
      <c r="AV61" s="5"/>
      <c r="AW61" s="5"/>
      <c r="AX61" s="5"/>
      <c r="AY61" s="5"/>
      <c r="AZ61" s="5"/>
      <c r="BA61" s="5"/>
      <c r="BB61" s="5"/>
      <c r="BH61" s="146" t="s">
        <v>190</v>
      </c>
      <c r="BI61" s="100"/>
      <c r="BJ61" s="100"/>
      <c r="BK61" s="100"/>
      <c r="BL61" s="100"/>
      <c r="BM61" s="100"/>
      <c r="BN61" s="147"/>
      <c r="BO61" s="146" t="str">
        <f>'採点表（R7.6月版）'!$I$4</f>
        <v>山林太郎</v>
      </c>
      <c r="BP61" s="100"/>
      <c r="BQ61" s="100"/>
      <c r="BR61" s="100"/>
      <c r="BS61" s="100"/>
      <c r="BT61" s="100"/>
      <c r="BU61" s="100"/>
      <c r="BV61" s="100"/>
      <c r="BW61" s="100"/>
      <c r="BX61" s="100"/>
      <c r="BY61" s="100"/>
      <c r="BZ61" s="100"/>
      <c r="CA61" s="100"/>
      <c r="CB61" s="100"/>
      <c r="CC61" s="100"/>
      <c r="CD61" s="100"/>
      <c r="CE61" s="100"/>
      <c r="CF61" s="100"/>
      <c r="CG61" s="100"/>
      <c r="CH61" s="100"/>
      <c r="CI61" s="147"/>
      <c r="CJ61" s="16"/>
      <c r="CK61" s="17"/>
      <c r="CL61" s="17"/>
      <c r="CM61" s="17"/>
      <c r="CN61" s="175" t="s">
        <v>284</v>
      </c>
      <c r="CO61" s="175"/>
      <c r="CP61" s="175"/>
      <c r="CQ61" s="175"/>
      <c r="CR61" s="175" t="str">
        <f t="shared" si="8"/>
        <v/>
      </c>
      <c r="CS61" s="175"/>
      <c r="CT61" s="175"/>
      <c r="CU61" s="175"/>
      <c r="CV61" s="175"/>
      <c r="CW61" s="175"/>
      <c r="CX61" s="175"/>
      <c r="CY61" s="175"/>
      <c r="CZ61" s="175"/>
      <c r="DA61" s="175"/>
      <c r="DB61" s="175"/>
      <c r="DC61" s="175"/>
      <c r="DD61" s="175"/>
      <c r="DE61" s="175"/>
      <c r="DF61" s="175"/>
      <c r="DG61" s="175"/>
    </row>
    <row r="62" spans="2:131" s="1" customFormat="1" ht="21" customHeight="1" x14ac:dyDescent="0.4">
      <c r="C62" s="146" t="s">
        <v>191</v>
      </c>
      <c r="D62" s="100"/>
      <c r="E62" s="100"/>
      <c r="F62" s="100"/>
      <c r="G62" s="100"/>
      <c r="H62" s="100"/>
      <c r="I62" s="147"/>
      <c r="J62" s="177">
        <f>'採点表（R7.6月版）'!$I$5</f>
        <v>45775</v>
      </c>
      <c r="K62" s="177"/>
      <c r="L62" s="177"/>
      <c r="M62" s="177"/>
      <c r="N62" s="177"/>
      <c r="O62" s="177"/>
      <c r="P62" s="177"/>
      <c r="Q62" s="177"/>
      <c r="R62" s="177"/>
      <c r="S62" s="177"/>
      <c r="T62" s="177"/>
      <c r="U62" s="177"/>
      <c r="V62" s="177"/>
      <c r="W62" s="177"/>
      <c r="X62" s="177"/>
      <c r="Y62" s="177"/>
      <c r="Z62" s="177"/>
      <c r="AA62" s="177"/>
      <c r="AB62" s="177"/>
      <c r="AC62" s="177"/>
      <c r="AD62" s="177"/>
      <c r="AE62" s="5"/>
      <c r="AF62" s="5"/>
      <c r="AG62" s="5"/>
      <c r="AH62" s="5"/>
      <c r="AI62" s="5"/>
      <c r="AJ62" s="5"/>
      <c r="AK62" s="5"/>
      <c r="AL62" s="5"/>
      <c r="AM62" s="5"/>
      <c r="AN62" s="5"/>
      <c r="AO62" s="5"/>
      <c r="AP62" s="5"/>
      <c r="AQ62" s="5"/>
      <c r="AR62" s="5"/>
      <c r="AS62" s="5"/>
      <c r="AT62" s="5"/>
      <c r="AU62" s="5"/>
      <c r="AV62" s="5"/>
      <c r="AW62" s="5"/>
      <c r="AX62" s="5"/>
      <c r="AY62" s="5"/>
      <c r="AZ62" s="5"/>
      <c r="BA62" s="5"/>
      <c r="BB62" s="5"/>
      <c r="BH62" s="146" t="s">
        <v>191</v>
      </c>
      <c r="BI62" s="100"/>
      <c r="BJ62" s="100"/>
      <c r="BK62" s="100"/>
      <c r="BL62" s="100"/>
      <c r="BM62" s="100"/>
      <c r="BN62" s="147"/>
      <c r="BO62" s="177">
        <f>'採点表（R7.6月版）'!$I$5</f>
        <v>45775</v>
      </c>
      <c r="BP62" s="177"/>
      <c r="BQ62" s="177"/>
      <c r="BR62" s="177"/>
      <c r="BS62" s="177"/>
      <c r="BT62" s="177"/>
      <c r="BU62" s="177"/>
      <c r="BV62" s="177"/>
      <c r="BW62" s="177"/>
      <c r="BX62" s="177"/>
      <c r="BY62" s="177"/>
      <c r="BZ62" s="177"/>
      <c r="CA62" s="177"/>
      <c r="CB62" s="177"/>
      <c r="CC62" s="177"/>
      <c r="CD62" s="177"/>
      <c r="CE62" s="177"/>
      <c r="CF62" s="177"/>
      <c r="CG62" s="177"/>
      <c r="CH62" s="177"/>
      <c r="CI62" s="177"/>
      <c r="CJ62" s="5"/>
      <c r="CK62" s="5"/>
      <c r="CL62" s="5"/>
      <c r="CM62" s="5"/>
      <c r="CN62" s="175" t="s">
        <v>285</v>
      </c>
      <c r="CO62" s="175"/>
      <c r="CP62" s="175"/>
      <c r="CQ62" s="175"/>
      <c r="CR62" s="175" t="str">
        <f>IF(CR5&gt;0,CR5,"")</f>
        <v/>
      </c>
      <c r="CS62" s="175"/>
      <c r="CT62" s="175"/>
      <c r="CU62" s="175"/>
      <c r="CV62" s="175"/>
      <c r="CW62" s="175"/>
      <c r="CX62" s="175"/>
      <c r="CY62" s="175"/>
      <c r="CZ62" s="175"/>
      <c r="DA62" s="175"/>
      <c r="DB62" s="175"/>
      <c r="DC62" s="175"/>
      <c r="DD62" s="175"/>
      <c r="DE62" s="175"/>
      <c r="DF62" s="175"/>
      <c r="DG62" s="175"/>
    </row>
    <row r="63" spans="2:131" ht="20.100000000000001" customHeight="1" x14ac:dyDescent="0.4"/>
    <row r="64" spans="2:131" s="29" customFormat="1" ht="20.100000000000001" customHeight="1" x14ac:dyDescent="0.4">
      <c r="C64" s="17" t="s">
        <v>275</v>
      </c>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H64" s="17" t="s">
        <v>275</v>
      </c>
      <c r="BJ64" s="17"/>
      <c r="BK64" s="17"/>
      <c r="BL64" s="17"/>
      <c r="BM64" s="17"/>
      <c r="BN64" s="17"/>
      <c r="BO64" s="17"/>
      <c r="BP64" s="17"/>
      <c r="BQ64" s="17"/>
      <c r="BR64" s="17"/>
      <c r="BS64" s="17"/>
      <c r="BT64" s="17"/>
      <c r="BU64" s="17"/>
      <c r="BV64" s="17"/>
      <c r="BW64" s="17"/>
      <c r="BX64" s="17"/>
      <c r="BY64" s="17"/>
      <c r="BZ64" s="17"/>
      <c r="CA64" s="17"/>
      <c r="CB64" s="17"/>
      <c r="CC64" s="17"/>
      <c r="CD64" s="17"/>
      <c r="CE64" s="17"/>
      <c r="CF64" s="17"/>
      <c r="CG64" s="17"/>
      <c r="CH64" s="17"/>
      <c r="CI64" s="17"/>
      <c r="CJ64" s="17"/>
      <c r="CK64" s="17"/>
      <c r="CL64" s="17"/>
      <c r="CM64" s="17"/>
      <c r="CN64" s="17"/>
      <c r="CO64" s="17"/>
      <c r="CP64" s="17"/>
      <c r="CQ64" s="17"/>
      <c r="CR64" s="17"/>
      <c r="CS64" s="17"/>
      <c r="CT64" s="17"/>
      <c r="CU64" s="17"/>
      <c r="CV64" s="17"/>
      <c r="CW64" s="17"/>
      <c r="CX64" s="17"/>
      <c r="CY64" s="17"/>
      <c r="CZ64" s="17"/>
      <c r="DA64" s="17"/>
      <c r="DB64" s="17"/>
      <c r="DC64" s="17"/>
      <c r="DD64" s="17"/>
      <c r="DE64" s="17"/>
      <c r="DF64" s="17"/>
      <c r="DG64" s="17"/>
    </row>
    <row r="65" spans="3:111" s="29" customFormat="1" ht="20.100000000000001" customHeight="1" x14ac:dyDescent="0.4">
      <c r="C65" s="17" t="s">
        <v>277</v>
      </c>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H65" s="17" t="s">
        <v>277</v>
      </c>
      <c r="BI65" s="17"/>
      <c r="BJ65" s="17"/>
      <c r="BK65" s="17"/>
      <c r="BL65" s="17"/>
      <c r="BM65" s="17"/>
      <c r="BN65" s="17"/>
      <c r="BO65" s="17"/>
      <c r="BP65" s="17"/>
      <c r="BQ65" s="17"/>
      <c r="BR65" s="17"/>
      <c r="BS65" s="17"/>
      <c r="BT65" s="17"/>
      <c r="BU65" s="17"/>
      <c r="BV65" s="17"/>
      <c r="BW65" s="17"/>
      <c r="BX65" s="17"/>
      <c r="BY65" s="17"/>
      <c r="BZ65" s="17"/>
      <c r="CA65" s="17"/>
      <c r="CB65" s="17"/>
      <c r="CC65" s="17"/>
      <c r="CD65" s="17"/>
      <c r="CE65" s="17"/>
      <c r="CF65" s="17"/>
      <c r="CG65" s="17"/>
      <c r="CH65" s="17"/>
      <c r="CI65" s="17"/>
      <c r="CJ65" s="17"/>
      <c r="CK65" s="17"/>
      <c r="CL65" s="17"/>
      <c r="CM65" s="17"/>
      <c r="CN65" s="17"/>
      <c r="CO65" s="17"/>
      <c r="CP65" s="17"/>
      <c r="CQ65" s="17"/>
      <c r="CR65" s="17"/>
      <c r="CS65" s="17"/>
      <c r="CT65" s="17"/>
      <c r="CU65" s="17"/>
      <c r="CV65" s="17"/>
      <c r="CW65" s="17"/>
      <c r="CX65" s="17"/>
      <c r="CY65" s="17"/>
      <c r="CZ65" s="17"/>
      <c r="DA65" s="17"/>
      <c r="DB65" s="17"/>
      <c r="DC65" s="17"/>
      <c r="DD65" s="17"/>
      <c r="DE65" s="17"/>
      <c r="DF65" s="17"/>
      <c r="DG65" s="17"/>
    </row>
    <row r="66" spans="3:111" s="29" customFormat="1" ht="20.100000000000001" customHeight="1" x14ac:dyDescent="0.4">
      <c r="C66" s="17" t="s">
        <v>276</v>
      </c>
      <c r="D66" s="17"/>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H66" s="17" t="s">
        <v>276</v>
      </c>
      <c r="BI66" s="17"/>
      <c r="BJ66" s="17"/>
      <c r="BK66" s="17"/>
      <c r="BL66" s="17"/>
      <c r="BM66" s="17"/>
      <c r="BN66" s="17"/>
      <c r="BO66" s="17"/>
      <c r="BP66" s="17"/>
      <c r="BQ66" s="17"/>
      <c r="BR66" s="17"/>
      <c r="BS66" s="17"/>
      <c r="BT66" s="17"/>
      <c r="BU66" s="17"/>
      <c r="BV66" s="17"/>
      <c r="BW66" s="17"/>
      <c r="BX66" s="17"/>
      <c r="BY66" s="17"/>
      <c r="BZ66" s="17"/>
      <c r="CA66" s="17"/>
      <c r="CB66" s="17"/>
      <c r="CC66" s="17"/>
      <c r="CD66" s="17"/>
      <c r="CE66" s="17"/>
      <c r="CF66" s="17"/>
      <c r="CG66" s="17"/>
      <c r="CH66" s="17"/>
      <c r="CI66" s="17"/>
      <c r="CJ66" s="17"/>
      <c r="CK66" s="17"/>
      <c r="CL66" s="17"/>
      <c r="CM66" s="17"/>
      <c r="CN66" s="17"/>
      <c r="CO66" s="17"/>
      <c r="CP66" s="17"/>
      <c r="CQ66" s="17"/>
      <c r="CR66" s="17"/>
      <c r="CS66" s="17"/>
      <c r="CT66" s="17"/>
      <c r="CU66" s="17"/>
      <c r="CV66" s="17"/>
      <c r="CW66" s="17"/>
      <c r="CX66" s="17"/>
      <c r="CY66" s="17"/>
      <c r="CZ66" s="17"/>
      <c r="DA66" s="17"/>
      <c r="DB66" s="17"/>
      <c r="DC66" s="17"/>
      <c r="DD66" s="17"/>
      <c r="DE66" s="17"/>
      <c r="DF66" s="17"/>
      <c r="DG66" s="17"/>
    </row>
    <row r="67" spans="3:111" s="29" customFormat="1" ht="20.100000000000001" customHeight="1" x14ac:dyDescent="0.4">
      <c r="C67" s="17"/>
      <c r="D67" s="17"/>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H67" s="17"/>
      <c r="BI67" s="17"/>
      <c r="BJ67" s="17"/>
      <c r="BK67" s="17"/>
      <c r="BL67" s="17"/>
      <c r="BM67" s="17"/>
      <c r="BN67" s="17"/>
      <c r="BO67" s="17"/>
      <c r="BP67" s="17"/>
      <c r="BQ67" s="17"/>
      <c r="BR67" s="17"/>
      <c r="BS67" s="17"/>
      <c r="BT67" s="17"/>
      <c r="BU67" s="17"/>
      <c r="BV67" s="17"/>
      <c r="BW67" s="17"/>
      <c r="BX67" s="17"/>
      <c r="BY67" s="17"/>
      <c r="BZ67" s="17"/>
      <c r="CA67" s="17"/>
      <c r="CB67" s="17"/>
      <c r="CC67" s="17"/>
      <c r="CD67" s="17"/>
      <c r="CE67" s="17"/>
      <c r="CF67" s="17"/>
      <c r="CG67" s="17"/>
      <c r="CH67" s="17"/>
      <c r="CI67" s="17"/>
      <c r="CJ67" s="17"/>
      <c r="CK67" s="17"/>
      <c r="CL67" s="17"/>
      <c r="CM67" s="17"/>
      <c r="CN67" s="17"/>
      <c r="CO67" s="17"/>
      <c r="CP67" s="17"/>
      <c r="CQ67" s="17"/>
      <c r="CR67" s="17"/>
      <c r="CS67" s="17"/>
      <c r="CT67" s="17"/>
      <c r="CU67" s="17"/>
      <c r="CV67" s="17"/>
      <c r="CW67" s="17"/>
      <c r="CX67" s="17"/>
      <c r="CY67" s="17"/>
      <c r="CZ67" s="17"/>
      <c r="DA67" s="17"/>
      <c r="DB67" s="17"/>
      <c r="DC67" s="17"/>
      <c r="DD67" s="17"/>
      <c r="DE67" s="17"/>
      <c r="DF67" s="17"/>
      <c r="DG67" s="17"/>
    </row>
    <row r="68" spans="3:111" s="29" customFormat="1" ht="20.100000000000001" customHeight="1" x14ac:dyDescent="0.4">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H68" s="17"/>
      <c r="BI68" s="17"/>
      <c r="BJ68" s="17"/>
      <c r="BK68" s="17"/>
      <c r="BL68" s="17"/>
      <c r="BM68" s="17"/>
      <c r="BN68" s="17"/>
      <c r="BO68" s="17"/>
      <c r="BP68" s="17"/>
      <c r="BQ68" s="17"/>
      <c r="BR68" s="17"/>
      <c r="BS68" s="17"/>
      <c r="BT68" s="17"/>
      <c r="BU68" s="17"/>
      <c r="BV68" s="17"/>
      <c r="BW68" s="17"/>
      <c r="BX68" s="17"/>
      <c r="BY68" s="17"/>
      <c r="BZ68" s="17"/>
      <c r="CA68" s="17"/>
      <c r="CB68" s="17"/>
      <c r="CC68" s="17"/>
      <c r="CD68" s="17"/>
      <c r="CE68" s="17"/>
      <c r="CF68" s="17"/>
      <c r="CG68" s="17"/>
      <c r="CH68" s="17"/>
      <c r="CI68" s="17"/>
      <c r="CJ68" s="17"/>
      <c r="CK68" s="17"/>
      <c r="CL68" s="17"/>
      <c r="CM68" s="17"/>
      <c r="CN68" s="17"/>
      <c r="CO68" s="17"/>
      <c r="CP68" s="17"/>
      <c r="CQ68" s="17"/>
      <c r="CR68" s="17"/>
      <c r="CS68" s="17"/>
      <c r="CT68" s="17"/>
      <c r="CU68" s="17"/>
      <c r="CV68" s="17"/>
      <c r="CW68" s="17"/>
      <c r="CX68" s="17"/>
      <c r="CY68" s="17"/>
      <c r="CZ68" s="17"/>
      <c r="DA68" s="17"/>
      <c r="DB68" s="17"/>
      <c r="DC68" s="17"/>
      <c r="DD68" s="17"/>
      <c r="DE68" s="17"/>
      <c r="DF68" s="17"/>
      <c r="DG68" s="17"/>
    </row>
    <row r="69" spans="3:111" ht="20.100000000000001" customHeight="1" x14ac:dyDescent="0.4">
      <c r="C69" s="17"/>
      <c r="D69" s="2"/>
      <c r="BH69" s="17"/>
      <c r="BI69" s="2"/>
    </row>
    <row r="125" spans="3:105" ht="18" customHeight="1" x14ac:dyDescent="0.4">
      <c r="C125" s="176"/>
      <c r="D125" s="176"/>
      <c r="E125" s="176"/>
      <c r="F125" s="176"/>
      <c r="G125" s="176"/>
      <c r="H125" s="173" t="s">
        <v>203</v>
      </c>
      <c r="I125" s="173"/>
      <c r="J125" s="173" t="s">
        <v>204</v>
      </c>
      <c r="K125" s="173"/>
      <c r="L125" s="173" t="s">
        <v>205</v>
      </c>
      <c r="M125" s="173"/>
      <c r="N125" s="173" t="s">
        <v>206</v>
      </c>
      <c r="O125" s="173"/>
      <c r="P125" s="173" t="s">
        <v>207</v>
      </c>
      <c r="Q125" s="173"/>
      <c r="R125" s="173" t="s">
        <v>208</v>
      </c>
      <c r="S125" s="173"/>
      <c r="V125" s="4" t="s">
        <v>212</v>
      </c>
      <c r="BH125" s="176"/>
      <c r="BI125" s="176"/>
      <c r="BJ125" s="176"/>
      <c r="BK125" s="176"/>
      <c r="BL125" s="176"/>
      <c r="BM125" s="173" t="s">
        <v>203</v>
      </c>
      <c r="BN125" s="173"/>
      <c r="BO125" s="173" t="s">
        <v>204</v>
      </c>
      <c r="BP125" s="173"/>
      <c r="BQ125" s="173" t="s">
        <v>205</v>
      </c>
      <c r="BR125" s="173"/>
      <c r="BS125" s="173" t="s">
        <v>206</v>
      </c>
      <c r="BT125" s="173"/>
      <c r="BU125" s="173" t="s">
        <v>207</v>
      </c>
      <c r="BV125" s="173"/>
      <c r="BW125" s="173" t="s">
        <v>208</v>
      </c>
      <c r="BX125" s="173"/>
      <c r="CU125" s="4" t="s">
        <v>212</v>
      </c>
      <c r="CV125" s="4"/>
      <c r="CW125" s="4"/>
      <c r="CX125" s="4"/>
      <c r="CY125" s="4"/>
      <c r="CZ125" s="4"/>
      <c r="DA125" s="4"/>
    </row>
    <row r="126" spans="3:105" ht="18" customHeight="1" x14ac:dyDescent="0.4">
      <c r="C126" s="173" t="s">
        <v>202</v>
      </c>
      <c r="D126" s="173"/>
      <c r="E126" s="173"/>
      <c r="F126" s="173"/>
      <c r="G126" s="173"/>
      <c r="H126" s="175">
        <v>1</v>
      </c>
      <c r="I126" s="175"/>
      <c r="J126" s="175">
        <v>2</v>
      </c>
      <c r="K126" s="175"/>
      <c r="L126" s="175">
        <v>3</v>
      </c>
      <c r="M126" s="175"/>
      <c r="N126" s="175">
        <v>4</v>
      </c>
      <c r="O126" s="175"/>
      <c r="P126" s="175">
        <v>5</v>
      </c>
      <c r="Q126" s="175"/>
      <c r="R126" s="175">
        <v>6</v>
      </c>
      <c r="S126" s="175"/>
      <c r="W126" s="4" t="s">
        <v>194</v>
      </c>
      <c r="X126" s="4" t="s">
        <v>195</v>
      </c>
      <c r="Y126" s="4" t="s">
        <v>196</v>
      </c>
      <c r="Z126" s="4" t="s">
        <v>197</v>
      </c>
      <c r="AA126" s="4" t="s">
        <v>198</v>
      </c>
      <c r="AB126" s="4" t="s">
        <v>199</v>
      </c>
      <c r="BH126" s="173" t="s">
        <v>202</v>
      </c>
      <c r="BI126" s="173"/>
      <c r="BJ126" s="173"/>
      <c r="BK126" s="173"/>
      <c r="BL126" s="173"/>
      <c r="BM126" s="175">
        <v>1</v>
      </c>
      <c r="BN126" s="175"/>
      <c r="BO126" s="175">
        <v>2</v>
      </c>
      <c r="BP126" s="175"/>
      <c r="BQ126" s="175">
        <v>3</v>
      </c>
      <c r="BR126" s="175"/>
      <c r="BS126" s="175">
        <v>4</v>
      </c>
      <c r="BT126" s="175"/>
      <c r="BU126" s="175">
        <v>5</v>
      </c>
      <c r="BV126" s="175"/>
      <c r="BW126" s="175">
        <v>6</v>
      </c>
      <c r="BX126" s="175"/>
      <c r="CU126" s="4"/>
      <c r="CV126" s="4" t="s">
        <v>194</v>
      </c>
      <c r="CW126" s="4" t="s">
        <v>195</v>
      </c>
      <c r="CX126" s="4" t="s">
        <v>196</v>
      </c>
      <c r="CY126" s="4" t="s">
        <v>197</v>
      </c>
      <c r="CZ126" s="4" t="s">
        <v>198</v>
      </c>
      <c r="DA126" s="4" t="s">
        <v>199</v>
      </c>
    </row>
    <row r="127" spans="3:105" ht="18" customHeight="1" x14ac:dyDescent="0.4">
      <c r="C127" s="173">
        <v>1</v>
      </c>
      <c r="D127" s="173"/>
      <c r="E127" s="173"/>
      <c r="F127" s="173"/>
      <c r="G127" s="173"/>
      <c r="H127" s="141">
        <f>SUM(BA8:BB9)</f>
        <v>0</v>
      </c>
      <c r="I127" s="142"/>
      <c r="J127" s="172">
        <f>SUM(BA17)</f>
        <v>0</v>
      </c>
      <c r="K127" s="172"/>
      <c r="L127" s="172">
        <f>SUM(BA23:BB25)</f>
        <v>0</v>
      </c>
      <c r="M127" s="172"/>
      <c r="N127" s="172">
        <f>SUM(BA32:BB33)</f>
        <v>0</v>
      </c>
      <c r="O127" s="172"/>
      <c r="P127" s="172">
        <f>SUM(BA40)</f>
        <v>0</v>
      </c>
      <c r="Q127" s="172"/>
      <c r="R127" s="172">
        <f>SUM(BA46:BB48)</f>
        <v>0</v>
      </c>
      <c r="S127" s="172"/>
      <c r="V127" s="4" t="s">
        <v>209</v>
      </c>
      <c r="W127" s="20">
        <f>H127</f>
        <v>0</v>
      </c>
      <c r="X127" s="20">
        <f>J127</f>
        <v>0</v>
      </c>
      <c r="Y127" s="20">
        <f>L127</f>
        <v>0</v>
      </c>
      <c r="Z127" s="20">
        <f>N127</f>
        <v>0</v>
      </c>
      <c r="AA127" s="20">
        <f>P127</f>
        <v>0</v>
      </c>
      <c r="AB127" s="20">
        <f>R127</f>
        <v>0</v>
      </c>
      <c r="AC127" s="20"/>
      <c r="BH127" s="174" t="s">
        <v>290</v>
      </c>
      <c r="BI127" s="173"/>
      <c r="BJ127" s="173"/>
      <c r="BK127" s="173"/>
      <c r="BL127" s="173"/>
      <c r="BM127" s="172">
        <f>SUM(DJ$8:DK$9)</f>
        <v>0</v>
      </c>
      <c r="BN127" s="172"/>
      <c r="BO127" s="172">
        <f>SUM(DJ$17)</f>
        <v>0</v>
      </c>
      <c r="BP127" s="172"/>
      <c r="BQ127" s="172">
        <f>SUM(DJ$23:DK$25)</f>
        <v>0</v>
      </c>
      <c r="BR127" s="172"/>
      <c r="BS127" s="172">
        <f>SUM(DJ$32:DK$33)</f>
        <v>0</v>
      </c>
      <c r="BT127" s="172"/>
      <c r="BU127" s="172">
        <f>SUM(DJ$40)</f>
        <v>0</v>
      </c>
      <c r="BV127" s="172"/>
      <c r="BW127" s="172">
        <f>SUM(DJ$46:DK$48)</f>
        <v>0</v>
      </c>
      <c r="BX127" s="172"/>
      <c r="CH127" s="20"/>
      <c r="CQ127" s="42" t="s">
        <v>209</v>
      </c>
      <c r="CU127" s="43" t="str">
        <f>IF($CR$3&gt;0,$CR$3,"")</f>
        <v/>
      </c>
      <c r="CV127" s="20">
        <f>BM127</f>
        <v>0</v>
      </c>
      <c r="CW127" s="20">
        <f>BO127</f>
        <v>0</v>
      </c>
      <c r="CX127" s="20">
        <f>BQ127</f>
        <v>0</v>
      </c>
      <c r="CY127" s="20">
        <f>BS127</f>
        <v>0</v>
      </c>
      <c r="CZ127" s="20">
        <f>BU127</f>
        <v>0</v>
      </c>
      <c r="DA127" s="20">
        <f>BW127</f>
        <v>0</v>
      </c>
    </row>
    <row r="128" spans="3:105" ht="18" customHeight="1" x14ac:dyDescent="0.4">
      <c r="C128" s="173">
        <v>2</v>
      </c>
      <c r="D128" s="173"/>
      <c r="E128" s="173"/>
      <c r="F128" s="173"/>
      <c r="G128" s="173"/>
      <c r="H128" s="141">
        <f>SUM(BA10:BB11)</f>
        <v>0</v>
      </c>
      <c r="I128" s="142"/>
      <c r="J128" s="172">
        <f>SUM(BA18:BB19)</f>
        <v>0</v>
      </c>
      <c r="K128" s="172"/>
      <c r="L128" s="172">
        <f>SUM(BA26:BB28)</f>
        <v>0</v>
      </c>
      <c r="M128" s="172"/>
      <c r="N128" s="172">
        <f>SUM(BA34:BB35)</f>
        <v>0</v>
      </c>
      <c r="O128" s="172"/>
      <c r="P128" s="172">
        <f>SUM(BA41:BB42)</f>
        <v>0</v>
      </c>
      <c r="Q128" s="172"/>
      <c r="R128" s="172">
        <f>SUM(BA49:BB50)</f>
        <v>0</v>
      </c>
      <c r="S128" s="172"/>
      <c r="V128" s="4" t="s">
        <v>210</v>
      </c>
      <c r="W128" s="20">
        <f t="shared" ref="W128:W130" si="9">H128</f>
        <v>0</v>
      </c>
      <c r="X128" s="20">
        <f t="shared" ref="X128:X130" si="10">J128</f>
        <v>0</v>
      </c>
      <c r="Y128" s="20">
        <f t="shared" ref="Y128:Y130" si="11">L128</f>
        <v>0</v>
      </c>
      <c r="Z128" s="20">
        <f t="shared" ref="Z128:Z130" si="12">N128</f>
        <v>0</v>
      </c>
      <c r="AA128" s="20">
        <f t="shared" ref="AA128:AA130" si="13">P128</f>
        <v>0</v>
      </c>
      <c r="AB128" s="20">
        <f t="shared" ref="AB128:AB129" si="14">R128</f>
        <v>0</v>
      </c>
      <c r="BH128" s="174" t="s">
        <v>291</v>
      </c>
      <c r="BI128" s="173"/>
      <c r="BJ128" s="173"/>
      <c r="BK128" s="173"/>
      <c r="BL128" s="173"/>
      <c r="BM128" s="172">
        <f>SUM(DL$8:DM$9)</f>
        <v>0</v>
      </c>
      <c r="BN128" s="172"/>
      <c r="BO128" s="172">
        <f>SUM(DL$17)</f>
        <v>0</v>
      </c>
      <c r="BP128" s="172"/>
      <c r="BQ128" s="172">
        <f>SUM(DL$23:DM$25)</f>
        <v>0</v>
      </c>
      <c r="BR128" s="172"/>
      <c r="BS128" s="172">
        <f>SUM(DL$32:DM$33)</f>
        <v>0</v>
      </c>
      <c r="BT128" s="172"/>
      <c r="BU128" s="172">
        <f>SUM(DL$40)</f>
        <v>0</v>
      </c>
      <c r="BV128" s="172"/>
      <c r="BW128" s="172">
        <f>SUM(DL$46:DM$48)</f>
        <v>0</v>
      </c>
      <c r="BX128" s="172"/>
      <c r="CQ128" s="42"/>
      <c r="CU128" s="43" t="str">
        <f>IF($CR$4&gt;0,$CR$4,"")</f>
        <v/>
      </c>
      <c r="CV128" s="20">
        <f t="shared" ref="CV128:CV138" si="15">BM128</f>
        <v>0</v>
      </c>
      <c r="CW128" s="20">
        <f t="shared" ref="CW128:CW138" si="16">BO128</f>
        <v>0</v>
      </c>
      <c r="CX128" s="20">
        <f t="shared" ref="CX128:CX138" si="17">BQ128</f>
        <v>0</v>
      </c>
      <c r="CY128" s="20">
        <f t="shared" ref="CY128:CY138" si="18">BS128</f>
        <v>0</v>
      </c>
      <c r="CZ128" s="20">
        <f t="shared" ref="CZ128:CZ138" si="19">BU128</f>
        <v>0</v>
      </c>
      <c r="DA128" s="20">
        <f t="shared" ref="DA128:DA138" si="20">BW128</f>
        <v>0</v>
      </c>
    </row>
    <row r="129" spans="3:105" ht="18" customHeight="1" x14ac:dyDescent="0.4">
      <c r="C129" s="173">
        <v>3</v>
      </c>
      <c r="D129" s="173"/>
      <c r="E129" s="173"/>
      <c r="F129" s="173"/>
      <c r="G129" s="173"/>
      <c r="H129" s="141">
        <f>SUM(BA12:BB14)</f>
        <v>0</v>
      </c>
      <c r="I129" s="142"/>
      <c r="J129" s="172">
        <f>SUM(BA20)</f>
        <v>0</v>
      </c>
      <c r="K129" s="172"/>
      <c r="L129" s="172">
        <f>SUM(BA29:BB29)</f>
        <v>0</v>
      </c>
      <c r="M129" s="172"/>
      <c r="N129" s="172">
        <f>SUM(BA36:BB37)</f>
        <v>0</v>
      </c>
      <c r="O129" s="172"/>
      <c r="P129" s="172">
        <f>SUM(BA43)</f>
        <v>0</v>
      </c>
      <c r="Q129" s="172"/>
      <c r="R129" s="172">
        <f>SUM(BA51:BB52)</f>
        <v>0</v>
      </c>
      <c r="S129" s="172"/>
      <c r="V129" s="4" t="s">
        <v>211</v>
      </c>
      <c r="W129" s="20">
        <f t="shared" si="9"/>
        <v>0</v>
      </c>
      <c r="X129" s="20">
        <f t="shared" si="10"/>
        <v>0</v>
      </c>
      <c r="Y129" s="20">
        <f t="shared" si="11"/>
        <v>0</v>
      </c>
      <c r="Z129" s="20">
        <f t="shared" si="12"/>
        <v>0</v>
      </c>
      <c r="AA129" s="20">
        <f t="shared" si="13"/>
        <v>0</v>
      </c>
      <c r="AB129" s="20">
        <f t="shared" si="14"/>
        <v>0</v>
      </c>
      <c r="BH129" s="174" t="s">
        <v>292</v>
      </c>
      <c r="BI129" s="173"/>
      <c r="BJ129" s="173"/>
      <c r="BK129" s="173"/>
      <c r="BL129" s="173"/>
      <c r="BM129" s="172">
        <f>SUM(DN$8:DO$9)</f>
        <v>0</v>
      </c>
      <c r="BN129" s="172"/>
      <c r="BO129" s="172">
        <f>SUM(DN$17)</f>
        <v>0</v>
      </c>
      <c r="BP129" s="172"/>
      <c r="BQ129" s="172">
        <f>SUM(DN$23:DO$25)</f>
        <v>0</v>
      </c>
      <c r="BR129" s="172"/>
      <c r="BS129" s="172">
        <f>SUM(DN$32:DO$33)</f>
        <v>0</v>
      </c>
      <c r="BT129" s="172"/>
      <c r="BU129" s="172">
        <f>SUM(DN$40)</f>
        <v>0</v>
      </c>
      <c r="BV129" s="172"/>
      <c r="BW129" s="172">
        <f>SUM(DN$46:DO$48)</f>
        <v>0</v>
      </c>
      <c r="BX129" s="172"/>
      <c r="CQ129" s="42"/>
      <c r="CU129" s="43" t="str">
        <f>IF($CR$5&gt;0,$CR$5,"")</f>
        <v/>
      </c>
      <c r="CV129" s="20">
        <f t="shared" si="15"/>
        <v>0</v>
      </c>
      <c r="CW129" s="20">
        <f t="shared" si="16"/>
        <v>0</v>
      </c>
      <c r="CX129" s="20">
        <f t="shared" si="17"/>
        <v>0</v>
      </c>
      <c r="CY129" s="20">
        <f t="shared" si="18"/>
        <v>0</v>
      </c>
      <c r="CZ129" s="20">
        <f t="shared" si="19"/>
        <v>0</v>
      </c>
      <c r="DA129" s="20">
        <f t="shared" si="20"/>
        <v>0</v>
      </c>
    </row>
    <row r="130" spans="3:105" ht="18" customHeight="1" x14ac:dyDescent="0.4">
      <c r="C130" s="173" t="s">
        <v>201</v>
      </c>
      <c r="D130" s="173"/>
      <c r="E130" s="173"/>
      <c r="F130" s="173"/>
      <c r="G130" s="173"/>
      <c r="H130" s="141">
        <f>SUM(BA8:BB14)</f>
        <v>0</v>
      </c>
      <c r="I130" s="142"/>
      <c r="J130" s="172">
        <f>SUM(BA17:BA20)</f>
        <v>0</v>
      </c>
      <c r="K130" s="172"/>
      <c r="L130" s="172">
        <f>SUM(BA23:BB29)</f>
        <v>0</v>
      </c>
      <c r="M130" s="172"/>
      <c r="N130" s="172">
        <f>SUM(BA32:BB37)</f>
        <v>0</v>
      </c>
      <c r="O130" s="172"/>
      <c r="P130" s="172">
        <f>SUM(BA40:BB43)</f>
        <v>0</v>
      </c>
      <c r="Q130" s="172"/>
      <c r="R130" s="172">
        <f>SUM(BA46:BB53)</f>
        <v>0</v>
      </c>
      <c r="S130" s="172"/>
      <c r="V130" s="4" t="s">
        <v>200</v>
      </c>
      <c r="W130" s="20">
        <f t="shared" si="9"/>
        <v>0</v>
      </c>
      <c r="X130" s="20">
        <f t="shared" si="10"/>
        <v>0</v>
      </c>
      <c r="Y130" s="20">
        <f t="shared" si="11"/>
        <v>0</v>
      </c>
      <c r="Z130" s="20">
        <f t="shared" si="12"/>
        <v>0</v>
      </c>
      <c r="AA130" s="20">
        <f t="shared" si="13"/>
        <v>0</v>
      </c>
      <c r="AB130" s="20">
        <f>R130</f>
        <v>0</v>
      </c>
      <c r="BH130" s="173" t="s">
        <v>293</v>
      </c>
      <c r="BI130" s="173"/>
      <c r="BJ130" s="173"/>
      <c r="BK130" s="173"/>
      <c r="BL130" s="173"/>
      <c r="BM130" s="172">
        <f>SUM(DJ$10:DK$11)</f>
        <v>0</v>
      </c>
      <c r="BN130" s="172"/>
      <c r="BO130" s="172">
        <f>SUM(DJ$18:DK$19)</f>
        <v>0</v>
      </c>
      <c r="BP130" s="172"/>
      <c r="BQ130" s="172">
        <f>SUM(DJ$26:DK$28)</f>
        <v>0</v>
      </c>
      <c r="BR130" s="172"/>
      <c r="BS130" s="172">
        <f>SUM(DJ$34:DK$35)</f>
        <v>0</v>
      </c>
      <c r="BT130" s="172"/>
      <c r="BU130" s="172">
        <f>SUM(DJ$41:DK$42)</f>
        <v>0</v>
      </c>
      <c r="BV130" s="172"/>
      <c r="BW130" s="172">
        <f>SUM(DJ$49:DK$50)</f>
        <v>0</v>
      </c>
      <c r="BX130" s="172"/>
      <c r="CQ130" s="42" t="s">
        <v>210</v>
      </c>
      <c r="CU130" s="43" t="str">
        <f>IF($CR$3&gt;0,$CR$3,"")</f>
        <v/>
      </c>
      <c r="CV130" s="20">
        <f t="shared" si="15"/>
        <v>0</v>
      </c>
      <c r="CW130" s="20">
        <f t="shared" si="16"/>
        <v>0</v>
      </c>
      <c r="CX130" s="20">
        <f t="shared" si="17"/>
        <v>0</v>
      </c>
      <c r="CY130" s="20">
        <f t="shared" si="18"/>
        <v>0</v>
      </c>
      <c r="CZ130" s="20">
        <f t="shared" si="19"/>
        <v>0</v>
      </c>
      <c r="DA130" s="20">
        <f t="shared" si="20"/>
        <v>0</v>
      </c>
    </row>
    <row r="131" spans="3:105" x14ac:dyDescent="0.4">
      <c r="BH131" s="173" t="s">
        <v>294</v>
      </c>
      <c r="BI131" s="173"/>
      <c r="BJ131" s="173"/>
      <c r="BK131" s="173"/>
      <c r="BL131" s="173"/>
      <c r="BM131" s="172">
        <f>SUM(DL$10:DM$11)</f>
        <v>0</v>
      </c>
      <c r="BN131" s="172"/>
      <c r="BO131" s="172">
        <f>SUM(DL$18:DM$19)</f>
        <v>0</v>
      </c>
      <c r="BP131" s="172"/>
      <c r="BQ131" s="172">
        <f>SUM(DL$26:DM$28)</f>
        <v>0</v>
      </c>
      <c r="BR131" s="172"/>
      <c r="BS131" s="172">
        <f>SUM(DL$34:DM$35)</f>
        <v>0</v>
      </c>
      <c r="BT131" s="172"/>
      <c r="BU131" s="172">
        <f>SUM(DL$41:DM$42)</f>
        <v>0</v>
      </c>
      <c r="BV131" s="172"/>
      <c r="BW131" s="172">
        <f>SUM(DL$49:DM$50)</f>
        <v>0</v>
      </c>
      <c r="BX131" s="172"/>
      <c r="CQ131" s="42"/>
      <c r="CU131" s="43" t="str">
        <f>IF($CR$4&gt;0,$CR$4,"")</f>
        <v/>
      </c>
      <c r="CV131" s="20">
        <f t="shared" si="15"/>
        <v>0</v>
      </c>
      <c r="CW131" s="20">
        <f t="shared" si="16"/>
        <v>0</v>
      </c>
      <c r="CX131" s="20">
        <f t="shared" si="17"/>
        <v>0</v>
      </c>
      <c r="CY131" s="20">
        <f t="shared" si="18"/>
        <v>0</v>
      </c>
      <c r="CZ131" s="20">
        <f t="shared" si="19"/>
        <v>0</v>
      </c>
      <c r="DA131" s="20">
        <f t="shared" si="20"/>
        <v>0</v>
      </c>
    </row>
    <row r="132" spans="3:105" x14ac:dyDescent="0.4">
      <c r="BH132" s="173" t="s">
        <v>295</v>
      </c>
      <c r="BI132" s="173"/>
      <c r="BJ132" s="173"/>
      <c r="BK132" s="173"/>
      <c r="BL132" s="173"/>
      <c r="BM132" s="172">
        <f>SUM(DN$10:DO$11)</f>
        <v>0</v>
      </c>
      <c r="BN132" s="172"/>
      <c r="BO132" s="172">
        <f>SUM(DN$18:DO$19)</f>
        <v>0</v>
      </c>
      <c r="BP132" s="172"/>
      <c r="BQ132" s="172">
        <f>SUM(DN$26:DO$28)</f>
        <v>0</v>
      </c>
      <c r="BR132" s="172"/>
      <c r="BS132" s="172">
        <f>SUM(DN$34:DO$35)</f>
        <v>0</v>
      </c>
      <c r="BT132" s="172"/>
      <c r="BU132" s="172">
        <f>SUM(DN$41:DO$42)</f>
        <v>0</v>
      </c>
      <c r="BV132" s="172"/>
      <c r="BW132" s="172">
        <f>SUM(DN$49:DO$50)</f>
        <v>0</v>
      </c>
      <c r="BX132" s="172"/>
      <c r="CQ132" s="42"/>
      <c r="CU132" s="43" t="str">
        <f>IF($CR$5&gt;0,$CR$5,"")</f>
        <v/>
      </c>
      <c r="CV132" s="20">
        <f t="shared" si="15"/>
        <v>0</v>
      </c>
      <c r="CW132" s="20">
        <f t="shared" si="16"/>
        <v>0</v>
      </c>
      <c r="CX132" s="20">
        <f t="shared" si="17"/>
        <v>0</v>
      </c>
      <c r="CY132" s="20">
        <f t="shared" si="18"/>
        <v>0</v>
      </c>
      <c r="CZ132" s="20">
        <f t="shared" si="19"/>
        <v>0</v>
      </c>
      <c r="DA132" s="20">
        <f t="shared" si="20"/>
        <v>0</v>
      </c>
    </row>
    <row r="133" spans="3:105" x14ac:dyDescent="0.4">
      <c r="BH133" s="173" t="s">
        <v>296</v>
      </c>
      <c r="BI133" s="173"/>
      <c r="BJ133" s="173"/>
      <c r="BK133" s="173"/>
      <c r="BL133" s="173"/>
      <c r="BM133" s="172">
        <f>SUM(DJ$12:DK$14)</f>
        <v>0</v>
      </c>
      <c r="BN133" s="172"/>
      <c r="BO133" s="172">
        <f>SUM(DJ$20)</f>
        <v>0</v>
      </c>
      <c r="BP133" s="172"/>
      <c r="BQ133" s="172">
        <f>SUM(DJ$29:DK$29)</f>
        <v>0</v>
      </c>
      <c r="BR133" s="172"/>
      <c r="BS133" s="172">
        <f>SUM(DJ$36:DK$37)</f>
        <v>0</v>
      </c>
      <c r="BT133" s="172"/>
      <c r="BU133" s="172">
        <f>SUM(DJ$43)</f>
        <v>0</v>
      </c>
      <c r="BV133" s="172"/>
      <c r="BW133" s="172">
        <f>SUM(DJ$51:DK$52)</f>
        <v>0</v>
      </c>
      <c r="BX133" s="172"/>
      <c r="CQ133" s="42" t="s">
        <v>211</v>
      </c>
      <c r="CU133" s="43" t="str">
        <f>IF($CR$3&gt;0,$CR$3,"")</f>
        <v/>
      </c>
      <c r="CV133" s="20">
        <f t="shared" si="15"/>
        <v>0</v>
      </c>
      <c r="CW133" s="20">
        <f t="shared" si="16"/>
        <v>0</v>
      </c>
      <c r="CX133" s="20">
        <f t="shared" si="17"/>
        <v>0</v>
      </c>
      <c r="CY133" s="20">
        <f t="shared" si="18"/>
        <v>0</v>
      </c>
      <c r="CZ133" s="20">
        <f t="shared" si="19"/>
        <v>0</v>
      </c>
      <c r="DA133" s="20">
        <f t="shared" si="20"/>
        <v>0</v>
      </c>
    </row>
    <row r="134" spans="3:105" x14ac:dyDescent="0.4">
      <c r="BH134" s="173" t="s">
        <v>297</v>
      </c>
      <c r="BI134" s="173"/>
      <c r="BJ134" s="173"/>
      <c r="BK134" s="173"/>
      <c r="BL134" s="173"/>
      <c r="BM134" s="172">
        <f>SUM(DL$12:DM$14)</f>
        <v>0</v>
      </c>
      <c r="BN134" s="172"/>
      <c r="BO134" s="172">
        <f>SUM(DL$20)</f>
        <v>0</v>
      </c>
      <c r="BP134" s="172"/>
      <c r="BQ134" s="172">
        <f>SUM(DL$29:DM$29)</f>
        <v>0</v>
      </c>
      <c r="BR134" s="172"/>
      <c r="BS134" s="172">
        <f>SUM(DL$36:DM$37)</f>
        <v>0</v>
      </c>
      <c r="BT134" s="172"/>
      <c r="BU134" s="172">
        <f>SUM(DL$43)</f>
        <v>0</v>
      </c>
      <c r="BV134" s="172"/>
      <c r="BW134" s="172">
        <f>SUM(DL$51:DM$52)</f>
        <v>0</v>
      </c>
      <c r="BX134" s="172"/>
      <c r="CQ134" s="42"/>
      <c r="CU134" s="43" t="str">
        <f>IF($CR$4&gt;0,$CR$4,"")</f>
        <v/>
      </c>
      <c r="CV134" s="20">
        <f t="shared" si="15"/>
        <v>0</v>
      </c>
      <c r="CW134" s="20">
        <f t="shared" si="16"/>
        <v>0</v>
      </c>
      <c r="CX134" s="20">
        <f t="shared" si="17"/>
        <v>0</v>
      </c>
      <c r="CY134" s="20">
        <f t="shared" si="18"/>
        <v>0</v>
      </c>
      <c r="CZ134" s="20">
        <f t="shared" si="19"/>
        <v>0</v>
      </c>
      <c r="DA134" s="20">
        <f t="shared" si="20"/>
        <v>0</v>
      </c>
    </row>
    <row r="135" spans="3:105" x14ac:dyDescent="0.4">
      <c r="BH135" s="173" t="s">
        <v>298</v>
      </c>
      <c r="BI135" s="173"/>
      <c r="BJ135" s="173"/>
      <c r="BK135" s="173"/>
      <c r="BL135" s="173"/>
      <c r="BM135" s="172">
        <f>SUM(DN$12:DO$14)</f>
        <v>0</v>
      </c>
      <c r="BN135" s="172"/>
      <c r="BO135" s="172">
        <f>SUM(DN$20)</f>
        <v>0</v>
      </c>
      <c r="BP135" s="172"/>
      <c r="BQ135" s="172">
        <f>SUM(DN$29:DO$29)</f>
        <v>0</v>
      </c>
      <c r="BR135" s="172"/>
      <c r="BS135" s="172">
        <f>SUM(DN$36:DO$37)</f>
        <v>0</v>
      </c>
      <c r="BT135" s="172"/>
      <c r="BU135" s="172">
        <f>SUM(DN$43)</f>
        <v>0</v>
      </c>
      <c r="BV135" s="172"/>
      <c r="BW135" s="172">
        <f>SUM(DN$51:DO$52)</f>
        <v>0</v>
      </c>
      <c r="BX135" s="172"/>
      <c r="CQ135" s="42"/>
      <c r="CU135" s="43" t="str">
        <f>IF($CR$5&gt;0,$CR$5,"")</f>
        <v/>
      </c>
      <c r="CV135" s="20">
        <f t="shared" si="15"/>
        <v>0</v>
      </c>
      <c r="CW135" s="20">
        <f t="shared" si="16"/>
        <v>0</v>
      </c>
      <c r="CX135" s="20">
        <f t="shared" si="17"/>
        <v>0</v>
      </c>
      <c r="CY135" s="20">
        <f t="shared" si="18"/>
        <v>0</v>
      </c>
      <c r="CZ135" s="20">
        <f t="shared" si="19"/>
        <v>0</v>
      </c>
      <c r="DA135" s="20">
        <f t="shared" si="20"/>
        <v>0</v>
      </c>
    </row>
    <row r="136" spans="3:105" x14ac:dyDescent="0.4">
      <c r="BH136" s="173" t="s">
        <v>299</v>
      </c>
      <c r="BI136" s="173"/>
      <c r="BJ136" s="173"/>
      <c r="BK136" s="173"/>
      <c r="BL136" s="173"/>
      <c r="BM136" s="172">
        <f>SUM(DJ$8:DK$14)</f>
        <v>0</v>
      </c>
      <c r="BN136" s="172"/>
      <c r="BO136" s="172">
        <f>SUM(DJ$17:DK$20)</f>
        <v>0</v>
      </c>
      <c r="BP136" s="172"/>
      <c r="BQ136" s="172">
        <f>SUM(DJ$23:DK$29)</f>
        <v>0</v>
      </c>
      <c r="BR136" s="172"/>
      <c r="BS136" s="172">
        <f>SUM(DJ$32:DK$37)</f>
        <v>0</v>
      </c>
      <c r="BT136" s="172"/>
      <c r="BU136" s="172">
        <f>SUM(DJ$40:DK$43)</f>
        <v>0</v>
      </c>
      <c r="BV136" s="172"/>
      <c r="BW136" s="172">
        <f>SUM(DJ$46:DK$53)</f>
        <v>0</v>
      </c>
      <c r="BX136" s="172"/>
      <c r="CQ136" s="42" t="s">
        <v>200</v>
      </c>
      <c r="CU136" s="43" t="str">
        <f>IF($CR$3&gt;0,$CR$3,"")</f>
        <v/>
      </c>
      <c r="CV136" s="20">
        <f t="shared" si="15"/>
        <v>0</v>
      </c>
      <c r="CW136" s="20">
        <f t="shared" si="16"/>
        <v>0</v>
      </c>
      <c r="CX136" s="20">
        <f t="shared" si="17"/>
        <v>0</v>
      </c>
      <c r="CY136" s="20">
        <f t="shared" si="18"/>
        <v>0</v>
      </c>
      <c r="CZ136" s="20">
        <f t="shared" si="19"/>
        <v>0</v>
      </c>
      <c r="DA136" s="20">
        <f t="shared" si="20"/>
        <v>0</v>
      </c>
    </row>
    <row r="137" spans="3:105" x14ac:dyDescent="0.4">
      <c r="BH137" s="173" t="s">
        <v>300</v>
      </c>
      <c r="BI137" s="173"/>
      <c r="BJ137" s="173"/>
      <c r="BK137" s="173"/>
      <c r="BL137" s="173"/>
      <c r="BM137" s="172">
        <f>SUM(DL$8:DM$14)</f>
        <v>0</v>
      </c>
      <c r="BN137" s="172"/>
      <c r="BO137" s="172">
        <f>SUM(DL$17:DM$20)</f>
        <v>0</v>
      </c>
      <c r="BP137" s="172"/>
      <c r="BQ137" s="172">
        <f>SUM(DL$23:DM$29)</f>
        <v>0</v>
      </c>
      <c r="BR137" s="172"/>
      <c r="BS137" s="172">
        <f>SUM(DL$32:DM$37)</f>
        <v>0</v>
      </c>
      <c r="BT137" s="172"/>
      <c r="BU137" s="172">
        <f>SUM(DL$40:DM$43)</f>
        <v>0</v>
      </c>
      <c r="BV137" s="172"/>
      <c r="BW137" s="172">
        <f>SUM(DL$46:DM$53)</f>
        <v>0</v>
      </c>
      <c r="BX137" s="172"/>
      <c r="CU137" s="43" t="str">
        <f>IF($CR$4&gt;0,$CR$4,"")</f>
        <v/>
      </c>
      <c r="CV137" s="20">
        <f t="shared" si="15"/>
        <v>0</v>
      </c>
      <c r="CW137" s="20">
        <f t="shared" si="16"/>
        <v>0</v>
      </c>
      <c r="CX137" s="20">
        <f t="shared" si="17"/>
        <v>0</v>
      </c>
      <c r="CY137" s="20">
        <f t="shared" si="18"/>
        <v>0</v>
      </c>
      <c r="CZ137" s="20">
        <f t="shared" si="19"/>
        <v>0</v>
      </c>
      <c r="DA137" s="20">
        <f t="shared" si="20"/>
        <v>0</v>
      </c>
    </row>
    <row r="138" spans="3:105" x14ac:dyDescent="0.4">
      <c r="BH138" s="173" t="s">
        <v>301</v>
      </c>
      <c r="BI138" s="173"/>
      <c r="BJ138" s="173"/>
      <c r="BK138" s="173"/>
      <c r="BL138" s="173"/>
      <c r="BM138" s="172">
        <f>SUM(DN$8:DO$14)</f>
        <v>0</v>
      </c>
      <c r="BN138" s="172"/>
      <c r="BO138" s="172">
        <f>SUM(DN$17:DO$20)</f>
        <v>0</v>
      </c>
      <c r="BP138" s="172"/>
      <c r="BQ138" s="172">
        <f>SUM(DN$23:DO$29)</f>
        <v>0</v>
      </c>
      <c r="BR138" s="172"/>
      <c r="BS138" s="172">
        <f>SUM(DN$32:DO$37)</f>
        <v>0</v>
      </c>
      <c r="BT138" s="172"/>
      <c r="BU138" s="172">
        <f>SUM(DN$40:DO$43)</f>
        <v>0</v>
      </c>
      <c r="BV138" s="172"/>
      <c r="BW138" s="172">
        <f>SUM(DN$46:DO$53)</f>
        <v>0</v>
      </c>
      <c r="BX138" s="172"/>
      <c r="CU138" s="43" t="str">
        <f>IF($CR$5&gt;0,$CR$5,"")</f>
        <v/>
      </c>
      <c r="CV138" s="20">
        <f t="shared" si="15"/>
        <v>0</v>
      </c>
      <c r="CW138" s="20">
        <f t="shared" si="16"/>
        <v>0</v>
      </c>
      <c r="CX138" s="20">
        <f t="shared" si="17"/>
        <v>0</v>
      </c>
      <c r="CY138" s="20">
        <f t="shared" si="18"/>
        <v>0</v>
      </c>
      <c r="CZ138" s="20">
        <f t="shared" si="19"/>
        <v>0</v>
      </c>
      <c r="DA138" s="20">
        <f t="shared" si="20"/>
        <v>0</v>
      </c>
    </row>
  </sheetData>
  <mergeCells count="737">
    <mergeCell ref="DY44:EA44"/>
    <mergeCell ref="DY45:EA45"/>
    <mergeCell ref="DY46:EA46"/>
    <mergeCell ref="DY47:EA47"/>
    <mergeCell ref="DY48:EA48"/>
    <mergeCell ref="DY49:EA49"/>
    <mergeCell ref="DY50:EA50"/>
    <mergeCell ref="DY51:EA51"/>
    <mergeCell ref="DY52:EA52"/>
    <mergeCell ref="DY35:EA35"/>
    <mergeCell ref="DY36:EA36"/>
    <mergeCell ref="DY37:EA37"/>
    <mergeCell ref="DY38:EA38"/>
    <mergeCell ref="DY39:EA39"/>
    <mergeCell ref="DY40:EA40"/>
    <mergeCell ref="DY41:EA41"/>
    <mergeCell ref="DY42:EA42"/>
    <mergeCell ref="DY43:EA43"/>
    <mergeCell ref="DY26:EA26"/>
    <mergeCell ref="DY27:EA27"/>
    <mergeCell ref="DY28:EA28"/>
    <mergeCell ref="DY29:EA29"/>
    <mergeCell ref="DY30:EA30"/>
    <mergeCell ref="DY31:EA31"/>
    <mergeCell ref="DY32:EA32"/>
    <mergeCell ref="DY33:EA33"/>
    <mergeCell ref="DY34:EA34"/>
    <mergeCell ref="DY17:EA17"/>
    <mergeCell ref="DY18:EA18"/>
    <mergeCell ref="DY19:EA19"/>
    <mergeCell ref="DY20:EA20"/>
    <mergeCell ref="DY21:EA21"/>
    <mergeCell ref="DY22:EA22"/>
    <mergeCell ref="DY23:EA23"/>
    <mergeCell ref="DY24:EA24"/>
    <mergeCell ref="DY25:EA25"/>
    <mergeCell ref="DY8:EA8"/>
    <mergeCell ref="DY9:EA9"/>
    <mergeCell ref="DY10:EA10"/>
    <mergeCell ref="DY11:EA11"/>
    <mergeCell ref="DY12:EA12"/>
    <mergeCell ref="DY13:EA13"/>
    <mergeCell ref="DY14:EA14"/>
    <mergeCell ref="DY15:EA15"/>
    <mergeCell ref="DY16:EA16"/>
    <mergeCell ref="C1:BB1"/>
    <mergeCell ref="BH1:DG1"/>
    <mergeCell ref="C3:I3"/>
    <mergeCell ref="J3:AD3"/>
    <mergeCell ref="BH3:BN3"/>
    <mergeCell ref="BO3:CI3"/>
    <mergeCell ref="CN3:CQ3"/>
    <mergeCell ref="CR3:DG3"/>
    <mergeCell ref="C5:I5"/>
    <mergeCell ref="J5:AD5"/>
    <mergeCell ref="BH5:BN5"/>
    <mergeCell ref="BO5:CI5"/>
    <mergeCell ref="CN5:CQ5"/>
    <mergeCell ref="CR5:DG5"/>
    <mergeCell ref="C4:I4"/>
    <mergeCell ref="J4:AD4"/>
    <mergeCell ref="BH4:BN4"/>
    <mergeCell ref="BO4:CI4"/>
    <mergeCell ref="CN4:CQ4"/>
    <mergeCell ref="CR4:DG4"/>
    <mergeCell ref="CL3:CM5"/>
    <mergeCell ref="CT7:CV7"/>
    <mergeCell ref="C8:AH8"/>
    <mergeCell ref="AI8:AK8"/>
    <mergeCell ref="AL8:AZ8"/>
    <mergeCell ref="BA8:BB8"/>
    <mergeCell ref="BH8:CM8"/>
    <mergeCell ref="CN8:CP8"/>
    <mergeCell ref="CQ8:CS8"/>
    <mergeCell ref="CT8:CV8"/>
    <mergeCell ref="C7:AH7"/>
    <mergeCell ref="AI7:AK7"/>
    <mergeCell ref="AL7:BB7"/>
    <mergeCell ref="BH7:CM7"/>
    <mergeCell ref="CN7:CP7"/>
    <mergeCell ref="CQ7:CS7"/>
    <mergeCell ref="DJ8:DK8"/>
    <mergeCell ref="DL8:DM8"/>
    <mergeCell ref="DN8:DO8"/>
    <mergeCell ref="C9:AH9"/>
    <mergeCell ref="AI9:AK9"/>
    <mergeCell ref="AL9:AZ9"/>
    <mergeCell ref="BA9:BB9"/>
    <mergeCell ref="BH9:CM9"/>
    <mergeCell ref="CN9:CP9"/>
    <mergeCell ref="CQ9:CS9"/>
    <mergeCell ref="C11:AH11"/>
    <mergeCell ref="AI11:AK11"/>
    <mergeCell ref="AL11:AZ11"/>
    <mergeCell ref="BA11:BB11"/>
    <mergeCell ref="BH11:CM11"/>
    <mergeCell ref="CT9:CV9"/>
    <mergeCell ref="DJ9:DK9"/>
    <mergeCell ref="DL9:DM9"/>
    <mergeCell ref="DN9:DO9"/>
    <mergeCell ref="C10:AH10"/>
    <mergeCell ref="AI10:AK10"/>
    <mergeCell ref="AL10:AZ10"/>
    <mergeCell ref="BA10:BB10"/>
    <mergeCell ref="BH10:CM10"/>
    <mergeCell ref="CN10:CP10"/>
    <mergeCell ref="CN11:CP11"/>
    <mergeCell ref="CQ11:CS11"/>
    <mergeCell ref="CT11:CV11"/>
    <mergeCell ref="DJ11:DK11"/>
    <mergeCell ref="DL11:DM11"/>
    <mergeCell ref="DN11:DO11"/>
    <mergeCell ref="CQ10:CS10"/>
    <mergeCell ref="CT10:CV10"/>
    <mergeCell ref="DJ10:DK10"/>
    <mergeCell ref="DL10:DM10"/>
    <mergeCell ref="DN10:DO10"/>
    <mergeCell ref="C13:AH13"/>
    <mergeCell ref="AI13:AK13"/>
    <mergeCell ref="AL13:AZ13"/>
    <mergeCell ref="BA13:BB13"/>
    <mergeCell ref="BH13:CM13"/>
    <mergeCell ref="C12:AH12"/>
    <mergeCell ref="AI12:AK12"/>
    <mergeCell ref="AL12:AZ12"/>
    <mergeCell ref="BA12:BB12"/>
    <mergeCell ref="BH12:CM12"/>
    <mergeCell ref="CN13:CP13"/>
    <mergeCell ref="CQ13:CS13"/>
    <mergeCell ref="CT13:CV13"/>
    <mergeCell ref="DJ13:DK13"/>
    <mergeCell ref="DL13:DM13"/>
    <mergeCell ref="DN13:DO13"/>
    <mergeCell ref="CQ12:CS12"/>
    <mergeCell ref="CT12:CV12"/>
    <mergeCell ref="DJ12:DK12"/>
    <mergeCell ref="DL12:DM12"/>
    <mergeCell ref="DN12:DO12"/>
    <mergeCell ref="CN12:CP12"/>
    <mergeCell ref="C15:AH15"/>
    <mergeCell ref="AI15:AK15"/>
    <mergeCell ref="AL15:AZ15"/>
    <mergeCell ref="BA15:BB15"/>
    <mergeCell ref="BH15:CM15"/>
    <mergeCell ref="C14:AH14"/>
    <mergeCell ref="AI14:AK14"/>
    <mergeCell ref="AL14:AZ14"/>
    <mergeCell ref="BA14:BB14"/>
    <mergeCell ref="BH14:CM14"/>
    <mergeCell ref="CN15:CP15"/>
    <mergeCell ref="CQ15:CS15"/>
    <mergeCell ref="CT15:CV15"/>
    <mergeCell ref="DJ15:DK15"/>
    <mergeCell ref="DL15:DM15"/>
    <mergeCell ref="DN15:DO15"/>
    <mergeCell ref="CQ14:CS14"/>
    <mergeCell ref="CT14:CV14"/>
    <mergeCell ref="DJ14:DK14"/>
    <mergeCell ref="DL14:DM14"/>
    <mergeCell ref="DN14:DO14"/>
    <mergeCell ref="CN14:CP14"/>
    <mergeCell ref="CT16:CV16"/>
    <mergeCell ref="C17:AH17"/>
    <mergeCell ref="AI17:AK17"/>
    <mergeCell ref="AL17:AZ17"/>
    <mergeCell ref="BA17:BB17"/>
    <mergeCell ref="BH17:CM17"/>
    <mergeCell ref="CN17:CP17"/>
    <mergeCell ref="CQ17:CS17"/>
    <mergeCell ref="CT17:CV17"/>
    <mergeCell ref="C16:AH16"/>
    <mergeCell ref="AI16:AK16"/>
    <mergeCell ref="AL16:BB16"/>
    <mergeCell ref="BH16:CM16"/>
    <mergeCell ref="CN16:CP16"/>
    <mergeCell ref="CQ16:CS16"/>
    <mergeCell ref="DJ17:DK17"/>
    <mergeCell ref="DL17:DM17"/>
    <mergeCell ref="DN17:DO17"/>
    <mergeCell ref="C18:AH18"/>
    <mergeCell ref="AI18:AK18"/>
    <mergeCell ref="AL18:AZ18"/>
    <mergeCell ref="BA18:BB18"/>
    <mergeCell ref="BH18:CM18"/>
    <mergeCell ref="CN18:CP18"/>
    <mergeCell ref="CQ18:CS18"/>
    <mergeCell ref="BH20:CM20"/>
    <mergeCell ref="CT18:CV18"/>
    <mergeCell ref="DJ18:DK18"/>
    <mergeCell ref="DL18:DM18"/>
    <mergeCell ref="DN18:DO18"/>
    <mergeCell ref="C19:AH19"/>
    <mergeCell ref="AI19:AK19"/>
    <mergeCell ref="AL19:AZ19"/>
    <mergeCell ref="BA19:BB19"/>
    <mergeCell ref="BH19:CM19"/>
    <mergeCell ref="CN19:CP19"/>
    <mergeCell ref="CN20:CP20"/>
    <mergeCell ref="CQ20:CS20"/>
    <mergeCell ref="CT20:CV20"/>
    <mergeCell ref="DJ20:DK20"/>
    <mergeCell ref="DL20:DM20"/>
    <mergeCell ref="DN20:DO20"/>
    <mergeCell ref="CQ19:CS19"/>
    <mergeCell ref="CT19:CV19"/>
    <mergeCell ref="DJ19:DK19"/>
    <mergeCell ref="DL19:DM19"/>
    <mergeCell ref="DN19:DO19"/>
    <mergeCell ref="C20:AH20"/>
    <mergeCell ref="AI20:AK20"/>
    <mergeCell ref="DN21:DO21"/>
    <mergeCell ref="C22:AH22"/>
    <mergeCell ref="AI22:AK22"/>
    <mergeCell ref="AL22:BB22"/>
    <mergeCell ref="BH22:CM22"/>
    <mergeCell ref="CN22:CP22"/>
    <mergeCell ref="C21:AH21"/>
    <mergeCell ref="AI21:AK21"/>
    <mergeCell ref="AL21:AZ21"/>
    <mergeCell ref="BA21:BB21"/>
    <mergeCell ref="BH21:CM21"/>
    <mergeCell ref="CN21:CP21"/>
    <mergeCell ref="CQ22:CS22"/>
    <mergeCell ref="CT22:CV22"/>
    <mergeCell ref="AL20:AZ20"/>
    <mergeCell ref="BA20:BB20"/>
    <mergeCell ref="DL23:DM23"/>
    <mergeCell ref="DN23:DO23"/>
    <mergeCell ref="C24:AH24"/>
    <mergeCell ref="AI24:AK24"/>
    <mergeCell ref="AL24:AZ24"/>
    <mergeCell ref="BA24:BB24"/>
    <mergeCell ref="BH24:CM24"/>
    <mergeCell ref="CN24:CP24"/>
    <mergeCell ref="CQ24:CS24"/>
    <mergeCell ref="C23:AH23"/>
    <mergeCell ref="AI23:AK23"/>
    <mergeCell ref="AL23:AZ23"/>
    <mergeCell ref="BA23:BB23"/>
    <mergeCell ref="BH23:CM23"/>
    <mergeCell ref="CN23:CP23"/>
    <mergeCell ref="CQ23:CS23"/>
    <mergeCell ref="CT23:CV23"/>
    <mergeCell ref="DJ23:DK23"/>
    <mergeCell ref="CQ21:CS21"/>
    <mergeCell ref="CT21:CV21"/>
    <mergeCell ref="DJ21:DK21"/>
    <mergeCell ref="DL21:DM21"/>
    <mergeCell ref="C26:AH26"/>
    <mergeCell ref="AI26:AK26"/>
    <mergeCell ref="AL26:AZ26"/>
    <mergeCell ref="BA26:BB26"/>
    <mergeCell ref="BH26:CM26"/>
    <mergeCell ref="CT24:CV24"/>
    <mergeCell ref="DJ24:DK24"/>
    <mergeCell ref="DL24:DM24"/>
    <mergeCell ref="DN24:DO24"/>
    <mergeCell ref="C25:AH25"/>
    <mergeCell ref="AI25:AK25"/>
    <mergeCell ref="AL25:AZ25"/>
    <mergeCell ref="BA25:BB25"/>
    <mergeCell ref="BH25:CM25"/>
    <mergeCell ref="CN25:CP25"/>
    <mergeCell ref="CN26:CP26"/>
    <mergeCell ref="CQ26:CS26"/>
    <mergeCell ref="CT26:CV26"/>
    <mergeCell ref="DJ26:DK26"/>
    <mergeCell ref="DL26:DM26"/>
    <mergeCell ref="DN26:DO26"/>
    <mergeCell ref="CQ25:CS25"/>
    <mergeCell ref="CT25:CV25"/>
    <mergeCell ref="DJ25:DK25"/>
    <mergeCell ref="DL25:DM25"/>
    <mergeCell ref="DN25:DO25"/>
    <mergeCell ref="C28:AH28"/>
    <mergeCell ref="AI28:AK28"/>
    <mergeCell ref="AL28:AZ28"/>
    <mergeCell ref="BA28:BB28"/>
    <mergeCell ref="BH28:CM28"/>
    <mergeCell ref="C27:AH27"/>
    <mergeCell ref="AI27:AK27"/>
    <mergeCell ref="AL27:AZ27"/>
    <mergeCell ref="BA27:BB27"/>
    <mergeCell ref="BH27:CM27"/>
    <mergeCell ref="CN28:CP28"/>
    <mergeCell ref="CQ28:CS28"/>
    <mergeCell ref="CT28:CV28"/>
    <mergeCell ref="DJ28:DK28"/>
    <mergeCell ref="DL28:DM28"/>
    <mergeCell ref="DN28:DO28"/>
    <mergeCell ref="CQ27:CS27"/>
    <mergeCell ref="CT27:CV27"/>
    <mergeCell ref="DJ27:DK27"/>
    <mergeCell ref="DL27:DM27"/>
    <mergeCell ref="DN27:DO27"/>
    <mergeCell ref="CN27:CP27"/>
    <mergeCell ref="C30:AH30"/>
    <mergeCell ref="AI30:AK30"/>
    <mergeCell ref="AL30:AZ30"/>
    <mergeCell ref="BA30:BB30"/>
    <mergeCell ref="BH30:CM30"/>
    <mergeCell ref="C29:AH29"/>
    <mergeCell ref="AI29:AK29"/>
    <mergeCell ref="AL29:AZ29"/>
    <mergeCell ref="BA29:BB29"/>
    <mergeCell ref="BH29:CM29"/>
    <mergeCell ref="CN30:CP30"/>
    <mergeCell ref="CQ30:CS30"/>
    <mergeCell ref="CT30:CV30"/>
    <mergeCell ref="DJ30:DK30"/>
    <mergeCell ref="DL30:DM30"/>
    <mergeCell ref="DN30:DO30"/>
    <mergeCell ref="CQ29:CS29"/>
    <mergeCell ref="CT29:CV29"/>
    <mergeCell ref="DJ29:DK29"/>
    <mergeCell ref="DL29:DM29"/>
    <mergeCell ref="DN29:DO29"/>
    <mergeCell ref="CN29:CP29"/>
    <mergeCell ref="CT31:CV31"/>
    <mergeCell ref="C32:AH32"/>
    <mergeCell ref="AI32:AK32"/>
    <mergeCell ref="AL32:AZ32"/>
    <mergeCell ref="BA32:BB32"/>
    <mergeCell ref="BH32:CM32"/>
    <mergeCell ref="CN32:CP32"/>
    <mergeCell ref="CQ32:CS32"/>
    <mergeCell ref="CT32:CV32"/>
    <mergeCell ref="C31:AH31"/>
    <mergeCell ref="AI31:AK31"/>
    <mergeCell ref="AL31:BB31"/>
    <mergeCell ref="BH31:CM31"/>
    <mergeCell ref="CN31:CP31"/>
    <mergeCell ref="CQ31:CS31"/>
    <mergeCell ref="DJ32:DK32"/>
    <mergeCell ref="DL32:DM32"/>
    <mergeCell ref="DN32:DO32"/>
    <mergeCell ref="C33:AH33"/>
    <mergeCell ref="AI33:AK33"/>
    <mergeCell ref="AL33:AZ33"/>
    <mergeCell ref="BA33:BB33"/>
    <mergeCell ref="BH33:CM33"/>
    <mergeCell ref="CN33:CP33"/>
    <mergeCell ref="CQ33:CS33"/>
    <mergeCell ref="C35:AH35"/>
    <mergeCell ref="AI35:AK35"/>
    <mergeCell ref="AL35:AZ35"/>
    <mergeCell ref="BA35:BB35"/>
    <mergeCell ref="BH35:CM35"/>
    <mergeCell ref="CT33:CV33"/>
    <mergeCell ref="DJ33:DK33"/>
    <mergeCell ref="DL33:DM33"/>
    <mergeCell ref="DN33:DO33"/>
    <mergeCell ref="C34:AH34"/>
    <mergeCell ref="AI34:AK34"/>
    <mergeCell ref="AL34:AZ34"/>
    <mergeCell ref="BA34:BB34"/>
    <mergeCell ref="BH34:CM34"/>
    <mergeCell ref="CN34:CP34"/>
    <mergeCell ref="CN35:CP35"/>
    <mergeCell ref="CQ35:CS35"/>
    <mergeCell ref="CT35:CV35"/>
    <mergeCell ref="DJ35:DK35"/>
    <mergeCell ref="DL35:DM35"/>
    <mergeCell ref="DN35:DO35"/>
    <mergeCell ref="CQ34:CS34"/>
    <mergeCell ref="CT34:CV34"/>
    <mergeCell ref="DJ34:DK34"/>
    <mergeCell ref="DL34:DM34"/>
    <mergeCell ref="DN34:DO34"/>
    <mergeCell ref="C37:AH37"/>
    <mergeCell ref="AI37:AK37"/>
    <mergeCell ref="AL37:AZ37"/>
    <mergeCell ref="BA37:BB37"/>
    <mergeCell ref="BH37:CM37"/>
    <mergeCell ref="C36:AH36"/>
    <mergeCell ref="AI36:AK36"/>
    <mergeCell ref="AL36:AZ36"/>
    <mergeCell ref="BA36:BB36"/>
    <mergeCell ref="BH36:CM36"/>
    <mergeCell ref="CN37:CP37"/>
    <mergeCell ref="CQ37:CS37"/>
    <mergeCell ref="CT37:CV37"/>
    <mergeCell ref="DJ37:DK37"/>
    <mergeCell ref="DL37:DM37"/>
    <mergeCell ref="DN37:DO37"/>
    <mergeCell ref="CQ36:CS36"/>
    <mergeCell ref="CT36:CV36"/>
    <mergeCell ref="DJ36:DK36"/>
    <mergeCell ref="DL36:DM36"/>
    <mergeCell ref="DN36:DO36"/>
    <mergeCell ref="CN36:CP36"/>
    <mergeCell ref="CQ38:CS38"/>
    <mergeCell ref="CT38:CV38"/>
    <mergeCell ref="DJ38:DK38"/>
    <mergeCell ref="DL38:DM38"/>
    <mergeCell ref="DN38:DO38"/>
    <mergeCell ref="C39:AH39"/>
    <mergeCell ref="AI39:AK39"/>
    <mergeCell ref="AL39:BB39"/>
    <mergeCell ref="BH39:CM39"/>
    <mergeCell ref="CN39:CP39"/>
    <mergeCell ref="C38:AH38"/>
    <mergeCell ref="AI38:AK38"/>
    <mergeCell ref="AL38:AZ38"/>
    <mergeCell ref="BA38:BB38"/>
    <mergeCell ref="BH38:CM38"/>
    <mergeCell ref="CN38:CP38"/>
    <mergeCell ref="CQ39:CS39"/>
    <mergeCell ref="CT39:CV39"/>
    <mergeCell ref="DL40:DM40"/>
    <mergeCell ref="DN40:DO40"/>
    <mergeCell ref="C41:AH41"/>
    <mergeCell ref="AI41:AK41"/>
    <mergeCell ref="AL41:AZ41"/>
    <mergeCell ref="BA41:BB41"/>
    <mergeCell ref="BH41:CM41"/>
    <mergeCell ref="CN41:CP41"/>
    <mergeCell ref="CQ41:CS41"/>
    <mergeCell ref="C40:AH40"/>
    <mergeCell ref="AI40:AK40"/>
    <mergeCell ref="AL40:AZ40"/>
    <mergeCell ref="BA40:BB40"/>
    <mergeCell ref="BH40:CM40"/>
    <mergeCell ref="CN40:CP40"/>
    <mergeCell ref="CQ40:CS40"/>
    <mergeCell ref="CT40:CV40"/>
    <mergeCell ref="DJ40:DK40"/>
    <mergeCell ref="BH43:CM43"/>
    <mergeCell ref="CT41:CV41"/>
    <mergeCell ref="DJ41:DK41"/>
    <mergeCell ref="DL41:DM41"/>
    <mergeCell ref="DN41:DO41"/>
    <mergeCell ref="C42:AH42"/>
    <mergeCell ref="AI42:AK42"/>
    <mergeCell ref="AL42:AZ42"/>
    <mergeCell ref="BA42:BB42"/>
    <mergeCell ref="BH42:CM42"/>
    <mergeCell ref="CN42:CP42"/>
    <mergeCell ref="CN43:CP43"/>
    <mergeCell ref="CQ43:CS43"/>
    <mergeCell ref="CT43:CV43"/>
    <mergeCell ref="DJ43:DK43"/>
    <mergeCell ref="DL43:DM43"/>
    <mergeCell ref="DN43:DO43"/>
    <mergeCell ref="CQ42:CS42"/>
    <mergeCell ref="CT42:CV42"/>
    <mergeCell ref="DJ42:DK42"/>
    <mergeCell ref="DL42:DM42"/>
    <mergeCell ref="DN42:DO42"/>
    <mergeCell ref="C43:AH43"/>
    <mergeCell ref="AI43:AK43"/>
    <mergeCell ref="DN44:DO44"/>
    <mergeCell ref="C45:AH45"/>
    <mergeCell ref="AI45:AK45"/>
    <mergeCell ref="AL45:BB45"/>
    <mergeCell ref="BH45:CM45"/>
    <mergeCell ref="CN45:CP45"/>
    <mergeCell ref="C44:AH44"/>
    <mergeCell ref="AI44:AK44"/>
    <mergeCell ref="AL44:AZ44"/>
    <mergeCell ref="BA44:BB44"/>
    <mergeCell ref="BH44:CM44"/>
    <mergeCell ref="CN44:CP44"/>
    <mergeCell ref="CQ45:CS45"/>
    <mergeCell ref="CT45:CV45"/>
    <mergeCell ref="AL43:AZ43"/>
    <mergeCell ref="BA43:BB43"/>
    <mergeCell ref="DL46:DM46"/>
    <mergeCell ref="DN46:DO46"/>
    <mergeCell ref="C47:AH47"/>
    <mergeCell ref="AI47:AK47"/>
    <mergeCell ref="AL47:AZ47"/>
    <mergeCell ref="BA47:BB47"/>
    <mergeCell ref="BH47:CM47"/>
    <mergeCell ref="CN47:CP47"/>
    <mergeCell ref="CQ47:CS47"/>
    <mergeCell ref="C46:AH46"/>
    <mergeCell ref="AI46:AK46"/>
    <mergeCell ref="AL46:AZ46"/>
    <mergeCell ref="BA46:BB46"/>
    <mergeCell ref="BH46:CM46"/>
    <mergeCell ref="CN46:CP46"/>
    <mergeCell ref="CQ46:CS46"/>
    <mergeCell ref="CT46:CV46"/>
    <mergeCell ref="DJ46:DK46"/>
    <mergeCell ref="CQ44:CS44"/>
    <mergeCell ref="CT44:CV44"/>
    <mergeCell ref="DJ44:DK44"/>
    <mergeCell ref="DL44:DM44"/>
    <mergeCell ref="C49:AH49"/>
    <mergeCell ref="AI49:AK49"/>
    <mergeCell ref="AL49:AZ49"/>
    <mergeCell ref="BA49:BB49"/>
    <mergeCell ref="BH49:CM49"/>
    <mergeCell ref="CT47:CV47"/>
    <mergeCell ref="DJ47:DK47"/>
    <mergeCell ref="DL47:DM47"/>
    <mergeCell ref="DN47:DO47"/>
    <mergeCell ref="C48:AH48"/>
    <mergeCell ref="AI48:AK48"/>
    <mergeCell ref="AL48:AZ48"/>
    <mergeCell ref="BA48:BB48"/>
    <mergeCell ref="BH48:CM48"/>
    <mergeCell ref="CN48:CP48"/>
    <mergeCell ref="CN49:CP49"/>
    <mergeCell ref="CQ49:CS49"/>
    <mergeCell ref="CT49:CV49"/>
    <mergeCell ref="DJ49:DK49"/>
    <mergeCell ref="DL49:DM49"/>
    <mergeCell ref="DN49:DO49"/>
    <mergeCell ref="CQ48:CS48"/>
    <mergeCell ref="CT48:CV48"/>
    <mergeCell ref="DJ48:DK48"/>
    <mergeCell ref="DL48:DM48"/>
    <mergeCell ref="DN48:DO48"/>
    <mergeCell ref="C51:AH51"/>
    <mergeCell ref="AI51:AK51"/>
    <mergeCell ref="AL51:AZ51"/>
    <mergeCell ref="BA51:BB51"/>
    <mergeCell ref="BH51:CM51"/>
    <mergeCell ref="C50:AH50"/>
    <mergeCell ref="AI50:AK50"/>
    <mergeCell ref="AL50:AZ50"/>
    <mergeCell ref="BA50:BB50"/>
    <mergeCell ref="BH50:CM50"/>
    <mergeCell ref="CN51:CP51"/>
    <mergeCell ref="CQ51:CS51"/>
    <mergeCell ref="CT51:CV51"/>
    <mergeCell ref="DJ51:DK51"/>
    <mergeCell ref="DL51:DM51"/>
    <mergeCell ref="DN51:DO51"/>
    <mergeCell ref="CQ50:CS50"/>
    <mergeCell ref="CT50:CV50"/>
    <mergeCell ref="DJ50:DK50"/>
    <mergeCell ref="DL50:DM50"/>
    <mergeCell ref="DN50:DO50"/>
    <mergeCell ref="CN50:CP50"/>
    <mergeCell ref="C53:AH53"/>
    <mergeCell ref="AI53:AK53"/>
    <mergeCell ref="AL53:AZ53"/>
    <mergeCell ref="BA53:BB53"/>
    <mergeCell ref="BH53:CM53"/>
    <mergeCell ref="C52:AH52"/>
    <mergeCell ref="AI52:AK52"/>
    <mergeCell ref="AL52:AZ52"/>
    <mergeCell ref="BA52:BB52"/>
    <mergeCell ref="BH52:CM52"/>
    <mergeCell ref="CN53:CP53"/>
    <mergeCell ref="CQ53:CS53"/>
    <mergeCell ref="CT53:CV53"/>
    <mergeCell ref="DJ53:DK53"/>
    <mergeCell ref="DL53:DM53"/>
    <mergeCell ref="DN53:DO53"/>
    <mergeCell ref="CQ52:CS52"/>
    <mergeCell ref="CT52:CV52"/>
    <mergeCell ref="DJ52:DK52"/>
    <mergeCell ref="DL52:DM52"/>
    <mergeCell ref="DN52:DO52"/>
    <mergeCell ref="CN52:CP52"/>
    <mergeCell ref="CT54:CV54"/>
    <mergeCell ref="C55:AH55"/>
    <mergeCell ref="AI55:AK55"/>
    <mergeCell ref="AL55:AZ55"/>
    <mergeCell ref="BA55:BB55"/>
    <mergeCell ref="BH55:CM55"/>
    <mergeCell ref="CN55:CP55"/>
    <mergeCell ref="CQ55:CS55"/>
    <mergeCell ref="CT55:CV55"/>
    <mergeCell ref="C54:AH54"/>
    <mergeCell ref="AI54:AK54"/>
    <mergeCell ref="AL54:BB54"/>
    <mergeCell ref="BH54:CM54"/>
    <mergeCell ref="CN54:CP54"/>
    <mergeCell ref="CQ54:CS54"/>
    <mergeCell ref="DL55:DM55"/>
    <mergeCell ref="DN55:DO55"/>
    <mergeCell ref="C58:BB58"/>
    <mergeCell ref="BH58:DG58"/>
    <mergeCell ref="C60:I60"/>
    <mergeCell ref="J60:AD60"/>
    <mergeCell ref="BH60:BN60"/>
    <mergeCell ref="BO60:CI60"/>
    <mergeCell ref="CN60:CQ60"/>
    <mergeCell ref="CR62:DG62"/>
    <mergeCell ref="CR60:DG60"/>
    <mergeCell ref="C61:I61"/>
    <mergeCell ref="J61:AD61"/>
    <mergeCell ref="BH61:BN61"/>
    <mergeCell ref="BO61:CI61"/>
    <mergeCell ref="CN61:CQ61"/>
    <mergeCell ref="CR61:DG61"/>
    <mergeCell ref="DJ55:DK55"/>
    <mergeCell ref="J125:K125"/>
    <mergeCell ref="L125:M125"/>
    <mergeCell ref="N125:O125"/>
    <mergeCell ref="P125:Q125"/>
    <mergeCell ref="C62:I62"/>
    <mergeCell ref="J62:AD62"/>
    <mergeCell ref="BH62:BN62"/>
    <mergeCell ref="BO62:CI62"/>
    <mergeCell ref="CN62:CQ62"/>
    <mergeCell ref="BM126:BN126"/>
    <mergeCell ref="BO126:BP126"/>
    <mergeCell ref="BQ126:BR126"/>
    <mergeCell ref="BS126:BT126"/>
    <mergeCell ref="BU126:BV126"/>
    <mergeCell ref="BW126:BX126"/>
    <mergeCell ref="BU125:BV125"/>
    <mergeCell ref="BW125:BX125"/>
    <mergeCell ref="C126:G126"/>
    <mergeCell ref="H126:I126"/>
    <mergeCell ref="J126:K126"/>
    <mergeCell ref="L126:M126"/>
    <mergeCell ref="N126:O126"/>
    <mergeCell ref="P126:Q126"/>
    <mergeCell ref="R126:S126"/>
    <mergeCell ref="BH126:BL126"/>
    <mergeCell ref="R125:S125"/>
    <mergeCell ref="BH125:BL125"/>
    <mergeCell ref="BM125:BN125"/>
    <mergeCell ref="BO125:BP125"/>
    <mergeCell ref="BQ125:BR125"/>
    <mergeCell ref="BS125:BT125"/>
    <mergeCell ref="C125:G125"/>
    <mergeCell ref="H125:I125"/>
    <mergeCell ref="BW128:BX128"/>
    <mergeCell ref="BU127:BV127"/>
    <mergeCell ref="BW127:BX127"/>
    <mergeCell ref="C128:G128"/>
    <mergeCell ref="H128:I128"/>
    <mergeCell ref="J128:K128"/>
    <mergeCell ref="L128:M128"/>
    <mergeCell ref="N128:O128"/>
    <mergeCell ref="P128:Q128"/>
    <mergeCell ref="R128:S128"/>
    <mergeCell ref="BH128:BL128"/>
    <mergeCell ref="R127:S127"/>
    <mergeCell ref="BH127:BL127"/>
    <mergeCell ref="BM127:BN127"/>
    <mergeCell ref="BO127:BP127"/>
    <mergeCell ref="BQ127:BR127"/>
    <mergeCell ref="BS127:BT127"/>
    <mergeCell ref="C127:G127"/>
    <mergeCell ref="H127:I127"/>
    <mergeCell ref="J127:K127"/>
    <mergeCell ref="L127:M127"/>
    <mergeCell ref="N127:O127"/>
    <mergeCell ref="P127:Q127"/>
    <mergeCell ref="J129:K129"/>
    <mergeCell ref="L129:M129"/>
    <mergeCell ref="N129:O129"/>
    <mergeCell ref="P129:Q129"/>
    <mergeCell ref="BM128:BN128"/>
    <mergeCell ref="BO128:BP128"/>
    <mergeCell ref="BQ128:BR128"/>
    <mergeCell ref="BS128:BT128"/>
    <mergeCell ref="BU128:BV128"/>
    <mergeCell ref="BM130:BN130"/>
    <mergeCell ref="BO130:BP130"/>
    <mergeCell ref="BQ130:BR130"/>
    <mergeCell ref="BS130:BT130"/>
    <mergeCell ref="BU130:BV130"/>
    <mergeCell ref="BW130:BX130"/>
    <mergeCell ref="BU129:BV129"/>
    <mergeCell ref="BW129:BX129"/>
    <mergeCell ref="C130:G130"/>
    <mergeCell ref="H130:I130"/>
    <mergeCell ref="J130:K130"/>
    <mergeCell ref="L130:M130"/>
    <mergeCell ref="N130:O130"/>
    <mergeCell ref="P130:Q130"/>
    <mergeCell ref="R130:S130"/>
    <mergeCell ref="BH130:BL130"/>
    <mergeCell ref="R129:S129"/>
    <mergeCell ref="BH129:BL129"/>
    <mergeCell ref="BM129:BN129"/>
    <mergeCell ref="BO129:BP129"/>
    <mergeCell ref="BQ129:BR129"/>
    <mergeCell ref="BS129:BT129"/>
    <mergeCell ref="C129:G129"/>
    <mergeCell ref="H129:I129"/>
    <mergeCell ref="BW131:BX131"/>
    <mergeCell ref="BH132:BL132"/>
    <mergeCell ref="BM132:BN132"/>
    <mergeCell ref="BO132:BP132"/>
    <mergeCell ref="BQ132:BR132"/>
    <mergeCell ref="BS132:BT132"/>
    <mergeCell ref="BU132:BV132"/>
    <mergeCell ref="BW132:BX132"/>
    <mergeCell ref="BH131:BL131"/>
    <mergeCell ref="BM131:BN131"/>
    <mergeCell ref="BO131:BP131"/>
    <mergeCell ref="BQ131:BR131"/>
    <mergeCell ref="BS131:BT131"/>
    <mergeCell ref="BU131:BV131"/>
    <mergeCell ref="BW133:BX133"/>
    <mergeCell ref="BH134:BL134"/>
    <mergeCell ref="BM134:BN134"/>
    <mergeCell ref="BO134:BP134"/>
    <mergeCell ref="BQ134:BR134"/>
    <mergeCell ref="BS134:BT134"/>
    <mergeCell ref="BU134:BV134"/>
    <mergeCell ref="BW134:BX134"/>
    <mergeCell ref="BH133:BL133"/>
    <mergeCell ref="BM133:BN133"/>
    <mergeCell ref="BO133:BP133"/>
    <mergeCell ref="BQ133:BR133"/>
    <mergeCell ref="BS133:BT133"/>
    <mergeCell ref="BU133:BV133"/>
    <mergeCell ref="BW135:BX135"/>
    <mergeCell ref="BH136:BL136"/>
    <mergeCell ref="BM136:BN136"/>
    <mergeCell ref="BO136:BP136"/>
    <mergeCell ref="BQ136:BR136"/>
    <mergeCell ref="BS136:BT136"/>
    <mergeCell ref="BU136:BV136"/>
    <mergeCell ref="BW136:BX136"/>
    <mergeCell ref="BH135:BL135"/>
    <mergeCell ref="BM135:BN135"/>
    <mergeCell ref="BO135:BP135"/>
    <mergeCell ref="BQ135:BR135"/>
    <mergeCell ref="BS135:BT135"/>
    <mergeCell ref="BU135:BV135"/>
    <mergeCell ref="BW137:BX137"/>
    <mergeCell ref="BH138:BL138"/>
    <mergeCell ref="BM138:BN138"/>
    <mergeCell ref="BO138:BP138"/>
    <mergeCell ref="BQ138:BR138"/>
    <mergeCell ref="BS138:BT138"/>
    <mergeCell ref="BU138:BV138"/>
    <mergeCell ref="BW138:BX138"/>
    <mergeCell ref="BH137:BL137"/>
    <mergeCell ref="BM137:BN137"/>
    <mergeCell ref="BO137:BP137"/>
    <mergeCell ref="BQ137:BR137"/>
    <mergeCell ref="BS137:BT137"/>
    <mergeCell ref="BU137:BV137"/>
  </mergeCells>
  <phoneticPr fontId="1"/>
  <dataValidations count="1">
    <dataValidation allowBlank="1" showErrorMessage="1" prompt="5～1の数字を入力" sqref="AI8:AK15 AI17:AK21 AI23:AK30 AI32:AK38 AI40:AK44 AI46:AK53 AI55:AK55 DY46:EA52 CN55:CV55 DY8:EA15 DY17:EA21 DY23:EA30 DY32:EA38 DY40:EA44 CN46:CV53 CN8:CV15 CN32:CV38 CN23:CV30 CN17:CV21 CN40:CV44" xr:uid="{09D9B0E8-AB29-4F85-90F6-0E6A3AF21EF7}"/>
  </dataValidations>
  <printOptions horizontalCentered="1"/>
  <pageMargins left="0.59055118110236227" right="0.59055118110236227" top="0.55118110236220474" bottom="0.55118110236220474" header="0.31496062992125984" footer="0.31496062992125984"/>
  <pageSetup paperSize="9" scale="60" fitToHeight="0" orientation="portrait" r:id="rId1"/>
  <colBreaks count="1" manualBreakCount="1">
    <brk id="57" max="11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使い方</vt:lpstr>
      <vt:lpstr>採点表（R7.6月版）</vt:lpstr>
      <vt:lpstr>まとめ・比較（R7.6月版)</vt:lpstr>
      <vt:lpstr>'まとめ・比較（R7.6月版)'!Print_Area</vt:lpstr>
      <vt:lpstr>'採点表（R7.6月版）'!Print_Area</vt:lpstr>
      <vt:lpstr>使い方!Print_Area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2024-01-26T06:37:47Z</dcterms:created>
  <dcterms:modified xsi:type="dcterms:W3CDTF">2026-01-09T09:43:40Z</dcterms:modified>
  <cp:category/>
  <cp:contentStatus/>
</cp:coreProperties>
</file>