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B9FF9607-5C60-47B8-BB0E-7E730859D44E}" xr6:coauthVersionLast="47" xr6:coauthVersionMax="47" xr10:uidLastSave="{00000000-0000-0000-0000-000000000000}"/>
  <bookViews>
    <workbookView xWindow="-28920" yWindow="-5130" windowWidth="29040" windowHeight="15720" activeTab="1" xr2:uid="{3ED93CE0-1784-42CB-9874-5D4B7FBFF8D2}"/>
  </bookViews>
  <sheets>
    <sheet name="第1号物件用" sheetId="1" r:id="rId1"/>
    <sheet name="第2号物件用" sheetId="4" r:id="rId2"/>
  </sheets>
  <definedNames>
    <definedName name="_xlnm.Print_Area" localSheetId="0">第1号物件用!$B$1:$J$29</definedName>
    <definedName name="_xlnm.Print_Area" localSheetId="1">第2号物件用!$A$1:$K$37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4" l="1"/>
  <c r="E15" i="4" s="1"/>
  <c r="I15" i="4" s="1"/>
  <c r="J11" i="1"/>
  <c r="E14" i="1" s="1"/>
  <c r="I14" i="1" s="1"/>
  <c r="D21" i="1"/>
  <c r="D20" i="1"/>
  <c r="H20" i="1" s="1"/>
  <c r="J20" i="1" s="1"/>
  <c r="H19" i="1"/>
  <c r="J19" i="1" s="1"/>
  <c r="H26" i="4"/>
  <c r="J26" i="4" s="1"/>
  <c r="H21" i="4"/>
  <c r="J21" i="4" s="1"/>
  <c r="D27" i="4"/>
  <c r="H27" i="4" s="1"/>
  <c r="J27" i="4" s="1"/>
  <c r="D28" i="4"/>
  <c r="D23" i="4"/>
  <c r="D22" i="4"/>
  <c r="H22" i="4" s="1"/>
  <c r="J22" i="4" s="1"/>
  <c r="H28" i="4" l="1"/>
  <c r="J28" i="4" s="1"/>
  <c r="J29" i="4" s="1"/>
  <c r="H23" i="4"/>
  <c r="J23" i="4" s="1"/>
  <c r="J24" i="4" s="1"/>
  <c r="H21" i="1"/>
  <c r="J21" i="1" s="1"/>
  <c r="J22" i="1" s="1"/>
  <c r="J30" i="4" l="1"/>
  <c r="I34" i="4" s="1"/>
  <c r="J23" i="1"/>
  <c r="I26" i="1" s="1"/>
</calcChain>
</file>

<file path=xl/sharedStrings.xml><?xml version="1.0" encoding="utf-8"?>
<sst xmlns="http://schemas.openxmlformats.org/spreadsheetml/2006/main" count="80" uniqueCount="43">
  <si>
    <t>年間予定枚数</t>
    <rPh sb="0" eb="2">
      <t>ネンカン</t>
    </rPh>
    <rPh sb="2" eb="4">
      <t>ヨテイ</t>
    </rPh>
    <rPh sb="4" eb="6">
      <t>マイスウ</t>
    </rPh>
    <phoneticPr fontId="2"/>
  </si>
  <si>
    <t>数量</t>
    <rPh sb="0" eb="2">
      <t>スウリョウ</t>
    </rPh>
    <phoneticPr fontId="2"/>
  </si>
  <si>
    <t>１台</t>
    <rPh sb="1" eb="2">
      <t>ダイ</t>
    </rPh>
    <phoneticPr fontId="2"/>
  </si>
  <si>
    <t>別紙</t>
    <rPh sb="0" eb="2">
      <t>ベッシ</t>
    </rPh>
    <phoneticPr fontId="2"/>
  </si>
  <si>
    <t>入　　札　　内　　訳　　書</t>
    <rPh sb="0" eb="1">
      <t>イリ</t>
    </rPh>
    <rPh sb="3" eb="4">
      <t>サツ</t>
    </rPh>
    <rPh sb="6" eb="7">
      <t>ウチ</t>
    </rPh>
    <rPh sb="9" eb="10">
      <t>ヤク</t>
    </rPh>
    <rPh sb="12" eb="13">
      <t>ショ</t>
    </rPh>
    <phoneticPr fontId="2"/>
  </si>
  <si>
    <t>（モノクロ）</t>
  </si>
  <si>
    <t>(フルカラー）</t>
    <phoneticPr fontId="2"/>
  </si>
  <si>
    <t>１台</t>
    <phoneticPr fontId="2"/>
  </si>
  <si>
    <t>保守及び消耗品料金</t>
  </si>
  <si>
    <t>枚数</t>
  </si>
  <si>
    <t>単価（円）</t>
    <rPh sb="0" eb="2">
      <t>タンカ</t>
    </rPh>
    <rPh sb="3" eb="4">
      <t>エン</t>
    </rPh>
    <phoneticPr fontId="2"/>
  </si>
  <si>
    <t>年間予定金額
（円）</t>
    <rPh sb="0" eb="2">
      <t>ネンカン</t>
    </rPh>
    <rPh sb="2" eb="4">
      <t>ヨテイ</t>
    </rPh>
    <rPh sb="4" eb="6">
      <t>キンガク</t>
    </rPh>
    <rPh sb="8" eb="9">
      <t>エン</t>
    </rPh>
    <phoneticPr fontId="2"/>
  </si>
  <si>
    <t>予定枚数合計</t>
    <rPh sb="0" eb="2">
      <t>ヨテイ</t>
    </rPh>
    <rPh sb="2" eb="4">
      <t>マイスウ</t>
    </rPh>
    <rPh sb="4" eb="6">
      <t>ゴウケイ</t>
    </rPh>
    <phoneticPr fontId="2"/>
  </si>
  <si>
    <t>フルカラー年間予定枚数</t>
    <rPh sb="5" eb="7">
      <t>ネンカン</t>
    </rPh>
    <rPh sb="7" eb="9">
      <t>ヨテイ</t>
    </rPh>
    <rPh sb="9" eb="11">
      <t>マイスウ</t>
    </rPh>
    <phoneticPr fontId="2"/>
  </si>
  <si>
    <t>モノクロ年間予定枚数</t>
    <rPh sb="4" eb="6">
      <t>ネンカン</t>
    </rPh>
    <rPh sb="6" eb="8">
      <t>ヨテイ</t>
    </rPh>
    <rPh sb="8" eb="10">
      <t>マイスウ</t>
    </rPh>
    <phoneticPr fontId="2"/>
  </si>
  <si>
    <t>から</t>
  </si>
  <si>
    <t>から</t>
    <phoneticPr fontId="2"/>
  </si>
  <si>
    <t>まで</t>
  </si>
  <si>
    <t>まで</t>
    <phoneticPr fontId="2"/>
  </si>
  <si>
    <t>以上</t>
  </si>
  <si>
    <t>以上</t>
    <rPh sb="0" eb="2">
      <t>イジョウ</t>
    </rPh>
    <phoneticPr fontId="2"/>
  </si>
  <si>
    <t>金額小計</t>
    <rPh sb="0" eb="2">
      <t>キンガク</t>
    </rPh>
    <rPh sb="2" eb="4">
      <t>ショウケイ</t>
    </rPh>
    <phoneticPr fontId="2"/>
  </si>
  <si>
    <t>※</t>
  </si>
  <si>
    <t>※</t>
    <phoneticPr fontId="2"/>
  </si>
  <si>
    <t>着色セルに入力してください。</t>
    <rPh sb="0" eb="2">
      <t>チャクショク</t>
    </rPh>
    <rPh sb="5" eb="7">
      <t>ニュウリョク</t>
    </rPh>
    <phoneticPr fontId="2"/>
  </si>
  <si>
    <t>第１号物件　デジタル複合機賃貸借及び保守契約（モノクロ機）</t>
    <rPh sb="0" eb="1">
      <t>ダイ</t>
    </rPh>
    <rPh sb="2" eb="3">
      <t>ゴウ</t>
    </rPh>
    <rPh sb="3" eb="5">
      <t>ブッケン</t>
    </rPh>
    <rPh sb="10" eb="13">
      <t>フクゴウキ</t>
    </rPh>
    <rPh sb="13" eb="16">
      <t>チンタイシャク</t>
    </rPh>
    <rPh sb="16" eb="17">
      <t>オヨ</t>
    </rPh>
    <rPh sb="18" eb="20">
      <t>ホシュ</t>
    </rPh>
    <rPh sb="20" eb="22">
      <t>ケイヤク</t>
    </rPh>
    <rPh sb="27" eb="28">
      <t>キ</t>
    </rPh>
    <phoneticPr fontId="2"/>
  </si>
  <si>
    <t>１．賃貸借料金</t>
    <rPh sb="2" eb="5">
      <t>チンタイシャク</t>
    </rPh>
    <rPh sb="5" eb="7">
      <t>リョウキン</t>
    </rPh>
    <phoneticPr fontId="2"/>
  </si>
  <si>
    <t>設置場所</t>
    <rPh sb="0" eb="4">
      <t>セッチバショ</t>
    </rPh>
    <phoneticPr fontId="2"/>
  </si>
  <si>
    <t>網走西部森林管理署</t>
    <rPh sb="0" eb="4">
      <t>アバシリセイブ</t>
    </rPh>
    <rPh sb="4" eb="9">
      <t>シンリンカンリショ</t>
    </rPh>
    <phoneticPr fontId="2"/>
  </si>
  <si>
    <t>賃貸借機種</t>
    <rPh sb="0" eb="3">
      <t>チンタイシャク</t>
    </rPh>
    <rPh sb="3" eb="5">
      <t>キシュ</t>
    </rPh>
    <phoneticPr fontId="2"/>
  </si>
  <si>
    <t>１ヶ月当り単価</t>
    <rPh sb="2" eb="3">
      <t>ゲツ</t>
    </rPh>
    <rPh sb="3" eb="4">
      <t>アタ</t>
    </rPh>
    <rPh sb="5" eb="7">
      <t>タンカ</t>
    </rPh>
    <phoneticPr fontId="2"/>
  </si>
  <si>
    <t>計</t>
    <rPh sb="0" eb="1">
      <t>ケイ</t>
    </rPh>
    <phoneticPr fontId="2"/>
  </si>
  <si>
    <t>１ヶ月当り賃貸借料（上記①）</t>
    <rPh sb="2" eb="3">
      <t>ゲツ</t>
    </rPh>
    <rPh sb="3" eb="4">
      <t>アタ</t>
    </rPh>
    <rPh sb="5" eb="9">
      <t>チンタイシャクリョウ</t>
    </rPh>
    <rPh sb="10" eb="12">
      <t>ジョウキ</t>
    </rPh>
    <phoneticPr fontId="2"/>
  </si>
  <si>
    <t>×６０ヶ月＝</t>
    <rPh sb="4" eb="5">
      <t>ゲツ</t>
    </rPh>
    <phoneticPr fontId="2"/>
  </si>
  <si>
    <t>網走西部</t>
    <rPh sb="0" eb="4">
      <t>アバシリセイブ</t>
    </rPh>
    <phoneticPr fontId="2"/>
  </si>
  <si>
    <t>森林管理署</t>
    <rPh sb="0" eb="5">
      <t>シンリンカンリショ</t>
    </rPh>
    <phoneticPr fontId="2"/>
  </si>
  <si>
    <t>賃貸借料金（ア）＋保守料金（イ）＝入札金額</t>
    <rPh sb="0" eb="3">
      <t>チンタイシャク</t>
    </rPh>
    <rPh sb="3" eb="5">
      <t>リョウキン</t>
    </rPh>
    <rPh sb="9" eb="13">
      <t>ホシュリョウキン</t>
    </rPh>
    <rPh sb="17" eb="19">
      <t>ニュウサツ</t>
    </rPh>
    <rPh sb="19" eb="21">
      <t>キンガク</t>
    </rPh>
    <phoneticPr fontId="2"/>
  </si>
  <si>
    <t>３．合計金額</t>
    <rPh sb="2" eb="6">
      <t>ゴウケイキンガク</t>
    </rPh>
    <phoneticPr fontId="2"/>
  </si>
  <si>
    <t>２．保守料金</t>
    <rPh sb="2" eb="6">
      <t>ホシュリョウキン</t>
    </rPh>
    <phoneticPr fontId="2"/>
  </si>
  <si>
    <t>小計</t>
    <rPh sb="0" eb="2">
      <t>ショウケイ</t>
    </rPh>
    <phoneticPr fontId="2"/>
  </si>
  <si>
    <t>合計</t>
    <rPh sb="0" eb="2">
      <t>ゴウケイ</t>
    </rPh>
    <phoneticPr fontId="2"/>
  </si>
  <si>
    <t>第2号物件　デジタル複合機賃貸借及び保守契約（フルカラー機）</t>
    <rPh sb="0" eb="1">
      <t>ダイ</t>
    </rPh>
    <rPh sb="2" eb="3">
      <t>ゴウ</t>
    </rPh>
    <rPh sb="3" eb="5">
      <t>ブッケン</t>
    </rPh>
    <rPh sb="10" eb="13">
      <t>フクゴウキ</t>
    </rPh>
    <rPh sb="13" eb="16">
      <t>チンタイシャク</t>
    </rPh>
    <rPh sb="16" eb="17">
      <t>オヨ</t>
    </rPh>
    <rPh sb="18" eb="20">
      <t>ホシュ</t>
    </rPh>
    <rPh sb="20" eb="22">
      <t>ケイヤク</t>
    </rPh>
    <rPh sb="28" eb="29">
      <t>キ</t>
    </rPh>
    <phoneticPr fontId="2"/>
  </si>
  <si>
    <t>※消費税及び地方消費税は含まない。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</si>
</sst>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0_ &quot;円&quot;"/>
    <numFmt numFmtId="177" formatCode="#,##0_ &quot;枚&quot;"/>
    <numFmt numFmtId="178" formatCode="#,##0_ &quot;枚&quot;;[Red]\-#,##0_ &quot;枚&quot;"/>
    <numFmt numFmtId="179" formatCode="#,##0&quot;円&quot;"/>
    <numFmt numFmtId="180" formatCode="#,##0&quot;円&quot;\(&quot;ア&quot;\)"/>
    <numFmt numFmtId="181" formatCode="#,##0&quot;円&quot;\(&quot;イ&quot;\)"/>
    <numFmt numFmtId="182" formatCode="#,##0&quot;円&quot;\①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22"/>
      <name val="ＭＳ 明朝"/>
      <family val="1"/>
      <charset val="128"/>
    </font>
    <font>
      <sz val="18"/>
      <name val="ＭＳ 明朝"/>
      <family val="1"/>
      <charset val="128"/>
    </font>
    <font>
      <sz val="10"/>
      <name val="ＭＳ 明朝"/>
      <family val="1"/>
      <charset val="128"/>
    </font>
    <font>
      <b/>
      <sz val="16"/>
      <name val="ＭＳ 明朝"/>
      <family val="1"/>
      <charset val="128"/>
    </font>
    <font>
      <sz val="14"/>
      <name val="ＭＳ 明朝"/>
      <family val="1"/>
      <charset val="128"/>
    </font>
    <font>
      <b/>
      <sz val="12"/>
      <name val="ＭＳ 明朝"/>
      <family val="1"/>
      <charset val="128"/>
    </font>
    <font>
      <b/>
      <sz val="10"/>
      <name val="ＭＳ 明朝"/>
      <family val="1"/>
      <charset val="128"/>
    </font>
    <font>
      <u/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2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7" fillId="2" borderId="0" xfId="0" applyFont="1" applyFill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38" fontId="3" fillId="0" borderId="5" xfId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38" fontId="3" fillId="2" borderId="6" xfId="1" applyFont="1" applyFill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6" fontId="3" fillId="2" borderId="8" xfId="0" applyNumberFormat="1" applyFont="1" applyFill="1" applyBorder="1" applyAlignment="1" applyProtection="1">
      <alignment horizontal="center" vertical="center"/>
      <protection locked="0"/>
    </xf>
    <xf numFmtId="179" fontId="3" fillId="0" borderId="9" xfId="0" applyNumberFormat="1" applyFont="1" applyBorder="1" applyAlignment="1">
      <alignment horizontal="right" vertical="center"/>
    </xf>
    <xf numFmtId="38" fontId="3" fillId="0" borderId="10" xfId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38" fontId="3" fillId="2" borderId="11" xfId="1" applyFont="1" applyFill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center" vertical="center"/>
    </xf>
    <xf numFmtId="177" fontId="3" fillId="0" borderId="13" xfId="0" applyNumberFormat="1" applyFont="1" applyBorder="1" applyAlignment="1">
      <alignment horizontal="center" vertical="center"/>
    </xf>
    <xf numFmtId="176" fontId="3" fillId="2" borderId="13" xfId="0" applyNumberFormat="1" applyFont="1" applyFill="1" applyBorder="1" applyAlignment="1" applyProtection="1">
      <alignment horizontal="center" vertical="center"/>
      <protection locked="0"/>
    </xf>
    <xf numFmtId="179" fontId="3" fillId="0" borderId="14" xfId="0" applyNumberFormat="1" applyFont="1" applyBorder="1" applyAlignment="1">
      <alignment horizontal="right" vertical="center"/>
    </xf>
    <xf numFmtId="38" fontId="3" fillId="0" borderId="15" xfId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38" fontId="3" fillId="0" borderId="16" xfId="1" applyFont="1" applyBorder="1" applyAlignment="1">
      <alignment horizontal="center" vertical="center"/>
    </xf>
    <xf numFmtId="3" fontId="3" fillId="0" borderId="17" xfId="0" applyNumberFormat="1" applyFont="1" applyBorder="1" applyAlignment="1">
      <alignment horizontal="center" vertical="center"/>
    </xf>
    <xf numFmtId="177" fontId="3" fillId="0" borderId="18" xfId="0" applyNumberFormat="1" applyFont="1" applyBorder="1" applyAlignment="1">
      <alignment horizontal="center" vertical="center"/>
    </xf>
    <xf numFmtId="176" fontId="3" fillId="2" borderId="18" xfId="0" applyNumberFormat="1" applyFont="1" applyFill="1" applyBorder="1" applyAlignment="1" applyProtection="1">
      <alignment horizontal="center" vertical="center"/>
      <protection locked="0"/>
    </xf>
    <xf numFmtId="179" fontId="3" fillId="0" borderId="19" xfId="0" applyNumberFormat="1" applyFont="1" applyBorder="1" applyAlignment="1">
      <alignment horizontal="right" vertical="center"/>
    </xf>
    <xf numFmtId="177" fontId="3" fillId="0" borderId="20" xfId="0" applyNumberFormat="1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79" fontId="3" fillId="0" borderId="21" xfId="0" applyNumberFormat="1" applyFont="1" applyBorder="1" applyAlignment="1">
      <alignment horizontal="right" vertical="center"/>
    </xf>
    <xf numFmtId="0" fontId="3" fillId="0" borderId="22" xfId="0" applyFont="1" applyBorder="1">
      <alignment vertical="center"/>
    </xf>
    <xf numFmtId="179" fontId="3" fillId="0" borderId="20" xfId="0" applyNumberFormat="1" applyFont="1" applyBorder="1" applyAlignment="1">
      <alignment horizontal="right" vertical="center"/>
    </xf>
    <xf numFmtId="0" fontId="3" fillId="0" borderId="26" xfId="0" applyFont="1" applyBorder="1" applyAlignment="1">
      <alignment horizontal="center" vertical="center"/>
    </xf>
    <xf numFmtId="38" fontId="3" fillId="0" borderId="26" xfId="1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3" fontId="3" fillId="0" borderId="12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vertical="center" shrinkToFit="1"/>
    </xf>
    <xf numFmtId="0" fontId="3" fillId="0" borderId="17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3" fillId="0" borderId="30" xfId="0" applyFont="1" applyBorder="1" applyAlignment="1">
      <alignment horizontal="center" vertical="center"/>
    </xf>
    <xf numFmtId="38" fontId="3" fillId="0" borderId="31" xfId="1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32" xfId="0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/>
    </xf>
    <xf numFmtId="0" fontId="3" fillId="0" borderId="4" xfId="0" applyFont="1" applyBorder="1" applyAlignment="1">
      <alignment vertical="center" shrinkToFit="1"/>
    </xf>
    <xf numFmtId="0" fontId="3" fillId="0" borderId="20" xfId="0" applyFont="1" applyBorder="1" applyAlignment="1">
      <alignment horizontal="right" vertical="center"/>
    </xf>
    <xf numFmtId="0" fontId="3" fillId="0" borderId="20" xfId="0" applyFont="1" applyBorder="1">
      <alignment vertical="center"/>
    </xf>
    <xf numFmtId="38" fontId="3" fillId="0" borderId="34" xfId="1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38" fontId="3" fillId="2" borderId="34" xfId="1" applyFont="1" applyFill="1" applyBorder="1" applyAlignment="1" applyProtection="1">
      <alignment horizontal="center" vertical="center"/>
      <protection locked="0"/>
    </xf>
    <xf numFmtId="178" fontId="3" fillId="0" borderId="24" xfId="0" applyNumberFormat="1" applyFont="1" applyBorder="1" applyAlignment="1">
      <alignment horizontal="center" vertical="center"/>
    </xf>
    <xf numFmtId="176" fontId="3" fillId="2" borderId="24" xfId="0" applyNumberFormat="1" applyFont="1" applyFill="1" applyBorder="1" applyAlignment="1" applyProtection="1">
      <alignment horizontal="right" vertical="center"/>
      <protection locked="0"/>
    </xf>
    <xf numFmtId="179" fontId="3" fillId="0" borderId="24" xfId="1" applyNumberFormat="1" applyFont="1" applyBorder="1" applyAlignment="1">
      <alignment horizontal="right" vertical="center"/>
    </xf>
    <xf numFmtId="178" fontId="3" fillId="0" borderId="13" xfId="0" applyNumberFormat="1" applyFont="1" applyBorder="1" applyAlignment="1">
      <alignment horizontal="center" vertical="center"/>
    </xf>
    <xf numFmtId="176" fontId="3" fillId="2" borderId="13" xfId="0" applyNumberFormat="1" applyFont="1" applyFill="1" applyBorder="1" applyAlignment="1" applyProtection="1">
      <alignment horizontal="right" vertical="center"/>
      <protection locked="0"/>
    </xf>
    <xf numFmtId="179" fontId="3" fillId="0" borderId="13" xfId="1" applyNumberFormat="1" applyFont="1" applyBorder="1" applyAlignment="1">
      <alignment horizontal="right" vertical="center"/>
    </xf>
    <xf numFmtId="178" fontId="3" fillId="0" borderId="18" xfId="0" applyNumberFormat="1" applyFont="1" applyBorder="1" applyAlignment="1">
      <alignment horizontal="center" vertical="center"/>
    </xf>
    <xf numFmtId="176" fontId="3" fillId="2" borderId="18" xfId="0" applyNumberFormat="1" applyFont="1" applyFill="1" applyBorder="1" applyAlignment="1" applyProtection="1">
      <alignment horizontal="right" vertical="center"/>
      <protection locked="0"/>
    </xf>
    <xf numFmtId="179" fontId="3" fillId="0" borderId="18" xfId="1" applyNumberFormat="1" applyFont="1" applyBorder="1" applyAlignment="1">
      <alignment horizontal="right" vertical="center"/>
    </xf>
    <xf numFmtId="178" fontId="3" fillId="0" borderId="20" xfId="0" applyNumberFormat="1" applyFont="1" applyBorder="1" applyAlignment="1">
      <alignment horizontal="center" vertical="center"/>
    </xf>
    <xf numFmtId="38" fontId="3" fillId="2" borderId="35" xfId="1" applyFont="1" applyFill="1" applyBorder="1" applyAlignment="1" applyProtection="1">
      <alignment horizontal="center" vertical="center"/>
      <protection locked="0"/>
    </xf>
    <xf numFmtId="0" fontId="3" fillId="0" borderId="36" xfId="0" applyFont="1" applyBorder="1" applyAlignment="1">
      <alignment horizontal="center" vertical="center"/>
    </xf>
    <xf numFmtId="38" fontId="3" fillId="0" borderId="25" xfId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60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179" fontId="6" fillId="0" borderId="59" xfId="0" applyNumberFormat="1" applyFont="1" applyBorder="1" applyAlignment="1">
      <alignment horizontal="center" vertical="center"/>
    </xf>
    <xf numFmtId="181" fontId="3" fillId="0" borderId="20" xfId="0" applyNumberFormat="1" applyFont="1" applyBorder="1" applyAlignment="1">
      <alignment horizontal="right" vertical="center"/>
    </xf>
    <xf numFmtId="179" fontId="6" fillId="0" borderId="58" xfId="0" applyNumberFormat="1" applyFont="1" applyBorder="1" applyAlignment="1">
      <alignment horizontal="center" vertical="center"/>
    </xf>
    <xf numFmtId="180" fontId="6" fillId="0" borderId="58" xfId="0" applyNumberFormat="1" applyFont="1" applyBorder="1" applyAlignment="1">
      <alignment horizontal="center" vertical="center"/>
    </xf>
    <xf numFmtId="180" fontId="6" fillId="0" borderId="0" xfId="0" applyNumberFormat="1" applyFont="1" applyAlignment="1">
      <alignment horizontal="center" vertical="center"/>
    </xf>
    <xf numFmtId="179" fontId="6" fillId="0" borderId="60" xfId="0" applyNumberFormat="1" applyFont="1" applyBorder="1" applyAlignment="1">
      <alignment horizontal="center" vertical="center"/>
    </xf>
    <xf numFmtId="180" fontId="6" fillId="0" borderId="60" xfId="0" applyNumberFormat="1" applyFont="1" applyBorder="1" applyAlignment="1">
      <alignment horizontal="center" vertical="center"/>
    </xf>
    <xf numFmtId="181" fontId="9" fillId="0" borderId="20" xfId="1" applyNumberFormat="1" applyFont="1" applyBorder="1" applyAlignment="1">
      <alignment horizontal="right" vertical="center"/>
    </xf>
    <xf numFmtId="182" fontId="6" fillId="0" borderId="59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179" fontId="6" fillId="0" borderId="62" xfId="0" applyNumberFormat="1" applyFont="1" applyBorder="1" applyAlignment="1">
      <alignment horizontal="center" vertical="center"/>
    </xf>
    <xf numFmtId="180" fontId="6" fillId="0" borderId="62" xfId="0" applyNumberFormat="1" applyFont="1" applyBorder="1" applyAlignment="1">
      <alignment horizontal="center" vertical="center"/>
    </xf>
    <xf numFmtId="180" fontId="6" fillId="0" borderId="63" xfId="0" applyNumberFormat="1" applyFont="1" applyBorder="1" applyAlignment="1">
      <alignment horizontal="center" vertical="center"/>
    </xf>
    <xf numFmtId="0" fontId="6" fillId="2" borderId="59" xfId="0" applyFont="1" applyFill="1" applyBorder="1" applyAlignment="1">
      <alignment horizontal="center" vertical="center"/>
    </xf>
    <xf numFmtId="179" fontId="6" fillId="2" borderId="59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 wrapText="1" shrinkToFit="1"/>
    </xf>
    <xf numFmtId="0" fontId="3" fillId="0" borderId="38" xfId="0" applyFont="1" applyBorder="1" applyAlignment="1">
      <alignment horizontal="center" vertical="center" shrinkToFit="1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179" fontId="5" fillId="0" borderId="48" xfId="0" applyNumberFormat="1" applyFont="1" applyBorder="1" applyAlignment="1">
      <alignment horizontal="right" vertical="center"/>
    </xf>
    <xf numFmtId="179" fontId="5" fillId="0" borderId="49" xfId="0" applyNumberFormat="1" applyFont="1" applyBorder="1" applyAlignment="1">
      <alignment horizontal="right" vertical="center"/>
    </xf>
    <xf numFmtId="179" fontId="5" fillId="0" borderId="33" xfId="0" applyNumberFormat="1" applyFont="1" applyBorder="1" applyAlignment="1">
      <alignment horizontal="right" vertical="center"/>
    </xf>
    <xf numFmtId="179" fontId="5" fillId="0" borderId="50" xfId="0" applyNumberFormat="1" applyFont="1" applyBorder="1" applyAlignment="1">
      <alignment horizontal="right" vertical="center"/>
    </xf>
    <xf numFmtId="0" fontId="3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3" fontId="3" fillId="0" borderId="51" xfId="0" applyNumberFormat="1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180" fontId="10" fillId="0" borderId="62" xfId="0" applyNumberFormat="1" applyFont="1" applyBorder="1" applyAlignment="1">
      <alignment horizontal="center" vertical="center"/>
    </xf>
    <xf numFmtId="180" fontId="10" fillId="0" borderId="63" xfId="0" applyNumberFormat="1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87E44-BC7E-4AF9-B968-00C363592D99}">
  <sheetPr>
    <tabColor rgb="FFFF0000"/>
    <pageSetUpPr fitToPage="1"/>
  </sheetPr>
  <dimension ref="A1:K29"/>
  <sheetViews>
    <sheetView zoomScale="121" zoomScaleNormal="100" workbookViewId="0">
      <selection activeCell="D19" sqref="F19"/>
    </sheetView>
  </sheetViews>
  <sheetFormatPr defaultColWidth="8.81640625" defaultRowHeight="13" x14ac:dyDescent="0.2"/>
  <cols>
    <col min="1" max="1" width="4.6328125" style="1" customWidth="1"/>
    <col min="2" max="2" width="12.453125" style="1" customWidth="1"/>
    <col min="3" max="3" width="6.1796875" style="2" customWidth="1"/>
    <col min="4" max="4" width="9.6328125" style="2" customWidth="1"/>
    <col min="5" max="5" width="5.6328125" style="2" customWidth="1"/>
    <col min="6" max="6" width="9.6328125" style="2" customWidth="1"/>
    <col min="7" max="7" width="5.6328125" style="2" customWidth="1"/>
    <col min="8" max="9" width="12.81640625" style="2" customWidth="1"/>
    <col min="10" max="10" width="21.6328125" style="2" customWidth="1"/>
    <col min="11" max="11" width="4.6328125" style="1" customWidth="1"/>
    <col min="12" max="16384" width="8.81640625" style="1"/>
  </cols>
  <sheetData>
    <row r="1" spans="1:11" x14ac:dyDescent="0.2">
      <c r="B1" s="1" t="s">
        <v>3</v>
      </c>
    </row>
    <row r="2" spans="1:11" ht="13.5" customHeight="1" x14ac:dyDescent="0.2">
      <c r="A2" s="87" t="s">
        <v>4</v>
      </c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1" ht="13.5" customHeight="1" x14ac:dyDescent="0.2">
      <c r="A3" s="87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ht="13.5" customHeight="1" x14ac:dyDescent="0.2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ht="26.25" customHeight="1" x14ac:dyDescent="0.2">
      <c r="B5" s="96" t="s">
        <v>25</v>
      </c>
      <c r="C5" s="96"/>
      <c r="D5" s="96"/>
      <c r="E5" s="96"/>
      <c r="F5" s="96"/>
      <c r="G5" s="96"/>
      <c r="H5" s="96"/>
      <c r="I5" s="96"/>
      <c r="J5" s="96"/>
      <c r="K5" s="4"/>
    </row>
    <row r="6" spans="1:11" ht="26.25" customHeight="1" x14ac:dyDescent="0.2">
      <c r="D6" s="5" t="s">
        <v>23</v>
      </c>
      <c r="E6" s="6"/>
      <c r="F6" s="7" t="s">
        <v>24</v>
      </c>
      <c r="G6" s="8"/>
      <c r="H6" s="8"/>
      <c r="I6" s="8"/>
      <c r="J6" s="8"/>
      <c r="K6" s="4"/>
    </row>
    <row r="7" spans="1:11" ht="16" customHeight="1" x14ac:dyDescent="0.2">
      <c r="B7" s="4" t="s">
        <v>26</v>
      </c>
      <c r="C7" s="9"/>
      <c r="D7" s="9"/>
      <c r="E7" s="9"/>
      <c r="F7" s="9"/>
      <c r="G7" s="9"/>
      <c r="H7" s="9"/>
      <c r="I7" s="9"/>
      <c r="J7" s="9"/>
    </row>
    <row r="8" spans="1:11" ht="16" customHeight="1" x14ac:dyDescent="0.2">
      <c r="B8" s="88" t="s">
        <v>27</v>
      </c>
      <c r="C8" s="88"/>
      <c r="D8" s="88" t="s">
        <v>29</v>
      </c>
      <c r="E8" s="88"/>
      <c r="F8" s="88"/>
      <c r="G8" s="88"/>
      <c r="H8" s="88"/>
      <c r="I8" s="76" t="s">
        <v>1</v>
      </c>
      <c r="J8" s="76" t="s">
        <v>30</v>
      </c>
    </row>
    <row r="9" spans="1:11" ht="16" customHeight="1" x14ac:dyDescent="0.2">
      <c r="B9" s="88" t="s">
        <v>28</v>
      </c>
      <c r="C9" s="88"/>
      <c r="D9" s="94"/>
      <c r="E9" s="94"/>
      <c r="F9" s="94"/>
      <c r="G9" s="94"/>
      <c r="H9" s="94"/>
      <c r="I9" s="88">
        <v>1</v>
      </c>
      <c r="J9" s="95"/>
    </row>
    <row r="10" spans="1:11" ht="16" customHeight="1" x14ac:dyDescent="0.2">
      <c r="B10" s="88"/>
      <c r="C10" s="88"/>
      <c r="D10" s="94"/>
      <c r="E10" s="94"/>
      <c r="F10" s="94"/>
      <c r="G10" s="94"/>
      <c r="H10" s="94"/>
      <c r="I10" s="88"/>
      <c r="J10" s="95"/>
    </row>
    <row r="11" spans="1:11" ht="26.5" customHeight="1" x14ac:dyDescent="0.2">
      <c r="B11" s="88" t="s">
        <v>31</v>
      </c>
      <c r="C11" s="88"/>
      <c r="D11" s="88"/>
      <c r="E11" s="88"/>
      <c r="F11" s="88"/>
      <c r="G11" s="88"/>
      <c r="H11" s="88"/>
      <c r="I11" s="76"/>
      <c r="J11" s="77">
        <f>J9</f>
        <v>0</v>
      </c>
    </row>
    <row r="12" spans="1:11" ht="16" customHeight="1" x14ac:dyDescent="0.2">
      <c r="B12" s="9"/>
      <c r="C12" s="9"/>
      <c r="D12" s="9"/>
      <c r="E12" s="9"/>
      <c r="F12" s="9"/>
      <c r="G12" s="9"/>
      <c r="H12" s="9"/>
      <c r="I12" s="9"/>
      <c r="J12" s="9"/>
    </row>
    <row r="13" spans="1:11" ht="16" customHeight="1" x14ac:dyDescent="0.2">
      <c r="B13" s="9"/>
      <c r="C13" s="9"/>
      <c r="D13" s="9"/>
      <c r="E13" s="9"/>
      <c r="F13" s="9"/>
      <c r="G13" s="9"/>
      <c r="H13" s="9"/>
      <c r="I13" s="9"/>
      <c r="J13" s="9"/>
    </row>
    <row r="14" spans="1:11" ht="32" customHeight="1" x14ac:dyDescent="0.2">
      <c r="B14" s="89" t="s">
        <v>32</v>
      </c>
      <c r="C14" s="90"/>
      <c r="D14" s="90"/>
      <c r="E14" s="91">
        <f>J11</f>
        <v>0</v>
      </c>
      <c r="F14" s="90"/>
      <c r="G14" s="90" t="s">
        <v>33</v>
      </c>
      <c r="H14" s="90"/>
      <c r="I14" s="92">
        <f>E14*60</f>
        <v>0</v>
      </c>
      <c r="J14" s="93"/>
    </row>
    <row r="15" spans="1:11" ht="16" customHeight="1" x14ac:dyDescent="0.2">
      <c r="B15" s="9"/>
      <c r="C15" s="9"/>
      <c r="D15" s="9"/>
      <c r="E15" s="9"/>
      <c r="F15" s="9"/>
      <c r="G15" s="9"/>
      <c r="H15" s="9"/>
      <c r="I15" s="9"/>
      <c r="J15" s="9"/>
    </row>
    <row r="16" spans="1:11" ht="16" customHeight="1" thickBot="1" x14ac:dyDescent="0.25">
      <c r="B16" s="9" t="s">
        <v>38</v>
      </c>
      <c r="C16" s="9"/>
      <c r="D16" s="9"/>
      <c r="E16" s="9"/>
      <c r="F16" s="9"/>
      <c r="G16" s="9"/>
      <c r="H16" s="9"/>
      <c r="I16" s="9"/>
      <c r="J16" s="9"/>
    </row>
    <row r="17" spans="2:10" ht="19.5" customHeight="1" x14ac:dyDescent="0.2">
      <c r="B17" s="97" t="s">
        <v>27</v>
      </c>
      <c r="C17" s="99" t="s">
        <v>1</v>
      </c>
      <c r="D17" s="114" t="s">
        <v>8</v>
      </c>
      <c r="E17" s="114"/>
      <c r="F17" s="114"/>
      <c r="G17" s="114"/>
      <c r="H17" s="114"/>
      <c r="I17" s="114"/>
      <c r="J17" s="102" t="s">
        <v>11</v>
      </c>
    </row>
    <row r="18" spans="2:10" ht="19.5" customHeight="1" thickBot="1" x14ac:dyDescent="0.25">
      <c r="B18" s="98"/>
      <c r="C18" s="100"/>
      <c r="D18" s="115" t="s">
        <v>9</v>
      </c>
      <c r="E18" s="115"/>
      <c r="F18" s="115"/>
      <c r="G18" s="116"/>
      <c r="H18" s="10" t="s">
        <v>0</v>
      </c>
      <c r="I18" s="11" t="s">
        <v>10</v>
      </c>
      <c r="J18" s="103"/>
    </row>
    <row r="19" spans="2:10" ht="19.5" customHeight="1" x14ac:dyDescent="0.2">
      <c r="B19" s="12"/>
      <c r="C19" s="101" t="s">
        <v>2</v>
      </c>
      <c r="D19" s="13">
        <v>1</v>
      </c>
      <c r="E19" s="14" t="s">
        <v>15</v>
      </c>
      <c r="F19" s="15"/>
      <c r="G19" s="16" t="s">
        <v>17</v>
      </c>
      <c r="H19" s="17">
        <f>IF(OR(D19="",F19=""),0,IF((F19-D19+1)*12&lt;H22,(F19-D19+1)*12,H22))</f>
        <v>0</v>
      </c>
      <c r="I19" s="18"/>
      <c r="J19" s="19">
        <f>ROUNDDOWN(H19*I19,0)</f>
        <v>0</v>
      </c>
    </row>
    <row r="20" spans="2:10" ht="19.5" customHeight="1" x14ac:dyDescent="0.2">
      <c r="B20" s="12"/>
      <c r="C20" s="101"/>
      <c r="D20" s="20" t="str">
        <f>IF(F19="","",F19+1)</f>
        <v/>
      </c>
      <c r="E20" s="21" t="s">
        <v>15</v>
      </c>
      <c r="F20" s="22"/>
      <c r="G20" s="23" t="s">
        <v>17</v>
      </c>
      <c r="H20" s="24">
        <f>IF(OR(F20="",D20=""),0,IF(H22-H19&lt;0,0,IF(H22-H19&gt;(F20-D20+1)*12,(F20-D20+1)*12,H22-H19)))</f>
        <v>0</v>
      </c>
      <c r="I20" s="25"/>
      <c r="J20" s="26">
        <f>ROUNDDOWN(H20*I20,0)</f>
        <v>0</v>
      </c>
    </row>
    <row r="21" spans="2:10" ht="19.5" customHeight="1" thickBot="1" x14ac:dyDescent="0.25">
      <c r="B21" s="46" t="s">
        <v>34</v>
      </c>
      <c r="C21" s="101"/>
      <c r="D21" s="27" t="str">
        <f>IF(F20="","",F20+1)</f>
        <v/>
      </c>
      <c r="E21" s="28" t="s">
        <v>19</v>
      </c>
      <c r="F21" s="29"/>
      <c r="G21" s="30"/>
      <c r="H21" s="31">
        <f>IF(D21="",0,IF(H22-SUM(H19:H20)&gt;0,H22-SUM(H19:H20),0))</f>
        <v>0</v>
      </c>
      <c r="I21" s="32"/>
      <c r="J21" s="33">
        <f>ROUNDDOWN(H21*I21,0)</f>
        <v>0</v>
      </c>
    </row>
    <row r="22" spans="2:10" ht="19.5" customHeight="1" thickBot="1" x14ac:dyDescent="0.25">
      <c r="B22" s="46" t="s">
        <v>35</v>
      </c>
      <c r="C22" s="101"/>
      <c r="D22" s="118" t="s">
        <v>12</v>
      </c>
      <c r="E22" s="119"/>
      <c r="F22" s="119"/>
      <c r="G22" s="120"/>
      <c r="H22" s="34">
        <v>185000</v>
      </c>
      <c r="I22" s="35" t="s">
        <v>21</v>
      </c>
      <c r="J22" s="36">
        <f>SUM(J19:J21)</f>
        <v>0</v>
      </c>
    </row>
    <row r="23" spans="2:10" ht="19.5" customHeight="1" thickBot="1" x14ac:dyDescent="0.25">
      <c r="B23" s="37"/>
      <c r="C23" s="100"/>
      <c r="D23" s="117" t="s">
        <v>39</v>
      </c>
      <c r="E23" s="117"/>
      <c r="F23" s="117"/>
      <c r="G23" s="117"/>
      <c r="H23" s="117"/>
      <c r="I23" s="117"/>
      <c r="J23" s="78">
        <f>SUM(J22)</f>
        <v>0</v>
      </c>
    </row>
    <row r="24" spans="2:10" ht="19.5" customHeight="1" x14ac:dyDescent="0.2"/>
    <row r="25" spans="2:10" ht="13.5" thickBot="1" x14ac:dyDescent="0.25">
      <c r="B25" s="1" t="s">
        <v>37</v>
      </c>
    </row>
    <row r="26" spans="2:10" x14ac:dyDescent="0.2">
      <c r="B26" s="104" t="s">
        <v>36</v>
      </c>
      <c r="C26" s="105"/>
      <c r="D26" s="105"/>
      <c r="E26" s="105"/>
      <c r="F26" s="105"/>
      <c r="G26" s="105"/>
      <c r="H26" s="106"/>
      <c r="I26" s="110">
        <f>SUM(I14,J23)</f>
        <v>0</v>
      </c>
      <c r="J26" s="111"/>
    </row>
    <row r="27" spans="2:10" ht="13.5" thickBot="1" x14ac:dyDescent="0.25">
      <c r="B27" s="107"/>
      <c r="C27" s="108"/>
      <c r="D27" s="108"/>
      <c r="E27" s="108"/>
      <c r="F27" s="108"/>
      <c r="G27" s="108"/>
      <c r="H27" s="109"/>
      <c r="I27" s="112"/>
      <c r="J27" s="113"/>
    </row>
    <row r="29" spans="2:10" x14ac:dyDescent="0.2">
      <c r="B29" s="86" t="s">
        <v>42</v>
      </c>
    </row>
  </sheetData>
  <mergeCells count="24">
    <mergeCell ref="B17:B18"/>
    <mergeCell ref="C17:C18"/>
    <mergeCell ref="C19:C23"/>
    <mergeCell ref="J17:J18"/>
    <mergeCell ref="B26:H27"/>
    <mergeCell ref="I26:J27"/>
    <mergeCell ref="D17:I17"/>
    <mergeCell ref="D18:G18"/>
    <mergeCell ref="D23:I23"/>
    <mergeCell ref="D22:G22"/>
    <mergeCell ref="A2:K4"/>
    <mergeCell ref="B11:C11"/>
    <mergeCell ref="D11:H11"/>
    <mergeCell ref="B14:D14"/>
    <mergeCell ref="E14:F14"/>
    <mergeCell ref="G14:H14"/>
    <mergeCell ref="I14:J14"/>
    <mergeCell ref="B8:C8"/>
    <mergeCell ref="B9:C10"/>
    <mergeCell ref="D8:H8"/>
    <mergeCell ref="D9:H10"/>
    <mergeCell ref="I9:I10"/>
    <mergeCell ref="J9:J10"/>
    <mergeCell ref="B5:J5"/>
  </mergeCells>
  <phoneticPr fontId="2"/>
  <printOptions horizontalCentered="1"/>
  <pageMargins left="0.59055118110236227" right="0.59055118110236227" top="0.98425196850393704" bottom="0.98425196850393704" header="0.51181102362204722" footer="0.51181102362204722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255CD-76D7-451A-8036-706592F4D4C4}">
  <sheetPr>
    <tabColor rgb="FF0070C0"/>
    <pageSetUpPr fitToPage="1"/>
  </sheetPr>
  <dimension ref="A1:K37"/>
  <sheetViews>
    <sheetView tabSelected="1" zoomScaleNormal="100" workbookViewId="0">
      <selection activeCell="D19" sqref="D19:G19"/>
    </sheetView>
  </sheetViews>
  <sheetFormatPr defaultColWidth="8.81640625" defaultRowHeight="13" x14ac:dyDescent="0.2"/>
  <cols>
    <col min="1" max="1" width="4.6328125" style="1" customWidth="1"/>
    <col min="2" max="2" width="12.453125" style="1" customWidth="1"/>
    <col min="3" max="3" width="6.1796875" style="1" customWidth="1"/>
    <col min="4" max="4" width="10.08984375" style="1" customWidth="1"/>
    <col min="5" max="5" width="5.6328125" style="1" customWidth="1"/>
    <col min="6" max="6" width="10.08984375" style="1" customWidth="1"/>
    <col min="7" max="7" width="5.6328125" style="1" customWidth="1"/>
    <col min="8" max="9" width="12.81640625" style="1" customWidth="1"/>
    <col min="10" max="10" width="21.6328125" style="1" customWidth="1"/>
    <col min="11" max="11" width="4.6328125" style="1" customWidth="1"/>
    <col min="12" max="12" width="5.1796875" style="1" customWidth="1"/>
    <col min="13" max="16384" width="8.81640625" style="1"/>
  </cols>
  <sheetData>
    <row r="1" spans="1:11" x14ac:dyDescent="0.2">
      <c r="A1" s="1" t="s">
        <v>3</v>
      </c>
    </row>
    <row r="2" spans="1:11" x14ac:dyDescent="0.2">
      <c r="A2" s="87" t="s">
        <v>4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</row>
    <row r="3" spans="1:11" x14ac:dyDescent="0.2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</row>
    <row r="4" spans="1:11" x14ac:dyDescent="0.2">
      <c r="A4" s="127"/>
      <c r="B4" s="127"/>
      <c r="C4" s="127"/>
      <c r="D4" s="127"/>
      <c r="E4" s="127"/>
      <c r="F4" s="127"/>
      <c r="G4" s="127"/>
      <c r="H4" s="127"/>
      <c r="I4" s="127"/>
      <c r="J4" s="127"/>
      <c r="K4" s="127"/>
    </row>
    <row r="5" spans="1:11" ht="29.25" customHeight="1" x14ac:dyDescent="0.2">
      <c r="A5" s="128" t="s">
        <v>41</v>
      </c>
      <c r="B5" s="128"/>
      <c r="C5" s="128"/>
      <c r="D5" s="128"/>
      <c r="E5" s="128"/>
      <c r="F5" s="128"/>
      <c r="G5" s="128"/>
      <c r="H5" s="128"/>
      <c r="I5" s="128"/>
      <c r="J5" s="128"/>
      <c r="K5" s="128"/>
    </row>
    <row r="6" spans="1:11" ht="29.25" customHeight="1" x14ac:dyDescent="0.2">
      <c r="A6" s="3"/>
      <c r="B6" s="3"/>
      <c r="C6" s="3"/>
      <c r="D6" s="49" t="s">
        <v>22</v>
      </c>
      <c r="E6" s="50"/>
      <c r="F6" s="51" t="s">
        <v>24</v>
      </c>
      <c r="G6" s="3"/>
      <c r="H6" s="3"/>
      <c r="I6" s="3"/>
      <c r="J6" s="3"/>
      <c r="K6" s="3"/>
    </row>
    <row r="7" spans="1:11" ht="15.75" customHeight="1" x14ac:dyDescent="0.2"/>
    <row r="8" spans="1:11" ht="16" customHeight="1" x14ac:dyDescent="0.2">
      <c r="B8" s="4" t="s">
        <v>26</v>
      </c>
      <c r="C8" s="9"/>
      <c r="D8" s="9"/>
      <c r="E8" s="9"/>
      <c r="F8" s="9"/>
      <c r="G8" s="9"/>
      <c r="H8" s="9"/>
      <c r="I8" s="9"/>
      <c r="J8" s="9"/>
    </row>
    <row r="9" spans="1:11" ht="16" customHeight="1" x14ac:dyDescent="0.2">
      <c r="B9" s="88" t="s">
        <v>27</v>
      </c>
      <c r="C9" s="88"/>
      <c r="D9" s="88" t="s">
        <v>29</v>
      </c>
      <c r="E9" s="88"/>
      <c r="F9" s="88"/>
      <c r="G9" s="88"/>
      <c r="H9" s="88"/>
      <c r="I9" s="76" t="s">
        <v>1</v>
      </c>
      <c r="J9" s="76" t="s">
        <v>30</v>
      </c>
    </row>
    <row r="10" spans="1:11" ht="16" customHeight="1" x14ac:dyDescent="0.2">
      <c r="B10" s="88" t="s">
        <v>28</v>
      </c>
      <c r="C10" s="88"/>
      <c r="D10" s="94"/>
      <c r="E10" s="94"/>
      <c r="F10" s="94"/>
      <c r="G10" s="94"/>
      <c r="H10" s="94"/>
      <c r="I10" s="88">
        <v>1</v>
      </c>
      <c r="J10" s="95"/>
    </row>
    <row r="11" spans="1:11" ht="16" customHeight="1" x14ac:dyDescent="0.2">
      <c r="B11" s="88"/>
      <c r="C11" s="88"/>
      <c r="D11" s="94"/>
      <c r="E11" s="94"/>
      <c r="F11" s="94"/>
      <c r="G11" s="94"/>
      <c r="H11" s="94"/>
      <c r="I11" s="88"/>
      <c r="J11" s="95"/>
    </row>
    <row r="12" spans="1:11" ht="26.5" customHeight="1" x14ac:dyDescent="0.2">
      <c r="B12" s="88" t="s">
        <v>31</v>
      </c>
      <c r="C12" s="88"/>
      <c r="D12" s="88"/>
      <c r="E12" s="88"/>
      <c r="F12" s="88"/>
      <c r="G12" s="88"/>
      <c r="H12" s="88"/>
      <c r="I12" s="76"/>
      <c r="J12" s="85">
        <f>J10</f>
        <v>0</v>
      </c>
    </row>
    <row r="13" spans="1:11" ht="16" customHeight="1" x14ac:dyDescent="0.2">
      <c r="B13" s="9"/>
      <c r="C13" s="9"/>
      <c r="D13" s="9"/>
      <c r="E13" s="9"/>
      <c r="F13" s="9"/>
      <c r="G13" s="9"/>
      <c r="H13" s="9"/>
      <c r="I13" s="9"/>
      <c r="J13" s="9"/>
    </row>
    <row r="14" spans="1:11" ht="16" customHeight="1" x14ac:dyDescent="0.2">
      <c r="B14" s="9"/>
      <c r="C14" s="9"/>
      <c r="D14" s="9"/>
      <c r="E14" s="9"/>
      <c r="F14" s="9"/>
      <c r="G14" s="9"/>
      <c r="H14" s="9"/>
      <c r="I14" s="9"/>
      <c r="J14" s="9"/>
    </row>
    <row r="15" spans="1:11" ht="32" customHeight="1" x14ac:dyDescent="0.2">
      <c r="B15" s="89" t="s">
        <v>32</v>
      </c>
      <c r="C15" s="90"/>
      <c r="D15" s="90"/>
      <c r="E15" s="91">
        <f>J12</f>
        <v>0</v>
      </c>
      <c r="F15" s="90"/>
      <c r="G15" s="90" t="s">
        <v>33</v>
      </c>
      <c r="H15" s="90"/>
      <c r="I15" s="121">
        <f>E15*60</f>
        <v>0</v>
      </c>
      <c r="J15" s="122"/>
    </row>
    <row r="16" spans="1:11" ht="16" customHeight="1" x14ac:dyDescent="0.2">
      <c r="B16" s="9"/>
      <c r="C16" s="9"/>
      <c r="D16" s="74"/>
      <c r="E16" s="82"/>
      <c r="F16" s="74"/>
      <c r="G16" s="74"/>
      <c r="H16" s="74"/>
      <c r="I16" s="83"/>
      <c r="J16" s="81"/>
    </row>
    <row r="17" spans="2:11" ht="16" customHeight="1" thickBot="1" x14ac:dyDescent="0.25">
      <c r="B17" s="9"/>
      <c r="C17" s="9"/>
      <c r="D17" s="75"/>
      <c r="E17" s="79"/>
      <c r="F17" s="75"/>
      <c r="G17" s="75"/>
      <c r="H17" s="75"/>
      <c r="I17" s="80"/>
      <c r="J17" s="81"/>
    </row>
    <row r="18" spans="2:11" ht="20.149999999999999" customHeight="1" x14ac:dyDescent="0.2">
      <c r="B18" s="97" t="s">
        <v>27</v>
      </c>
      <c r="C18" s="99" t="s">
        <v>1</v>
      </c>
      <c r="D18" s="114" t="s">
        <v>8</v>
      </c>
      <c r="E18" s="114"/>
      <c r="F18" s="114"/>
      <c r="G18" s="114"/>
      <c r="H18" s="114"/>
      <c r="I18" s="114"/>
      <c r="J18" s="102" t="s">
        <v>11</v>
      </c>
    </row>
    <row r="19" spans="2:11" ht="20.149999999999999" customHeight="1" thickBot="1" x14ac:dyDescent="0.25">
      <c r="B19" s="98"/>
      <c r="C19" s="100"/>
      <c r="D19" s="108" t="s">
        <v>9</v>
      </c>
      <c r="E19" s="108"/>
      <c r="F19" s="108"/>
      <c r="G19" s="109"/>
      <c r="H19" s="52" t="s">
        <v>0</v>
      </c>
      <c r="I19" s="53" t="s">
        <v>10</v>
      </c>
      <c r="J19" s="103"/>
    </row>
    <row r="20" spans="2:11" ht="20.149999999999999" customHeight="1" thickBot="1" x14ac:dyDescent="0.25">
      <c r="B20" s="54"/>
      <c r="C20" s="126" t="s">
        <v>7</v>
      </c>
      <c r="D20" s="123" t="s">
        <v>6</v>
      </c>
      <c r="E20" s="119"/>
      <c r="F20" s="119"/>
      <c r="G20" s="120"/>
      <c r="H20" s="55"/>
      <c r="I20" s="56"/>
      <c r="J20" s="56"/>
    </row>
    <row r="21" spans="2:11" ht="20.149999999999999" customHeight="1" x14ac:dyDescent="0.2">
      <c r="B21" s="44"/>
      <c r="C21" s="126"/>
      <c r="D21" s="57">
        <v>1</v>
      </c>
      <c r="E21" s="58" t="s">
        <v>16</v>
      </c>
      <c r="F21" s="59"/>
      <c r="G21" s="30" t="s">
        <v>18</v>
      </c>
      <c r="H21" s="60">
        <f>IF(OR(D21="",F21=""),0,IF((F21-D21+1)*12&lt;H24,(F21-D21+1)*12,H24))</f>
        <v>0</v>
      </c>
      <c r="I21" s="61"/>
      <c r="J21" s="62">
        <f>ROUNDDOWN(H21*I21,0)</f>
        <v>0</v>
      </c>
    </row>
    <row r="22" spans="2:11" ht="20.149999999999999" customHeight="1" x14ac:dyDescent="0.2">
      <c r="B22" s="12"/>
      <c r="C22" s="126"/>
      <c r="D22" s="57" t="str">
        <f>IF(F21="","",F21+1)</f>
        <v/>
      </c>
      <c r="E22" s="58" t="s">
        <v>16</v>
      </c>
      <c r="F22" s="59"/>
      <c r="G22" s="43" t="s">
        <v>18</v>
      </c>
      <c r="H22" s="63">
        <f>IF(OR(F22="",D22=""),0,IF(H24-H21&lt;0,0,IF(H24-H21&gt;(F22-D22+1)*12,(F22-D22+1)*12,H24-H21)))</f>
        <v>0</v>
      </c>
      <c r="I22" s="64"/>
      <c r="J22" s="65">
        <f>ROUNDDOWN(H22*I22,0)</f>
        <v>0</v>
      </c>
    </row>
    <row r="23" spans="2:11" ht="20.149999999999999" customHeight="1" thickBot="1" x14ac:dyDescent="0.25">
      <c r="B23" s="12"/>
      <c r="C23" s="126"/>
      <c r="D23" s="40" t="str">
        <f>IF(F22="","",F22+1)</f>
        <v/>
      </c>
      <c r="E23" s="39" t="s">
        <v>20</v>
      </c>
      <c r="F23" s="40"/>
      <c r="G23" s="45"/>
      <c r="H23" s="66">
        <f>IF(D23="",0,IF(H24-SUM(H21:H22)&gt;0,H24-SUM(H21:H22),0))</f>
        <v>0</v>
      </c>
      <c r="I23" s="67"/>
      <c r="J23" s="68">
        <f>ROUNDDOWN(H23*I23,0)</f>
        <v>0</v>
      </c>
    </row>
    <row r="24" spans="2:11" ht="20.149999999999999" customHeight="1" thickBot="1" x14ac:dyDescent="0.25">
      <c r="B24" s="12"/>
      <c r="C24" s="126"/>
      <c r="D24" s="124" t="s">
        <v>13</v>
      </c>
      <c r="E24" s="124"/>
      <c r="F24" s="124"/>
      <c r="G24" s="125"/>
      <c r="H24" s="69">
        <v>74000</v>
      </c>
      <c r="I24" s="35" t="s">
        <v>21</v>
      </c>
      <c r="J24" s="38">
        <f>SUM(J21:J23)</f>
        <v>0</v>
      </c>
    </row>
    <row r="25" spans="2:11" ht="20.149999999999999" customHeight="1" thickBot="1" x14ac:dyDescent="0.25">
      <c r="B25" s="46" t="s">
        <v>34</v>
      </c>
      <c r="C25" s="126"/>
      <c r="D25" s="123" t="s">
        <v>5</v>
      </c>
      <c r="E25" s="119"/>
      <c r="F25" s="119"/>
      <c r="G25" s="120"/>
      <c r="H25" s="55"/>
      <c r="I25" s="56"/>
      <c r="J25" s="35"/>
    </row>
    <row r="26" spans="2:11" ht="20.149999999999999" customHeight="1" x14ac:dyDescent="0.2">
      <c r="B26" s="46" t="s">
        <v>35</v>
      </c>
      <c r="C26" s="126"/>
      <c r="D26" s="57">
        <v>1</v>
      </c>
      <c r="E26" s="41" t="s">
        <v>15</v>
      </c>
      <c r="F26" s="70"/>
      <c r="G26" s="71" t="s">
        <v>17</v>
      </c>
      <c r="H26" s="60">
        <f>IF(OR(D26="",F26=""),0,IF((F26-D26+1)*12&lt;H29,(F26-D26+1)*12,H29))</f>
        <v>0</v>
      </c>
      <c r="I26" s="61"/>
      <c r="J26" s="62">
        <f>ROUNDDOWN(H26*I26,0)</f>
        <v>0</v>
      </c>
    </row>
    <row r="27" spans="2:11" ht="20.149999999999999" customHeight="1" x14ac:dyDescent="0.2">
      <c r="B27" s="46"/>
      <c r="C27" s="126"/>
      <c r="D27" s="72" t="str">
        <f>IF(F26="","",F26+1)</f>
        <v/>
      </c>
      <c r="E27" s="21" t="s">
        <v>15</v>
      </c>
      <c r="F27" s="22"/>
      <c r="G27" s="42" t="s">
        <v>17</v>
      </c>
      <c r="H27" s="63">
        <f>IF(OR(F27="",D27=""),0,IF(H29-H26&lt;0,0,IF(H29-H26&gt;(F27-D27+1)*12,(F27-D27+1)*12,H29-H26)))</f>
        <v>0</v>
      </c>
      <c r="I27" s="64"/>
      <c r="J27" s="65">
        <f>ROUNDDOWN(H27*I27,0)</f>
        <v>0</v>
      </c>
    </row>
    <row r="28" spans="2:11" ht="20.149999999999999" customHeight="1" thickBot="1" x14ac:dyDescent="0.25">
      <c r="B28" s="46"/>
      <c r="C28" s="126"/>
      <c r="D28" s="40" t="str">
        <f>IF(F27="","",F27+1)</f>
        <v/>
      </c>
      <c r="E28" s="28" t="s">
        <v>19</v>
      </c>
      <c r="F28" s="48"/>
      <c r="G28" s="47"/>
      <c r="H28" s="66">
        <f>IF(D28="",0,IF(H29-SUM(H26:H27)&gt;0,H29-SUM(H26:H27),0))</f>
        <v>0</v>
      </c>
      <c r="I28" s="67"/>
      <c r="J28" s="68">
        <f>ROUNDDOWN(H28*I28,0)</f>
        <v>0</v>
      </c>
    </row>
    <row r="29" spans="2:11" ht="20.149999999999999" customHeight="1" thickBot="1" x14ac:dyDescent="0.25">
      <c r="B29" s="12"/>
      <c r="C29" s="126"/>
      <c r="D29" s="123" t="s">
        <v>14</v>
      </c>
      <c r="E29" s="119"/>
      <c r="F29" s="119"/>
      <c r="G29" s="120"/>
      <c r="H29" s="69">
        <v>65000</v>
      </c>
      <c r="I29" s="35" t="s">
        <v>21</v>
      </c>
      <c r="J29" s="38">
        <f>SUM(J26:J28)</f>
        <v>0</v>
      </c>
    </row>
    <row r="30" spans="2:11" ht="32.25" customHeight="1" thickBot="1" x14ac:dyDescent="0.25">
      <c r="B30" s="37"/>
      <c r="C30" s="100"/>
      <c r="D30" s="117" t="s">
        <v>40</v>
      </c>
      <c r="E30" s="117"/>
      <c r="F30" s="117"/>
      <c r="G30" s="117"/>
      <c r="H30" s="117"/>
      <c r="I30" s="117"/>
      <c r="J30" s="84">
        <f>SUM(J24,J29)</f>
        <v>0</v>
      </c>
      <c r="K30" s="2"/>
    </row>
    <row r="31" spans="2:11" ht="16" customHeight="1" x14ac:dyDescent="0.2">
      <c r="G31" s="73"/>
    </row>
    <row r="33" spans="2:10" ht="13.5" thickBot="1" x14ac:dyDescent="0.25">
      <c r="B33" s="1" t="s">
        <v>37</v>
      </c>
      <c r="C33" s="2"/>
      <c r="D33" s="2"/>
      <c r="E33" s="2"/>
      <c r="F33" s="2"/>
      <c r="G33" s="2"/>
      <c r="H33" s="2"/>
      <c r="I33" s="2"/>
      <c r="J33" s="2"/>
    </row>
    <row r="34" spans="2:10" x14ac:dyDescent="0.2">
      <c r="B34" s="104" t="s">
        <v>36</v>
      </c>
      <c r="C34" s="105"/>
      <c r="D34" s="105"/>
      <c r="E34" s="105"/>
      <c r="F34" s="105"/>
      <c r="G34" s="105"/>
      <c r="H34" s="106"/>
      <c r="I34" s="110">
        <f>SUM(I15,J30)</f>
        <v>0</v>
      </c>
      <c r="J34" s="111"/>
    </row>
    <row r="35" spans="2:10" ht="13.5" thickBot="1" x14ac:dyDescent="0.25">
      <c r="B35" s="107"/>
      <c r="C35" s="108"/>
      <c r="D35" s="108"/>
      <c r="E35" s="108"/>
      <c r="F35" s="108"/>
      <c r="G35" s="108"/>
      <c r="H35" s="109"/>
      <c r="I35" s="112"/>
      <c r="J35" s="113"/>
    </row>
    <row r="36" spans="2:10" x14ac:dyDescent="0.2">
      <c r="C36" s="2"/>
      <c r="D36" s="2"/>
      <c r="E36" s="2"/>
      <c r="F36" s="2"/>
      <c r="G36" s="2"/>
      <c r="H36" s="2"/>
      <c r="I36" s="2"/>
      <c r="J36" s="2"/>
    </row>
    <row r="37" spans="2:10" x14ac:dyDescent="0.2">
      <c r="B37" s="86" t="s">
        <v>42</v>
      </c>
    </row>
  </sheetData>
  <mergeCells count="27">
    <mergeCell ref="C20:C30"/>
    <mergeCell ref="A2:K4"/>
    <mergeCell ref="A5:K5"/>
    <mergeCell ref="B18:B19"/>
    <mergeCell ref="C18:C19"/>
    <mergeCell ref="J18:J19"/>
    <mergeCell ref="D18:I18"/>
    <mergeCell ref="D19:G19"/>
    <mergeCell ref="B9:C9"/>
    <mergeCell ref="D9:H9"/>
    <mergeCell ref="B10:C11"/>
    <mergeCell ref="B34:H35"/>
    <mergeCell ref="I34:J35"/>
    <mergeCell ref="D10:H11"/>
    <mergeCell ref="I10:I11"/>
    <mergeCell ref="J10:J11"/>
    <mergeCell ref="B12:C12"/>
    <mergeCell ref="D12:H12"/>
    <mergeCell ref="B15:D15"/>
    <mergeCell ref="E15:F15"/>
    <mergeCell ref="G15:H15"/>
    <mergeCell ref="I15:J15"/>
    <mergeCell ref="D20:G20"/>
    <mergeCell ref="D25:G25"/>
    <mergeCell ref="D30:I30"/>
    <mergeCell ref="D24:G24"/>
    <mergeCell ref="D29:G29"/>
  </mergeCells>
  <phoneticPr fontId="2"/>
  <printOptions horizontalCentered="1"/>
  <pageMargins left="0.59055118110236227" right="0.59055118110236227" top="0.98425196850393704" bottom="0.98425196850393704" header="0.51181102362204722" footer="0.51181102362204722"/>
  <pageSetup paperSize="9" scale="8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第1号物件用</vt:lpstr>
      <vt:lpstr>第2号物件用</vt:lpstr>
      <vt:lpstr>第1号物件用!Print_Area</vt:lpstr>
      <vt:lpstr>第2号物件用!Print_Area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2023-02-24T01:56:43Z</dcterms:created>
  <dcterms:modified xsi:type="dcterms:W3CDTF">2026-02-03T07:27:11Z</dcterms:modified>
</cp:coreProperties>
</file>