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B4902603-B003-4649-A77E-982F357E3C90}" xr6:coauthVersionLast="47" xr6:coauthVersionMax="47" xr10:uidLastSave="{00000000-0000-0000-0000-000000000000}"/>
  <bookViews>
    <workbookView xWindow="-120" yWindow="-120" windowWidth="29040" windowHeight="15720" xr2:uid="{00000000-000D-0000-FFFF-FFFF00000000}"/>
  </bookViews>
  <sheets>
    <sheet name="様式２－２" sheetId="3" r:id="rId1"/>
    <sheet name="様式2－3" sheetId="2" r:id="rId2"/>
    <sheet name="申請様式３" sheetId="6" r:id="rId3"/>
    <sheet name="申請様式４" sheetId="4" r:id="rId4"/>
    <sheet name="申請様式５" sheetId="8" r:id="rId5"/>
    <sheet name="申請様式５ (概念図記載例)" sheetId="15" r:id="rId6"/>
    <sheet name="申請様式５ (概念図記載例) (解説)" sheetId="17" r:id="rId7"/>
    <sheet name="申請様式７－１" sheetId="5" r:id="rId8"/>
    <sheet name="別添　参考" sheetId="18" r:id="rId9"/>
    <sheet name="参考様式" sheetId="1" r:id="rId10"/>
  </sheets>
  <definedNames>
    <definedName name="_xlnm.Print_Area" localSheetId="2">申請様式３!$A$1:$AI$87</definedName>
    <definedName name="_xlnm.Print_Area" localSheetId="4">申請様式５!$A$1:$AJ$221</definedName>
    <definedName name="_xlnm.Print_Area" localSheetId="5">'申請様式５ (概念図記載例)'!$A$1:$AV$40</definedName>
    <definedName name="_xlnm.Print_Area" localSheetId="6">'申請様式５ (概念図記載例) (解説)'!$A$1:$AV$42</definedName>
    <definedName name="_xlnm.Print_Area" localSheetId="7">'申請様式７－１'!$A$1:$AJ$41</definedName>
    <definedName name="_xlnm.Print_Area" localSheetId="8">'別添　参考'!$A$1:$BN$131</definedName>
    <definedName name="_xlnm.Print_Area" localSheetId="0">'様式２－２'!$A$1:$W$44</definedName>
    <definedName name="_xlnm.Print_Area" localSheetId="1">'様式2－3'!$A$1:$AJ$37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09" i="8" l="1"/>
  <c r="BK104" i="18"/>
  <c r="AN104" i="18"/>
  <c r="BK103" i="18"/>
  <c r="AN103" i="18"/>
  <c r="BK102" i="18"/>
  <c r="AN102" i="18"/>
  <c r="BK101" i="18"/>
  <c r="AN101" i="18"/>
  <c r="BK100" i="18"/>
  <c r="AN100" i="18"/>
  <c r="BK99" i="18"/>
  <c r="AN99" i="18"/>
  <c r="BK98" i="18"/>
  <c r="AN98" i="18"/>
  <c r="BK97" i="18"/>
  <c r="AN97" i="18"/>
  <c r="BK96" i="18"/>
  <c r="AN96" i="18"/>
  <c r="AN94" i="18"/>
  <c r="AN83" i="18"/>
  <c r="AN82" i="18"/>
  <c r="AN81" i="18"/>
  <c r="AN80" i="18"/>
  <c r="AN79" i="18"/>
  <c r="AN78" i="18"/>
  <c r="AN77" i="18"/>
  <c r="AN76" i="18"/>
  <c r="AN75" i="18"/>
  <c r="AN73" i="18"/>
  <c r="AN69" i="18"/>
  <c r="AN68" i="18"/>
  <c r="AN67" i="18"/>
  <c r="AN66" i="18"/>
  <c r="AN65" i="18"/>
  <c r="AN64" i="18"/>
  <c r="AN63" i="18"/>
  <c r="AN62" i="18"/>
  <c r="AN61" i="18"/>
  <c r="AN59" i="18"/>
  <c r="AN55" i="18"/>
  <c r="AN54" i="18"/>
  <c r="AN53" i="18"/>
  <c r="AN52" i="18"/>
  <c r="AN51" i="18"/>
  <c r="AN50" i="18"/>
  <c r="AN49" i="18"/>
  <c r="AN48" i="18"/>
  <c r="AN47" i="18"/>
  <c r="AN45" i="18"/>
  <c r="AN41" i="18"/>
  <c r="AN40" i="18"/>
  <c r="AN39" i="18"/>
  <c r="AN38" i="18"/>
  <c r="AN37" i="18"/>
  <c r="AN36" i="18"/>
  <c r="AN35" i="18"/>
  <c r="AN34" i="18"/>
  <c r="AN33" i="18"/>
  <c r="AN31" i="18"/>
  <c r="BK26" i="18"/>
  <c r="AN26" i="18"/>
  <c r="BK25" i="18"/>
  <c r="AN25" i="18"/>
  <c r="BK24" i="18"/>
  <c r="AN24" i="18"/>
  <c r="BK23" i="18"/>
  <c r="AN23" i="18"/>
  <c r="BK22" i="18"/>
  <c r="AN22" i="18"/>
  <c r="BK21" i="18"/>
  <c r="AN21" i="18"/>
  <c r="BK20" i="18"/>
  <c r="AN20" i="18"/>
  <c r="K20" i="18"/>
  <c r="H20" i="18"/>
  <c r="N20" i="18" s="1"/>
  <c r="BK19" i="18"/>
  <c r="AN19" i="18"/>
  <c r="K19" i="18"/>
  <c r="H19" i="18"/>
  <c r="BK18" i="18"/>
  <c r="AN18" i="18"/>
  <c r="K18" i="18"/>
  <c r="H18" i="18"/>
  <c r="K17" i="18"/>
  <c r="H17" i="18"/>
  <c r="H16" i="18" s="1"/>
  <c r="AN16" i="18"/>
  <c r="N19" i="18" l="1"/>
  <c r="N18" i="18"/>
  <c r="K16" i="18"/>
  <c r="N16" i="18" s="1"/>
  <c r="N17" i="18"/>
  <c r="AC29" i="17"/>
  <c r="AC28" i="17"/>
  <c r="AC27" i="17"/>
  <c r="AC26" i="17"/>
  <c r="AT19" i="17"/>
  <c r="AC19" i="17"/>
  <c r="AC18" i="17"/>
  <c r="AT17" i="17"/>
  <c r="AC17" i="17"/>
  <c r="AT16" i="17"/>
  <c r="AC16" i="17"/>
  <c r="AT15" i="17"/>
  <c r="AC15" i="17"/>
  <c r="AT14" i="17"/>
  <c r="AC14" i="17"/>
  <c r="AT13" i="17"/>
  <c r="AC13" i="17"/>
  <c r="AT12" i="17"/>
  <c r="AC12" i="17"/>
  <c r="AT11" i="17"/>
  <c r="AC11" i="17"/>
  <c r="AC9" i="17"/>
  <c r="AC29" i="15" l="1"/>
  <c r="AC28" i="15"/>
  <c r="AC27" i="15"/>
  <c r="AC26" i="15"/>
  <c r="AT19" i="15"/>
  <c r="AT17" i="15"/>
  <c r="AT16" i="15"/>
  <c r="AT15" i="15"/>
  <c r="AT14" i="15"/>
  <c r="AT13" i="15"/>
  <c r="AT12" i="15"/>
  <c r="AT11" i="15"/>
  <c r="AC19" i="15"/>
  <c r="AC18" i="15"/>
  <c r="AC17" i="15"/>
  <c r="AC16" i="15"/>
  <c r="AC15" i="15"/>
  <c r="AC14" i="15"/>
  <c r="AC13" i="15"/>
  <c r="AC12" i="15"/>
  <c r="AC11" i="15"/>
  <c r="AC9" i="15"/>
  <c r="W18" i="8"/>
  <c r="AC113" i="8" l="1"/>
  <c r="T99" i="8" l="1"/>
  <c r="P99" i="8"/>
  <c r="AX40" i="8" l="1"/>
  <c r="AX39" i="8"/>
  <c r="AX22" i="8"/>
  <c r="AY22" i="8"/>
  <c r="AX42" i="8"/>
  <c r="AB39" i="8"/>
  <c r="AB96" i="8"/>
  <c r="L31" i="5" l="1"/>
  <c r="S31" i="5" l="1"/>
  <c r="AG449" i="8" l="1"/>
  <c r="B449" i="8"/>
  <c r="AG447" i="8"/>
  <c r="AG445" i="8"/>
  <c r="B445" i="8"/>
  <c r="AG443" i="8"/>
  <c r="AG441" i="8"/>
  <c r="B441" i="8"/>
  <c r="AG439" i="8"/>
  <c r="B438" i="8"/>
  <c r="AG437" i="8"/>
  <c r="B437" i="8"/>
  <c r="AG435" i="8"/>
  <c r="AG433" i="8"/>
  <c r="AG431" i="8"/>
  <c r="AG398" i="8"/>
  <c r="B398" i="8"/>
  <c r="AG396" i="8"/>
  <c r="AG394" i="8"/>
  <c r="B394" i="8"/>
  <c r="AG392" i="8"/>
  <c r="AG390" i="8"/>
  <c r="B390" i="8"/>
  <c r="AG388" i="8"/>
  <c r="B387" i="8"/>
  <c r="AG386" i="8"/>
  <c r="B386" i="8"/>
  <c r="AG384" i="8"/>
  <c r="AG382" i="8"/>
  <c r="AG380" i="8"/>
  <c r="B230" i="8"/>
  <c r="B281" i="8" s="1"/>
  <c r="B332" i="8" s="1"/>
  <c r="B383" i="8" s="1"/>
  <c r="B434" i="8" s="1"/>
  <c r="B336" i="8"/>
  <c r="AG347" i="8"/>
  <c r="B347" i="8"/>
  <c r="AG345" i="8"/>
  <c r="AG343" i="8"/>
  <c r="B343" i="8"/>
  <c r="AG341" i="8"/>
  <c r="AG339" i="8"/>
  <c r="B339" i="8"/>
  <c r="AG337" i="8"/>
  <c r="AG335" i="8"/>
  <c r="B335" i="8"/>
  <c r="AG333" i="8"/>
  <c r="AG331" i="8"/>
  <c r="AG329" i="8"/>
  <c r="AG296" i="8"/>
  <c r="B296" i="8"/>
  <c r="AG294" i="8"/>
  <c r="AG292" i="8"/>
  <c r="B292" i="8"/>
  <c r="AG290" i="8"/>
  <c r="AG288" i="8"/>
  <c r="B288" i="8"/>
  <c r="AG286" i="8"/>
  <c r="B285" i="8"/>
  <c r="AG284" i="8"/>
  <c r="B284" i="8"/>
  <c r="AG282" i="8"/>
  <c r="AG280" i="8"/>
  <c r="AG278" i="8"/>
  <c r="AG245" i="8"/>
  <c r="B245" i="8"/>
  <c r="AG243" i="8"/>
  <c r="AG241" i="8"/>
  <c r="B241" i="8"/>
  <c r="AG239" i="8"/>
  <c r="AG237" i="8"/>
  <c r="B237" i="8"/>
  <c r="AG235" i="8"/>
  <c r="B234" i="8"/>
  <c r="AG233" i="8"/>
  <c r="B233" i="8"/>
  <c r="AG231" i="8"/>
  <c r="AG229" i="8"/>
  <c r="AG227" i="8"/>
  <c r="B185" i="8"/>
  <c r="B189" i="8" s="1"/>
  <c r="B193" i="8" s="1"/>
  <c r="B197" i="8" s="1"/>
  <c r="B196" i="8"/>
  <c r="B192" i="8"/>
  <c r="B188" i="8"/>
  <c r="B184" i="8"/>
  <c r="B391" i="8" l="1"/>
  <c r="B395" i="8"/>
  <c r="B399" i="8"/>
  <c r="B442" i="8"/>
  <c r="B446" i="8"/>
  <c r="B450" i="8"/>
  <c r="B238" i="8"/>
  <c r="B242" i="8"/>
  <c r="B246" i="8"/>
  <c r="B289" i="8"/>
  <c r="B293" i="8"/>
  <c r="B297" i="8"/>
  <c r="B340" i="8"/>
  <c r="B344" i="8"/>
  <c r="B348" i="8"/>
  <c r="AD99" i="8" l="1"/>
  <c r="AE116" i="8"/>
  <c r="AX121" i="8" s="1"/>
  <c r="S109" i="8" l="1"/>
  <c r="S108" i="8"/>
  <c r="R93" i="8"/>
  <c r="R92" i="8"/>
  <c r="U109" i="8"/>
  <c r="AF81" i="8"/>
  <c r="AF108" i="8" s="1"/>
  <c r="W81" i="8"/>
  <c r="AA108" i="8" s="1"/>
  <c r="S81" i="8"/>
  <c r="Y108" i="8" s="1"/>
  <c r="O81" i="8"/>
  <c r="V92" i="8" s="1"/>
  <c r="K81" i="8"/>
  <c r="U108" i="8" s="1"/>
  <c r="W108" i="8" l="1"/>
  <c r="Z92" i="8"/>
  <c r="T93" i="8"/>
  <c r="T92" i="8"/>
  <c r="X92" i="8"/>
  <c r="AE92" i="8"/>
  <c r="W19" i="8"/>
  <c r="W22" i="8"/>
  <c r="W25" i="8"/>
  <c r="W109" i="8" l="1"/>
  <c r="V93" i="8"/>
  <c r="AB25" i="6"/>
  <c r="T25" i="6"/>
  <c r="Y109" i="8" l="1"/>
  <c r="X93" i="8"/>
  <c r="T28" i="6"/>
  <c r="AA109" i="8" l="1"/>
  <c r="Z93" i="8"/>
  <c r="O37" i="6"/>
  <c r="L40" i="6" s="1"/>
  <c r="L42" i="6" s="1"/>
  <c r="L45" i="6" s="1"/>
  <c r="L48" i="6" s="1"/>
  <c r="L50" i="6" s="1"/>
  <c r="O53" i="6"/>
  <c r="AE53" i="6"/>
  <c r="W53" i="6"/>
  <c r="AE37" i="6"/>
  <c r="W37" i="6"/>
  <c r="T33" i="6"/>
  <c r="AB28" i="6"/>
  <c r="L28" i="6"/>
  <c r="L25" i="6"/>
  <c r="AB23" i="6"/>
  <c r="T23" i="6"/>
  <c r="L23" i="6"/>
  <c r="AB20" i="6"/>
  <c r="T20" i="6"/>
  <c r="L20" i="6"/>
  <c r="AA116" i="8"/>
  <c r="Y116" i="8"/>
  <c r="W116" i="8"/>
  <c r="U116" i="8"/>
  <c r="S116" i="8"/>
  <c r="Q116" i="8"/>
  <c r="AC112" i="8"/>
  <c r="Z99" i="8"/>
  <c r="X99" i="8"/>
  <c r="V99" i="8"/>
  <c r="R99" i="8"/>
  <c r="AA85" i="8"/>
  <c r="AA84" i="8"/>
  <c r="AB45" i="8"/>
  <c r="AB42" i="8"/>
  <c r="AB38" i="8"/>
  <c r="AB40" i="6" l="1"/>
  <c r="AB42" i="6" s="1"/>
  <c r="AB45" i="6" s="1"/>
  <c r="AB48" i="6" s="1"/>
  <c r="AB50" i="6" s="1"/>
  <c r="T40" i="6"/>
  <c r="T42" i="6" s="1"/>
  <c r="T45" i="6" s="1"/>
  <c r="T48" i="6" s="1"/>
  <c r="T50" i="6" s="1"/>
  <c r="AC116" i="8"/>
  <c r="AB99" i="8"/>
  <c r="AE93" i="8"/>
  <c r="T54" i="6"/>
  <c r="T34" i="6"/>
  <c r="AB33" i="6"/>
  <c r="AB34" i="6" s="1"/>
  <c r="L33" i="6"/>
  <c r="L54" i="6" s="1"/>
  <c r="Q34" i="3"/>
  <c r="J34" i="3"/>
  <c r="K34" i="3"/>
  <c r="L34" i="3"/>
  <c r="M34" i="3"/>
  <c r="N34" i="3"/>
  <c r="O34" i="3"/>
  <c r="P34" i="3"/>
  <c r="I34" i="3"/>
  <c r="AD6" i="5"/>
  <c r="AC7" i="5"/>
  <c r="AC8" i="5"/>
  <c r="AC5" i="5"/>
  <c r="T9" i="5"/>
  <c r="K9" i="5"/>
  <c r="W31" i="5"/>
  <c r="Y31" i="5"/>
  <c r="AA31" i="5"/>
  <c r="AC31" i="5"/>
  <c r="U31" i="5"/>
  <c r="AC9" i="5" l="1"/>
  <c r="AB54" i="6"/>
  <c r="L34" i="6"/>
  <c r="L55" i="6" l="1"/>
  <c r="L57" i="6" s="1"/>
  <c r="T55" i="6" l="1"/>
  <c r="T57" i="6" s="1"/>
  <c r="AB55" i="6"/>
  <c r="AB57" i="6" s="1"/>
</calcChain>
</file>

<file path=xl/sharedStrings.xml><?xml version="1.0" encoding="utf-8"?>
<sst xmlns="http://schemas.openxmlformats.org/spreadsheetml/2006/main" count="1531" uniqueCount="550">
  <si>
    <t>申請様式２－２：技術者等の保有資格</t>
    <rPh sb="0" eb="2">
      <t>シンセイ</t>
    </rPh>
    <rPh sb="2" eb="4">
      <t>ヨウシキ</t>
    </rPh>
    <rPh sb="8" eb="11">
      <t>ギジュツシャ</t>
    </rPh>
    <rPh sb="11" eb="12">
      <t>トウ</t>
    </rPh>
    <rPh sb="13" eb="15">
      <t>ホユウ</t>
    </rPh>
    <rPh sb="15" eb="17">
      <t>シカク</t>
    </rPh>
    <phoneticPr fontId="1"/>
  </si>
  <si>
    <t>No.</t>
    <phoneticPr fontId="1"/>
  </si>
  <si>
    <t>氏名</t>
    <rPh sb="0" eb="2">
      <t>シメイ</t>
    </rPh>
    <phoneticPr fontId="1"/>
  </si>
  <si>
    <t>技術者数</t>
    <rPh sb="0" eb="3">
      <t>ギジュツシャ</t>
    </rPh>
    <rPh sb="3" eb="4">
      <t>スウ</t>
    </rPh>
    <phoneticPr fontId="1"/>
  </si>
  <si>
    <t>備考</t>
    <rPh sb="0" eb="2">
      <t>ビコウ</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</si>
  <si>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</si>
  <si>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</si>
  <si>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</si>
  <si>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</si>
  <si>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</si>
  <si>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</si>
  <si>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</si>
  <si>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</si>
  <si>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</si>
  <si>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フォレストワーカー
　（林業作業士）</t>
    <rPh sb="12" eb="14">
      <t>リンギョウ</t>
    </rPh>
    <rPh sb="14" eb="16">
      <t>サギョウ</t>
    </rPh>
    <rPh sb="16" eb="17">
      <t>シ</t>
    </rPh>
    <phoneticPr fontId="1"/>
  </si>
  <si>
    <t>フォレストリーダー
　　（現場管理責任者）</t>
    <rPh sb="13" eb="15">
      <t>ゲンバ</t>
    </rPh>
    <rPh sb="15" eb="17">
      <t>カンリ</t>
    </rPh>
    <rPh sb="17" eb="20">
      <t>セキニンシャ</t>
    </rPh>
    <phoneticPr fontId="1"/>
  </si>
  <si>
    <t>フォレストマネージャー
（統括現場管理責任者）</t>
    <rPh sb="13" eb="15">
      <t>トウカツ</t>
    </rPh>
    <rPh sb="15" eb="17">
      <t>ゲンバ</t>
    </rPh>
    <rPh sb="17" eb="19">
      <t>カンリ</t>
    </rPh>
    <rPh sb="19" eb="22">
      <t>セキニンシャ</t>
    </rPh>
    <phoneticPr fontId="1"/>
  </si>
  <si>
    <t>森林施業プランナー</t>
    <rPh sb="0" eb="2">
      <t>シンリン</t>
    </rPh>
    <rPh sb="2" eb="4">
      <t>セギョウ</t>
    </rPh>
    <phoneticPr fontId="1"/>
  </si>
  <si>
    <t>森林作業道作設オペレーター
　　（上級又は中級）</t>
    <rPh sb="0" eb="2">
      <t>シンリン</t>
    </rPh>
    <rPh sb="2" eb="4">
      <t>サギョウ</t>
    </rPh>
    <rPh sb="4" eb="5">
      <t>ドウ</t>
    </rPh>
    <rPh sb="5" eb="6">
      <t>サク</t>
    </rPh>
    <rPh sb="6" eb="7">
      <t>セツ</t>
    </rPh>
    <rPh sb="17" eb="19">
      <t>ジョウキュウ</t>
    </rPh>
    <rPh sb="19" eb="20">
      <t>マタ</t>
    </rPh>
    <rPh sb="21" eb="23">
      <t>チュウキュウ</t>
    </rPh>
    <phoneticPr fontId="1"/>
  </si>
  <si>
    <t>低コスト作業路企画者又は技術者</t>
    <rPh sb="0" eb="1">
      <t>テイ</t>
    </rPh>
    <rPh sb="4" eb="6">
      <t>サギョウ</t>
    </rPh>
    <rPh sb="6" eb="7">
      <t>ロ</t>
    </rPh>
    <rPh sb="7" eb="9">
      <t>キカク</t>
    </rPh>
    <rPh sb="9" eb="10">
      <t>シャ</t>
    </rPh>
    <rPh sb="10" eb="11">
      <t>マタ</t>
    </rPh>
    <rPh sb="12" eb="15">
      <t>ギジュツシャ</t>
    </rPh>
    <phoneticPr fontId="1"/>
  </si>
  <si>
    <t>技術士</t>
    <rPh sb="0" eb="3">
      <t>ギジュツシ</t>
    </rPh>
    <phoneticPr fontId="1"/>
  </si>
  <si>
    <t>林業技師</t>
    <rPh sb="0" eb="2">
      <t>リンギョウ</t>
    </rPh>
    <rPh sb="2" eb="4">
      <t>ギシ</t>
    </rPh>
    <phoneticPr fontId="1"/>
  </si>
  <si>
    <t>フォレスター
　　（森林総合監理士）</t>
    <rPh sb="10" eb="12">
      <t>シンリン</t>
    </rPh>
    <rPh sb="12" eb="14">
      <t>ソウゴウ</t>
    </rPh>
    <rPh sb="14" eb="16">
      <t>カンリ</t>
    </rPh>
    <rPh sb="16" eb="17">
      <t>シ</t>
    </rPh>
    <phoneticPr fontId="1"/>
  </si>
  <si>
    <t>○</t>
    <phoneticPr fontId="1"/>
  </si>
  <si>
    <t>植杉　密夫</t>
    <rPh sb="0" eb="2">
      <t>ウエスギ</t>
    </rPh>
    <rPh sb="3" eb="5">
      <t>ミツオ</t>
    </rPh>
    <phoneticPr fontId="1"/>
  </si>
  <si>
    <t>○</t>
  </si>
  <si>
    <t>唐松　紅葉</t>
    <rPh sb="0" eb="2">
      <t>カラマツ</t>
    </rPh>
    <rPh sb="3" eb="5">
      <t>モミジ</t>
    </rPh>
    <phoneticPr fontId="1"/>
  </si>
  <si>
    <t>国林　有美</t>
    <rPh sb="0" eb="1">
      <t>クニ</t>
    </rPh>
    <rPh sb="1" eb="2">
      <t>リン</t>
    </rPh>
    <rPh sb="3" eb="4">
      <t>ユウ</t>
    </rPh>
    <rPh sb="4" eb="5">
      <t>ミ</t>
    </rPh>
    <phoneticPr fontId="1"/>
  </si>
  <si>
    <t>檜山 　緑</t>
    <rPh sb="0" eb="2">
      <t>ヒヤマ</t>
    </rPh>
    <rPh sb="4" eb="5">
      <t>ミドリ</t>
    </rPh>
    <phoneticPr fontId="1"/>
  </si>
  <si>
    <t>赤松 　太</t>
    <rPh sb="0" eb="2">
      <t>アカマツ</t>
    </rPh>
    <rPh sb="4" eb="5">
      <t>フトシ</t>
    </rPh>
    <phoneticPr fontId="1"/>
  </si>
  <si>
    <t>計</t>
    <rPh sb="0" eb="1">
      <t>ケイ</t>
    </rPh>
    <phoneticPr fontId="1"/>
  </si>
  <si>
    <t>備考</t>
  </si>
  <si>
    <t>１</t>
    <phoneticPr fontId="1"/>
  </si>
  <si>
    <t>：「技術者数」欄には、直接雇用する技術者等について申請時点において取得している資格が複数ある者のみ氏名を記入し、該当欄に○印を記載してください。
　なお、事業協同組合については、当該組合が直接雇用する者又は当該組合の組合員のうち、樹木採取権における作業に従事する予定である組合員が直接雇用する者としてください。</t>
    <rPh sb="11" eb="13">
      <t>チョクセツ</t>
    </rPh>
    <rPh sb="13" eb="15">
      <t>コヨウ</t>
    </rPh>
    <rPh sb="17" eb="20">
      <t>ギジュツシャ</t>
    </rPh>
    <rPh sb="20" eb="21">
      <t>トウ</t>
    </rPh>
    <rPh sb="42" eb="44">
      <t>フクスウ</t>
    </rPh>
    <rPh sb="46" eb="47">
      <t>シャ</t>
    </rPh>
    <rPh sb="49" eb="51">
      <t>シメイ</t>
    </rPh>
    <rPh sb="52" eb="54">
      <t>キニュウ</t>
    </rPh>
    <rPh sb="136" eb="139">
      <t>クミアイイン</t>
    </rPh>
    <phoneticPr fontId="1"/>
  </si>
  <si>
    <t>２</t>
    <phoneticPr fontId="1"/>
  </si>
  <si>
    <t>：「備考」欄には、それぞれの資格についての取得年月日又は修了年月日を記載し、資格者証等の写しを添付してください。</t>
    <phoneticPr fontId="1"/>
  </si>
  <si>
    <t>３</t>
  </si>
  <si>
    <t>：フォレストワーカー（林業作業士）、フォレストリーダー（現場管理責任者）、フォレストマネージャー（統括現場管理責任者）とは、研修修了者に係る登録制度の運用について(平成10 年４月１日付け10 林野組第36 号林野庁長官通知)に基づき、林業労働力確保支援センター等が実施する研修を修了し、農林水産省が備える研修修了者名簿に登録された者をいいます。</t>
    <phoneticPr fontId="1"/>
  </si>
  <si>
    <t>４</t>
  </si>
  <si>
    <t>：森林施業プランナーとは、森林施業の方針や事業収支を示したプランを森林所有者等に提案し、合意形成を図る能力を有する者として、森林施業プランナー協会により認定された者をいいます。</t>
    <phoneticPr fontId="1"/>
  </si>
  <si>
    <t>５</t>
  </si>
  <si>
    <t>：森林作業道作設オペレーター（上級又は中級）とは、林野庁の助成を受けて行われる林業事業体向けの指導者研修上級・中級と初級からなる「森林作業道作設オペレーター研修」のうち、上級又は中級研修を修了した者をいいます。</t>
    <phoneticPr fontId="1"/>
  </si>
  <si>
    <t>６</t>
  </si>
  <si>
    <t>：低コスト作業路企画者又は技術者とは、林業機械化センターで実施された都道府県及び関係団体等の技術者向け研修である「低コスト作業路企画者養成研修」又は「低コスト作業路技術者養成研修」を修了した者をいいます。</t>
    <phoneticPr fontId="1"/>
  </si>
  <si>
    <t>７</t>
  </si>
  <si>
    <t>：技術士とは、技術士法（昭和58年法律第25号）に基づく技術士（技術士補を含む。）をいいます。</t>
    <phoneticPr fontId="1"/>
  </si>
  <si>
    <t>８</t>
  </si>
  <si>
    <t>：林業技士とは、（一社）日本森林技術協会の認定する林業技術士をいいます。</t>
    <phoneticPr fontId="1"/>
  </si>
  <si>
    <t>９</t>
  </si>
  <si>
    <t>：フォレスター（森林総合監理士）とは、森林法（昭和26年法律第249号）に基づく林業普及指導員資格試験の地域森林総合監理の区分に合格した者をいいます。</t>
    <phoneticPr fontId="1"/>
  </si>
  <si>
    <t>申請様式２－３：生産実施体制の確保</t>
    <rPh sb="0" eb="2">
      <t>シンセイ</t>
    </rPh>
    <rPh sb="2" eb="4">
      <t>ヨウシキ</t>
    </rPh>
    <rPh sb="8" eb="10">
      <t>セイサン</t>
    </rPh>
    <rPh sb="10" eb="12">
      <t>ジッシ</t>
    </rPh>
    <rPh sb="12" eb="14">
      <t>タイセイ</t>
    </rPh>
    <rPh sb="15" eb="17">
      <t>カクホ</t>
    </rPh>
    <phoneticPr fontId="1"/>
  </si>
  <si>
    <t>１　実施体制</t>
    <phoneticPr fontId="1"/>
  </si>
  <si>
    <t>（１）直近事業年度の作業班体制</t>
  </si>
  <si>
    <t>区　分</t>
    <rPh sb="0" eb="1">
      <t>ク</t>
    </rPh>
    <rPh sb="2" eb="3">
      <t>ブン</t>
    </rPh>
    <phoneticPr fontId="1"/>
  </si>
  <si>
    <t>班　数</t>
    <rPh sb="0" eb="1">
      <t>ハン</t>
    </rPh>
    <rPh sb="2" eb="3">
      <t>スウ</t>
    </rPh>
    <phoneticPr fontId="1"/>
  </si>
  <si>
    <t>人　数</t>
    <rPh sb="0" eb="1">
      <t>ヒト</t>
    </rPh>
    <rPh sb="2" eb="3">
      <t>スウ</t>
    </rPh>
    <phoneticPr fontId="1"/>
  </si>
  <si>
    <t>直雇</t>
    <rPh sb="0" eb="1">
      <t>チョク</t>
    </rPh>
    <rPh sb="1" eb="2">
      <t>ヤトイ</t>
    </rPh>
    <phoneticPr fontId="1"/>
  </si>
  <si>
    <t>素材生産班</t>
    <rPh sb="0" eb="2">
      <t>ソザイ</t>
    </rPh>
    <rPh sb="2" eb="4">
      <t>セイサン</t>
    </rPh>
    <rPh sb="4" eb="5">
      <t>ハン</t>
    </rPh>
    <phoneticPr fontId="1"/>
  </si>
  <si>
    <t>班</t>
    <rPh sb="0" eb="1">
      <t>ハン</t>
    </rPh>
    <phoneticPr fontId="1"/>
  </si>
  <si>
    <t>人</t>
    <rPh sb="0" eb="1">
      <t>ニン</t>
    </rPh>
    <phoneticPr fontId="1"/>
  </si>
  <si>
    <t>造林班</t>
    <rPh sb="0" eb="2">
      <t>ゾウリン</t>
    </rPh>
    <rPh sb="2" eb="3">
      <t>ハン</t>
    </rPh>
    <phoneticPr fontId="1"/>
  </si>
  <si>
    <t>下請</t>
    <rPh sb="0" eb="2">
      <t>シタウ</t>
    </rPh>
    <phoneticPr fontId="1"/>
  </si>
  <si>
    <t>素材生産</t>
    <rPh sb="0" eb="2">
      <t>ソザイ</t>
    </rPh>
    <rPh sb="2" eb="4">
      <t>セイサン</t>
    </rPh>
    <phoneticPr fontId="1"/>
  </si>
  <si>
    <t>社</t>
    <rPh sb="0" eb="1">
      <t>シャ</t>
    </rPh>
    <phoneticPr fontId="1"/>
  </si>
  <si>
    <t>トラック運搬</t>
    <rPh sb="4" eb="6">
      <t>ウンパン</t>
    </rPh>
    <phoneticPr fontId="1"/>
  </si>
  <si>
    <t>造林</t>
    <rPh sb="0" eb="2">
      <t>ゾウリン</t>
    </rPh>
    <phoneticPr fontId="1"/>
  </si>
  <si>
    <t>：樹木採取区における事業に従事するものについて記載してください。</t>
    <phoneticPr fontId="1"/>
  </si>
  <si>
    <t>：下請の区分欄には素材生産、運材等の業務の種類を記載してください。</t>
    <phoneticPr fontId="1"/>
  </si>
  <si>
    <t>（２）直近事業年度の下請負者との業務分担</t>
  </si>
  <si>
    <t>工　程</t>
    <rPh sb="0" eb="1">
      <t>コウ</t>
    </rPh>
    <rPh sb="2" eb="3">
      <t>ホド</t>
    </rPh>
    <phoneticPr fontId="1"/>
  </si>
  <si>
    <t>申請者による実行</t>
    <rPh sb="0" eb="3">
      <t>シンセイシャ</t>
    </rPh>
    <rPh sb="6" eb="8">
      <t>ジッコウ</t>
    </rPh>
    <phoneticPr fontId="1"/>
  </si>
  <si>
    <t>下請負者による実行</t>
    <rPh sb="0" eb="3">
      <t>シタウケオイ</t>
    </rPh>
    <rPh sb="3" eb="4">
      <t>シャ</t>
    </rPh>
    <rPh sb="7" eb="9">
      <t>ジッコウ</t>
    </rPh>
    <phoneticPr fontId="1"/>
  </si>
  <si>
    <t>伐倒・造材</t>
    <rPh sb="0" eb="2">
      <t>バットウ</t>
    </rPh>
    <rPh sb="3" eb="4">
      <t>ゾウ</t>
    </rPh>
    <rPh sb="4" eb="5">
      <t>ザイ</t>
    </rPh>
    <phoneticPr fontId="1"/>
  </si>
  <si>
    <t>チェーンソー伐倒、ハーベスタ伐倒・造材、搬出</t>
    <rPh sb="6" eb="8">
      <t>バットウ</t>
    </rPh>
    <rPh sb="14" eb="16">
      <t>バットウ</t>
    </rPh>
    <rPh sb="17" eb="18">
      <t>ゾウ</t>
    </rPh>
    <rPh sb="18" eb="19">
      <t>ザイ</t>
    </rPh>
    <rPh sb="20" eb="22">
      <t>ハンシュツ</t>
    </rPh>
    <phoneticPr fontId="1"/>
  </si>
  <si>
    <t>チェーンソー伐倒・造材、搬出</t>
    <rPh sb="6" eb="8">
      <t>バットウ</t>
    </rPh>
    <rPh sb="9" eb="10">
      <t>ゾウ</t>
    </rPh>
    <rPh sb="10" eb="11">
      <t>ザイ</t>
    </rPh>
    <rPh sb="12" eb="14">
      <t>ハンシュツ</t>
    </rPh>
    <phoneticPr fontId="1"/>
  </si>
  <si>
    <t>－</t>
    <phoneticPr fontId="1"/>
  </si>
  <si>
    <t>積み込み、トラック運搬</t>
    <rPh sb="0" eb="1">
      <t>ツ</t>
    </rPh>
    <rPh sb="2" eb="3">
      <t>コ</t>
    </rPh>
    <rPh sb="9" eb="11">
      <t>ウンパン</t>
    </rPh>
    <phoneticPr fontId="1"/>
  </si>
  <si>
    <t>現場管理、地拵え（伐倒と合わせて実施）</t>
    <rPh sb="0" eb="2">
      <t>ゲンバ</t>
    </rPh>
    <rPh sb="2" eb="4">
      <t>カンリ</t>
    </rPh>
    <rPh sb="9" eb="11">
      <t>バットウ</t>
    </rPh>
    <rPh sb="12" eb="13">
      <t>ア</t>
    </rPh>
    <rPh sb="16" eb="18">
      <t>ジッシ</t>
    </rPh>
    <phoneticPr fontId="1"/>
  </si>
  <si>
    <t>防護柵設置、植付</t>
    <rPh sb="0" eb="3">
      <t>ボウゴサク</t>
    </rPh>
    <rPh sb="3" eb="5">
      <t>セッチ</t>
    </rPh>
    <rPh sb="6" eb="8">
      <t>ウエツケ</t>
    </rPh>
    <phoneticPr fontId="1"/>
  </si>
  <si>
    <t>備考：樹木採取区における事業に従事するものについて記載してください。</t>
  </si>
  <si>
    <t>２　素材生産の事業実績</t>
  </si>
  <si>
    <t>令和</t>
    <rPh sb="0" eb="2">
      <t>レイワ</t>
    </rPh>
    <phoneticPr fontId="1"/>
  </si>
  <si>
    <t>年度</t>
    <rPh sb="0" eb="2">
      <t>ネンド</t>
    </rPh>
    <phoneticPr fontId="1"/>
  </si>
  <si>
    <t>元　請</t>
    <rPh sb="0" eb="1">
      <t>モト</t>
    </rPh>
    <rPh sb="2" eb="3">
      <t>ショウ</t>
    </rPh>
    <phoneticPr fontId="1"/>
  </si>
  <si>
    <t>主伐</t>
    <rPh sb="0" eb="2">
      <t>シュバツ</t>
    </rPh>
    <phoneticPr fontId="1"/>
  </si>
  <si>
    <t>㎥</t>
    <phoneticPr fontId="1"/>
  </si>
  <si>
    <t>平成</t>
    <rPh sb="0" eb="2">
      <t>ヘイセイ</t>
    </rPh>
    <phoneticPr fontId="1"/>
  </si>
  <si>
    <t>間伐</t>
    <rPh sb="0" eb="2">
      <t>カンバツ</t>
    </rPh>
    <phoneticPr fontId="1"/>
  </si>
  <si>
    <t>作業道開設</t>
    <rPh sb="0" eb="2">
      <t>サギョウ</t>
    </rPh>
    <rPh sb="2" eb="3">
      <t>ドウ</t>
    </rPh>
    <rPh sb="3" eb="5">
      <t>カイセツ</t>
    </rPh>
    <phoneticPr fontId="1"/>
  </si>
  <si>
    <t>ｍ</t>
    <phoneticPr fontId="1"/>
  </si>
  <si>
    <t>その他</t>
    <rPh sb="2" eb="3">
      <t>タ</t>
    </rPh>
    <phoneticPr fontId="1"/>
  </si>
  <si>
    <t>（</t>
    <phoneticPr fontId="1"/>
  </si>
  <si>
    <t>）</t>
    <phoneticPr fontId="1"/>
  </si>
  <si>
    <t>下　請</t>
    <rPh sb="0" eb="1">
      <t>シタ</t>
    </rPh>
    <rPh sb="2" eb="3">
      <t>ショウ</t>
    </rPh>
    <phoneticPr fontId="1"/>
  </si>
  <si>
    <t>：直近で事業を実施した過去３年度分の実績を記載してください。３年は連続していることを要しません。</t>
    <phoneticPr fontId="1"/>
  </si>
  <si>
    <t>：事業実績には、自社山林に係るもののほか、請負、立木購入を含めて記載してください。</t>
    <phoneticPr fontId="1"/>
  </si>
  <si>
    <t>３</t>
    <phoneticPr fontId="1"/>
  </si>
  <si>
    <t>：主伐及び間伐については、素材材積としてください。</t>
    <phoneticPr fontId="1"/>
  </si>
  <si>
    <t>申請様式３：資産及び収支その他の経理の状況</t>
  </si>
  <si>
    <t>（規則第28条の７第２号関係）</t>
  </si>
  <si>
    <t>以下該当する項目にチェックをし、表中に必要事項を記入してください</t>
  </si>
  <si>
    <t>１　法人の場合</t>
  </si>
  <si>
    <t>（１）経理状況</t>
  </si>
  <si>
    <t>　直近の事業年度における貸借対照表、損益計算書又はこれらに類する書類に記載された経理状況が良好である。</t>
    <phoneticPr fontId="1"/>
  </si>
  <si>
    <t>※</t>
    <phoneticPr fontId="1"/>
  </si>
  <si>
    <t>直近の事業年度の自己資本比率が０％未満でないこと（債務超過でないこと）及び直近３年間の事業年度の経常利益金額等（損益計算書上の経常利益の金額に当該損益計算書上の減価償却費の額を加えて得た額）が全てマイナスという状態になっていないことが必要です。</t>
    <phoneticPr fontId="1"/>
  </si>
  <si>
    <t>　中小企業診断士又は公認会計士の経営診断書を申請書に添付する等今後５年以内に健全な経営の軌道に乗ることが証明できる。</t>
    <phoneticPr fontId="1"/>
  </si>
  <si>
    <t>　　　</t>
  </si>
  <si>
    <t>① 貸借対照表の要旨</t>
  </si>
  <si>
    <t>区分</t>
    <rPh sb="0" eb="1">
      <t>ク</t>
    </rPh>
    <rPh sb="1" eb="2">
      <t>ブン</t>
    </rPh>
    <phoneticPr fontId="1"/>
  </si>
  <si>
    <t>年度）</t>
    <rPh sb="0" eb="2">
      <t>ネンド</t>
    </rPh>
    <phoneticPr fontId="1"/>
  </si>
  <si>
    <t>資産</t>
    <rPh sb="0" eb="2">
      <t>シサン</t>
    </rPh>
    <phoneticPr fontId="1"/>
  </si>
  <si>
    <t>流動資産</t>
    <rPh sb="0" eb="2">
      <t>リュウドウ</t>
    </rPh>
    <rPh sb="2" eb="4">
      <t>シサン</t>
    </rPh>
    <phoneticPr fontId="1"/>
  </si>
  <si>
    <t>固定資産</t>
    <rPh sb="0" eb="4">
      <t>コテイシサン</t>
    </rPh>
    <phoneticPr fontId="1"/>
  </si>
  <si>
    <t>繰延資産</t>
    <rPh sb="0" eb="2">
      <t>クリノベ</t>
    </rPh>
    <rPh sb="2" eb="4">
      <t>シサン</t>
    </rPh>
    <phoneticPr fontId="1"/>
  </si>
  <si>
    <t>資産合計</t>
    <rPh sb="0" eb="2">
      <t>シサン</t>
    </rPh>
    <rPh sb="2" eb="4">
      <t>ゴウケイ</t>
    </rPh>
    <phoneticPr fontId="1"/>
  </si>
  <si>
    <t>負債</t>
    <rPh sb="0" eb="2">
      <t>フサイ</t>
    </rPh>
    <phoneticPr fontId="1"/>
  </si>
  <si>
    <t>流動負債</t>
    <rPh sb="0" eb="2">
      <t>リュウドウ</t>
    </rPh>
    <rPh sb="2" eb="4">
      <t>フサイ</t>
    </rPh>
    <phoneticPr fontId="1"/>
  </si>
  <si>
    <t>固定負債</t>
    <rPh sb="0" eb="2">
      <t>コテイ</t>
    </rPh>
    <rPh sb="2" eb="4">
      <t>フサイ</t>
    </rPh>
    <phoneticPr fontId="1"/>
  </si>
  <si>
    <t>負債合計</t>
    <rPh sb="0" eb="2">
      <t>フサイ</t>
    </rPh>
    <rPh sb="2" eb="4">
      <t>ゴウケイ</t>
    </rPh>
    <phoneticPr fontId="1"/>
  </si>
  <si>
    <t>純資産</t>
    <rPh sb="0" eb="3">
      <t>ジュンシサン</t>
    </rPh>
    <phoneticPr fontId="1"/>
  </si>
  <si>
    <t>資本金</t>
    <rPh sb="0" eb="3">
      <t>シホンキン</t>
    </rPh>
    <phoneticPr fontId="1"/>
  </si>
  <si>
    <t>資本剰余金</t>
    <rPh sb="0" eb="2">
      <t>シホン</t>
    </rPh>
    <rPh sb="2" eb="5">
      <t>ジョウヨキン</t>
    </rPh>
    <phoneticPr fontId="1"/>
  </si>
  <si>
    <t xml:space="preserve"> 資本準備金</t>
    <rPh sb="1" eb="3">
      <t>シホン</t>
    </rPh>
    <rPh sb="3" eb="6">
      <t>ジュンビキン</t>
    </rPh>
    <phoneticPr fontId="1"/>
  </si>
  <si>
    <t xml:space="preserve"> その他資本剰余金</t>
    <rPh sb="3" eb="4">
      <t>タ</t>
    </rPh>
    <rPh sb="4" eb="6">
      <t>シホン</t>
    </rPh>
    <rPh sb="6" eb="9">
      <t>ジョウヨキン</t>
    </rPh>
    <phoneticPr fontId="1"/>
  </si>
  <si>
    <t>利益剰余金</t>
    <rPh sb="0" eb="2">
      <t>リエキ</t>
    </rPh>
    <rPh sb="2" eb="5">
      <t>ジョウヨキン</t>
    </rPh>
    <phoneticPr fontId="1"/>
  </si>
  <si>
    <t xml:space="preserve"> 利益準備金</t>
    <rPh sb="1" eb="3">
      <t>リエキ</t>
    </rPh>
    <rPh sb="3" eb="6">
      <t>ジュンビキン</t>
    </rPh>
    <phoneticPr fontId="1"/>
  </si>
  <si>
    <t xml:space="preserve"> その他利益剰余金</t>
    <rPh sb="3" eb="4">
      <t>タ</t>
    </rPh>
    <rPh sb="4" eb="6">
      <t>リエキ</t>
    </rPh>
    <rPh sb="6" eb="9">
      <t>ジョウヨキン</t>
    </rPh>
    <phoneticPr fontId="1"/>
  </si>
  <si>
    <t>自己株式</t>
    <rPh sb="0" eb="2">
      <t>ジコ</t>
    </rPh>
    <rPh sb="2" eb="4">
      <t>カブシキ</t>
    </rPh>
    <phoneticPr fontId="1"/>
  </si>
  <si>
    <t>評価・換算差額等</t>
    <rPh sb="0" eb="2">
      <t>ヒョウカ</t>
    </rPh>
    <rPh sb="3" eb="5">
      <t>カンザン</t>
    </rPh>
    <rPh sb="5" eb="7">
      <t>サガク</t>
    </rPh>
    <rPh sb="7" eb="8">
      <t>トウ</t>
    </rPh>
    <phoneticPr fontId="1"/>
  </si>
  <si>
    <t>純資産合計</t>
    <rPh sb="0" eb="3">
      <t>ジュンシサン</t>
    </rPh>
    <rPh sb="3" eb="5">
      <t>ゴウケイ</t>
    </rPh>
    <phoneticPr fontId="1"/>
  </si>
  <si>
    <t>負債及び純資産　合計</t>
    <rPh sb="0" eb="2">
      <t>フサイ</t>
    </rPh>
    <rPh sb="2" eb="3">
      <t>オヨ</t>
    </rPh>
    <rPh sb="4" eb="7">
      <t>ジュンシサン</t>
    </rPh>
    <rPh sb="8" eb="10">
      <t>ゴウケイ</t>
    </rPh>
    <phoneticPr fontId="1"/>
  </si>
  <si>
    <t>② 損益計算書の要旨</t>
  </si>
  <si>
    <t>売上高</t>
    <rPh sb="0" eb="3">
      <t>ウリアゲダカ</t>
    </rPh>
    <phoneticPr fontId="1"/>
  </si>
  <si>
    <t>売上原価</t>
    <rPh sb="0" eb="2">
      <t>ウリアゲ</t>
    </rPh>
    <rPh sb="2" eb="4">
      <t>ゲンカ</t>
    </rPh>
    <phoneticPr fontId="1"/>
  </si>
  <si>
    <t>売上総利益</t>
    <rPh sb="0" eb="1">
      <t>ウ</t>
    </rPh>
    <rPh sb="1" eb="2">
      <t>ア</t>
    </rPh>
    <rPh sb="2" eb="5">
      <t>ソウリエキ</t>
    </rPh>
    <phoneticPr fontId="1"/>
  </si>
  <si>
    <t>販売費及び一般管理費</t>
    <rPh sb="0" eb="3">
      <t>ハンバイヒ</t>
    </rPh>
    <rPh sb="3" eb="4">
      <t>オヨ</t>
    </rPh>
    <rPh sb="5" eb="7">
      <t>イッパン</t>
    </rPh>
    <rPh sb="7" eb="10">
      <t>カンリヒ</t>
    </rPh>
    <phoneticPr fontId="1"/>
  </si>
  <si>
    <t>営業利益</t>
    <rPh sb="0" eb="2">
      <t>エイギョウ</t>
    </rPh>
    <rPh sb="2" eb="4">
      <t>リエキ</t>
    </rPh>
    <phoneticPr fontId="1"/>
  </si>
  <si>
    <t>営業外利益</t>
    <rPh sb="0" eb="3">
      <t>エイギョウガイ</t>
    </rPh>
    <rPh sb="3" eb="5">
      <t>リエキ</t>
    </rPh>
    <phoneticPr fontId="1"/>
  </si>
  <si>
    <t>営業外費用</t>
    <rPh sb="0" eb="3">
      <t>エイギョウガイ</t>
    </rPh>
    <rPh sb="3" eb="5">
      <t>ヒヨウ</t>
    </rPh>
    <phoneticPr fontId="1"/>
  </si>
  <si>
    <t>経常利益</t>
    <rPh sb="0" eb="2">
      <t>ケイジョウ</t>
    </rPh>
    <rPh sb="2" eb="4">
      <t>リエキ</t>
    </rPh>
    <phoneticPr fontId="1"/>
  </si>
  <si>
    <t>特別利益</t>
    <rPh sb="0" eb="2">
      <t>トクベツ</t>
    </rPh>
    <rPh sb="2" eb="4">
      <t>リエキ</t>
    </rPh>
    <phoneticPr fontId="1"/>
  </si>
  <si>
    <t>特別損失</t>
    <rPh sb="0" eb="2">
      <t>トクベツ</t>
    </rPh>
    <rPh sb="2" eb="4">
      <t>ソンシツ</t>
    </rPh>
    <phoneticPr fontId="1"/>
  </si>
  <si>
    <t>税引前当期利益</t>
    <rPh sb="0" eb="3">
      <t>ゼイビキマエ</t>
    </rPh>
    <rPh sb="3" eb="5">
      <t>トウキ</t>
    </rPh>
    <rPh sb="5" eb="7">
      <t>リエキ</t>
    </rPh>
    <phoneticPr fontId="1"/>
  </si>
  <si>
    <t>法人税等充当額</t>
    <rPh sb="0" eb="3">
      <t>ホウジンゼイ</t>
    </rPh>
    <rPh sb="3" eb="4">
      <t>トウ</t>
    </rPh>
    <rPh sb="4" eb="6">
      <t>ジュウトウ</t>
    </rPh>
    <rPh sb="6" eb="7">
      <t>ガク</t>
    </rPh>
    <phoneticPr fontId="1"/>
  </si>
  <si>
    <t>税引後当期利益</t>
    <rPh sb="0" eb="3">
      <t>ゼイビキゴ</t>
    </rPh>
    <rPh sb="3" eb="5">
      <t>トウキ</t>
    </rPh>
    <rPh sb="5" eb="7">
      <t>リエキ</t>
    </rPh>
    <phoneticPr fontId="1"/>
  </si>
  <si>
    <t>③ 自己資本比率及び経常利益金額等</t>
    <phoneticPr fontId="1"/>
  </si>
  <si>
    <t>自己資本比率（％）</t>
    <rPh sb="0" eb="2">
      <t>ジコ</t>
    </rPh>
    <rPh sb="2" eb="4">
      <t>シホン</t>
    </rPh>
    <rPh sb="4" eb="6">
      <t>ヒリツ</t>
    </rPh>
    <phoneticPr fontId="1"/>
  </si>
  <si>
    <t>減価償却費</t>
    <rPh sb="0" eb="2">
      <t>ゲンカ</t>
    </rPh>
    <rPh sb="2" eb="5">
      <t>ショウキャクヒ</t>
    </rPh>
    <phoneticPr fontId="1"/>
  </si>
  <si>
    <t>経常利益金額等</t>
    <rPh sb="0" eb="2">
      <t>ケイジョウ</t>
    </rPh>
    <rPh sb="2" eb="4">
      <t>リエキ</t>
    </rPh>
    <rPh sb="4" eb="6">
      <t>キンガク</t>
    </rPh>
    <rPh sb="6" eb="7">
      <t>トウ</t>
    </rPh>
    <phoneticPr fontId="1"/>
  </si>
  <si>
    <t>：直近３年分の貸借対照表及び損益計算書等を提出した場合は①及び②の記載を省略できます。</t>
    <phoneticPr fontId="1"/>
  </si>
  <si>
    <t>：設立後３年に満たない法人については、設立後の過年度分の経理状況を記載してください。</t>
    <phoneticPr fontId="1"/>
  </si>
  <si>
    <t>：設立後間もなく過年度分の財務諸表等がない法人については、経理状況が分かる書類を提出してください。</t>
    <phoneticPr fontId="1"/>
  </si>
  <si>
    <t>（２）経理の分離</t>
  </si>
  <si>
    <t>　経営管理実施権の設定を受ける森林の経営管理に関する経理は、他の事業実施に関する経理と分離可能である。</t>
    <phoneticPr fontId="1"/>
  </si>
  <si>
    <t>２　個人の場合</t>
  </si>
  <si>
    <t>　経理状況が良好である。　</t>
    <phoneticPr fontId="1"/>
  </si>
  <si>
    <t>　直近の事業年度の資産状況において、負債が資産を上回っていないこと及び直近３年間の所得税の納税状況がすべてゼロとはなっていないことが必要です。</t>
    <phoneticPr fontId="1"/>
  </si>
  <si>
    <t>納税状況</t>
  </si>
  <si>
    <t>所得税納付状況</t>
    <rPh sb="0" eb="3">
      <t>ショトクゼイ</t>
    </rPh>
    <rPh sb="3" eb="5">
      <t>ノウフ</t>
    </rPh>
    <rPh sb="5" eb="7">
      <t>ジョウキョウ</t>
    </rPh>
    <phoneticPr fontId="1"/>
  </si>
  <si>
    <t>備考：直近３年分の納税証明書の写し等を提出した場合は納税状況の記載を省略できます。</t>
  </si>
  <si>
    <t>　経営管理実施権の設定を受ける森林の経営管理に関する経理は、口座を分けるなどにより収支を明確にすることが可能である。</t>
    <phoneticPr fontId="1"/>
  </si>
  <si>
    <t>申請様式４：樹木料の算定の基礎となる額（申請額）</t>
    <phoneticPr fontId="1"/>
  </si>
  <si>
    <t>（法第８条の９第１項第５号関係）</t>
    <phoneticPr fontId="1"/>
  </si>
  <si>
    <t>総　額</t>
    <rPh sb="0" eb="1">
      <t>ソウ</t>
    </rPh>
    <rPh sb="2" eb="3">
      <t>ガク</t>
    </rPh>
    <phoneticPr fontId="1"/>
  </si>
  <si>
    <t>樹木料の算定の基礎となるべき額　　（Ａ）</t>
    <rPh sb="0" eb="3">
      <t>ジュモクリョウ</t>
    </rPh>
    <rPh sb="4" eb="6">
      <t>サンテイ</t>
    </rPh>
    <rPh sb="7" eb="9">
      <t>キソ</t>
    </rPh>
    <rPh sb="14" eb="15">
      <t>ガク</t>
    </rPh>
    <phoneticPr fontId="1"/>
  </si>
  <si>
    <t>円</t>
    <rPh sb="0" eb="1">
      <t>エン</t>
    </rPh>
    <phoneticPr fontId="1"/>
  </si>
  <si>
    <t>申請額　　　　　　　　　　　　　　（Ｂ）</t>
    <rPh sb="0" eb="3">
      <t>シンセイガク</t>
    </rPh>
    <phoneticPr fontId="1"/>
  </si>
  <si>
    <t>○○○○○○○○</t>
    <phoneticPr fontId="1"/>
  </si>
  <si>
    <t>割増率　　　　　　　　　　（Ｂ）÷（Ａ）</t>
    <rPh sb="0" eb="3">
      <t>ワリマシリツ</t>
    </rPh>
    <phoneticPr fontId="1"/>
  </si>
  <si>
    <t>○.○○○○○○○○</t>
    <phoneticPr fontId="1"/>
  </si>
  <si>
    <t xml:space="preserve">備考 </t>
  </si>
  <si>
    <t>：金額は税抜きで記載してください。</t>
    <phoneticPr fontId="1"/>
  </si>
  <si>
    <t>：割増率は、申請額を樹木料の算定の基礎となるべき額で除した値で、小数点以下第９位を四捨五入してください。</t>
    <phoneticPr fontId="1"/>
  </si>
  <si>
    <t>申請様式５</t>
    <phoneticPr fontId="1"/>
  </si>
  <si>
    <t>：木材利用事業者等及び木材製品利用事業者等との連携による木材の安定的な取引関係の確立等に関する事項</t>
  </si>
  <si>
    <t>（法第８条の９第１項第６号関係、規則第28条の８関係）</t>
  </si>
  <si>
    <t>以下に留意して提出してください</t>
  </si>
  <si>
    <t>※</t>
  </si>
  <si>
    <t>　申請者が木材の安定供給の確保に関する特別措置法（平成８年法律第47号。以下「木安法」という。）第４条第１項の認定（木材利用事業者等及び木材製品利用事業者等と共同して作成した事業計画に係るものに限る。以下「木安法認定」という。）を受けた者である場合であって、当該木安法認定に係る事業計画（森林の区域に申請に係る樹木採取区が含まれるものに限る。）の写しを提出したときは、本申請様式の記載を省略することができます。
　ただし、当該事業計画の期間と設定申請に係る樹木採取権の存続期間が異なる場合、当該事業計画を共同して作成した者と本申請に当たり協定を締結した者が同一でない場合等、当該事業計画の写しだけでは選定ができないと国が判断したときは本様式に基づく追加資料の提出を期限を定めて求めることとなります。
　このため、当該木安法認定を受けた者でも上記に該当すると想定される場合は、あらかじめ本様式により提出してください。</t>
    <phoneticPr fontId="1"/>
  </si>
  <si>
    <t>　樹木採取権設定後の申請書類等記載事項変更申請（以下「変更申請」という。）に係る申請については、当初の申請から変更した箇所に下線を付して赤字で記載してください。</t>
    <phoneticPr fontId="1"/>
  </si>
  <si>
    <t>１．申請者等の経営状況</t>
  </si>
  <si>
    <t>（１）</t>
    <phoneticPr fontId="1"/>
  </si>
  <si>
    <t>過去３か年の申請者の素材生産量、木材利用事業者等の木材消費量及び木材製品利用事業者等</t>
    <phoneticPr fontId="1"/>
  </si>
  <si>
    <t>の木材製品消費量の実績及び目標</t>
  </si>
  <si>
    <t>区分</t>
    <rPh sb="0" eb="2">
      <t>クブン</t>
    </rPh>
    <phoneticPr fontId="1"/>
  </si>
  <si>
    <t>氏名又は名称</t>
    <rPh sb="0" eb="2">
      <t>シメイ</t>
    </rPh>
    <rPh sb="2" eb="3">
      <t>マタ</t>
    </rPh>
    <rPh sb="4" eb="6">
      <t>メイショウ</t>
    </rPh>
    <phoneticPr fontId="1"/>
  </si>
  <si>
    <t>過去の実績</t>
    <rPh sb="0" eb="2">
      <t>カコ</t>
    </rPh>
    <rPh sb="3" eb="5">
      <t>ジッセキ</t>
    </rPh>
    <phoneticPr fontId="1"/>
  </si>
  <si>
    <t>目標</t>
    <rPh sb="0" eb="2">
      <t>モクヒョウ</t>
    </rPh>
    <phoneticPr fontId="1"/>
  </si>
  <si>
    <t>単位</t>
    <rPh sb="0" eb="2">
      <t>タンイ</t>
    </rPh>
    <phoneticPr fontId="1"/>
  </si>
  <si>
    <t>平均</t>
    <rPh sb="0" eb="2">
      <t>ヘイキン</t>
    </rPh>
    <phoneticPr fontId="1"/>
  </si>
  <si>
    <t>年度以降</t>
    <rPh sb="0" eb="2">
      <t>ネンド</t>
    </rPh>
    <rPh sb="2" eb="4">
      <t>イコウ</t>
    </rPh>
    <phoneticPr fontId="1"/>
  </si>
  <si>
    <t>申請者</t>
    <rPh sb="0" eb="3">
      <t>シンセイシャ</t>
    </rPh>
    <phoneticPr fontId="1"/>
  </si>
  <si>
    <t>株式会社
Ａ林業</t>
    <rPh sb="0" eb="4">
      <t>カブシキガイシャ</t>
    </rPh>
    <rPh sb="6" eb="8">
      <t>リンギョウ</t>
    </rPh>
    <phoneticPr fontId="1"/>
  </si>
  <si>
    <t>原木</t>
    <rPh sb="0" eb="2">
      <t>ゲンボク</t>
    </rPh>
    <phoneticPr fontId="1"/>
  </si>
  <si>
    <t>木材利用事業者等</t>
    <rPh sb="0" eb="2">
      <t>モクザイ</t>
    </rPh>
    <rPh sb="2" eb="4">
      <t>リヨウ</t>
    </rPh>
    <rPh sb="4" eb="7">
      <t>ジギョウシャ</t>
    </rPh>
    <rPh sb="7" eb="8">
      <t>トウ</t>
    </rPh>
    <phoneticPr fontId="1"/>
  </si>
  <si>
    <r>
      <rPr>
        <vertAlign val="superscript"/>
        <sz val="9"/>
        <color rgb="FFFF0000"/>
        <rFont val="ＭＳ 明朝"/>
        <family val="1"/>
        <charset val="128"/>
      </rPr>
      <t>※</t>
    </r>
    <r>
      <rPr>
        <sz val="9"/>
        <color rgb="FFFF0000"/>
        <rFont val="ＭＳ 明朝"/>
        <family val="1"/>
        <charset val="128"/>
      </rPr>
      <t>株式会社
Ｆ製材</t>
    </r>
    <rPh sb="1" eb="5">
      <t>カブシキガイシャ</t>
    </rPh>
    <rPh sb="7" eb="9">
      <t>セイザイ</t>
    </rPh>
    <phoneticPr fontId="1"/>
  </si>
  <si>
    <t>木材製品利用事業者等</t>
    <rPh sb="0" eb="10">
      <t>モクザイセイヒンリヨウジギョウシャトウ</t>
    </rPh>
    <phoneticPr fontId="1"/>
  </si>
  <si>
    <r>
      <rPr>
        <vertAlign val="superscript"/>
        <sz val="9"/>
        <color rgb="FFFF0000"/>
        <rFont val="ＭＳ 明朝"/>
        <family val="1"/>
        <charset val="128"/>
      </rPr>
      <t>※</t>
    </r>
    <r>
      <rPr>
        <sz val="9"/>
        <color rgb="FFFF0000"/>
        <rFont val="ＭＳ 明朝"/>
        <family val="1"/>
        <charset val="128"/>
      </rPr>
      <t>Ｔ木住建
株式会社</t>
    </r>
    <rPh sb="2" eb="3">
      <t>モク</t>
    </rPh>
    <rPh sb="3" eb="5">
      <t>ジュウケン</t>
    </rPh>
    <rPh sb="6" eb="10">
      <t>カブシキガイシャ</t>
    </rPh>
    <phoneticPr fontId="1"/>
  </si>
  <si>
    <t>製品</t>
    <rPh sb="0" eb="2">
      <t>セイヒン</t>
    </rPh>
    <phoneticPr fontId="1"/>
  </si>
  <si>
    <t>その他の事業者</t>
    <rPh sb="2" eb="3">
      <t>タ</t>
    </rPh>
    <rPh sb="4" eb="7">
      <t>ジギョウシャ</t>
    </rPh>
    <phoneticPr fontId="1"/>
  </si>
  <si>
    <t>：申請者については、過去３か年の素材生産量の実績（各年度及び平均）を記載してください。</t>
    <phoneticPr fontId="1"/>
  </si>
  <si>
    <t>２</t>
  </si>
  <si>
    <t>：木材利用事業者等については、過去３か年の木材（原木）消費量の実績（各年度及び平均）を記載し、該当する年度を表題行に記載してください。ただし、変更申請に係るものは記載可能な直近の３か年とし、表題行に当初記載した年度と合致しない場合は、該当年度を備考欄に記載してください。</t>
    <rPh sb="54" eb="57">
      <t>ヒョウダイギョウ</t>
    </rPh>
    <phoneticPr fontId="1"/>
  </si>
  <si>
    <t>：木材製品利用事業者等については、過去３か年の木材製品消費量の実績（各年度及び平均）を記載してください。ただし、変更申請に係るものは記載可能な直近の３か年とし、表題行に当初記載した年度と合致しない場合は、該当年度を備考欄に記載してください。</t>
    <phoneticPr fontId="1"/>
  </si>
  <si>
    <t>：単位は立方メートル単位とし、立方メートル未満は四捨五入することとし、備考欄に原木、製品の別を記載してください。なお、木材チップなど一般に立方メートル表記以外の単位によるものは換算材積によることとし、換算率を備考欄に記入してください。</t>
    <phoneticPr fontId="1"/>
  </si>
  <si>
    <t>：主要取引先（別紙12「国有林野の管理経営に関する法律に基づく樹木採取権の設定等に係る中部森林管理局長の処分に関する審査基準等」（以下「審査基準等」という。）第１の１（１）ウ（オ）の要件に係る木材利用事業者等及び木材製品利用事業者等をいう。以下同じ。）は、氏名又は名称に※印を付してください。</t>
    <rPh sb="7" eb="9">
      <t>ベッシ</t>
    </rPh>
    <phoneticPr fontId="1"/>
  </si>
  <si>
    <t>：目標については、樹木採取権の設定による目標として、申請時から５年を経過した年度以降（該当する期間を表題行に（　）書きしてください。）の年間の計画量を記載してください。なお、卸売業などのその他の事業者については目標の記載を要しません。以下についても２（２）④に係るものを除き同様の取扱いとしてください。</t>
    <phoneticPr fontId="1"/>
  </si>
  <si>
    <t>（２）過去３か年の木材利用事業者等、木材製品利用事業者等の主製品の生産・販売実績</t>
  </si>
  <si>
    <t>主製品の
取扱品目</t>
    <rPh sb="0" eb="3">
      <t>シュセイヒン</t>
    </rPh>
    <rPh sb="5" eb="7">
      <t>トリアツカイ</t>
    </rPh>
    <rPh sb="7" eb="9">
      <t>ヒンモク</t>
    </rPh>
    <phoneticPr fontId="1"/>
  </si>
  <si>
    <t>生産・販売実績</t>
    <rPh sb="0" eb="2">
      <t>セイサン</t>
    </rPh>
    <rPh sb="3" eb="5">
      <t>ハンバイ</t>
    </rPh>
    <rPh sb="5" eb="7">
      <t>ジッセキ</t>
    </rPh>
    <phoneticPr fontId="1"/>
  </si>
  <si>
    <t>集成材</t>
    <rPh sb="0" eb="3">
      <t>シュウセイザイ</t>
    </rPh>
    <phoneticPr fontId="1"/>
  </si>
  <si>
    <t>製材</t>
    <rPh sb="0" eb="2">
      <t>セイザイ</t>
    </rPh>
    <phoneticPr fontId="1"/>
  </si>
  <si>
    <r>
      <rPr>
        <vertAlign val="superscript"/>
        <sz val="9"/>
        <color rgb="FFFF0000"/>
        <rFont val="ＭＳ 明朝"/>
        <family val="1"/>
        <charset val="128"/>
      </rPr>
      <t>※</t>
    </r>
    <r>
      <rPr>
        <sz val="9"/>
        <color rgb="FFFF0000"/>
        <rFont val="ＭＳ 明朝"/>
        <family val="1"/>
        <charset val="128"/>
      </rPr>
      <t>Ｔ木住建
株式会社</t>
    </r>
    <rPh sb="2" eb="3">
      <t>ボク</t>
    </rPh>
    <rPh sb="3" eb="5">
      <t>ジュウケン</t>
    </rPh>
    <phoneticPr fontId="1"/>
  </si>
  <si>
    <t>軸組工法住宅</t>
    <rPh sb="0" eb="2">
      <t>ジクグミ</t>
    </rPh>
    <rPh sb="2" eb="4">
      <t>コウホウ</t>
    </rPh>
    <rPh sb="4" eb="6">
      <t>ジュウタク</t>
    </rPh>
    <phoneticPr fontId="1"/>
  </si>
  <si>
    <t>棟</t>
    <rPh sb="0" eb="1">
      <t>トウ</t>
    </rPh>
    <phoneticPr fontId="1"/>
  </si>
  <si>
    <t>建築</t>
    <rPh sb="0" eb="2">
      <t>ケンチク</t>
    </rPh>
    <phoneticPr fontId="1"/>
  </si>
  <si>
    <t>：過去３か年の実績（各年度及び平均）について木材利用事業者等、木材製品利用事業者等及びその他の事業者ごとに作成してください。ただし、変更申請に係るものは記載可能な直近の３か年とし、表題行に当初記載した年度と合致しない場合は、該当年度を備考欄に記載してください。</t>
    <phoneticPr fontId="1"/>
  </si>
  <si>
    <t>：取扱品目欄に、取り扱っている製材品等の主製品の別に区分して記載してください。</t>
    <phoneticPr fontId="1"/>
  </si>
  <si>
    <t>：生産量及び販売量は、取り扱っている販売物のうち主なものについて、立方メートル単位のほか、その態様に応じた的確な単位を用いて記載し、小数点以下は四捨五入してください。単位は単位欄に記載し、備考欄に原木、製品等の別を記載してください。</t>
    <phoneticPr fontId="1"/>
  </si>
  <si>
    <t>：木材をエネルギー源として利用する場合には、電力や熱の供給能力を記入してください（電力供給能力はキロワットを、熱供給能力はキロワット、ギガジュール毎時を単位としてください。）。</t>
    <phoneticPr fontId="1"/>
  </si>
  <si>
    <t>：主要取引先は、氏名又は名称に※印を付してください。</t>
    <phoneticPr fontId="1"/>
  </si>
  <si>
    <t>（３）財務諸表（貸借対照表、損益計算書又はこれらに類する書類）、社会保険の加入状況</t>
  </si>
  <si>
    <t>：（１）に記載した木材利用事業者等、木材製品利用事業者等及びその他の事業者ごとに、必要な書類を添付してください。</t>
    <phoneticPr fontId="1"/>
  </si>
  <si>
    <t>：財務諸表については、木材の安定供給の確保に関する特別措置法の運用について（平成８年11月１日付け８林野流第106号林野庁長官通知）の第９で規定する木材産業等高度化推進資金の利用を計画する場合にのみ、３に当該資金の利用を計画すると記載した事業実施者ごとに（１）に記載した過去３か年分に該当するものを添付してください。当該資金の利用を計画しない場合及び当該資金の利用を計画しない事業者は提出の必要はありません。</t>
    <phoneticPr fontId="1"/>
  </si>
  <si>
    <t>：社会保険の加入状況については、健康保険、厚生年金保険及び雇用保険について、申請時点において適正に法定福利費を負担していることが分かる書類（保険料の領収書の写し等）を添付してください。</t>
    <phoneticPr fontId="1"/>
  </si>
  <si>
    <t>２．木材の安定的な取引関係の確立に関する事業の内容及び実施期間</t>
  </si>
  <si>
    <t>（１）取引関係に関する事項</t>
  </si>
  <si>
    <t>木材（原木）の取引関係に関する事項</t>
    <phoneticPr fontId="1"/>
  </si>
  <si>
    <t>期間</t>
    <rPh sb="0" eb="2">
      <t>キカン</t>
    </rPh>
    <phoneticPr fontId="1"/>
  </si>
  <si>
    <t>株式会社Ａ林業</t>
    <rPh sb="0" eb="4">
      <t>カブシキガイシャ</t>
    </rPh>
    <rPh sb="5" eb="7">
      <t>リンギョウ</t>
    </rPh>
    <phoneticPr fontId="1"/>
  </si>
  <si>
    <t>株式会社Ｆ製材</t>
    <rPh sb="0" eb="4">
      <t>カブシキガイシャ</t>
    </rPh>
    <rPh sb="5" eb="7">
      <t>セイザイ</t>
    </rPh>
    <phoneticPr fontId="1"/>
  </si>
  <si>
    <t>権利設定の</t>
    <rPh sb="0" eb="2">
      <t>ケンリ</t>
    </rPh>
    <rPh sb="2" eb="4">
      <t>セッテイ</t>
    </rPh>
    <phoneticPr fontId="1"/>
  </si>
  <si>
    <t>日～</t>
    <rPh sb="0" eb="1">
      <t>ニチ</t>
    </rPh>
    <phoneticPr fontId="1"/>
  </si>
  <si>
    <t>年</t>
    <rPh sb="0" eb="1">
      <t>ネン</t>
    </rPh>
    <phoneticPr fontId="1"/>
  </si>
  <si>
    <t>月</t>
    <rPh sb="0" eb="1">
      <t>ガツ</t>
    </rPh>
    <phoneticPr fontId="1"/>
  </si>
  <si>
    <t>日</t>
    <rPh sb="0" eb="1">
      <t>ニチ</t>
    </rPh>
    <phoneticPr fontId="1"/>
  </si>
  <si>
    <t>（権利設定の日から</t>
    <rPh sb="1" eb="3">
      <t>ケンリ</t>
    </rPh>
    <rPh sb="3" eb="5">
      <t>セッテイ</t>
    </rPh>
    <rPh sb="6" eb="7">
      <t>ヒ</t>
    </rPh>
    <phoneticPr fontId="1"/>
  </si>
  <si>
    <t>年間）</t>
    <rPh sb="0" eb="2">
      <t>ネンカン</t>
    </rPh>
    <phoneticPr fontId="1"/>
  </si>
  <si>
    <t>　Ａ林業は安定取引協定書の計画等に基づき、Ｆ製材の指定する期日までに協定量のスギ原木を納入する。
　取引における取引時期、取引量、価格の決定・見直し方法については、安定取引協定書に記載。</t>
    <rPh sb="2" eb="4">
      <t>リンギョウ</t>
    </rPh>
    <rPh sb="5" eb="7">
      <t>アンテイ</t>
    </rPh>
    <rPh sb="7" eb="9">
      <t>トリヒキ</t>
    </rPh>
    <rPh sb="9" eb="12">
      <t>キョウテイショ</t>
    </rPh>
    <rPh sb="13" eb="15">
      <t>ケイカク</t>
    </rPh>
    <rPh sb="15" eb="16">
      <t>トウ</t>
    </rPh>
    <rPh sb="17" eb="18">
      <t>モト</t>
    </rPh>
    <rPh sb="22" eb="24">
      <t>セイザイ</t>
    </rPh>
    <rPh sb="25" eb="27">
      <t>シテイ</t>
    </rPh>
    <rPh sb="29" eb="31">
      <t>キジツ</t>
    </rPh>
    <rPh sb="34" eb="36">
      <t>キョウテイ</t>
    </rPh>
    <rPh sb="36" eb="37">
      <t>リョウ</t>
    </rPh>
    <rPh sb="43" eb="45">
      <t>ノウニュウ</t>
    </rPh>
    <phoneticPr fontId="1"/>
  </si>
  <si>
    <t>　</t>
    <phoneticPr fontId="1"/>
  </si>
  <si>
    <t>木材製品利用事業者等</t>
    <rPh sb="0" eb="2">
      <t>モクザイ</t>
    </rPh>
    <rPh sb="2" eb="4">
      <t>セイヒン</t>
    </rPh>
    <rPh sb="4" eb="6">
      <t>リヨウ</t>
    </rPh>
    <rPh sb="6" eb="9">
      <t>ジギョウシャ</t>
    </rPh>
    <rPh sb="9" eb="10">
      <t>トウトウ</t>
    </rPh>
    <phoneticPr fontId="1"/>
  </si>
  <si>
    <t>Ｔ木住建株式会社</t>
    <rPh sb="1" eb="2">
      <t>モク</t>
    </rPh>
    <rPh sb="2" eb="4">
      <t>ジュウケン</t>
    </rPh>
    <rPh sb="4" eb="8">
      <t>カブシキガイシャ</t>
    </rPh>
    <phoneticPr fontId="1"/>
  </si>
  <si>
    <t>　Ｆ製材は安定取引協定書の計画等に基づき、Ｔ木住建の指定する期日までに、指定する規格・量の２×４製品をＴ木住建の指定するプレカット工場に納入する。
　取引における取引時期、取引量、価格の決定・見直し方法については、安定取引協定書に記載。</t>
    <rPh sb="5" eb="7">
      <t>アンテイ</t>
    </rPh>
    <rPh sb="7" eb="9">
      <t>トリヒキ</t>
    </rPh>
    <rPh sb="9" eb="12">
      <t>キョウテイショ</t>
    </rPh>
    <rPh sb="13" eb="15">
      <t>ケイカク</t>
    </rPh>
    <rPh sb="15" eb="16">
      <t>トウ</t>
    </rPh>
    <rPh sb="17" eb="18">
      <t>モト</t>
    </rPh>
    <rPh sb="22" eb="23">
      <t>モク</t>
    </rPh>
    <rPh sb="23" eb="25">
      <t>ジュウケン</t>
    </rPh>
    <rPh sb="26" eb="28">
      <t>シテイ</t>
    </rPh>
    <rPh sb="30" eb="32">
      <t>キジツ</t>
    </rPh>
    <rPh sb="36" eb="38">
      <t>シテイ</t>
    </rPh>
    <rPh sb="40" eb="42">
      <t>キカク</t>
    </rPh>
    <rPh sb="43" eb="44">
      <t>リョウ</t>
    </rPh>
    <rPh sb="48" eb="50">
      <t>セイヒン</t>
    </rPh>
    <rPh sb="53" eb="55">
      <t>ジュウケン</t>
    </rPh>
    <rPh sb="56" eb="58">
      <t>シテイ</t>
    </rPh>
    <rPh sb="65" eb="67">
      <t>コウジョウ</t>
    </rPh>
    <rPh sb="68" eb="70">
      <t>ノウニュウ</t>
    </rPh>
    <phoneticPr fontId="1"/>
  </si>
  <si>
    <t>：申請者と木材利用事業者等、木材製品利用事業者等及びその他の事業者との間で、協定書等により合意形成された取引の内容について、引取時期、引取場所、引取量、価格の決定や見直し方法等を含めて記載してください。</t>
    <phoneticPr fontId="1"/>
  </si>
  <si>
    <t>（２）事業の計画量</t>
  </si>
  <si>
    <t>①　素材生産量　　　　　　　　　　　　　　　　　　　　　　　　　　　　　　（単位：m3）</t>
    <phoneticPr fontId="1"/>
  </si>
  <si>
    <t>合計</t>
    <rPh sb="0" eb="2">
      <t>ゴウケイ</t>
    </rPh>
    <phoneticPr fontId="1"/>
  </si>
  <si>
    <t>スギ</t>
    <phoneticPr fontId="1"/>
  </si>
  <si>
    <t>：区分は、素材別に記載してください。</t>
    <phoneticPr fontId="1"/>
  </si>
  <si>
    <t>：計画量は、素材換算の立方メートル単位とし、立方メートル未満は四捨五入してください。また、計画量のうち樹木採取区に由来する量について（　　　）書きで記載してください。</t>
    <phoneticPr fontId="1"/>
  </si>
  <si>
    <t>②　木材の取引　　　　　　　　　　　　　　　　　　　　　　　　　　　　　　（単位：m3）</t>
    <rPh sb="2" eb="4">
      <t>モクザイ</t>
    </rPh>
    <rPh sb="5" eb="7">
      <t>トリヒキ</t>
    </rPh>
    <phoneticPr fontId="1"/>
  </si>
  <si>
    <t>木材利用
事業者等</t>
    <rPh sb="0" eb="2">
      <t>モクザイ</t>
    </rPh>
    <rPh sb="2" eb="4">
      <t>リヨウ</t>
    </rPh>
    <rPh sb="5" eb="8">
      <t>ジギョウシャ</t>
    </rPh>
    <rPh sb="8" eb="9">
      <t>トウ</t>
    </rPh>
    <phoneticPr fontId="1"/>
  </si>
  <si>
    <t>その他の
事業者</t>
    <rPh sb="2" eb="3">
      <t>タ</t>
    </rPh>
    <rPh sb="5" eb="8">
      <t>ジギョウシャ</t>
    </rPh>
    <phoneticPr fontId="1"/>
  </si>
  <si>
    <t>現状</t>
    <rPh sb="0" eb="2">
      <t>ゲンジョウ</t>
    </rPh>
    <phoneticPr fontId="1"/>
  </si>
  <si>
    <t>丸太
（スギ）</t>
    <rPh sb="0" eb="2">
      <t>マルタ</t>
    </rPh>
    <phoneticPr fontId="1"/>
  </si>
  <si>
    <r>
      <rPr>
        <vertAlign val="superscript"/>
        <sz val="9"/>
        <color rgb="FFFF0000"/>
        <rFont val="ＭＳ 明朝"/>
        <family val="1"/>
        <charset val="128"/>
      </rPr>
      <t>※</t>
    </r>
    <r>
      <rPr>
        <sz val="9"/>
        <color rgb="FFFF0000"/>
        <rFont val="ＭＳ 明朝"/>
        <family val="1"/>
        <charset val="128"/>
      </rPr>
      <t>株式会社
　Ｆ製材</t>
    </r>
    <rPh sb="1" eb="5">
      <t>カブシキガイシャ</t>
    </rPh>
    <rPh sb="8" eb="10">
      <t>セイザイ</t>
    </rPh>
    <phoneticPr fontId="1"/>
  </si>
  <si>
    <t>：申請者から供給する木材（素材）について、木材利用事業者等及びその他の事業者別に記載してください。区分欄には丸太、枝条などの区分とともに想定している主な樹種について（　）書きで記載してください。</t>
    <phoneticPr fontId="1"/>
  </si>
  <si>
    <t>：計画量は、素材換算の立方メートル単位とし、立方メートル未満は四捨五入してください。なお、木材チップなど一般に立方メートル表記以外の単位によるものは丸太換算材積によることとし、換算率を備考欄に記入してください。</t>
    <phoneticPr fontId="1"/>
  </si>
  <si>
    <t>：現状は、過去３か年の単純平均値を記載してください。</t>
    <phoneticPr fontId="1"/>
  </si>
  <si>
    <t>③　木材製品の取引　　　　　　　　　　　　　　　　　　　　　　　　　　　　　（単位：m3）</t>
    <phoneticPr fontId="1"/>
  </si>
  <si>
    <t>その他
の
事業者</t>
    <rPh sb="2" eb="3">
      <t>タ</t>
    </rPh>
    <rPh sb="6" eb="9">
      <t>ジギョウシャ</t>
    </rPh>
    <phoneticPr fontId="1"/>
  </si>
  <si>
    <t>木材製品
利用
事業者等</t>
    <rPh sb="0" eb="2">
      <t>モクザイ</t>
    </rPh>
    <rPh sb="2" eb="4">
      <t>セイヒン</t>
    </rPh>
    <rPh sb="5" eb="7">
      <t>リヨウ</t>
    </rPh>
    <rPh sb="8" eb="11">
      <t>ジギョウシャ</t>
    </rPh>
    <rPh sb="11" eb="12">
      <t>トウ</t>
    </rPh>
    <phoneticPr fontId="1"/>
  </si>
  <si>
    <t>製材</t>
    <phoneticPr fontId="1"/>
  </si>
  <si>
    <r>
      <rPr>
        <vertAlign val="superscript"/>
        <sz val="9"/>
        <color rgb="FFFF0000"/>
        <rFont val="ＭＳ 明朝"/>
        <family val="1"/>
        <charset val="128"/>
      </rPr>
      <t>※</t>
    </r>
    <r>
      <rPr>
        <sz val="9"/>
        <color rgb="FFFF0000"/>
        <rFont val="ＭＳ 明朝"/>
        <family val="1"/>
        <charset val="128"/>
      </rPr>
      <t>Ｔ木住建
株式会社</t>
    </r>
    <rPh sb="2" eb="3">
      <t>キ</t>
    </rPh>
    <rPh sb="3" eb="5">
      <t>ジュウケン</t>
    </rPh>
    <rPh sb="6" eb="10">
      <t>カブシキガイシャ</t>
    </rPh>
    <phoneticPr fontId="1"/>
  </si>
  <si>
    <t>２×４材</t>
    <rPh sb="3" eb="4">
      <t>ザイ</t>
    </rPh>
    <phoneticPr fontId="1"/>
  </si>
  <si>
    <t>：区分は、木材利用事業者等が加工した木材製品別に記載してください。</t>
    <phoneticPr fontId="1"/>
  </si>
  <si>
    <t>：計画量は、立方メートル単位とし、立方メートル未満は四捨五入してください。なお、木材チップなど一般に立方メートル表記以外の単位によるものは丸太換算材積によることとし、換算率を備考欄に記入してください。</t>
    <phoneticPr fontId="1"/>
  </si>
  <si>
    <t>：木材利用事業者等における加工歩留まりを備考欄に記載してください。</t>
  </si>
  <si>
    <t>（３）木材生産流通改善施設の整備（木材生産流通改善施設を整備しようとする場合に記入すること）</t>
  </si>
  <si>
    <t>事業実施者</t>
    <rPh sb="0" eb="2">
      <t>ジギョウ</t>
    </rPh>
    <rPh sb="2" eb="5">
      <t>ジッシシャ</t>
    </rPh>
    <phoneticPr fontId="1"/>
  </si>
  <si>
    <t>実施
時期</t>
    <rPh sb="0" eb="2">
      <t>ジッシ</t>
    </rPh>
    <rPh sb="3" eb="5">
      <t>ジキ</t>
    </rPh>
    <phoneticPr fontId="1"/>
  </si>
  <si>
    <t>施設等種類
（所在地等）</t>
    <rPh sb="0" eb="2">
      <t>シセツ</t>
    </rPh>
    <rPh sb="2" eb="3">
      <t>トウ</t>
    </rPh>
    <rPh sb="3" eb="5">
      <t>シュルイ</t>
    </rPh>
    <rPh sb="7" eb="10">
      <t>ショザイチ</t>
    </rPh>
    <rPh sb="10" eb="11">
      <t>トウ</t>
    </rPh>
    <phoneticPr fontId="1"/>
  </si>
  <si>
    <t>整備する施設等の規模
（機械設備、能力）</t>
    <rPh sb="0" eb="2">
      <t>セイビ</t>
    </rPh>
    <rPh sb="4" eb="6">
      <t>シセツ</t>
    </rPh>
    <rPh sb="6" eb="7">
      <t>トウ</t>
    </rPh>
    <rPh sb="8" eb="10">
      <t>キボ</t>
    </rPh>
    <rPh sb="12" eb="14">
      <t>キカイ</t>
    </rPh>
    <rPh sb="14" eb="16">
      <t>セツビ</t>
    </rPh>
    <rPh sb="17" eb="19">
      <t>ノウリョク</t>
    </rPh>
    <phoneticPr fontId="1"/>
  </si>
  <si>
    <t>事業費
（千円）</t>
    <rPh sb="0" eb="3">
      <t>ジギョウヒ</t>
    </rPh>
    <rPh sb="5" eb="7">
      <t>センエン</t>
    </rPh>
    <phoneticPr fontId="1"/>
  </si>
  <si>
    <t>株式会社
Ｆ製材</t>
    <rPh sb="0" eb="4">
      <t>カブシキガイシャ</t>
    </rPh>
    <rPh sb="6" eb="8">
      <t>セイザイ</t>
    </rPh>
    <phoneticPr fontId="1"/>
  </si>
  <si>
    <t>製材施設</t>
    <rPh sb="0" eb="2">
      <t>セイザイ</t>
    </rPh>
    <rPh sb="2" eb="4">
      <t>シセツ</t>
    </rPh>
    <phoneticPr fontId="1"/>
  </si>
  <si>
    <t>2×4スタッド製造ライン
原木消費量　100,000㎥/年</t>
    <rPh sb="7" eb="9">
      <t>セイゾウ</t>
    </rPh>
    <rPh sb="13" eb="15">
      <t>ゲンボク</t>
    </rPh>
    <rPh sb="15" eb="18">
      <t>ショウヒリョウ</t>
    </rPh>
    <rPh sb="28" eb="29">
      <t>ネン</t>
    </rPh>
    <phoneticPr fontId="1"/>
  </si>
  <si>
    <t>○○県○○●市</t>
    <rPh sb="2" eb="3">
      <t>ケン</t>
    </rPh>
    <rPh sb="6" eb="7">
      <t>シ</t>
    </rPh>
    <phoneticPr fontId="1"/>
  </si>
  <si>
    <t>：「施設等種類」の欄は、所在地のほか製材施設、乾燥施設、プレカット施設、集成材加工施設、流通拠点施設等の別を記載してください。</t>
    <phoneticPr fontId="1"/>
  </si>
  <si>
    <t>（４）木材の新規需要開拓の内容　　　　　　　　　　　　　　　　　　　　　　　　　</t>
  </si>
  <si>
    <t>新規需要開拓の内容</t>
    <rPh sb="0" eb="2">
      <t>シンキ</t>
    </rPh>
    <rPh sb="2" eb="4">
      <t>ジュヨウ</t>
    </rPh>
    <rPh sb="4" eb="6">
      <t>カイタク</t>
    </rPh>
    <rPh sb="7" eb="9">
      <t>ナイヨウ</t>
    </rPh>
    <phoneticPr fontId="1"/>
  </si>
  <si>
    <t>Ｔ木住建株式会社</t>
    <rPh sb="1" eb="2">
      <t>モク</t>
    </rPh>
    <rPh sb="2" eb="4">
      <t>ジュウケン</t>
    </rPh>
    <phoneticPr fontId="1"/>
  </si>
  <si>
    <t>　株式会社Ｆ製材が製品輸出に対応できる工場を新設し、スギ２×４用材を生産する。Ｆ製材との連携により、これまで米材が主であった２×４住宅の部材のうち横架材以外についてスギ２×４材に転換する。
　Ｒ９年度以降の２×４材の使用量は3,600㎥/年（原木換算で6,000㎥/年）。</t>
    <rPh sb="9" eb="11">
      <t>セイヒン</t>
    </rPh>
    <rPh sb="11" eb="13">
      <t>ユシュツ</t>
    </rPh>
    <rPh sb="14" eb="16">
      <t>タイオウ</t>
    </rPh>
    <rPh sb="19" eb="21">
      <t>コウジョウ</t>
    </rPh>
    <rPh sb="22" eb="24">
      <t>シンセツ</t>
    </rPh>
    <rPh sb="31" eb="33">
      <t>ヨウザイ</t>
    </rPh>
    <rPh sb="34" eb="36">
      <t>セイサン</t>
    </rPh>
    <rPh sb="40" eb="42">
      <t>セイザイ</t>
    </rPh>
    <rPh sb="106" eb="107">
      <t>ザイ</t>
    </rPh>
    <rPh sb="121" eb="123">
      <t>ゲンボク</t>
    </rPh>
    <rPh sb="123" eb="125">
      <t>カンザン</t>
    </rPh>
    <phoneticPr fontId="1"/>
  </si>
  <si>
    <t>：連携する木材利用事業者等、木材製品利用事業者等及びその他の事業者が行う、樹木採取区に由来する木材を用いて行う新規需要開拓の内容について記載してください。</t>
    <phoneticPr fontId="1"/>
  </si>
  <si>
    <t>：新規需要開拓とは、既存の国産材需要に影響を与えにくいと考えられる需要を開拓するものであり、従来木材の利用が少なかった分野における需要開拓を図るもの（例：ＣＬＴ建築物、非住宅分野、土木分野、エネルギー分野における需要開拓等）、従来国産材の利用が少なかった分野における需要開拓を図るもの（例：２×４建築部材、横架材、型枠合板、フローリング、家具等における需要開拓等）又はその他の取組（例：地元産材の活用により差別化を図る取組（顔の見える木材での家づくり等）、輸出、国産材製品の競争力強化に資する取組、原木供給が不足している用途への供給等）を指します。</t>
    <phoneticPr fontId="1"/>
  </si>
  <si>
    <t>：新規需要開拓の内容として、取組を行う事業者ごとに内容とその取組に係る木材又は木材製品の供給量又は使用量の目標（申請時から５年を経過した年度後以降の年間の計画量）を記載してください。</t>
    <phoneticPr fontId="1"/>
  </si>
  <si>
    <t>：供給量は、素材換算の立方メートル単位とし、立方メートル未満は四捨五入してください。</t>
    <phoneticPr fontId="1"/>
  </si>
  <si>
    <t>（５）木材利用事業者等の事務所であって申請者が生産した木材の引取りを行うものの所在地</t>
    <rPh sb="12" eb="15">
      <t>ジムショ</t>
    </rPh>
    <rPh sb="19" eb="22">
      <t>シンセイシャ</t>
    </rPh>
    <rPh sb="23" eb="25">
      <t>セイサン</t>
    </rPh>
    <phoneticPr fontId="1"/>
  </si>
  <si>
    <t>所在地</t>
    <rPh sb="0" eb="3">
      <t>ショザイチ</t>
    </rPh>
    <phoneticPr fontId="1"/>
  </si>
  <si>
    <t>○○県○○●市　製材工場（○○●市工場）</t>
    <rPh sb="2" eb="3">
      <t>ケン</t>
    </rPh>
    <rPh sb="6" eb="7">
      <t>シ</t>
    </rPh>
    <rPh sb="8" eb="10">
      <t>セイザイ</t>
    </rPh>
    <rPh sb="10" eb="12">
      <t>コウジョウ</t>
    </rPh>
    <rPh sb="17" eb="18">
      <t>シ</t>
    </rPh>
    <rPh sb="18" eb="20">
      <t>コウジョウ</t>
    </rPh>
    <phoneticPr fontId="1"/>
  </si>
  <si>
    <t>（６）木材製品利用事業者等の事業所であって木材製品の引取りを行うものの所在地又は木材製品利用事業を行う区域</t>
    <rPh sb="14" eb="17">
      <t>ジギョウショ</t>
    </rPh>
    <phoneticPr fontId="1"/>
  </si>
  <si>
    <t>木材製品利用事業者等</t>
    <rPh sb="0" eb="2">
      <t>モクザイ</t>
    </rPh>
    <rPh sb="2" eb="4">
      <t>セイヒン</t>
    </rPh>
    <rPh sb="4" eb="6">
      <t>リヨウ</t>
    </rPh>
    <rPh sb="6" eb="9">
      <t>ジギョウシャ</t>
    </rPh>
    <rPh sb="9" eb="10">
      <t>トウ</t>
    </rPh>
    <phoneticPr fontId="1"/>
  </si>
  <si>
    <t>所在地又は区域</t>
    <rPh sb="0" eb="3">
      <t>ショザイチ</t>
    </rPh>
    <rPh sb="3" eb="4">
      <t>マタ</t>
    </rPh>
    <rPh sb="5" eb="7">
      <t>クイキ</t>
    </rPh>
    <phoneticPr fontId="1"/>
  </si>
  <si>
    <t>○○県●●市　Ｄ社プレカット工場</t>
    <rPh sb="2" eb="3">
      <t>ケン</t>
    </rPh>
    <rPh sb="5" eb="6">
      <t>シ</t>
    </rPh>
    <rPh sb="8" eb="9">
      <t>シャ</t>
    </rPh>
    <rPh sb="14" eb="16">
      <t>コウジョウ</t>
    </rPh>
    <phoneticPr fontId="1"/>
  </si>
  <si>
    <t>備考：原則として、木材製品利用事業者等の事業所であって木材製品の引取りを行うものの所在地を記載すること。ただし、事業所と異なる場所で木材製品の引取りを行うことがある場合には、木材製品利用事業を行う区域を市区町村単位等具体的に記載してください。</t>
  </si>
  <si>
    <t>（７）実施期間</t>
    <phoneticPr fontId="1"/>
  </si>
  <si>
    <t>自：</t>
    <phoneticPr fontId="1"/>
  </si>
  <si>
    <t>～</t>
    <phoneticPr fontId="1"/>
  </si>
  <si>
    <t>至：</t>
    <rPh sb="0" eb="1">
      <t>イタ</t>
    </rPh>
    <phoneticPr fontId="1"/>
  </si>
  <si>
    <t>（権利設定の日から</t>
    <phoneticPr fontId="1"/>
  </si>
  <si>
    <t>年間）</t>
  </si>
  <si>
    <t>３．木材の安定的な取引関係の確立に関する事業を実施するのに必要な資金の額及びその調達方法</t>
  </si>
  <si>
    <t>資金
区分</t>
    <rPh sb="0" eb="2">
      <t>シキン</t>
    </rPh>
    <rPh sb="3" eb="5">
      <t>クブン</t>
    </rPh>
    <phoneticPr fontId="1"/>
  </si>
  <si>
    <t>施設等種類</t>
    <rPh sb="0" eb="2">
      <t>シセツ</t>
    </rPh>
    <rPh sb="2" eb="3">
      <t>トウ</t>
    </rPh>
    <rPh sb="3" eb="5">
      <t>シュルイ</t>
    </rPh>
    <phoneticPr fontId="1"/>
  </si>
  <si>
    <t>資金調達先別金額（千円）</t>
    <phoneticPr fontId="1"/>
  </si>
  <si>
    <t>木材産業等
高度化推進資金</t>
    <phoneticPr fontId="1"/>
  </si>
  <si>
    <t>その他
金融機関
資金</t>
    <phoneticPr fontId="1"/>
  </si>
  <si>
    <t>その他</t>
    <phoneticPr fontId="1"/>
  </si>
  <si>
    <t>合計</t>
    <phoneticPr fontId="1"/>
  </si>
  <si>
    <t>短期資金</t>
    <phoneticPr fontId="1"/>
  </si>
  <si>
    <t>長期資金</t>
    <rPh sb="0" eb="2">
      <t>チョウキ</t>
    </rPh>
    <rPh sb="2" eb="4">
      <t>シキン</t>
    </rPh>
    <phoneticPr fontId="1"/>
  </si>
  <si>
    <t>設備
資金</t>
    <rPh sb="0" eb="2">
      <t>セツビ</t>
    </rPh>
    <rPh sb="3" eb="5">
      <t>シキン</t>
    </rPh>
    <phoneticPr fontId="1"/>
  </si>
  <si>
    <t>機械購入費</t>
    <rPh sb="0" eb="2">
      <t>キカイ</t>
    </rPh>
    <rPh sb="2" eb="5">
      <t>コウニュウヒ</t>
    </rPh>
    <phoneticPr fontId="1"/>
  </si>
  <si>
    <t>第１年度</t>
    <rPh sb="0" eb="1">
      <t>ダイ</t>
    </rPh>
    <rPh sb="2" eb="4">
      <t>ネンド</t>
    </rPh>
    <phoneticPr fontId="1"/>
  </si>
  <si>
    <t>運転
資金</t>
    <rPh sb="0" eb="2">
      <t>ウンテン</t>
    </rPh>
    <rPh sb="3" eb="5">
      <t>シキン</t>
    </rPh>
    <phoneticPr fontId="1"/>
  </si>
  <si>
    <t>権利設定料、樹木料の支払代金、人件費等</t>
    <rPh sb="0" eb="2">
      <t>ケンリ</t>
    </rPh>
    <rPh sb="2" eb="4">
      <t>セッテイ</t>
    </rPh>
    <rPh sb="4" eb="5">
      <t>リョウ</t>
    </rPh>
    <rPh sb="6" eb="9">
      <t>ジュモクリョウ</t>
    </rPh>
    <rPh sb="10" eb="12">
      <t>シハライ</t>
    </rPh>
    <rPh sb="12" eb="14">
      <t>ダイキン</t>
    </rPh>
    <rPh sb="15" eb="18">
      <t>ジンケンヒ</t>
    </rPh>
    <rPh sb="18" eb="19">
      <t>トウ</t>
    </rPh>
    <phoneticPr fontId="1"/>
  </si>
  <si>
    <t>第２年度</t>
    <rPh sb="0" eb="1">
      <t>ダイ</t>
    </rPh>
    <rPh sb="2" eb="4">
      <t>ネンド</t>
    </rPh>
    <phoneticPr fontId="1"/>
  </si>
  <si>
    <t>樹木料の
支払代金
人件費等</t>
    <rPh sb="0" eb="3">
      <t>ジュモクリョウ</t>
    </rPh>
    <rPh sb="5" eb="7">
      <t>シハライ</t>
    </rPh>
    <rPh sb="7" eb="9">
      <t>ダイキン</t>
    </rPh>
    <rPh sb="10" eb="13">
      <t>ジンケンヒ</t>
    </rPh>
    <rPh sb="13" eb="14">
      <t>トウ</t>
    </rPh>
    <phoneticPr fontId="1"/>
  </si>
  <si>
    <t>第３年度</t>
    <rPh sb="0" eb="1">
      <t>ダイ</t>
    </rPh>
    <rPh sb="2" eb="4">
      <t>ネンド</t>
    </rPh>
    <phoneticPr fontId="1"/>
  </si>
  <si>
    <t>第４年度</t>
    <rPh sb="0" eb="1">
      <t>ダイ</t>
    </rPh>
    <rPh sb="2" eb="4">
      <t>ネンド</t>
    </rPh>
    <phoneticPr fontId="1"/>
  </si>
  <si>
    <t>第５年度</t>
    <rPh sb="0" eb="1">
      <t>ダイ</t>
    </rPh>
    <rPh sb="2" eb="4">
      <t>ネンド</t>
    </rPh>
    <phoneticPr fontId="1"/>
  </si>
  <si>
    <t>：事業実施者（借受者）ごとに作成してください。</t>
    <phoneticPr fontId="1"/>
  </si>
  <si>
    <t>：施設等種類の設備資金欄には、製材施設、乾燥施設、プレカット施設、集成材加工施設、流通拠点施設等を記載してください。</t>
    <phoneticPr fontId="1"/>
  </si>
  <si>
    <t>：施設等種類の運転資金欄には、素材・製品の購入代金及び輸送費、機械・施設の使用料、作業労賃、木材の流通に係るコーディネート費、権利設定料、樹木料等必要とする資金を記載してください。</t>
    <phoneticPr fontId="1"/>
  </si>
  <si>
    <t>：その他欄には、木材産業等高度化推進資金以外の制度資金、県単補助金、自己資金等を記載してください。</t>
    <phoneticPr fontId="1"/>
  </si>
  <si>
    <t>：木材産業等高度化推進資金を借り入れる場合には、所要資金額算出基礎を添付してください。</t>
    <phoneticPr fontId="1"/>
  </si>
  <si>
    <t>原木購入費
人件費等</t>
    <rPh sb="0" eb="2">
      <t>ゲンボク</t>
    </rPh>
    <rPh sb="2" eb="5">
      <t>コウニュウヒ</t>
    </rPh>
    <rPh sb="6" eb="9">
      <t>ジンケンヒ</t>
    </rPh>
    <rPh sb="9" eb="10">
      <t>トウ</t>
    </rPh>
    <phoneticPr fontId="1"/>
  </si>
  <si>
    <t>Ｏ合板
株式会社</t>
    <rPh sb="1" eb="3">
      <t>ゴウバン</t>
    </rPh>
    <rPh sb="4" eb="8">
      <t>カブシキガイシャ</t>
    </rPh>
    <phoneticPr fontId="1"/>
  </si>
  <si>
    <t>有限会社
Ｒチップ</t>
    <rPh sb="0" eb="4">
      <t>ユウゲンガイシャ</t>
    </rPh>
    <phoneticPr fontId="1"/>
  </si>
  <si>
    <t>Ｅ木住建
株式会社</t>
    <rPh sb="1" eb="2">
      <t>モク</t>
    </rPh>
    <rPh sb="2" eb="4">
      <t>ジュウケン</t>
    </rPh>
    <rPh sb="5" eb="9">
      <t>カブシキガイシャ</t>
    </rPh>
    <phoneticPr fontId="1"/>
  </si>
  <si>
    <t>製材品購入費
人件費等</t>
    <rPh sb="0" eb="3">
      <t>セイザイヒン</t>
    </rPh>
    <rPh sb="3" eb="6">
      <t>コウニュウヒ</t>
    </rPh>
    <rPh sb="7" eb="10">
      <t>ジンケンヒ</t>
    </rPh>
    <rPh sb="10" eb="11">
      <t>トウ</t>
    </rPh>
    <phoneticPr fontId="1"/>
  </si>
  <si>
    <t>株式会社
Ｓ土木</t>
    <rPh sb="0" eb="4">
      <t>カブシキガイシャ</t>
    </rPh>
    <rPh sb="6" eb="8">
      <t>ドボク</t>
    </rPh>
    <phoneticPr fontId="1"/>
  </si>
  <si>
    <t>型枠購入費
人件費等</t>
    <rPh sb="0" eb="2">
      <t>カタワク</t>
    </rPh>
    <rPh sb="2" eb="5">
      <t>コウニュウヒ</t>
    </rPh>
    <rPh sb="6" eb="9">
      <t>ジンケンヒ</t>
    </rPh>
    <rPh sb="9" eb="10">
      <t>トウ</t>
    </rPh>
    <phoneticPr fontId="1"/>
  </si>
  <si>
    <t>４．木材の安定的な取引関係の確立に関する事業の全体概念図</t>
  </si>
  <si>
    <t>木材利用事業者等</t>
    <rPh sb="0" eb="8">
      <t>モクザイリヨウジギョウシャトウ</t>
    </rPh>
    <phoneticPr fontId="1"/>
  </si>
  <si>
    <r>
      <rPr>
        <vertAlign val="superscript"/>
        <sz val="10"/>
        <color theme="1"/>
        <rFont val="Meiryo UI"/>
        <family val="3"/>
        <charset val="128"/>
      </rPr>
      <t>※</t>
    </r>
    <r>
      <rPr>
        <sz val="10"/>
        <color theme="1"/>
        <rFont val="Meiryo UI"/>
        <family val="3"/>
        <charset val="128"/>
      </rPr>
      <t>株式会社Ｆ製材</t>
    </r>
    <rPh sb="1" eb="5">
      <t>カブシキガイシャ</t>
    </rPh>
    <rPh sb="6" eb="8">
      <t>セイザイ</t>
    </rPh>
    <phoneticPr fontId="1"/>
  </si>
  <si>
    <r>
      <rPr>
        <vertAlign val="superscript"/>
        <sz val="10"/>
        <color theme="1"/>
        <rFont val="Meiryo UI"/>
        <family val="3"/>
        <charset val="128"/>
      </rPr>
      <t>※</t>
    </r>
    <r>
      <rPr>
        <sz val="10"/>
        <color theme="1"/>
        <rFont val="Meiryo UI"/>
        <family val="3"/>
        <charset val="128"/>
      </rPr>
      <t>Ｔ木住建株式会社</t>
    </r>
    <phoneticPr fontId="1"/>
  </si>
  <si>
    <t>素材生産量（㎥/年）</t>
    <rPh sb="0" eb="2">
      <t>ソザイ</t>
    </rPh>
    <rPh sb="2" eb="5">
      <t>セイサンリョウ</t>
    </rPh>
    <rPh sb="8" eb="9">
      <t>ネン</t>
    </rPh>
    <phoneticPr fontId="1"/>
  </si>
  <si>
    <r>
      <rPr>
        <sz val="10"/>
        <color rgb="FFFF0000"/>
        <rFont val="Meiryo UI"/>
        <family val="3"/>
        <charset val="128"/>
      </rPr>
      <t>国産材</t>
    </r>
    <r>
      <rPr>
        <sz val="10"/>
        <color theme="1"/>
        <rFont val="Meiryo UI"/>
        <family val="3"/>
        <charset val="128"/>
      </rPr>
      <t>原木消費量（㎥/年）</t>
    </r>
    <rPh sb="0" eb="3">
      <t>コクサンザイ</t>
    </rPh>
    <rPh sb="3" eb="5">
      <t>ゲンボク</t>
    </rPh>
    <rPh sb="5" eb="8">
      <t>ショウヒリョウ</t>
    </rPh>
    <rPh sb="11" eb="12">
      <t>ネン</t>
    </rPh>
    <phoneticPr fontId="1"/>
  </si>
  <si>
    <t>製品消費量（㎥）</t>
    <rPh sb="0" eb="2">
      <t>セイヒン</t>
    </rPh>
    <rPh sb="2" eb="5">
      <t>ショウヒリョウ</t>
    </rPh>
    <phoneticPr fontId="1"/>
  </si>
  <si>
    <t>増加量</t>
    <rPh sb="0" eb="3">
      <t>ゾウカリョウ</t>
    </rPh>
    <phoneticPr fontId="1"/>
  </si>
  <si>
    <t>　全量</t>
    <rPh sb="1" eb="3">
      <t>ゼンリョウ</t>
    </rPh>
    <phoneticPr fontId="1"/>
  </si>
  <si>
    <t>ー</t>
    <phoneticPr fontId="1"/>
  </si>
  <si>
    <t>協定取引（対川中事業者）</t>
    <rPh sb="0" eb="2">
      <t>キョウテイ</t>
    </rPh>
    <rPh sb="2" eb="4">
      <t>トリヒキ</t>
    </rPh>
    <rPh sb="5" eb="6">
      <t>タイ</t>
    </rPh>
    <rPh sb="6" eb="8">
      <t>カワナカ</t>
    </rPh>
    <rPh sb="8" eb="11">
      <t>ジギョウシャ</t>
    </rPh>
    <phoneticPr fontId="1"/>
  </si>
  <si>
    <t>新規需要内容：スギ２×４スタッド</t>
    <rPh sb="0" eb="2">
      <t>シンキ</t>
    </rPh>
    <rPh sb="2" eb="4">
      <t>ジュヨウ</t>
    </rPh>
    <rPh sb="4" eb="6">
      <t>ナイヨウ</t>
    </rPh>
    <phoneticPr fontId="1"/>
  </si>
  <si>
    <t>新規需要内容：国産材２×４住宅</t>
    <rPh sb="0" eb="2">
      <t>シンキ</t>
    </rPh>
    <rPh sb="2" eb="4">
      <t>ジュヨウ</t>
    </rPh>
    <rPh sb="4" eb="6">
      <t>ナイヨウ</t>
    </rPh>
    <rPh sb="7" eb="10">
      <t>コクサンザイ</t>
    </rPh>
    <rPh sb="13" eb="15">
      <t>ジュウタク</t>
    </rPh>
    <phoneticPr fontId="1"/>
  </si>
  <si>
    <t>採取区</t>
    <rPh sb="0" eb="2">
      <t>サイシュ</t>
    </rPh>
    <rPh sb="2" eb="3">
      <t>ク</t>
    </rPh>
    <phoneticPr fontId="1"/>
  </si>
  <si>
    <t>新規需要</t>
    <rPh sb="0" eb="2">
      <t>シンキ</t>
    </rPh>
    <rPh sb="2" eb="4">
      <t>ジュヨウ</t>
    </rPh>
    <phoneticPr fontId="1"/>
  </si>
  <si>
    <t>協定外取引（対川中事業者）</t>
    <rPh sb="0" eb="2">
      <t>キョウテイ</t>
    </rPh>
    <rPh sb="2" eb="3">
      <t>ガイ</t>
    </rPh>
    <rPh sb="3" eb="5">
      <t>トリヒキ</t>
    </rPh>
    <rPh sb="6" eb="7">
      <t>タイ</t>
    </rPh>
    <rPh sb="7" eb="9">
      <t>カワナカ</t>
    </rPh>
    <rPh sb="9" eb="12">
      <t>ジギョウシャ</t>
    </rPh>
    <phoneticPr fontId="1"/>
  </si>
  <si>
    <t>安定取引協定（対申請者Ａ）</t>
    <rPh sb="0" eb="2">
      <t>アンテイ</t>
    </rPh>
    <rPh sb="2" eb="4">
      <t>トリヒキ</t>
    </rPh>
    <rPh sb="4" eb="6">
      <t>キョウテイ</t>
    </rPh>
    <rPh sb="7" eb="8">
      <t>タイ</t>
    </rPh>
    <rPh sb="8" eb="11">
      <t>シンセイシャ</t>
    </rPh>
    <phoneticPr fontId="1"/>
  </si>
  <si>
    <t>安定取引協定（対Ｆ製材）</t>
    <rPh sb="0" eb="2">
      <t>アンテイ</t>
    </rPh>
    <rPh sb="2" eb="4">
      <t>トリヒキ</t>
    </rPh>
    <rPh sb="4" eb="6">
      <t>キョウテイ</t>
    </rPh>
    <rPh sb="7" eb="8">
      <t>タイ</t>
    </rPh>
    <rPh sb="9" eb="11">
      <t>セイザイ</t>
    </rPh>
    <phoneticPr fontId="1"/>
  </si>
  <si>
    <t>うち採取区</t>
    <rPh sb="2" eb="4">
      <t>サイシュ</t>
    </rPh>
    <rPh sb="4" eb="5">
      <t>ク</t>
    </rPh>
    <phoneticPr fontId="1"/>
  </si>
  <si>
    <t>協定外取引（対申請者Ａ）</t>
    <rPh sb="0" eb="2">
      <t>キョウテイ</t>
    </rPh>
    <rPh sb="2" eb="3">
      <t>ガイ</t>
    </rPh>
    <rPh sb="3" eb="5">
      <t>トリヒキ</t>
    </rPh>
    <rPh sb="6" eb="7">
      <t>タイ</t>
    </rPh>
    <rPh sb="7" eb="10">
      <t>シンセイシャ</t>
    </rPh>
    <phoneticPr fontId="1"/>
  </si>
  <si>
    <t>協定外取引（対F製材）</t>
    <rPh sb="0" eb="2">
      <t>キョウテイ</t>
    </rPh>
    <rPh sb="2" eb="3">
      <t>ガイ</t>
    </rPh>
    <rPh sb="3" eb="5">
      <t>トリヒキ</t>
    </rPh>
    <rPh sb="6" eb="7">
      <t>タイ</t>
    </rPh>
    <rPh sb="8" eb="10">
      <t>セイザイ</t>
    </rPh>
    <phoneticPr fontId="1"/>
  </si>
  <si>
    <t>凡　　　例</t>
    <rPh sb="0" eb="1">
      <t>ボン</t>
    </rPh>
    <rPh sb="4" eb="5">
      <t>レイ</t>
    </rPh>
    <phoneticPr fontId="1"/>
  </si>
  <si>
    <t>安定取引協定による取引</t>
    <rPh sb="0" eb="2">
      <t>アンテイ</t>
    </rPh>
    <rPh sb="2" eb="4">
      <t>トリヒキ</t>
    </rPh>
    <rPh sb="4" eb="6">
      <t>キョウテイ</t>
    </rPh>
    <rPh sb="9" eb="11">
      <t>トリヒキ</t>
    </rPh>
    <phoneticPr fontId="1"/>
  </si>
  <si>
    <t>安定取引協定以外による取引</t>
    <rPh sb="0" eb="2">
      <t>アンテイ</t>
    </rPh>
    <rPh sb="2" eb="4">
      <t>トリヒキ</t>
    </rPh>
    <rPh sb="4" eb="6">
      <t>キョウテイ</t>
    </rPh>
    <rPh sb="6" eb="8">
      <t>イガイ</t>
    </rPh>
    <rPh sb="11" eb="13">
      <t>トリヒキ</t>
    </rPh>
    <phoneticPr fontId="1"/>
  </si>
  <si>
    <t>主要取引先</t>
    <rPh sb="0" eb="2">
      <t>シュヨウ</t>
    </rPh>
    <rPh sb="2" eb="5">
      <t>トリヒキサキ</t>
    </rPh>
    <phoneticPr fontId="1"/>
  </si>
  <si>
    <t>安定取引協定以外による取引（製材、集成材、合板、チップ等）</t>
    <rPh sb="0" eb="2">
      <t>アンテイ</t>
    </rPh>
    <rPh sb="2" eb="4">
      <t>トリヒキ</t>
    </rPh>
    <rPh sb="4" eb="6">
      <t>キョウテイ</t>
    </rPh>
    <rPh sb="6" eb="8">
      <t>イガイ</t>
    </rPh>
    <rPh sb="11" eb="13">
      <t>トリヒキ</t>
    </rPh>
    <rPh sb="14" eb="16">
      <t>セイザイ</t>
    </rPh>
    <rPh sb="17" eb="20">
      <t>シュウセイザイ</t>
    </rPh>
    <rPh sb="21" eb="23">
      <t>ゴウハン</t>
    </rPh>
    <rPh sb="27" eb="28">
      <t>トウ</t>
    </rPh>
    <phoneticPr fontId="1"/>
  </si>
  <si>
    <t>安定取引協定以外による取引先</t>
    <rPh sb="0" eb="2">
      <t>アンテイ</t>
    </rPh>
    <rPh sb="2" eb="4">
      <t>トリヒキ</t>
    </rPh>
    <rPh sb="4" eb="6">
      <t>キョウテイ</t>
    </rPh>
    <rPh sb="6" eb="8">
      <t>イガイ</t>
    </rPh>
    <rPh sb="11" eb="14">
      <t>トリヒキサキ</t>
    </rPh>
    <phoneticPr fontId="1"/>
  </si>
  <si>
    <t>住宅等建築工事業
建築リフォーム業
プレカット等木材製品製造業
土木工事業
製紙業
電気・熱供給業
等</t>
    <phoneticPr fontId="1"/>
  </si>
  <si>
    <t>ー</t>
  </si>
  <si>
    <t>協定（対申請者Ａ）</t>
    <rPh sb="0" eb="2">
      <t>キョウテイ</t>
    </rPh>
    <rPh sb="3" eb="4">
      <t>タイ</t>
    </rPh>
    <rPh sb="4" eb="7">
      <t>シンセイシャ</t>
    </rPh>
    <phoneticPr fontId="1"/>
  </si>
  <si>
    <t>：事業者間の取引状況について、協定を結んでいる者が分かるように対応させて記載してください。また、協定に基づく取引数量の目標（申請時から５年を経過した年度以降の年間の計画量）について記載してください。さらに、木材利用事業者等、木材製品利用事業者等について、主要取引先が分かるように記載してください。</t>
    <phoneticPr fontId="1"/>
  </si>
  <si>
    <t>：申請者は、素材生産量の現状（記載可能な直近の３か年平均）及び目標（申請時から５年を経過した年度以降の年間の計画量）、そのうち樹木採取区での素材生産量を明記してください。</t>
    <phoneticPr fontId="1"/>
  </si>
  <si>
    <t>：木材利用事業者等は、原木消費量の現状（記載可能な直近の過去３か年平均）及び目標（申請時から５年を経過した年度以降の年間の計画量）を明記してください。</t>
    <phoneticPr fontId="1"/>
  </si>
  <si>
    <t>：新規需要開拓の内容と目標（申請時から５年を経過した年度後以降の年間の計画量）が分かるように記載してください。</t>
    <phoneticPr fontId="1"/>
  </si>
  <si>
    <t>　樹木採取区から木材利用事業者等を通じ木材製品利用事業者等に供給される予定である木材取引量が樹木採取区から供給される予定である木材取引量の全体の５割を超えていること（審査基準等　第１の１（１）ウ（オ））</t>
    <rPh sb="1" eb="3">
      <t>ジュモク</t>
    </rPh>
    <rPh sb="3" eb="5">
      <t>サイシュ</t>
    </rPh>
    <rPh sb="5" eb="6">
      <t>ク</t>
    </rPh>
    <rPh sb="8" eb="10">
      <t>モクザイ</t>
    </rPh>
    <rPh sb="10" eb="12">
      <t>リヨウ</t>
    </rPh>
    <rPh sb="12" eb="15">
      <t>ジギョウシャ</t>
    </rPh>
    <rPh sb="15" eb="16">
      <t>トウ</t>
    </rPh>
    <rPh sb="17" eb="18">
      <t>ツウ</t>
    </rPh>
    <rPh sb="19" eb="21">
      <t>モクザイ</t>
    </rPh>
    <rPh sb="21" eb="23">
      <t>セイヒン</t>
    </rPh>
    <rPh sb="23" eb="25">
      <t>リヨウ</t>
    </rPh>
    <rPh sb="25" eb="28">
      <t>ジギョウシャ</t>
    </rPh>
    <rPh sb="28" eb="29">
      <t>トウ</t>
    </rPh>
    <rPh sb="30" eb="32">
      <t>キョウキュウ</t>
    </rPh>
    <rPh sb="35" eb="37">
      <t>ヨテイ</t>
    </rPh>
    <rPh sb="40" eb="42">
      <t>モクザイ</t>
    </rPh>
    <rPh sb="42" eb="44">
      <t>トリヒキ</t>
    </rPh>
    <rPh sb="44" eb="45">
      <t>リョウ</t>
    </rPh>
    <rPh sb="46" eb="48">
      <t>ジュモク</t>
    </rPh>
    <rPh sb="48" eb="50">
      <t>サイシュ</t>
    </rPh>
    <rPh sb="50" eb="51">
      <t>ク</t>
    </rPh>
    <rPh sb="53" eb="55">
      <t>キョウキュウ</t>
    </rPh>
    <rPh sb="58" eb="60">
      <t>ヨテイ</t>
    </rPh>
    <rPh sb="63" eb="65">
      <t>モクザイ</t>
    </rPh>
    <rPh sb="65" eb="67">
      <t>トリヒキ</t>
    </rPh>
    <rPh sb="67" eb="68">
      <t>リョウ</t>
    </rPh>
    <rPh sb="69" eb="71">
      <t>ゼンタイ</t>
    </rPh>
    <rPh sb="73" eb="74">
      <t>ワリ</t>
    </rPh>
    <rPh sb="75" eb="76">
      <t>コ</t>
    </rPh>
    <rPh sb="83" eb="85">
      <t>シンサ</t>
    </rPh>
    <rPh sb="85" eb="87">
      <t>キジュン</t>
    </rPh>
    <rPh sb="87" eb="88">
      <t>トウ</t>
    </rPh>
    <rPh sb="89" eb="90">
      <t>ダイ</t>
    </rPh>
    <phoneticPr fontId="1"/>
  </si>
  <si>
    <r>
      <t>（</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）×50％≦</t>
    </r>
    <r>
      <rPr>
        <b/>
        <sz val="10"/>
        <color rgb="FFFF0000"/>
        <rFont val="Meiryo UI"/>
        <family val="3"/>
        <charset val="128"/>
      </rPr>
      <t>⑥</t>
    </r>
    <r>
      <rPr>
        <sz val="10"/>
        <rFont val="Meiryo UI"/>
        <family val="3"/>
        <charset val="128"/>
      </rPr>
      <t>（原木換算）＋</t>
    </r>
    <r>
      <rPr>
        <b/>
        <sz val="10"/>
        <color rgb="FFFF0000"/>
        <rFont val="Meiryo UI"/>
        <family val="3"/>
        <charset val="128"/>
      </rPr>
      <t>⑦</t>
    </r>
    <r>
      <rPr>
        <sz val="10"/>
        <rFont val="Meiryo UI"/>
        <family val="3"/>
        <charset val="128"/>
      </rPr>
      <t>（原木換算）となっていること。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）×50％＝（6000＋0）×50/100＝3000　</t>
    </r>
    <r>
      <rPr>
        <b/>
        <sz val="10"/>
        <color rgb="FFFF0000"/>
        <rFont val="Meiryo UI"/>
        <family val="3"/>
        <charset val="128"/>
      </rPr>
      <t>⑥</t>
    </r>
    <r>
      <rPr>
        <sz val="10"/>
        <rFont val="Meiryo UI"/>
        <family val="3"/>
        <charset val="128"/>
      </rPr>
      <t>（原木換算）＋</t>
    </r>
    <r>
      <rPr>
        <b/>
        <sz val="10"/>
        <color rgb="FFFF0000"/>
        <rFont val="Meiryo UI"/>
        <family val="3"/>
        <charset val="128"/>
      </rPr>
      <t>⑦</t>
    </r>
    <r>
      <rPr>
        <sz val="10"/>
        <rFont val="Meiryo UI"/>
        <family val="3"/>
        <charset val="128"/>
      </rPr>
      <t xml:space="preserve">（原木換算）＝3600×100/60＋0×100/60＝6000  </t>
    </r>
    <r>
      <rPr>
        <sz val="9"/>
        <rFont val="Meiryo UI"/>
        <family val="3"/>
        <charset val="128"/>
      </rPr>
      <t>3,000≦6,000　となっているので基準をクリア</t>
    </r>
    <rPh sb="20" eb="22">
      <t>ゲンボク</t>
    </rPh>
    <rPh sb="22" eb="24">
      <t>カンザン</t>
    </rPh>
    <phoneticPr fontId="1"/>
  </si>
  <si>
    <t>　申請者（樹木採取権者）の国産材の取扱量が樹木採取区に由来する木材の供給量以上に増加すること。（行使の指針（別記）イ前段）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</si>
  <si>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③</t>
    </r>
    <r>
      <rPr>
        <sz val="10"/>
        <rFont val="Meiryo UI"/>
        <family val="3"/>
        <charset val="128"/>
      </rPr>
      <t>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b/>
        <sz val="10"/>
        <color rgb="FFFF0000"/>
        <rFont val="Meiryo UI"/>
        <family val="3"/>
        <charset val="128"/>
      </rPr>
      <t>③</t>
    </r>
    <r>
      <rPr>
        <sz val="10"/>
        <rFont val="Meiryo UI"/>
        <family val="3"/>
        <charset val="128"/>
      </rPr>
      <t>＝10000　　6,000≦10,000　となっているので基準をクリア</t>
    </r>
    <rPh sb="63" eb="65">
      <t>キジュン</t>
    </rPh>
    <phoneticPr fontId="1"/>
  </si>
  <si>
    <t>　木材利用事業者等の国産材の取扱量が樹木採取区に由来する木材の供給量以上に増加すること。（行使の指針（別記）イ前段）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</si>
  <si>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④</t>
    </r>
    <r>
      <rPr>
        <sz val="10"/>
        <rFont val="Meiryo UI"/>
        <family val="3"/>
        <charset val="128"/>
      </rPr>
      <t>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b/>
        <sz val="10"/>
        <color rgb="FFFF0000"/>
        <rFont val="Meiryo UI"/>
        <family val="3"/>
        <charset val="128"/>
      </rPr>
      <t>④</t>
    </r>
    <r>
      <rPr>
        <sz val="10"/>
        <rFont val="Meiryo UI"/>
        <family val="3"/>
        <charset val="128"/>
      </rPr>
      <t>＝100000　　6,000≦100,000　となっているので基準をクリア</t>
    </r>
    <rPh sb="65" eb="67">
      <t>キジュン</t>
    </rPh>
    <phoneticPr fontId="1"/>
  </si>
  <si>
    <t>　樹木採取区に由来する木材の供給量に相当する量以上の量が木材製品利用事業者等その他の取引先の新規需要開拓に充てられること。（行使の指針（別記）イ後段）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</si>
  <si>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⑤</t>
    </r>
    <r>
      <rPr>
        <sz val="10"/>
        <rFont val="Meiryo UI"/>
        <family val="3"/>
        <charset val="128"/>
      </rPr>
      <t>（原木換算）となっていること。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sz val="10"/>
        <color rgb="FFFF0000"/>
        <rFont val="Meiryo UI"/>
        <family val="3"/>
        <charset val="128"/>
      </rPr>
      <t>⑤</t>
    </r>
    <r>
      <rPr>
        <sz val="10"/>
        <rFont val="Meiryo UI"/>
        <family val="3"/>
        <charset val="128"/>
      </rPr>
      <t>（原木換算）＝3600×100/60＝6,000　</t>
    </r>
    <r>
      <rPr>
        <sz val="9"/>
        <rFont val="Meiryo UI"/>
        <family val="3"/>
        <charset val="128"/>
      </rPr>
      <t>　　6,000≦6,000　となっているので基準をクリア</t>
    </r>
    <phoneticPr fontId="1"/>
  </si>
  <si>
    <t>申請様式７-１：雇用の状況</t>
    <phoneticPr fontId="1"/>
  </si>
  <si>
    <t>１．雇用の状況</t>
    <phoneticPr fontId="1"/>
  </si>
  <si>
    <t>雇用形態</t>
    <rPh sb="0" eb="2">
      <t>コヨウ</t>
    </rPh>
    <rPh sb="2" eb="4">
      <t>ケイタイ</t>
    </rPh>
    <phoneticPr fontId="1"/>
  </si>
  <si>
    <t>現場作業職員数</t>
    <rPh sb="0" eb="2">
      <t>ゲンバ</t>
    </rPh>
    <rPh sb="2" eb="4">
      <t>サギョウ</t>
    </rPh>
    <rPh sb="4" eb="7">
      <t>ショクインスウ</t>
    </rPh>
    <rPh sb="6" eb="7">
      <t>スウ</t>
    </rPh>
    <phoneticPr fontId="1"/>
  </si>
  <si>
    <t>事務系等職員数</t>
    <rPh sb="0" eb="2">
      <t>ジム</t>
    </rPh>
    <rPh sb="3" eb="4">
      <t>ナド</t>
    </rPh>
    <rPh sb="4" eb="7">
      <t>ショクインスウ</t>
    </rPh>
    <phoneticPr fontId="1"/>
  </si>
  <si>
    <t>常用</t>
    <rPh sb="0" eb="2">
      <t>ジョウヨウ</t>
    </rPh>
    <phoneticPr fontId="1"/>
  </si>
  <si>
    <t>（うち通年）</t>
    <rPh sb="3" eb="5">
      <t>ツウネン</t>
    </rPh>
    <phoneticPr fontId="1"/>
  </si>
  <si>
    <t>臨時・季節</t>
    <rPh sb="0" eb="2">
      <t>リンジ</t>
    </rPh>
    <rPh sb="3" eb="5">
      <t>キセツ</t>
    </rPh>
    <phoneticPr fontId="1"/>
  </si>
  <si>
    <t>：「事務系等職員数」には、現場作業職員以外の全ての雇用労働者数を記載してください。</t>
    <phoneticPr fontId="1"/>
  </si>
  <si>
    <t>：「常用」には、雇用契約において雇用期間の定めのない又は４か月以上の雇用期間が定められている雇用労働者数を記載してください。「通年」には、常用のうち１年以上継続雇用している人数を記載してください。</t>
    <phoneticPr fontId="1"/>
  </si>
  <si>
    <t>：「臨時・季節」には、雇用契約において定められた雇用期間が４か月未満の雇用労働者数を記載してください。</t>
    <phoneticPr fontId="1"/>
  </si>
  <si>
    <t>４</t>
    <phoneticPr fontId="1"/>
  </si>
  <si>
    <t>：「その他」には、常用及び臨時・季節のいずれにも当てはまらない雇用労働者数を記載してください。</t>
    <phoneticPr fontId="1"/>
  </si>
  <si>
    <t>２．社会保険・労働保険等への加入状況等</t>
  </si>
  <si>
    <t>現場
作業職員
氏名</t>
    <rPh sb="0" eb="2">
      <t>ゲンバ</t>
    </rPh>
    <rPh sb="3" eb="5">
      <t>サギョウ</t>
    </rPh>
    <rPh sb="5" eb="7">
      <t>ショクイン</t>
    </rPh>
    <rPh sb="8" eb="10">
      <t>シメイ</t>
    </rPh>
    <phoneticPr fontId="1"/>
  </si>
  <si>
    <t>地元雇用</t>
    <rPh sb="0" eb="2">
      <t>ジモト</t>
    </rPh>
    <rPh sb="2" eb="4">
      <t>コヨウ</t>
    </rPh>
    <phoneticPr fontId="1"/>
  </si>
  <si>
    <t>社会保険・労働保険等への加入状況</t>
    <rPh sb="0" eb="2">
      <t>シャカイ</t>
    </rPh>
    <rPh sb="2" eb="4">
      <t>ホケン</t>
    </rPh>
    <rPh sb="5" eb="7">
      <t>ロウドウ</t>
    </rPh>
    <rPh sb="7" eb="9">
      <t>ホケン</t>
    </rPh>
    <rPh sb="9" eb="10">
      <t>トウ</t>
    </rPh>
    <rPh sb="12" eb="14">
      <t>カニュウ</t>
    </rPh>
    <rPh sb="14" eb="16">
      <t>ジョウキョウ</t>
    </rPh>
    <phoneticPr fontId="1"/>
  </si>
  <si>
    <t>実績</t>
    <rPh sb="0" eb="2">
      <t>ジッセキ</t>
    </rPh>
    <phoneticPr fontId="1"/>
  </si>
  <si>
    <t>適</t>
    <rPh sb="0" eb="1">
      <t>テキ</t>
    </rPh>
    <phoneticPr fontId="1"/>
  </si>
  <si>
    <t>直雇/
下請</t>
    <rPh sb="0" eb="1">
      <t>チョク</t>
    </rPh>
    <rPh sb="1" eb="2">
      <t>ヤトイ</t>
    </rPh>
    <rPh sb="4" eb="6">
      <t>シタウ</t>
    </rPh>
    <phoneticPr fontId="1"/>
  </si>
  <si>
    <t>常用/
臨時</t>
    <rPh sb="0" eb="2">
      <t>ジョウヨウ</t>
    </rPh>
    <rPh sb="4" eb="6">
      <t>リンジ</t>
    </rPh>
    <phoneticPr fontId="1"/>
  </si>
  <si>
    <t>適否</t>
    <rPh sb="0" eb="2">
      <t>テキヒ</t>
    </rPh>
    <phoneticPr fontId="1"/>
  </si>
  <si>
    <t>居住地</t>
    <rPh sb="0" eb="3">
      <t>キョジュウチ</t>
    </rPh>
    <phoneticPr fontId="1"/>
  </si>
  <si>
    <t>労災
保険</t>
    <rPh sb="0" eb="2">
      <t>ロウサイ</t>
    </rPh>
    <rPh sb="3" eb="5">
      <t>ホケン</t>
    </rPh>
    <phoneticPr fontId="1"/>
  </si>
  <si>
    <t>雇用
保険</t>
    <rPh sb="0" eb="2">
      <t>コヨウ</t>
    </rPh>
    <rPh sb="3" eb="5">
      <t>ホケン</t>
    </rPh>
    <phoneticPr fontId="1"/>
  </si>
  <si>
    <t>健康
保険</t>
    <rPh sb="0" eb="2">
      <t>ケンコウ</t>
    </rPh>
    <rPh sb="3" eb="5">
      <t>ホケン</t>
    </rPh>
    <phoneticPr fontId="1"/>
  </si>
  <si>
    <t>厚生
年金
保険</t>
    <rPh sb="0" eb="2">
      <t>コウセイ</t>
    </rPh>
    <rPh sb="3" eb="5">
      <t>ネンキン</t>
    </rPh>
    <rPh sb="6" eb="8">
      <t>ホケン</t>
    </rPh>
    <phoneticPr fontId="1"/>
  </si>
  <si>
    <t>退職
金共
済等</t>
    <rPh sb="0" eb="2">
      <t>タイショク</t>
    </rPh>
    <rPh sb="3" eb="4">
      <t>キン</t>
    </rPh>
    <rPh sb="4" eb="5">
      <t>トモ</t>
    </rPh>
    <rPh sb="6" eb="7">
      <t>スミ</t>
    </rPh>
    <rPh sb="7" eb="8">
      <t>トウ</t>
    </rPh>
    <phoneticPr fontId="1"/>
  </si>
  <si>
    <t>現場
従事
年数</t>
    <rPh sb="0" eb="2">
      <t>ゲンバ</t>
    </rPh>
    <rPh sb="3" eb="5">
      <t>ジュウジ</t>
    </rPh>
    <rPh sb="6" eb="8">
      <t>ネンスウ</t>
    </rPh>
    <phoneticPr fontId="1"/>
  </si>
  <si>
    <t>臨時</t>
    <rPh sb="0" eb="2">
      <t>リンジ</t>
    </rPh>
    <phoneticPr fontId="1"/>
  </si>
  <si>
    <t>△</t>
    <phoneticPr fontId="1"/>
  </si>
  <si>
    <t>山林　良男</t>
    <rPh sb="0" eb="2">
      <t>サンリン</t>
    </rPh>
    <rPh sb="3" eb="5">
      <t>ヨシオ</t>
    </rPh>
    <phoneticPr fontId="1"/>
  </si>
  <si>
    <t>○○●市</t>
    <rPh sb="3" eb="4">
      <t>シ</t>
    </rPh>
    <phoneticPr fontId="1"/>
  </si>
  <si>
    <t>×</t>
    <phoneticPr fontId="1"/>
  </si>
  <si>
    <t>林野　林子</t>
    <rPh sb="0" eb="2">
      <t>リンヤ</t>
    </rPh>
    <rPh sb="3" eb="5">
      <t>リンコ</t>
    </rPh>
    <phoneticPr fontId="1"/>
  </si>
  <si>
    <t>国林　有美</t>
    <rPh sb="0" eb="1">
      <t>クニ</t>
    </rPh>
    <rPh sb="1" eb="2">
      <t>バヤシ</t>
    </rPh>
    <rPh sb="3" eb="5">
      <t>ユミ</t>
    </rPh>
    <phoneticPr fontId="1"/>
  </si>
  <si>
    <t>×××市</t>
    <rPh sb="3" eb="4">
      <t>シ</t>
    </rPh>
    <phoneticPr fontId="1"/>
  </si>
  <si>
    <t>杉山　緑</t>
    <rPh sb="0" eb="2">
      <t>スギヤマ</t>
    </rPh>
    <rPh sb="3" eb="4">
      <t>ミドリ</t>
    </rPh>
    <phoneticPr fontId="1"/>
  </si>
  <si>
    <t>□■市</t>
    <rPh sb="2" eb="3">
      <t>シ</t>
    </rPh>
    <phoneticPr fontId="1"/>
  </si>
  <si>
    <t>赤松　太</t>
    <rPh sb="0" eb="2">
      <t>アカマツ</t>
    </rPh>
    <rPh sb="3" eb="4">
      <t>フトシ</t>
    </rPh>
    <phoneticPr fontId="1"/>
  </si>
  <si>
    <t>檜山　輝明</t>
    <rPh sb="0" eb="2">
      <t>ヒヤマ</t>
    </rPh>
    <rPh sb="3" eb="5">
      <t>テルアキ</t>
    </rPh>
    <phoneticPr fontId="1"/>
  </si>
  <si>
    <t>□■市</t>
    <rPh sb="0" eb="3">
      <t>シカクシカクシ</t>
    </rPh>
    <phoneticPr fontId="1"/>
  </si>
  <si>
    <t>桐山　高志</t>
    <rPh sb="0" eb="2">
      <t>キリヤマ</t>
    </rPh>
    <rPh sb="3" eb="5">
      <t>タカシ</t>
    </rPh>
    <phoneticPr fontId="1"/>
  </si>
  <si>
    <t>社保等は下請負事業所で加入</t>
    <rPh sb="0" eb="2">
      <t>シャホ</t>
    </rPh>
    <rPh sb="2" eb="3">
      <t>トウ</t>
    </rPh>
    <rPh sb="4" eb="7">
      <t>シタウケオイ</t>
    </rPh>
    <rPh sb="7" eb="10">
      <t>ジギョウショ</t>
    </rPh>
    <rPh sb="11" eb="13">
      <t>カニュウ</t>
    </rPh>
    <phoneticPr fontId="1"/>
  </si>
  <si>
    <t>：申請時における全ての現場作業職員について記載してください。</t>
    <phoneticPr fontId="1"/>
  </si>
  <si>
    <t>：「直雇/下請」欄には直接雇用者又は下請企業等の雇用者の別を記載し、「常用/臨時欄」には直接雇用者に限り、常用又は臨時の別を記載してください。なお、事業協同組合については、当該事業協同組合が直接雇用した者を直接雇用者とし、当該組合の組合員のうち、樹木採取権における作業に従事する予定である組合員が直接雇用した者を下請企業等の雇用者としてください。</t>
    <phoneticPr fontId="1"/>
  </si>
  <si>
    <t>：「直接雇用かつ常用の者」の場合には雇用形態の「適否」欄に「適」と記載してください。</t>
    <phoneticPr fontId="1"/>
  </si>
  <si>
    <t>：「居住地」欄には、現場作業職員の居住する市町村名を記載してください。なお、居住地（市町村名）が証明できる資料を添付してください。</t>
    <rPh sb="14" eb="15">
      <t>ショク</t>
    </rPh>
    <phoneticPr fontId="1"/>
  </si>
  <si>
    <t>：現場作業職員のうち、申請に係る樹木採取区を管轄する森林管理署管内に居住している者には、地元雇用の「適否」欄に「適」と記載してください。</t>
    <phoneticPr fontId="1"/>
  </si>
  <si>
    <t>：雇用形態及び地元雇用の「適否」欄の「計」には、「適」とする現場作業職員数が現場作業職員数の計に占める割合を％で記載してください。</t>
    <phoneticPr fontId="1"/>
  </si>
  <si>
    <t>：「社会保険・労働保険等への加入状況」欄には、社会保険・労働保険等の加入状況について、該当欄に○印を記載するとともに、加入状況が確認できる資料を添付してください。なお、当該資料において被保険者等記号・番号等が記載されている場合は、当該記号・番号等にマスキングを施したものを添付してください。</t>
    <phoneticPr fontId="1"/>
  </si>
  <si>
    <r>
      <t>：「現場従事年数」欄には、素材生産に関して現場従事実績が直近年度末までに３年以上ある場合は○印を、２年以上３年未満の場合は「２」を、１年以上２年未満の場合は「１」を、１年未満の場合は△印を、実績がない場合は×印を記載してください。</t>
    </r>
    <r>
      <rPr>
        <sz val="9"/>
        <color rgb="FFFF0000"/>
        <rFont val="ＭＳ 明朝"/>
        <family val="1"/>
        <charset val="128"/>
      </rPr>
      <t>申請様式２の６で「所属する現場作業職員の素材生産に関する現場従事実績等が３年以上である。」にチェックした場合、</t>
    </r>
    <r>
      <rPr>
        <sz val="9"/>
        <color theme="1" tint="0.499984740745262"/>
        <rFont val="ＭＳ 明朝"/>
        <family val="1"/>
        <charset val="128"/>
      </rPr>
      <t>現場従事実績を３年以上有するとした現場作業職員</t>
    </r>
    <r>
      <rPr>
        <sz val="9"/>
        <color rgb="FFFF0000"/>
        <rFont val="ＭＳ 明朝"/>
        <family val="1"/>
        <charset val="128"/>
      </rPr>
      <t>１名以上</t>
    </r>
    <r>
      <rPr>
        <sz val="9"/>
        <color theme="1" tint="0.499984740745262"/>
        <rFont val="ＭＳ 明朝"/>
        <family val="1"/>
        <charset val="128"/>
      </rPr>
      <t>については長野県の認定基準と同等の、現場従事実績を証する資料を添付してください。</t>
    </r>
    <phoneticPr fontId="1"/>
  </si>
  <si>
    <t>：「備考」欄には、当該作業職員について特記すべきことがあれば記載してください。</t>
    <rPh sb="13" eb="14">
      <t>ショク</t>
    </rPh>
    <phoneticPr fontId="1"/>
  </si>
  <si>
    <t>(注）</t>
    <rPh sb="1" eb="2">
      <t>チュウ</t>
    </rPh>
    <phoneticPr fontId="1"/>
  </si>
  <si>
    <t>社会保険・労働保険等への加入状況が確認できる資料について、被保険者等記号・番号等にマスキングが施されていない場合は、当該資料を確認した者においてマスキングを施すこと。</t>
    <phoneticPr fontId="1"/>
  </si>
  <si>
    <t>【参考資料】</t>
    <rPh sb="1" eb="3">
      <t>サンコウ</t>
    </rPh>
    <rPh sb="3" eb="5">
      <t>シリョウ</t>
    </rPh>
    <phoneticPr fontId="1"/>
  </si>
  <si>
    <t>申請様式５の作成にあたっての木材取引の整理（例）</t>
    <rPh sb="0" eb="2">
      <t>シンセイ</t>
    </rPh>
    <rPh sb="2" eb="4">
      <t>ヨウシキ</t>
    </rPh>
    <rPh sb="6" eb="8">
      <t>サクセイ</t>
    </rPh>
    <rPh sb="14" eb="16">
      <t>モクザイ</t>
    </rPh>
    <rPh sb="16" eb="18">
      <t>トリヒキ</t>
    </rPh>
    <rPh sb="19" eb="21">
      <t>セイリ</t>
    </rPh>
    <rPh sb="22" eb="23">
      <t>レイ</t>
    </rPh>
    <phoneticPr fontId="1"/>
  </si>
  <si>
    <t>森林所有者等が生産した木材を製品の原材料若しくはエネルギー源として利用する事業者又はその組織する団体</t>
    <phoneticPr fontId="1"/>
  </si>
  <si>
    <t>森林所有者等が生産した木材を原材料とする製品（以下「木材製品」という。）を利用する事業を行う者又はその組織する団体</t>
    <phoneticPr fontId="1"/>
  </si>
  <si>
    <t>原木を購入して製材品若しくは合板等を製造する業を営む者、原木をエネルギー源として再生可能エネルギー発電事業を営む者又は熱供給業を営む者等のことである。</t>
    <phoneticPr fontId="1"/>
  </si>
  <si>
    <t>型枠用合板や丸太杭等の木材製品を資材として利用する土木工事業を営む者、ラミナ等の半製品を含む木材製品を原材料として集成材・直交集成板（CLT）等を製造する者やこれらの製品をプレカット加工する木材製品製造業を営む者、木材製品を利用して建築物を建築する建築工事業を営む者、木材製品を主たる原材料として木質製品・家具・建具等を製造する木製品・家具・装備品製造業を営む者、チップを原材料としてパルプ又は製紙業を営む者、チップをエネルギー源として電気業又は熱供給業を営む者、木材製品を利用して建築物のリフォームを行う建築リフォーム業を営む者等のことである。</t>
    <phoneticPr fontId="1"/>
  </si>
  <si>
    <t>木材製品利用事業者</t>
    <rPh sb="0" eb="9">
      <t>モクザイセイヒンリヨウジギョウシャ</t>
    </rPh>
    <phoneticPr fontId="1"/>
  </si>
  <si>
    <t>申請者Ａ</t>
    <rPh sb="0" eb="3">
      <t>シンセイシャ</t>
    </rPh>
    <phoneticPr fontId="1"/>
  </si>
  <si>
    <t>素材生産量（㎥/年）</t>
    <rPh sb="0" eb="2">
      <t>ソザイ</t>
    </rPh>
    <rPh sb="2" eb="5">
      <t>セイサンリョウ</t>
    </rPh>
    <phoneticPr fontId="1"/>
  </si>
  <si>
    <t>目標数量</t>
    <rPh sb="0" eb="2">
      <t>モクヒョウ</t>
    </rPh>
    <rPh sb="2" eb="4">
      <t>スウリョウ</t>
    </rPh>
    <phoneticPr fontId="1"/>
  </si>
  <si>
    <t>製材Ｆ</t>
    <rPh sb="0" eb="2">
      <t>セイザイ</t>
    </rPh>
    <phoneticPr fontId="1"/>
  </si>
  <si>
    <t>国産材原木消費量（㎥/年）</t>
    <rPh sb="0" eb="3">
      <t>コクサンザイ</t>
    </rPh>
    <rPh sb="3" eb="5">
      <t>ゲンボク</t>
    </rPh>
    <rPh sb="5" eb="8">
      <t>ショウヒリョウ</t>
    </rPh>
    <rPh sb="11" eb="12">
      <t>ネン</t>
    </rPh>
    <phoneticPr fontId="1"/>
  </si>
  <si>
    <t>目標数量（加工歩留まり60％）</t>
    <rPh sb="0" eb="2">
      <t>モクヒョウ</t>
    </rPh>
    <rPh sb="2" eb="4">
      <t>スウリョウ</t>
    </rPh>
    <rPh sb="5" eb="7">
      <t>カコウ</t>
    </rPh>
    <rPh sb="7" eb="9">
      <t>ブド</t>
    </rPh>
    <phoneticPr fontId="1"/>
  </si>
  <si>
    <t>住宅Ｔ</t>
    <rPh sb="0" eb="2">
      <t>ジュウタク</t>
    </rPh>
    <phoneticPr fontId="1"/>
  </si>
  <si>
    <t>製品消費量（㎥/年）</t>
    <rPh sb="0" eb="2">
      <t>セイヒン</t>
    </rPh>
    <rPh sb="2" eb="5">
      <t>ショウヒリョウ</t>
    </rPh>
    <phoneticPr fontId="1"/>
  </si>
  <si>
    <t>安定取引協定量</t>
    <rPh sb="0" eb="2">
      <t>アンテイ</t>
    </rPh>
    <rPh sb="2" eb="4">
      <t>トリヒキ</t>
    </rPh>
    <rPh sb="4" eb="6">
      <t>キョウテイ</t>
    </rPh>
    <rPh sb="6" eb="7">
      <t>リョウ</t>
    </rPh>
    <phoneticPr fontId="1"/>
  </si>
  <si>
    <t>原木　　　：7,000㎥</t>
    <rPh sb="0" eb="2">
      <t>ゲンボク</t>
    </rPh>
    <phoneticPr fontId="1"/>
  </si>
  <si>
    <t>スタッド   ：　3,600㎥</t>
    <phoneticPr fontId="1"/>
  </si>
  <si>
    <t>内採取区：6,000㎥</t>
    <rPh sb="0" eb="1">
      <t>ウチ</t>
    </rPh>
    <rPh sb="1" eb="3">
      <t>サイシュ</t>
    </rPh>
    <rPh sb="3" eb="4">
      <t>ク</t>
    </rPh>
    <phoneticPr fontId="1"/>
  </si>
  <si>
    <t>原木換算：　6,000㎥</t>
    <rPh sb="0" eb="2">
      <t>ゲンボク</t>
    </rPh>
    <rPh sb="2" eb="4">
      <t>カンザン</t>
    </rPh>
    <phoneticPr fontId="1"/>
  </si>
  <si>
    <t>内採取区：　3,600㎥</t>
    <rPh sb="0" eb="1">
      <t>ウチ</t>
    </rPh>
    <rPh sb="1" eb="3">
      <t>サイシュ</t>
    </rPh>
    <rPh sb="3" eb="4">
      <t>ク</t>
    </rPh>
    <phoneticPr fontId="1"/>
  </si>
  <si>
    <t>安定取引協定（対製材Ｆ）</t>
    <rPh sb="0" eb="2">
      <t>アンテイ</t>
    </rPh>
    <rPh sb="2" eb="4">
      <t>トリヒキ</t>
    </rPh>
    <rPh sb="4" eb="6">
      <t>キョウテイ</t>
    </rPh>
    <rPh sb="7" eb="8">
      <t>タイ</t>
    </rPh>
    <rPh sb="8" eb="10">
      <t>セイザイ</t>
    </rPh>
    <phoneticPr fontId="1"/>
  </si>
  <si>
    <t>安定取引協定外取引量</t>
    <rPh sb="0" eb="2">
      <t>アンテイ</t>
    </rPh>
    <rPh sb="2" eb="4">
      <t>トリヒキ</t>
    </rPh>
    <rPh sb="4" eb="6">
      <t>キョウテイ</t>
    </rPh>
    <rPh sb="6" eb="7">
      <t>ガイ</t>
    </rPh>
    <rPh sb="7" eb="9">
      <t>トリヒキ</t>
    </rPh>
    <rPh sb="9" eb="10">
      <t>リョウ</t>
    </rPh>
    <phoneticPr fontId="1"/>
  </si>
  <si>
    <t>原木　　　：1,000㎥</t>
    <rPh sb="0" eb="2">
      <t>ゲンボク</t>
    </rPh>
    <phoneticPr fontId="1"/>
  </si>
  <si>
    <t>内採取区：　　 　0㎥</t>
    <rPh sb="0" eb="1">
      <t>ウチ</t>
    </rPh>
    <rPh sb="1" eb="3">
      <t>サイシュ</t>
    </rPh>
    <rPh sb="3" eb="4">
      <t>ク</t>
    </rPh>
    <phoneticPr fontId="1"/>
  </si>
  <si>
    <t>製材品　 ：　3,000㎥</t>
    <rPh sb="0" eb="3">
      <t>セイザイヒン</t>
    </rPh>
    <phoneticPr fontId="1"/>
  </si>
  <si>
    <t>協定外取引（対製材F）</t>
    <rPh sb="0" eb="2">
      <t>キョウテイ</t>
    </rPh>
    <rPh sb="2" eb="3">
      <t>ガイ</t>
    </rPh>
    <rPh sb="3" eb="5">
      <t>トリヒキ</t>
    </rPh>
    <rPh sb="6" eb="7">
      <t>タイ</t>
    </rPh>
    <rPh sb="7" eb="9">
      <t>セイザイ</t>
    </rPh>
    <phoneticPr fontId="1"/>
  </si>
  <si>
    <t>原木換算：　5,000㎥</t>
    <rPh sb="0" eb="2">
      <t>ゲンボク</t>
    </rPh>
    <rPh sb="2" eb="4">
      <t>カンザン</t>
    </rPh>
    <phoneticPr fontId="1"/>
  </si>
  <si>
    <t>製材Ｏ</t>
    <rPh sb="0" eb="2">
      <t>セイザイ</t>
    </rPh>
    <phoneticPr fontId="1"/>
  </si>
  <si>
    <t>川中事業者（安定取引協定を結んでいる者のみ木材利用事業者等となる）</t>
    <rPh sb="0" eb="2">
      <t>カワナカ</t>
    </rPh>
    <rPh sb="2" eb="5">
      <t>ジギョウシャ</t>
    </rPh>
    <rPh sb="6" eb="8">
      <t>アンテイ</t>
    </rPh>
    <rPh sb="8" eb="10">
      <t>トリヒキ</t>
    </rPh>
    <rPh sb="10" eb="12">
      <t>キョウテイ</t>
    </rPh>
    <rPh sb="13" eb="14">
      <t>ムス</t>
    </rPh>
    <rPh sb="18" eb="19">
      <t>シャ</t>
    </rPh>
    <rPh sb="21" eb="29">
      <t>モクザイリヨウジギョウシャトウ</t>
    </rPh>
    <phoneticPr fontId="1"/>
  </si>
  <si>
    <t>住宅等建築工事業
建築リフォーム業
プレカット等木材製品製造業
土木工事業
製紙業
電気・熱供給業
等</t>
    <rPh sb="0" eb="2">
      <t>ジュウタク</t>
    </rPh>
    <rPh sb="2" eb="3">
      <t>トウ</t>
    </rPh>
    <rPh sb="3" eb="5">
      <t>ケンチク</t>
    </rPh>
    <rPh sb="5" eb="7">
      <t>コウジ</t>
    </rPh>
    <rPh sb="7" eb="8">
      <t>ギョウ</t>
    </rPh>
    <rPh sb="9" eb="11">
      <t>ケンチク</t>
    </rPh>
    <rPh sb="16" eb="17">
      <t>ギョウ</t>
    </rPh>
    <rPh sb="23" eb="24">
      <t>トウ</t>
    </rPh>
    <rPh sb="24" eb="26">
      <t>モクザイ</t>
    </rPh>
    <rPh sb="26" eb="28">
      <t>セイヒン</t>
    </rPh>
    <rPh sb="28" eb="31">
      <t>セイゾウギョウ</t>
    </rPh>
    <rPh sb="32" eb="34">
      <t>ドボク</t>
    </rPh>
    <rPh sb="34" eb="36">
      <t>コウジ</t>
    </rPh>
    <rPh sb="36" eb="37">
      <t>ギョウ</t>
    </rPh>
    <rPh sb="38" eb="40">
      <t>セイシ</t>
    </rPh>
    <rPh sb="40" eb="41">
      <t>ギョウ</t>
    </rPh>
    <rPh sb="42" eb="44">
      <t>デンキ</t>
    </rPh>
    <rPh sb="45" eb="46">
      <t>ネツ</t>
    </rPh>
    <rPh sb="46" eb="49">
      <t>キョウキュウギョウ</t>
    </rPh>
    <rPh sb="50" eb="51">
      <t>ナド</t>
    </rPh>
    <phoneticPr fontId="1"/>
  </si>
  <si>
    <t>新規需要内容：</t>
    <rPh sb="0" eb="2">
      <t>シンキ</t>
    </rPh>
    <rPh sb="2" eb="4">
      <t>ジュヨウ</t>
    </rPh>
    <rPh sb="4" eb="6">
      <t>ナイヨウ</t>
    </rPh>
    <phoneticPr fontId="1"/>
  </si>
  <si>
    <t>協定取引（対申請者Ａ）</t>
    <rPh sb="0" eb="2">
      <t>キョウテイ</t>
    </rPh>
    <rPh sb="2" eb="4">
      <t>トリヒキ</t>
    </rPh>
    <rPh sb="5" eb="6">
      <t>タイ</t>
    </rPh>
    <rPh sb="6" eb="9">
      <t>シンセイシャ</t>
    </rPh>
    <phoneticPr fontId="1"/>
  </si>
  <si>
    <t>凡　　例</t>
    <rPh sb="0" eb="1">
      <t>ボン</t>
    </rPh>
    <rPh sb="3" eb="4">
      <t>レイ</t>
    </rPh>
    <phoneticPr fontId="1"/>
  </si>
  <si>
    <t>集成材Ｒ</t>
    <rPh sb="0" eb="3">
      <t>シュウセイザイ</t>
    </rPh>
    <phoneticPr fontId="1"/>
  </si>
  <si>
    <t>合板Ｅ</t>
    <rPh sb="0" eb="2">
      <t>ゴウハン</t>
    </rPh>
    <phoneticPr fontId="1"/>
  </si>
  <si>
    <t>チップＳ</t>
    <phoneticPr fontId="1"/>
  </si>
  <si>
    <t>新規需要内容：発電用未利用材チップ</t>
    <rPh sb="0" eb="2">
      <t>シンキ</t>
    </rPh>
    <rPh sb="2" eb="4">
      <t>ジュヨウ</t>
    </rPh>
    <rPh sb="4" eb="6">
      <t>ナイヨウ</t>
    </rPh>
    <phoneticPr fontId="1"/>
  </si>
  <si>
    <t>【川上段階での審査・評価のための集計】</t>
    <rPh sb="1" eb="3">
      <t>カワカミ</t>
    </rPh>
    <rPh sb="3" eb="5">
      <t>ダンカイ</t>
    </rPh>
    <rPh sb="7" eb="9">
      <t>シンサ</t>
    </rPh>
    <rPh sb="10" eb="12">
      <t>ヒョウカ</t>
    </rPh>
    <rPh sb="16" eb="18">
      <t>シュウケイ</t>
    </rPh>
    <phoneticPr fontId="1"/>
  </si>
  <si>
    <t>【川中段階での審査・評価のための集計】</t>
    <rPh sb="1" eb="3">
      <t>カワナカ</t>
    </rPh>
    <rPh sb="3" eb="5">
      <t>ダンカイ</t>
    </rPh>
    <rPh sb="7" eb="9">
      <t>シンサ</t>
    </rPh>
    <rPh sb="10" eb="12">
      <t>ヒョウカ</t>
    </rPh>
    <rPh sb="16" eb="18">
      <t>シュウケイ</t>
    </rPh>
    <phoneticPr fontId="1"/>
  </si>
  <si>
    <t>【川下段階での審査・評価のための集計】</t>
    <rPh sb="1" eb="3">
      <t>カワシモ</t>
    </rPh>
    <rPh sb="3" eb="5">
      <t>ダンカイ</t>
    </rPh>
    <rPh sb="7" eb="9">
      <t>シンサ</t>
    </rPh>
    <rPh sb="10" eb="12">
      <t>ヒョウカ</t>
    </rPh>
    <rPh sb="16" eb="18">
      <t>シュウケイ</t>
    </rPh>
    <phoneticPr fontId="1"/>
  </si>
  <si>
    <t>木材製品利用事業者</t>
    <rPh sb="0" eb="2">
      <t>モクザイ</t>
    </rPh>
    <rPh sb="2" eb="4">
      <t>セイヒン</t>
    </rPh>
    <rPh sb="4" eb="6">
      <t>リヨウ</t>
    </rPh>
    <rPh sb="6" eb="9">
      <t>ジギョウシャ</t>
    </rPh>
    <phoneticPr fontId="1"/>
  </si>
  <si>
    <t>審査</t>
    <rPh sb="0" eb="2">
      <t>シンサ</t>
    </rPh>
    <phoneticPr fontId="1"/>
  </si>
  <si>
    <t>■</t>
    <phoneticPr fontId="1"/>
  </si>
  <si>
    <t>行使の指針（別記）ア</t>
    <rPh sb="0" eb="2">
      <t>コウシ</t>
    </rPh>
    <rPh sb="3" eb="5">
      <t>シシン</t>
    </rPh>
    <rPh sb="6" eb="8">
      <t>ベッキ</t>
    </rPh>
    <phoneticPr fontId="1"/>
  </si>
  <si>
    <t>申請者（樹木採取権者）の樹木採取区に由来する素材生産量が樹木採取区の森林資源の状況に鑑み適切なものとなるようにすること。</t>
    <rPh sb="0" eb="3">
      <t>シンセイシャ</t>
    </rPh>
    <rPh sb="4" eb="6">
      <t>ジュモク</t>
    </rPh>
    <rPh sb="6" eb="8">
      <t>サイシュ</t>
    </rPh>
    <rPh sb="8" eb="9">
      <t>ケン</t>
    </rPh>
    <rPh sb="9" eb="10">
      <t>ジャ</t>
    </rPh>
    <rPh sb="12" eb="14">
      <t>ジュモク</t>
    </rPh>
    <rPh sb="14" eb="16">
      <t>サイシュ</t>
    </rPh>
    <rPh sb="16" eb="17">
      <t>ク</t>
    </rPh>
    <rPh sb="18" eb="20">
      <t>ユライ</t>
    </rPh>
    <rPh sb="22" eb="24">
      <t>ソザイ</t>
    </rPh>
    <rPh sb="24" eb="26">
      <t>セイサン</t>
    </rPh>
    <rPh sb="26" eb="27">
      <t>リョウ</t>
    </rPh>
    <rPh sb="28" eb="30">
      <t>ジュモク</t>
    </rPh>
    <rPh sb="30" eb="32">
      <t>サイシュ</t>
    </rPh>
    <rPh sb="32" eb="33">
      <t>ク</t>
    </rPh>
    <rPh sb="34" eb="36">
      <t>シンリン</t>
    </rPh>
    <rPh sb="36" eb="38">
      <t>シゲン</t>
    </rPh>
    <rPh sb="39" eb="41">
      <t>ジョウキョウ</t>
    </rPh>
    <rPh sb="42" eb="43">
      <t>カンガ</t>
    </rPh>
    <rPh sb="44" eb="46">
      <t>テキセツ</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</si>
  <si>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＝6,000㎥　←　申請様式５で森林管理局が示した数量</t>
    </r>
    <rPh sb="14" eb="16">
      <t>シンセイ</t>
    </rPh>
    <rPh sb="16" eb="18">
      <t>ヨウシキ</t>
    </rPh>
    <rPh sb="20" eb="22">
      <t>シンリン</t>
    </rPh>
    <rPh sb="22" eb="25">
      <t>カンリキョク</t>
    </rPh>
    <rPh sb="26" eb="27">
      <t>シメ</t>
    </rPh>
    <rPh sb="29" eb="31">
      <t>スウリョウ</t>
    </rPh>
    <phoneticPr fontId="1"/>
  </si>
  <si>
    <t>行使の指針（別記）イ前段</t>
    <rPh sb="0" eb="2">
      <t>コウシ</t>
    </rPh>
    <rPh sb="3" eb="5">
      <t>シシン</t>
    </rPh>
    <rPh sb="6" eb="8">
      <t>ベッキ</t>
    </rPh>
    <rPh sb="10" eb="12">
      <t>ゼンダン</t>
    </rPh>
    <phoneticPr fontId="1"/>
  </si>
  <si>
    <t>申請者（樹木採取権者）の国産材の取扱量が樹木採取区に由来する木材の供給量以上に増加すること。</t>
    <rPh sb="0" eb="3">
      <t>シンセイシャ</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</si>
  <si>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③</t>
    </r>
    <phoneticPr fontId="1"/>
  </si>
  <si>
    <t>行使の指針（別記）イ後段</t>
    <rPh sb="0" eb="2">
      <t>コウシ</t>
    </rPh>
    <rPh sb="3" eb="5">
      <t>シシン</t>
    </rPh>
    <rPh sb="6" eb="8">
      <t>ベッキ</t>
    </rPh>
    <rPh sb="10" eb="12">
      <t>コウダン</t>
    </rPh>
    <phoneticPr fontId="1"/>
  </si>
  <si>
    <t>評価</t>
    <rPh sb="0" eb="2">
      <t>ヒョウカ</t>
    </rPh>
    <phoneticPr fontId="1"/>
  </si>
  <si>
    <t>木材利用事業者等の国産材の取扱量が樹木採取区に由来する木材の供給量以上に増加すること。</t>
    <rPh sb="0" eb="2">
      <t>モクザイ</t>
    </rPh>
    <rPh sb="2" eb="4">
      <t>リヨウ</t>
    </rPh>
    <rPh sb="4" eb="7">
      <t>ジギョウシャ</t>
    </rPh>
    <rPh sb="7" eb="8">
      <t>トウ</t>
    </rPh>
    <phoneticPr fontId="1"/>
  </si>
  <si>
    <t>樹木採取区に由来する木材の供給量に相当する量以上の量が木材製品利用事業者等その他の取引先の新規需要開拓に充てられること。</t>
    <rPh sb="0" eb="2">
      <t>ジュモク</t>
    </rPh>
    <rPh sb="2" eb="4">
      <t>サイシュ</t>
    </rPh>
    <rPh sb="4" eb="5">
      <t>ク</t>
    </rPh>
    <rPh sb="6" eb="8">
      <t>ユライ</t>
    </rPh>
    <rPh sb="10" eb="12">
      <t>モクザイ</t>
    </rPh>
    <rPh sb="13" eb="15">
      <t>キョウキュウ</t>
    </rPh>
    <rPh sb="15" eb="16">
      <t>リョウ</t>
    </rPh>
    <rPh sb="17" eb="19">
      <t>ソウトウ</t>
    </rPh>
    <rPh sb="21" eb="22">
      <t>リョウ</t>
    </rPh>
    <rPh sb="22" eb="24">
      <t>イジョウ</t>
    </rPh>
    <rPh sb="25" eb="26">
      <t>リョウ</t>
    </rPh>
    <rPh sb="27" eb="29">
      <t>モクザイ</t>
    </rPh>
    <rPh sb="29" eb="31">
      <t>セイヒン</t>
    </rPh>
    <rPh sb="31" eb="33">
      <t>リヨウ</t>
    </rPh>
    <rPh sb="33" eb="37">
      <t>ジギョウシャナド</t>
    </rPh>
    <rPh sb="39" eb="40">
      <t>タ</t>
    </rPh>
    <rPh sb="41" eb="43">
      <t>トリヒキ</t>
    </rPh>
    <rPh sb="43" eb="44">
      <t>サキ</t>
    </rPh>
    <rPh sb="45" eb="47">
      <t>シンキ</t>
    </rPh>
    <rPh sb="47" eb="49">
      <t>ジュヨウ</t>
    </rPh>
    <rPh sb="49" eb="51">
      <t>カイタク</t>
    </rPh>
    <rPh sb="52" eb="53">
      <t>アサキシンキジュヨウカイタクア</t>
    </rPh>
    <phoneticPr fontId="1"/>
  </si>
  <si>
    <t>木材の安定取引の状況（現状の評価　安定取引協定でなくとも協定による取引であれば可）</t>
    <rPh sb="0" eb="2">
      <t>モクザイ</t>
    </rPh>
    <rPh sb="3" eb="5">
      <t>アンテイ</t>
    </rPh>
    <rPh sb="5" eb="7">
      <t>トリヒキ</t>
    </rPh>
    <rPh sb="8" eb="10">
      <t>ジョウキョウ</t>
    </rPh>
    <rPh sb="11" eb="13">
      <t>ゲンジョウ</t>
    </rPh>
    <rPh sb="14" eb="16">
      <t>ヒョウカ</t>
    </rPh>
    <rPh sb="17" eb="19">
      <t>アンテイ</t>
    </rPh>
    <rPh sb="19" eb="21">
      <t>トリヒキ</t>
    </rPh>
    <rPh sb="21" eb="23">
      <t>キョウテイ</t>
    </rPh>
    <rPh sb="28" eb="30">
      <t>キョウテイ</t>
    </rPh>
    <rPh sb="33" eb="35">
      <t>トリヒキ</t>
    </rPh>
    <rPh sb="39" eb="40">
      <t>カ</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</si>
  <si>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④</t>
    </r>
    <phoneticPr fontId="1"/>
  </si>
  <si>
    <r>
      <t>□</t>
    </r>
    <r>
      <rPr>
        <b/>
        <sz val="10"/>
        <color theme="8" tint="-0.249977111117893"/>
        <rFont val="Meiryo UI"/>
        <family val="3"/>
        <charset val="128"/>
      </rPr>
      <t>⑨</t>
    </r>
    <r>
      <rPr>
        <sz val="10"/>
        <color theme="1"/>
        <rFont val="Meiryo UI"/>
        <family val="3"/>
        <charset val="128"/>
      </rPr>
      <t>/</t>
    </r>
    <r>
      <rPr>
        <b/>
        <sz val="10"/>
        <color theme="8" tint="-0.249977111117893"/>
        <rFont val="Meiryo UI"/>
        <family val="3"/>
        <charset val="128"/>
      </rPr>
      <t>⑧</t>
    </r>
    <r>
      <rPr>
        <sz val="10"/>
        <color theme="1"/>
        <rFont val="Meiryo UI"/>
        <family val="3"/>
        <charset val="128"/>
      </rPr>
      <t>の割合によって評価。割合の高い方が高評価</t>
    </r>
    <rPh sb="14" eb="16">
      <t>ワリアイ</t>
    </rPh>
    <rPh sb="17" eb="18">
      <t>タカ</t>
    </rPh>
    <rPh sb="19" eb="20">
      <t>ホウ</t>
    </rPh>
    <rPh sb="21" eb="24">
      <t>コウヒョウカ</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</si>
  <si>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⑤</t>
    </r>
    <r>
      <rPr>
        <sz val="10"/>
        <color theme="1"/>
        <rFont val="Meiryo UI"/>
        <family val="3"/>
        <charset val="128"/>
      </rPr>
      <t>×100/60</t>
    </r>
    <phoneticPr fontId="1"/>
  </si>
  <si>
    <t>生産量増加の割合</t>
    <rPh sb="0" eb="3">
      <t>セイサンリョウ</t>
    </rPh>
    <rPh sb="3" eb="5">
      <t>ゾウカ</t>
    </rPh>
    <rPh sb="6" eb="8">
      <t>ワリアイ</t>
    </rPh>
    <phoneticPr fontId="1"/>
  </si>
  <si>
    <t>原木換算して計算。相当する量を見ているので、実際に採取区由来であることを要さない。</t>
    <rPh sb="0" eb="2">
      <t>ゲンボク</t>
    </rPh>
    <rPh sb="2" eb="4">
      <t>カンザン</t>
    </rPh>
    <rPh sb="6" eb="8">
      <t>ケイサン</t>
    </rPh>
    <rPh sb="9" eb="11">
      <t>ソウトウ</t>
    </rPh>
    <rPh sb="13" eb="14">
      <t>リョウ</t>
    </rPh>
    <rPh sb="15" eb="16">
      <t>ミ</t>
    </rPh>
    <rPh sb="22" eb="24">
      <t>ジッサイ</t>
    </rPh>
    <rPh sb="25" eb="27">
      <t>サイシュ</t>
    </rPh>
    <rPh sb="27" eb="28">
      <t>ク</t>
    </rPh>
    <rPh sb="28" eb="30">
      <t>ユライ</t>
    </rPh>
    <rPh sb="36" eb="37">
      <t>ヨウ</t>
    </rPh>
    <phoneticPr fontId="1"/>
  </si>
  <si>
    <r>
      <t>□</t>
    </r>
    <r>
      <rPr>
        <b/>
        <sz val="10"/>
        <color rgb="FFFF0000"/>
        <rFont val="Meiryo UI"/>
        <family val="3"/>
        <charset val="128"/>
      </rPr>
      <t>③</t>
    </r>
    <r>
      <rPr>
        <sz val="10"/>
        <color theme="1"/>
        <rFont val="Meiryo UI"/>
        <family val="3"/>
        <charset val="128"/>
      </rPr>
      <t>/</t>
    </r>
    <r>
      <rPr>
        <b/>
        <sz val="10"/>
        <color theme="8" tint="-0.249977111117893"/>
        <rFont val="Meiryo UI"/>
        <family val="3"/>
        <charset val="128"/>
      </rPr>
      <t>⑧</t>
    </r>
    <r>
      <rPr>
        <sz val="10"/>
        <color theme="1"/>
        <rFont val="Meiryo UI"/>
        <family val="3"/>
        <charset val="128"/>
      </rPr>
      <t>の割合によって評価。割合の高い方が高評価</t>
    </r>
    <rPh sb="5" eb="7">
      <t>ワリアイ</t>
    </rPh>
    <rPh sb="11" eb="13">
      <t>ヒョウカ</t>
    </rPh>
    <rPh sb="14" eb="16">
      <t>ワリアイ</t>
    </rPh>
    <rPh sb="17" eb="18">
      <t>タカ</t>
    </rPh>
    <rPh sb="19" eb="20">
      <t>ホウ</t>
    </rPh>
    <rPh sb="21" eb="24">
      <t>コウヒョウカ</t>
    </rPh>
    <phoneticPr fontId="1"/>
  </si>
  <si>
    <t>木材の地元利用（木材利用事業者等が樹木採取区の所在する都道府県内にあるか）</t>
    <rPh sb="0" eb="2">
      <t>モクザイ</t>
    </rPh>
    <rPh sb="3" eb="5">
      <t>ジモト</t>
    </rPh>
    <rPh sb="5" eb="7">
      <t>リヨウ</t>
    </rPh>
    <rPh sb="8" eb="10">
      <t>モクザイ</t>
    </rPh>
    <rPh sb="10" eb="12">
      <t>リヨウ</t>
    </rPh>
    <rPh sb="12" eb="15">
      <t>ジギョウシャ</t>
    </rPh>
    <rPh sb="15" eb="16">
      <t>トウ</t>
    </rPh>
    <rPh sb="17" eb="19">
      <t>ジュモク</t>
    </rPh>
    <rPh sb="19" eb="21">
      <t>サイシュ</t>
    </rPh>
    <rPh sb="21" eb="22">
      <t>ク</t>
    </rPh>
    <rPh sb="23" eb="25">
      <t>ショザイ</t>
    </rPh>
    <rPh sb="27" eb="31">
      <t>トドウフケン</t>
    </rPh>
    <rPh sb="31" eb="32">
      <t>ナイ</t>
    </rPh>
    <phoneticPr fontId="1"/>
  </si>
  <si>
    <t>安定取引協定が木材利用事業者等までである場合は、木材利用事業者等の新規需要開拓量から計算。</t>
    <rPh sb="0" eb="2">
      <t>アンテイ</t>
    </rPh>
    <rPh sb="2" eb="4">
      <t>トリヒキ</t>
    </rPh>
    <rPh sb="4" eb="6">
      <t>キョウテイ</t>
    </rPh>
    <rPh sb="7" eb="9">
      <t>モクザイ</t>
    </rPh>
    <rPh sb="9" eb="11">
      <t>リヨウ</t>
    </rPh>
    <rPh sb="11" eb="14">
      <t>ジギョウシャ</t>
    </rPh>
    <rPh sb="14" eb="15">
      <t>トウ</t>
    </rPh>
    <rPh sb="20" eb="22">
      <t>バアイ</t>
    </rPh>
    <rPh sb="24" eb="26">
      <t>モクザイ</t>
    </rPh>
    <rPh sb="26" eb="28">
      <t>リヨウ</t>
    </rPh>
    <rPh sb="28" eb="31">
      <t>ジギョウシャ</t>
    </rPh>
    <rPh sb="31" eb="32">
      <t>トウ</t>
    </rPh>
    <rPh sb="33" eb="35">
      <t>シンキ</t>
    </rPh>
    <rPh sb="35" eb="37">
      <t>ジュヨウ</t>
    </rPh>
    <rPh sb="37" eb="39">
      <t>カイタク</t>
    </rPh>
    <rPh sb="39" eb="40">
      <t>リョウ</t>
    </rPh>
    <rPh sb="42" eb="44">
      <t>ケイサン</t>
    </rPh>
    <phoneticPr fontId="1"/>
  </si>
  <si>
    <r>
      <t>□当該都道府県内にある木材利用事業者のうち、（</t>
    </r>
    <r>
      <rPr>
        <b/>
        <sz val="10"/>
        <color theme="8" tint="-0.249977111117893"/>
        <rFont val="Meiryo UI"/>
        <family val="3"/>
        <charset val="128"/>
      </rPr>
      <t>⑩</t>
    </r>
    <r>
      <rPr>
        <sz val="10"/>
        <color theme="1"/>
        <rFont val="Meiryo UI"/>
        <family val="3"/>
        <charset val="128"/>
      </rPr>
      <t>＋</t>
    </r>
    <r>
      <rPr>
        <b/>
        <sz val="10"/>
        <color theme="8" tint="-0.249977111117893"/>
        <rFont val="Meiryo UI"/>
        <family val="3"/>
        <charset val="128"/>
      </rPr>
      <t>⑪</t>
    </r>
    <r>
      <rPr>
        <sz val="10"/>
        <color theme="1"/>
        <rFont val="Meiryo UI"/>
        <family val="3"/>
        <charset val="128"/>
      </rP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）の割合によって評価。割合の高い方が高評価</t>
    </r>
    <rPh sb="1" eb="3">
      <t>トウガイ</t>
    </rPh>
    <rPh sb="3" eb="7">
      <t>トドウフケン</t>
    </rPh>
    <rPh sb="7" eb="8">
      <t>ナイ</t>
    </rPh>
    <rPh sb="11" eb="13">
      <t>モクザイ</t>
    </rPh>
    <rPh sb="13" eb="15">
      <t>リヨウ</t>
    </rPh>
    <rPh sb="15" eb="18">
      <t>ジギョウシャ</t>
    </rPh>
    <rPh sb="43" eb="45">
      <t>ワリアイ</t>
    </rPh>
    <rPh sb="46" eb="47">
      <t>タカ</t>
    </rPh>
    <rPh sb="48" eb="49">
      <t>ホウ</t>
    </rPh>
    <rPh sb="50" eb="53">
      <t>コウヒョウカ</t>
    </rPh>
    <phoneticPr fontId="1"/>
  </si>
  <si>
    <t>審査基準等通知第１の１（１）ウ</t>
    <phoneticPr fontId="1"/>
  </si>
  <si>
    <t>（オ）樹木採取区から木材利用事業者等を通じ木材製品利用事業者等に供給される予定である木材取引量が樹木採取区から供給される予定である木材取引量の全体の５割を超えていること</t>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</si>
  <si>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）×50％≦（</t>
    </r>
    <r>
      <rPr>
        <b/>
        <sz val="10"/>
        <color rgb="FFFF0000"/>
        <rFont val="Meiryo UI"/>
        <family val="3"/>
        <charset val="128"/>
      </rPr>
      <t>⑥</t>
    </r>
    <r>
      <rPr>
        <sz val="10"/>
        <color theme="1"/>
        <rFont val="Meiryo UI"/>
        <family val="3"/>
        <charset val="128"/>
      </rPr>
      <t>（原木換算）＋</t>
    </r>
    <r>
      <rPr>
        <b/>
        <sz val="10"/>
        <color rgb="FFFF0000"/>
        <rFont val="Meiryo UI"/>
        <family val="3"/>
        <charset val="128"/>
      </rPr>
      <t>⑦</t>
    </r>
    <r>
      <rPr>
        <sz val="10"/>
        <color theme="1"/>
        <rFont val="Meiryo UI"/>
        <family val="3"/>
        <charset val="128"/>
      </rPr>
      <t>（原木換算））</t>
    </r>
    <phoneticPr fontId="1"/>
  </si>
  <si>
    <t>木材の新規需要開拓の具体性・確実性</t>
    <rPh sb="0" eb="2">
      <t>モクザイ</t>
    </rPh>
    <rPh sb="3" eb="5">
      <t>シンキ</t>
    </rPh>
    <rPh sb="5" eb="7">
      <t>ジュヨウ</t>
    </rPh>
    <rPh sb="7" eb="9">
      <t>カイタク</t>
    </rPh>
    <rPh sb="10" eb="13">
      <t>グタイセイ</t>
    </rPh>
    <rPh sb="14" eb="17">
      <t>カクジツセイ</t>
    </rPh>
    <phoneticPr fontId="1"/>
  </si>
  <si>
    <r>
      <t>□（</t>
    </r>
    <r>
      <rPr>
        <b/>
        <sz val="10"/>
        <color theme="8" tint="-0.249977111117893"/>
        <rFont val="Meiryo UI"/>
        <family val="3"/>
        <charset val="128"/>
      </rPr>
      <t>⑫</t>
    </r>
    <r>
      <rPr>
        <sz val="10"/>
        <color theme="1"/>
        <rFont val="Meiryo UI"/>
        <family val="3"/>
        <charset val="128"/>
      </rPr>
      <t>＋</t>
    </r>
    <r>
      <rPr>
        <b/>
        <sz val="10"/>
        <color theme="8" tint="-0.249977111117893"/>
        <rFont val="Meiryo UI"/>
        <family val="3"/>
        <charset val="128"/>
      </rPr>
      <t>⑬</t>
    </r>
    <r>
      <rPr>
        <sz val="10"/>
        <color theme="1"/>
        <rFont val="Meiryo UI"/>
        <family val="3"/>
        <charset val="128"/>
      </rPr>
      <t>）/（</t>
    </r>
    <r>
      <rPr>
        <b/>
        <sz val="10"/>
        <color theme="8" tint="-0.249977111117893"/>
        <rFont val="Meiryo UI"/>
        <family val="3"/>
        <charset val="128"/>
      </rPr>
      <t>⑭</t>
    </r>
    <r>
      <rPr>
        <sz val="10"/>
        <color theme="1"/>
        <rFont val="Meiryo UI"/>
        <family val="3"/>
        <charset val="128"/>
      </rPr>
      <t>＋</t>
    </r>
    <r>
      <rPr>
        <b/>
        <sz val="10"/>
        <color theme="8" tint="-0.249977111117893"/>
        <rFont val="Meiryo UI"/>
        <family val="3"/>
        <charset val="128"/>
      </rPr>
      <t>⑮</t>
    </r>
    <r>
      <rPr>
        <sz val="10"/>
        <color theme="1"/>
        <rFont val="Meiryo UI"/>
        <family val="3"/>
        <charset val="128"/>
      </rPr>
      <t>）の割合によって評価。割合の高い方が高評価</t>
    </r>
    <rPh sb="22" eb="24">
      <t>ワリアイ</t>
    </rPh>
    <rPh sb="25" eb="26">
      <t>タカ</t>
    </rPh>
    <rPh sb="27" eb="28">
      <t>ホウ</t>
    </rPh>
    <rPh sb="29" eb="32">
      <t>コウヒョウカ</t>
    </rPh>
    <phoneticPr fontId="1"/>
  </si>
  <si>
    <t>ただし、新規需要開拓の内容によっては、新規需要開拓として評価されない場合がある。</t>
    <rPh sb="4" eb="6">
      <t>シンキ</t>
    </rPh>
    <rPh sb="6" eb="8">
      <t>ジュヨウ</t>
    </rPh>
    <rPh sb="8" eb="10">
      <t>カイタク</t>
    </rPh>
    <rPh sb="11" eb="13">
      <t>ナイヨウ</t>
    </rPh>
    <rPh sb="19" eb="21">
      <t>シンキ</t>
    </rPh>
    <rPh sb="21" eb="23">
      <t>ジュヨウ</t>
    </rPh>
    <rPh sb="23" eb="25">
      <t>カイタク</t>
    </rPh>
    <rPh sb="28" eb="30">
      <t>ヒョウカ</t>
    </rPh>
    <rPh sb="34" eb="36">
      <t>バアイ</t>
    </rPh>
    <phoneticPr fontId="1"/>
  </si>
  <si>
    <t>詳細は申請様式５－１のイによる</t>
    <rPh sb="0" eb="2">
      <t>ショウサイ</t>
    </rPh>
    <rPh sb="3" eb="5">
      <t>シンセイ</t>
    </rPh>
    <rPh sb="5" eb="7">
      <t>ヨウシキ</t>
    </rPh>
    <phoneticPr fontId="1"/>
  </si>
  <si>
    <t>参考（行使の指針が何故審査項目なのか）</t>
    <rPh sb="0" eb="2">
      <t>サンコウ</t>
    </rPh>
    <rPh sb="3" eb="5">
      <t>コウシ</t>
    </rPh>
    <rPh sb="6" eb="8">
      <t>シシン</t>
    </rPh>
    <rPh sb="9" eb="11">
      <t>ナゼ</t>
    </rPh>
    <rPh sb="11" eb="13">
      <t>シンサ</t>
    </rPh>
    <rPh sb="13" eb="15">
      <t>コウモク</t>
    </rPh>
    <phoneticPr fontId="1"/>
  </si>
  <si>
    <t>審査基準等通知第１の１（１）エ</t>
    <phoneticPr fontId="1"/>
  </si>
  <si>
    <t>国有林野の適切かつ効率的な管理経営の実施の確保に支障を及ぼすおそれがあるものでないこと</t>
  </si>
  <si>
    <t>（イ）森林管理局長が公募の際に設定した要件を満たさないもの</t>
    <phoneticPr fontId="1"/>
  </si>
  <si>
    <t>公募の際に設定した要件</t>
    <rPh sb="0" eb="2">
      <t>コウボ</t>
    </rPh>
    <rPh sb="3" eb="4">
      <t>サイ</t>
    </rPh>
    <rPh sb="5" eb="7">
      <t>セッテイ</t>
    </rPh>
    <rPh sb="9" eb="11">
      <t>ヨウケン</t>
    </rPh>
    <phoneticPr fontId="1"/>
  </si>
  <si>
    <t>設定通知Ｐ４　第２の１（13）カ（オ）前段</t>
    <rPh sb="0" eb="2">
      <t>セッテイ</t>
    </rPh>
    <rPh sb="2" eb="4">
      <t>ツウチ</t>
    </rPh>
    <rPh sb="7" eb="8">
      <t>ダイ</t>
    </rPh>
    <rPh sb="19" eb="21">
      <t>ゼンダン</t>
    </rPh>
    <phoneticPr fontId="1"/>
  </si>
  <si>
    <t>法第８条の９第１項第１号の事業の基本的な方針その他の申請書の内容が、法第８条の７第５項の樹木採取権を行使する際の指針の内容に適合すること。</t>
    <phoneticPr fontId="1"/>
  </si>
  <si>
    <t>参考様式：採取希望時期（任意提出）</t>
    <phoneticPr fontId="1"/>
  </si>
  <si>
    <t>１．樹木採取権実施契約締結予定時期</t>
  </si>
  <si>
    <t>始期</t>
    <rPh sb="0" eb="2">
      <t>シキ</t>
    </rPh>
    <phoneticPr fontId="1"/>
  </si>
  <si>
    <t>終期</t>
    <rPh sb="0" eb="2">
      <t>シュウキ</t>
    </rPh>
    <phoneticPr fontId="1"/>
  </si>
  <si>
    <t>第１期</t>
    <rPh sb="0" eb="1">
      <t>ダイ</t>
    </rPh>
    <rPh sb="2" eb="3">
      <t>キ</t>
    </rPh>
    <phoneticPr fontId="1"/>
  </si>
  <si>
    <t>-</t>
    <phoneticPr fontId="1"/>
  </si>
  <si>
    <t>第２期</t>
    <rPh sb="0" eb="1">
      <t>ダイ</t>
    </rPh>
    <rPh sb="2" eb="3">
      <t>キ</t>
    </rPh>
    <phoneticPr fontId="1"/>
  </si>
  <si>
    <t>参考（第３期以降）</t>
    <rPh sb="0" eb="2">
      <t>サンコウ</t>
    </rPh>
    <rPh sb="3" eb="4">
      <t>ダイ</t>
    </rPh>
    <rPh sb="5" eb="6">
      <t>キ</t>
    </rPh>
    <rPh sb="6" eb="8">
      <t>イコウ</t>
    </rPh>
    <phoneticPr fontId="1"/>
  </si>
  <si>
    <t>２．採取希望時期</t>
  </si>
  <si>
    <t>区域番号</t>
    <rPh sb="0" eb="2">
      <t>クイキ</t>
    </rPh>
    <rPh sb="2" eb="4">
      <t>バンゴウ</t>
    </rPh>
    <phoneticPr fontId="1"/>
  </si>
  <si>
    <t>林班</t>
    <rPh sb="0" eb="1">
      <t>リン</t>
    </rPh>
    <rPh sb="1" eb="2">
      <t>パン</t>
    </rPh>
    <phoneticPr fontId="1"/>
  </si>
  <si>
    <t>小班</t>
    <rPh sb="0" eb="2">
      <t>ショウハン</t>
    </rPh>
    <phoneticPr fontId="1"/>
  </si>
  <si>
    <t xml:space="preserve">
区画面積
   （ha）</t>
    <rPh sb="1" eb="3">
      <t>クカク</t>
    </rPh>
    <rPh sb="3" eb="5">
      <t>メンセキ</t>
    </rPh>
    <phoneticPr fontId="1"/>
  </si>
  <si>
    <t>採取希望時期</t>
    <rPh sb="0" eb="2">
      <t>サイシュ</t>
    </rPh>
    <rPh sb="2" eb="4">
      <t>キボウ</t>
    </rPh>
    <rPh sb="4" eb="6">
      <t>ジキ</t>
    </rPh>
    <phoneticPr fontId="1"/>
  </si>
  <si>
    <t>１年目</t>
    <rPh sb="1" eb="3">
      <t>ネンメ</t>
    </rPh>
    <phoneticPr fontId="1"/>
  </si>
  <si>
    <t>２年目</t>
    <rPh sb="1" eb="3">
      <t>ネンメ</t>
    </rPh>
    <phoneticPr fontId="1"/>
  </si>
  <si>
    <t>３年目以降</t>
    <rPh sb="1" eb="3">
      <t>ネンメ</t>
    </rPh>
    <rPh sb="3" eb="5">
      <t>イコウ</t>
    </rPh>
    <phoneticPr fontId="1"/>
  </si>
  <si>
    <t>ろ</t>
    <phoneticPr fontId="1"/>
  </si>
  <si>
    <t>へ</t>
    <phoneticPr fontId="1"/>
  </si>
  <si>
    <t>と</t>
    <phoneticPr fontId="1"/>
  </si>
  <si>
    <t>ち</t>
    <phoneticPr fontId="1"/>
  </si>
  <si>
    <t>－</t>
  </si>
  <si>
    <t>り</t>
    <phoneticPr fontId="1"/>
  </si>
  <si>
    <t>い</t>
    <phoneticPr fontId="1"/>
  </si>
  <si>
    <t>た</t>
    <phoneticPr fontId="1"/>
  </si>
  <si>
    <t>な</t>
    <phoneticPr fontId="1"/>
  </si>
  <si>
    <t>は</t>
    <phoneticPr fontId="1"/>
  </si>
  <si>
    <t>よ</t>
    <phoneticPr fontId="1"/>
  </si>
  <si>
    <t>そ</t>
    <phoneticPr fontId="1"/>
  </si>
  <si>
    <t>つ</t>
    <phoneticPr fontId="1"/>
  </si>
  <si>
    <t>ら</t>
    <phoneticPr fontId="1"/>
  </si>
  <si>
    <t>る</t>
    <phoneticPr fontId="1"/>
  </si>
  <si>
    <t>わ</t>
    <phoneticPr fontId="1"/>
  </si>
  <si>
    <t>：本様式の提出は任意です。国の計画等の策定等の参考として使用します。提出しないことで不利な扱いを受けることはありません。</t>
    <phoneticPr fontId="1"/>
  </si>
  <si>
    <t>：採取希望時期欄の希望する期に○印を記載してください。</t>
    <phoneticPr fontId="1"/>
  </si>
  <si>
    <t>：第１期に採取を希望する箇所は１年目採取希望箇所と２年目、３年目以降とを分けて記載してください。</t>
    <phoneticPr fontId="1"/>
  </si>
  <si>
    <t>：第３期以降の採取を希望する箇所は空欄としてください。</t>
    <phoneticPr fontId="1"/>
  </si>
  <si>
    <t>：樹木の採取に関する基準への適合の必要性等により、希望どおりにならない場合もあります。</t>
    <phoneticPr fontId="1"/>
  </si>
  <si>
    <t>：採取希望欄に「－」が記載されている箇所については、該当期間の終期まで採取することができない小班であるため、何も記載しないでください。</t>
    <phoneticPr fontId="1"/>
  </si>
  <si>
    <t>　樹木採取区から供給される素材の量は、6,000㎥/年として各欄を記載してください。</t>
    <rPh sb="1" eb="3">
      <t>ジュモク</t>
    </rPh>
    <rPh sb="3" eb="5">
      <t>サイシュ</t>
    </rPh>
    <rPh sb="5" eb="6">
      <t>ク</t>
    </rPh>
    <rPh sb="8" eb="10">
      <t>キョウキュウ</t>
    </rPh>
    <rPh sb="13" eb="15">
      <t>ソザイ</t>
    </rPh>
    <rPh sb="16" eb="17">
      <t>リョウ</t>
    </rPh>
    <rPh sb="26" eb="27">
      <t>ネン</t>
    </rPh>
    <rPh sb="30" eb="32">
      <t>カクラン</t>
    </rPh>
    <rPh sb="33" eb="35">
      <t>キサイ</t>
    </rPh>
    <phoneticPr fontId="1"/>
  </si>
  <si>
    <t>令和8年
9月稼働予定</t>
    <rPh sb="0" eb="2">
      <t>レイワ</t>
    </rPh>
    <rPh sb="3" eb="4">
      <t>ネン</t>
    </rPh>
    <rPh sb="6" eb="7">
      <t>ガツ</t>
    </rPh>
    <rPh sb="7" eb="9">
      <t>カドウ</t>
    </rPh>
    <rPh sb="9" eb="11">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</si>
</sst>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quot;人&quot;"/>
    <numFmt numFmtId="177" formatCode="#,##0_ "/>
    <numFmt numFmtId="178" formatCode="#,##0;&quot;△ &quot;#,##0"/>
    <numFmt numFmtId="179" formatCode="#,##0.00000000_ "/>
    <numFmt numFmtId="180" formatCode="[$-411]ggge&quot;年&quot;m&quot;月&quot;d&quot;日&quot;;@"/>
    <numFmt numFmtId="181" formatCode="#,##0.00_ "/>
    <numFmt numFmtId="182" formatCode="#,##0_);[Red]\(#,##0\)"/>
    <numFmt numFmtId="183" formatCode="[$-411]ge\.m\.d;@"/>
    <numFmt numFmtId="184" formatCode="&quot;(&quot;#,##0&quot;)&quot;"/>
  </numFmts>
  <fonts count="53" x14ac:knownFonts="1">
    <font>
      <sz val="10"/>
      <color theme="1"/>
      <name val="ＭＳ Ｐゴシック"/>
      <family val="2"/>
      <charset val="128"/>
    </font>
    <font>
      <sz val="6"/>
      <name val="ＭＳ Ｐゴシック"/>
      <family val="2"/>
      <charset val="128"/>
    </font>
    <font>
      <sz val="10"/>
      <color theme="1"/>
      <name val="ＭＳ 明朝"/>
      <family val="1"/>
      <charset val="128"/>
    </font>
    <font>
      <sz val="12"/>
      <color theme="1"/>
      <name val="ＭＳ 明朝"/>
      <family val="1"/>
      <charset val="128"/>
    </font>
    <font>
      <sz val="10.5"/>
      <color theme="1"/>
      <name val="ＭＳ 明朝"/>
      <family val="1"/>
      <charset val="128"/>
    </font>
    <font>
      <sz val="9"/>
      <color theme="1"/>
      <name val="ＭＳ 明朝"/>
      <family val="1"/>
      <charset val="128"/>
    </font>
    <font>
      <sz val="9"/>
      <name val="ＭＳ 明朝"/>
      <family val="1"/>
      <charset val="128"/>
    </font>
    <font>
      <sz val="10"/>
      <name val="ＭＳ 明朝"/>
      <family val="1"/>
      <charset val="128"/>
    </font>
    <font>
      <sz val="10.5"/>
      <name val="ＭＳ 明朝"/>
      <family val="1"/>
      <charset val="128"/>
    </font>
    <font>
      <sz val="12"/>
      <name val="ＭＳ 明朝"/>
      <family val="1"/>
      <charset val="128"/>
    </font>
    <font>
      <sz val="10.5"/>
      <name val="Meiryo UI"/>
      <family val="3"/>
      <charset val="128"/>
    </font>
    <font>
      <b/>
      <sz val="10.5"/>
      <color rgb="FFFF0000"/>
      <name val="ＭＳ 明朝"/>
      <family val="1"/>
      <charset val="128"/>
    </font>
    <font>
      <sz val="9"/>
      <color rgb="FF000000"/>
      <name val="ＭＳ 明朝"/>
      <family val="1"/>
      <charset val="128"/>
    </font>
    <font>
      <sz val="8"/>
      <color theme="1"/>
      <name val="ＭＳ 明朝"/>
      <family val="1"/>
      <charset val="128"/>
    </font>
    <font>
      <b/>
      <sz val="10"/>
      <color rgb="FFFF0000"/>
      <name val="ＭＳ 明朝"/>
      <family val="1"/>
      <charset val="128"/>
    </font>
    <font>
      <b/>
      <sz val="9"/>
      <color rgb="FFFF0000"/>
      <name val="ＭＳ 明朝"/>
      <family val="1"/>
      <charset val="128"/>
    </font>
    <font>
      <sz val="9"/>
      <color rgb="FFFF0000"/>
      <name val="ＭＳ 明朝"/>
      <family val="1"/>
      <charset val="128"/>
    </font>
    <font>
      <sz val="12"/>
      <color theme="1" tint="0.499984740745262"/>
      <name val="ＭＳ 明朝"/>
      <family val="1"/>
      <charset val="128"/>
    </font>
    <font>
      <sz val="10"/>
      <color theme="1" tint="0.499984740745262"/>
      <name val="ＭＳ 明朝"/>
      <family val="1"/>
      <charset val="128"/>
    </font>
    <font>
      <sz val="9"/>
      <color theme="1" tint="0.499984740745262"/>
      <name val="ＭＳ 明朝"/>
      <family val="1"/>
      <charset val="128"/>
    </font>
    <font>
      <sz val="10.5"/>
      <color theme="1" tint="0.499984740745262"/>
      <name val="ＭＳ 明朝"/>
      <family val="1"/>
      <charset val="128"/>
    </font>
    <font>
      <b/>
      <sz val="10.5"/>
      <color theme="1" tint="0.499984740745262"/>
      <name val="ＭＳ 明朝"/>
      <family val="1"/>
      <charset val="128"/>
    </font>
    <font>
      <sz val="10.5"/>
      <color theme="1" tint="0.499984740745262"/>
      <name val="Meiryo UI"/>
      <family val="3"/>
      <charset val="128"/>
    </font>
    <font>
      <sz val="6"/>
      <color theme="1" tint="0.499984740745262"/>
      <name val="Meiryo UI"/>
      <family val="3"/>
      <charset val="128"/>
    </font>
    <font>
      <b/>
      <sz val="20"/>
      <color theme="1"/>
      <name val="ＭＳ ゴシック"/>
      <family val="3"/>
      <charset val="128"/>
    </font>
    <font>
      <b/>
      <sz val="20"/>
      <color rgb="FFFF0000"/>
      <name val="ＭＳ ゴシック"/>
      <family val="3"/>
      <charset val="128"/>
    </font>
    <font>
      <sz val="10"/>
      <color rgb="FFFF0000"/>
      <name val="ＭＳ 明朝"/>
      <family val="1"/>
      <charset val="128"/>
    </font>
    <font>
      <b/>
      <sz val="10"/>
      <color rgb="FFFF0000"/>
      <name val="ＭＳ ゴシック"/>
      <family val="3"/>
      <charset val="128"/>
    </font>
    <font>
      <sz val="10.5"/>
      <color rgb="FFFF0000"/>
      <name val="ＭＳ 明朝"/>
      <family val="1"/>
      <charset val="128"/>
    </font>
    <font>
      <sz val="8"/>
      <color rgb="FFFF0000"/>
      <name val="ＭＳ 明朝"/>
      <family val="1"/>
      <charset val="128"/>
    </font>
    <font>
      <sz val="7"/>
      <color rgb="FFFF0000"/>
      <name val="ＭＳ 明朝"/>
      <family val="1"/>
      <charset val="128"/>
    </font>
    <font>
      <sz val="6"/>
      <color rgb="FFFF0000"/>
      <name val="ＭＳ 明朝"/>
      <family val="1"/>
      <charset val="128"/>
    </font>
    <font>
      <sz val="7"/>
      <color theme="1" tint="0.499984740745262"/>
      <name val="ＭＳ 明朝"/>
      <family val="1"/>
      <charset val="128"/>
    </font>
    <font>
      <b/>
      <sz val="14"/>
      <color rgb="FFFF0000"/>
      <name val="ＭＳ 明朝"/>
      <family val="1"/>
      <charset val="128"/>
    </font>
    <font>
      <sz val="10"/>
      <color theme="1" tint="0.499984740745262"/>
      <name val="Meiryo UI"/>
      <family val="3"/>
      <charset val="128"/>
    </font>
    <font>
      <sz val="10"/>
      <color theme="1"/>
      <name val="Meiryo UI"/>
      <family val="3"/>
      <charset val="128"/>
    </font>
    <font>
      <sz val="10"/>
      <name val="Meiryo UI"/>
      <family val="3"/>
      <charset val="128"/>
    </font>
    <font>
      <b/>
      <sz val="10"/>
      <color theme="1"/>
      <name val="Meiryo UI"/>
      <family val="3"/>
      <charset val="128"/>
    </font>
    <font>
      <sz val="9"/>
      <color theme="1"/>
      <name val="Meiryo UI"/>
      <family val="3"/>
      <charset val="128"/>
    </font>
    <font>
      <sz val="10"/>
      <color rgb="FFFF0000"/>
      <name val="Meiryo UI"/>
      <family val="3"/>
      <charset val="128"/>
    </font>
    <font>
      <b/>
      <sz val="9"/>
      <color theme="1"/>
      <name val="Meiryo UI"/>
      <family val="3"/>
      <charset val="128"/>
    </font>
    <font>
      <sz val="9"/>
      <color theme="0" tint="-0.499984740745262"/>
      <name val="ＭＳ 明朝"/>
      <family val="1"/>
      <charset val="128"/>
    </font>
    <font>
      <b/>
      <sz val="9"/>
      <color rgb="FFFF0000"/>
      <name val="Meiryo UI"/>
      <family val="3"/>
      <charset val="128"/>
    </font>
    <font>
      <vertAlign val="superscript"/>
      <sz val="9"/>
      <color rgb="FFFF0000"/>
      <name val="ＭＳ 明朝"/>
      <family val="1"/>
      <charset val="128"/>
    </font>
    <font>
      <vertAlign val="superscript"/>
      <sz val="10"/>
      <color theme="1"/>
      <name val="Meiryo UI"/>
      <family val="3"/>
      <charset val="128"/>
    </font>
    <font>
      <sz val="10"/>
      <color theme="1" tint="4.9989318521683403E-2"/>
      <name val="Meiryo UI"/>
      <family val="3"/>
      <charset val="128"/>
    </font>
    <font>
      <b/>
      <sz val="10"/>
      <color rgb="FFFF0000"/>
      <name val="Meiryo UI"/>
      <family val="3"/>
      <charset val="128"/>
    </font>
    <font>
      <sz val="9"/>
      <name val="Meiryo UI"/>
      <family val="3"/>
      <charset val="128"/>
    </font>
    <font>
      <b/>
      <sz val="20"/>
      <color theme="1"/>
      <name val="ＭＳ Ｐゴシック"/>
      <family val="3"/>
      <charset val="128"/>
    </font>
    <font>
      <b/>
      <sz val="16"/>
      <color theme="1"/>
      <name val="Meiryo UI"/>
      <family val="3"/>
      <charset val="128"/>
    </font>
    <font>
      <b/>
      <sz val="10"/>
      <color theme="8" tint="-0.249977111117893"/>
      <name val="Meiryo UI"/>
      <family val="3"/>
      <charset val="128"/>
    </font>
    <font>
      <sz val="14"/>
      <color theme="1"/>
      <name val="Meiryo UI"/>
      <family val="3"/>
      <charset val="128"/>
    </font>
    <font>
      <sz val="9"/>
      <color theme="0" tint="-0.499984740745262"/>
      <name val="ＭＳ Ｐゴシック"/>
      <family val="2"/>
      <charset val="128"/>
    </font>
  </fonts>
  <fills count="7">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bottom style="double">
        <color indexed="64"/>
      </bottom>
      <diagonal/>
    </border>
    <border>
      <left style="thin">
        <color indexed="64"/>
      </left>
      <right style="thin">
        <color indexed="64"/>
      </right>
      <top/>
      <bottom style="double">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hair">
        <color indexed="64"/>
      </right>
      <top style="thin">
        <color indexed="64"/>
      </top>
      <bottom style="thin">
        <color indexed="64"/>
      </bottom>
      <diagonal/>
    </border>
    <border>
      <left/>
      <right style="hair">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635">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8" fillId="0" borderId="0" xfId="0" applyFont="1">
      <alignment vertical="center"/>
    </xf>
    <xf numFmtId="0" fontId="6" fillId="0" borderId="0" xfId="0" applyFont="1" applyAlignment="1">
      <alignment vertical="top"/>
    </xf>
    <xf numFmtId="0" fontId="7" fillId="0" borderId="0" xfId="0" applyFont="1" applyAlignment="1">
      <alignment vertical="top"/>
    </xf>
    <xf numFmtId="0" fontId="2" fillId="0" borderId="0" xfId="0" applyFont="1" applyAlignment="1">
      <alignment vertical="top"/>
    </xf>
    <xf numFmtId="0" fontId="9" fillId="0" borderId="0" xfId="0" applyFont="1">
      <alignment vertical="center"/>
    </xf>
    <xf numFmtId="0" fontId="10" fillId="0" borderId="0" xfId="0" applyFont="1">
      <alignment vertical="center"/>
    </xf>
    <xf numFmtId="0" fontId="6" fillId="0" borderId="0" xfId="0" applyFont="1">
      <alignment vertical="center"/>
    </xf>
    <xf numFmtId="0" fontId="7" fillId="0" borderId="0" xfId="0" applyFont="1">
      <alignment vertical="center"/>
    </xf>
    <xf numFmtId="0" fontId="2" fillId="0" borderId="0" xfId="0" applyFont="1" applyAlignment="1">
      <alignment horizontal="left" vertical="top" wrapText="1"/>
    </xf>
    <xf numFmtId="0" fontId="12" fillId="0" borderId="0" xfId="0" applyFont="1">
      <alignment vertical="center"/>
    </xf>
    <xf numFmtId="49" fontId="5" fillId="0" borderId="0" xfId="0" applyNumberFormat="1" applyFont="1" applyAlignment="1">
      <alignment horizontal="right" vertical="top"/>
    </xf>
    <xf numFmtId="49" fontId="5" fillId="0" borderId="0" xfId="0" applyNumberFormat="1" applyFont="1">
      <alignment vertical="center"/>
    </xf>
    <xf numFmtId="0" fontId="13" fillId="0" borderId="0" xfId="0" applyFont="1">
      <alignment vertical="center"/>
    </xf>
    <xf numFmtId="0" fontId="4" fillId="0" borderId="0" xfId="0" applyFont="1">
      <alignment vertical="center"/>
    </xf>
    <xf numFmtId="49" fontId="2" fillId="0" borderId="0" xfId="0" applyNumberFormat="1" applyFont="1">
      <alignment vertical="center"/>
    </xf>
    <xf numFmtId="0" fontId="12" fillId="0" borderId="0" xfId="0" applyFont="1" applyAlignment="1">
      <alignment horizontal="left" vertical="center"/>
    </xf>
    <xf numFmtId="49" fontId="5" fillId="0" borderId="0" xfId="0" applyNumberFormat="1" applyFont="1" applyAlignment="1">
      <alignment horizontal="left" vertical="top" wrapText="1"/>
    </xf>
    <xf numFmtId="14" fontId="15" fillId="0" borderId="8" xfId="0" applyNumberFormat="1" applyFont="1" applyBorder="1">
      <alignment vertical="center"/>
    </xf>
    <xf numFmtId="14" fontId="15" fillId="0" borderId="12" xfId="0" applyNumberFormat="1" applyFont="1" applyBorder="1">
      <alignment vertical="center"/>
    </xf>
    <xf numFmtId="14" fontId="15" fillId="0" borderId="14" xfId="0" applyNumberFormat="1" applyFont="1" applyBorder="1">
      <alignment vertical="center"/>
    </xf>
    <xf numFmtId="176" fontId="14" fillId="0" borderId="6" xfId="0" applyNumberFormat="1" applyFont="1" applyBorder="1">
      <alignment vertical="center"/>
    </xf>
    <xf numFmtId="176" fontId="14" fillId="0" borderId="14" xfId="0" applyNumberFormat="1" applyFont="1" applyBorder="1">
      <alignment vertical="center"/>
    </xf>
    <xf numFmtId="0" fontId="17" fillId="0" borderId="0" xfId="0" applyFont="1">
      <alignment vertical="center"/>
    </xf>
    <xf numFmtId="0" fontId="18" fillId="0" borderId="2" xfId="0" applyFont="1" applyBorder="1" applyAlignment="1">
      <alignment horizontal="center" vertical="center"/>
    </xf>
    <xf numFmtId="0" fontId="18" fillId="0" borderId="1" xfId="0" applyFont="1" applyBorder="1" applyAlignment="1">
      <alignment horizontal="center" vertical="center"/>
    </xf>
    <xf numFmtId="0" fontId="17" fillId="0" borderId="0" xfId="0" applyFont="1" applyAlignment="1">
      <alignment vertical="center" wrapText="1"/>
    </xf>
    <xf numFmtId="49" fontId="19" fillId="0" borderId="0" xfId="0" applyNumberFormat="1" applyFont="1" applyAlignment="1">
      <alignment horizontal="right" vertical="top"/>
    </xf>
    <xf numFmtId="0" fontId="18" fillId="0" borderId="0" xfId="0" applyFont="1">
      <alignment vertical="center"/>
    </xf>
    <xf numFmtId="0" fontId="20" fillId="0" borderId="0" xfId="0" applyFont="1">
      <alignment vertical="center"/>
    </xf>
    <xf numFmtId="0" fontId="20" fillId="0" borderId="2" xfId="0" applyFont="1" applyBorder="1">
      <alignment vertical="center"/>
    </xf>
    <xf numFmtId="0" fontId="20" fillId="0" borderId="3" xfId="0" applyFont="1" applyBorder="1">
      <alignment vertical="center"/>
    </xf>
    <xf numFmtId="0" fontId="20" fillId="0" borderId="8" xfId="0" applyFont="1" applyBorder="1">
      <alignment vertical="center"/>
    </xf>
    <xf numFmtId="0" fontId="20" fillId="0" borderId="10" xfId="0" applyFont="1" applyBorder="1">
      <alignment vertical="center"/>
    </xf>
    <xf numFmtId="0" fontId="18" fillId="0" borderId="0" xfId="0" applyFont="1" applyAlignment="1">
      <alignment vertical="top"/>
    </xf>
    <xf numFmtId="0" fontId="19" fillId="0" borderId="0" xfId="0" applyFont="1" applyAlignment="1">
      <alignment vertical="top"/>
    </xf>
    <xf numFmtId="0" fontId="19" fillId="0" borderId="0" xfId="0" applyFont="1">
      <alignment vertical="center"/>
    </xf>
    <xf numFmtId="0" fontId="18" fillId="0" borderId="4" xfId="0" applyFont="1" applyBorder="1">
      <alignment vertical="center"/>
    </xf>
    <xf numFmtId="0" fontId="18" fillId="0" borderId="7" xfId="0" applyFont="1" applyBorder="1">
      <alignment vertical="center"/>
    </xf>
    <xf numFmtId="0" fontId="19" fillId="0" borderId="4" xfId="0" applyFont="1" applyBorder="1">
      <alignment vertical="center"/>
    </xf>
    <xf numFmtId="0" fontId="18" fillId="0" borderId="14" xfId="0" applyFont="1" applyBorder="1">
      <alignment vertical="center"/>
    </xf>
    <xf numFmtId="0" fontId="18" fillId="0" borderId="15" xfId="0" applyFont="1" applyBorder="1">
      <alignment vertical="center"/>
    </xf>
    <xf numFmtId="0" fontId="22" fillId="0" borderId="0" xfId="0" applyFont="1">
      <alignment vertical="center"/>
    </xf>
    <xf numFmtId="0" fontId="18" fillId="0" borderId="0" xfId="0" applyFont="1" applyAlignment="1">
      <alignment horizontal="right" vertical="center"/>
    </xf>
    <xf numFmtId="0" fontId="18" fillId="0" borderId="2" xfId="0" applyFont="1" applyBorder="1">
      <alignment vertical="center"/>
    </xf>
    <xf numFmtId="0" fontId="18" fillId="0" borderId="3" xfId="0" applyFont="1" applyBorder="1">
      <alignment vertical="center"/>
    </xf>
    <xf numFmtId="0" fontId="21" fillId="0" borderId="0" xfId="0" applyFont="1">
      <alignment vertical="center"/>
    </xf>
    <xf numFmtId="0" fontId="23" fillId="0" borderId="0" xfId="0" applyFont="1">
      <alignment vertical="center"/>
    </xf>
    <xf numFmtId="0" fontId="18" fillId="0" borderId="9" xfId="0" applyFont="1" applyBorder="1" applyAlignment="1">
      <alignment horizontal="center"/>
    </xf>
    <xf numFmtId="0" fontId="18" fillId="0" borderId="15" xfId="0" applyFont="1" applyBorder="1" applyAlignment="1">
      <alignment horizontal="center"/>
    </xf>
    <xf numFmtId="0" fontId="18" fillId="0" borderId="9" xfId="0" applyFont="1" applyBorder="1">
      <alignment vertical="center"/>
    </xf>
    <xf numFmtId="49" fontId="19" fillId="0" borderId="0" xfId="0" applyNumberFormat="1" applyFont="1" applyAlignment="1">
      <alignment horizontal="right" vertical="center"/>
    </xf>
    <xf numFmtId="0" fontId="20" fillId="0" borderId="0" xfId="0" applyFont="1" applyAlignment="1">
      <alignment vertical="top"/>
    </xf>
    <xf numFmtId="49" fontId="18" fillId="0" borderId="0" xfId="0" applyNumberFormat="1" applyFont="1" applyAlignment="1">
      <alignment vertical="top"/>
    </xf>
    <xf numFmtId="0" fontId="18" fillId="0" borderId="0" xfId="0" applyFont="1" applyAlignment="1">
      <alignment horizontal="left" vertical="top" wrapText="1"/>
    </xf>
    <xf numFmtId="49" fontId="20" fillId="0" borderId="0" xfId="0" applyNumberFormat="1" applyFont="1" applyAlignment="1">
      <alignment horizontal="left" vertical="top"/>
    </xf>
    <xf numFmtId="0" fontId="20" fillId="0" borderId="12" xfId="0" applyFont="1" applyBorder="1">
      <alignment vertical="center"/>
    </xf>
    <xf numFmtId="0" fontId="20" fillId="0" borderId="13" xfId="0" applyFont="1" applyBorder="1">
      <alignment vertical="center"/>
    </xf>
    <xf numFmtId="49" fontId="19" fillId="0" borderId="0" xfId="0" applyNumberFormat="1" applyFont="1" applyAlignment="1">
      <alignment vertical="top"/>
    </xf>
    <xf numFmtId="0" fontId="20" fillId="0" borderId="11" xfId="0" applyFont="1" applyBorder="1">
      <alignment vertical="center"/>
    </xf>
    <xf numFmtId="0" fontId="20" fillId="0" borderId="9" xfId="0" applyFont="1" applyBorder="1">
      <alignment vertical="center"/>
    </xf>
    <xf numFmtId="0" fontId="20" fillId="0" borderId="15" xfId="0" applyFont="1" applyBorder="1">
      <alignment vertical="center"/>
    </xf>
    <xf numFmtId="0" fontId="20" fillId="0" borderId="14" xfId="0" applyFont="1" applyBorder="1">
      <alignment vertical="center"/>
    </xf>
    <xf numFmtId="49" fontId="19" fillId="0" borderId="0" xfId="0" applyNumberFormat="1" applyFont="1" applyAlignment="1">
      <alignment horizontal="left" vertical="top" wrapText="1"/>
    </xf>
    <xf numFmtId="0" fontId="19" fillId="0" borderId="0" xfId="0" applyFont="1" applyAlignment="1">
      <alignment vertical="top" wrapText="1"/>
    </xf>
    <xf numFmtId="0" fontId="18" fillId="0" borderId="0" xfId="0" applyFont="1" applyAlignment="1">
      <alignment horizontal="center" vertical="center"/>
    </xf>
    <xf numFmtId="0" fontId="4" fillId="0" borderId="10" xfId="0" applyFont="1" applyBorder="1">
      <alignment vertical="center"/>
    </xf>
    <xf numFmtId="0" fontId="4" fillId="0" borderId="11"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9" xfId="0" applyFont="1" applyBorder="1">
      <alignment vertical="center"/>
    </xf>
    <xf numFmtId="0" fontId="4" fillId="0" borderId="15" xfId="0" applyFont="1" applyBorder="1">
      <alignment vertical="center"/>
    </xf>
    <xf numFmtId="0" fontId="18" fillId="0" borderId="8" xfId="0" applyFont="1" applyBorder="1">
      <alignment vertical="center"/>
    </xf>
    <xf numFmtId="0" fontId="18" fillId="0" borderId="0" xfId="0" applyFont="1" applyAlignment="1">
      <alignment vertical="center" wrapText="1"/>
    </xf>
    <xf numFmtId="0" fontId="18" fillId="0" borderId="0" xfId="0" applyFont="1" applyAlignment="1">
      <alignment horizontal="center" vertical="center" wrapText="1"/>
    </xf>
    <xf numFmtId="0" fontId="19" fillId="0" borderId="0" xfId="0" applyFont="1" applyAlignment="1">
      <alignment horizontal="center" vertical="center"/>
    </xf>
    <xf numFmtId="49" fontId="19" fillId="0" borderId="0" xfId="0" applyNumberFormat="1" applyFont="1" applyAlignment="1">
      <alignment horizontal="center" vertical="center"/>
    </xf>
    <xf numFmtId="0" fontId="18" fillId="0" borderId="0" xfId="0" applyFont="1" applyAlignment="1">
      <alignment horizontal="left" vertical="center"/>
    </xf>
    <xf numFmtId="0" fontId="28" fillId="0" borderId="0" xfId="0" applyFont="1">
      <alignment vertical="center"/>
    </xf>
    <xf numFmtId="0" fontId="34" fillId="0" borderId="0" xfId="0" applyFont="1">
      <alignment vertical="center"/>
    </xf>
    <xf numFmtId="0" fontId="35" fillId="0" borderId="0" xfId="0" applyFont="1">
      <alignment vertical="center"/>
    </xf>
    <xf numFmtId="0" fontId="37" fillId="0" borderId="0" xfId="0" applyFont="1">
      <alignment vertical="center"/>
    </xf>
    <xf numFmtId="0" fontId="36" fillId="0" borderId="0" xfId="0" applyFont="1">
      <alignment vertical="center"/>
    </xf>
    <xf numFmtId="0" fontId="10" fillId="0" borderId="32" xfId="0" applyFont="1" applyBorder="1">
      <alignment vertical="center"/>
    </xf>
    <xf numFmtId="0" fontId="36" fillId="0" borderId="33" xfId="0" applyFont="1" applyBorder="1">
      <alignment vertical="center"/>
    </xf>
    <xf numFmtId="0" fontId="36" fillId="0" borderId="34" xfId="0" applyFont="1" applyBorder="1">
      <alignment vertical="center"/>
    </xf>
    <xf numFmtId="0" fontId="10" fillId="0" borderId="36" xfId="0" applyFont="1" applyBorder="1">
      <alignment vertical="center"/>
    </xf>
    <xf numFmtId="14" fontId="15" fillId="0" borderId="16" xfId="0" applyNumberFormat="1" applyFont="1" applyBorder="1">
      <alignment vertical="center"/>
    </xf>
    <xf numFmtId="0" fontId="19" fillId="0" borderId="11" xfId="0" applyFont="1" applyBorder="1">
      <alignment vertical="center"/>
    </xf>
    <xf numFmtId="0" fontId="19" fillId="0" borderId="15" xfId="0" applyFont="1" applyBorder="1">
      <alignment vertical="center"/>
    </xf>
    <xf numFmtId="0" fontId="36" fillId="0" borderId="30" xfId="0" applyFont="1" applyBorder="1">
      <alignment vertical="center"/>
    </xf>
    <xf numFmtId="0" fontId="36" fillId="0" borderId="31" xfId="0" applyFont="1" applyBorder="1">
      <alignment vertical="center"/>
    </xf>
    <xf numFmtId="0" fontId="10" fillId="0" borderId="29" xfId="0" applyFont="1" applyBorder="1">
      <alignment vertical="center"/>
    </xf>
    <xf numFmtId="0" fontId="36" fillId="0" borderId="30" xfId="0" applyFont="1" applyBorder="1" applyAlignment="1">
      <alignment horizontal="center" vertical="center"/>
    </xf>
    <xf numFmtId="0" fontId="19" fillId="0" borderId="0" xfId="0" applyFont="1" applyAlignment="1">
      <alignment horizontal="left" vertical="top" wrapText="1"/>
    </xf>
    <xf numFmtId="0" fontId="40" fillId="4" borderId="5" xfId="0" applyFont="1" applyFill="1" applyBorder="1">
      <alignment vertical="center"/>
    </xf>
    <xf numFmtId="0" fontId="38" fillId="5" borderId="12" xfId="0" applyFont="1" applyFill="1" applyBorder="1" applyAlignment="1">
      <alignment horizontal="left" vertical="center"/>
    </xf>
    <xf numFmtId="0" fontId="40" fillId="4" borderId="6" xfId="0" applyFont="1" applyFill="1" applyBorder="1">
      <alignment vertical="center"/>
    </xf>
    <xf numFmtId="0" fontId="38" fillId="5" borderId="14" xfId="0" applyFont="1" applyFill="1" applyBorder="1" applyAlignment="1">
      <alignment horizontal="left" vertical="center"/>
    </xf>
    <xf numFmtId="0" fontId="38" fillId="6" borderId="14" xfId="0" applyFont="1" applyFill="1" applyBorder="1" applyAlignment="1">
      <alignment horizontal="left" vertical="center"/>
    </xf>
    <xf numFmtId="0" fontId="38" fillId="5" borderId="6" xfId="0" applyFont="1" applyFill="1" applyBorder="1" applyAlignment="1">
      <alignment horizontal="left" vertical="center"/>
    </xf>
    <xf numFmtId="0" fontId="48" fillId="0" borderId="0" xfId="0" applyFont="1">
      <alignment vertical="center"/>
    </xf>
    <xf numFmtId="0" fontId="35" fillId="0" borderId="0" xfId="0" applyFont="1" applyAlignment="1"/>
    <xf numFmtId="0" fontId="35" fillId="0" borderId="0" xfId="0" applyFont="1" applyAlignment="1">
      <alignment vertical="top"/>
    </xf>
    <xf numFmtId="0" fontId="38" fillId="4" borderId="12" xfId="0" applyFont="1" applyFill="1" applyBorder="1" applyAlignment="1">
      <alignment horizontal="left" vertical="center"/>
    </xf>
    <xf numFmtId="0" fontId="35" fillId="0" borderId="44" xfId="0" applyFont="1" applyBorder="1">
      <alignment vertical="center"/>
    </xf>
    <xf numFmtId="0" fontId="35" fillId="0" borderId="0" xfId="0" applyFont="1" applyAlignment="1">
      <alignment vertical="center" wrapText="1"/>
    </xf>
    <xf numFmtId="0" fontId="35" fillId="0" borderId="14" xfId="0" applyFont="1" applyBorder="1">
      <alignment vertical="center"/>
    </xf>
    <xf numFmtId="0" fontId="35" fillId="0" borderId="9" xfId="0" applyFont="1" applyBorder="1">
      <alignment vertical="center"/>
    </xf>
    <xf numFmtId="0" fontId="35" fillId="0" borderId="46" xfId="0" applyFont="1" applyBorder="1">
      <alignment vertical="center"/>
    </xf>
    <xf numFmtId="0" fontId="35" fillId="0" borderId="30" xfId="0" applyFont="1" applyBorder="1">
      <alignment vertical="center"/>
    </xf>
    <xf numFmtId="0" fontId="35" fillId="0" borderId="31" xfId="0" applyFont="1" applyBorder="1">
      <alignment vertical="center"/>
    </xf>
    <xf numFmtId="0" fontId="49" fillId="0" borderId="0" xfId="0" applyFont="1">
      <alignment vertical="center"/>
    </xf>
    <xf numFmtId="0" fontId="35" fillId="0" borderId="8" xfId="0" applyFont="1" applyBorder="1">
      <alignment vertical="center"/>
    </xf>
    <xf numFmtId="0" fontId="35" fillId="0" borderId="10" xfId="0" applyFont="1" applyBorder="1">
      <alignment vertical="center"/>
    </xf>
    <xf numFmtId="0" fontId="35" fillId="0" borderId="48" xfId="0" applyFont="1" applyBorder="1">
      <alignment vertical="center"/>
    </xf>
    <xf numFmtId="0" fontId="35" fillId="0" borderId="49" xfId="0" applyFont="1" applyBorder="1">
      <alignment vertical="center"/>
    </xf>
    <xf numFmtId="0" fontId="35" fillId="0" borderId="12" xfId="0" applyFont="1" applyBorder="1">
      <alignment vertical="center"/>
    </xf>
    <xf numFmtId="0" fontId="4" fillId="3" borderId="0" xfId="0" applyFont="1" applyFill="1">
      <alignment vertical="center"/>
    </xf>
    <xf numFmtId="0" fontId="4" fillId="0" borderId="0" xfId="0" applyFont="1" applyAlignment="1">
      <alignment vertical="top"/>
    </xf>
    <xf numFmtId="0" fontId="19" fillId="0" borderId="0" xfId="0" applyFont="1" applyAlignment="1">
      <alignment horizontal="left" vertical="top" wrapText="1"/>
    </xf>
    <xf numFmtId="183" fontId="15" fillId="0" borderId="10" xfId="0" applyNumberFormat="1" applyFont="1" applyBorder="1" applyAlignment="1">
      <alignment horizontal="center" vertical="center"/>
    </xf>
    <xf numFmtId="183" fontId="15" fillId="0" borderId="11" xfId="0" applyNumberFormat="1" applyFont="1" applyBorder="1" applyAlignment="1">
      <alignment horizontal="center" vertical="center"/>
    </xf>
    <xf numFmtId="183" fontId="15" fillId="0" borderId="0" xfId="0" applyNumberFormat="1" applyFont="1" applyAlignment="1">
      <alignment horizontal="center" vertical="center"/>
    </xf>
    <xf numFmtId="183" fontId="15" fillId="0" borderId="13" xfId="0" applyNumberFormat="1" applyFont="1" applyBorder="1" applyAlignment="1">
      <alignment horizontal="center" vertical="center"/>
    </xf>
    <xf numFmtId="183" fontId="15" fillId="0" borderId="9" xfId="0" applyNumberFormat="1" applyFont="1" applyBorder="1" applyAlignment="1">
      <alignment horizontal="center" vertical="center"/>
    </xf>
    <xf numFmtId="183" fontId="15" fillId="0" borderId="15" xfId="0" applyNumberFormat="1" applyFont="1" applyBorder="1" applyAlignment="1">
      <alignment horizontal="center" vertical="center"/>
    </xf>
    <xf numFmtId="0" fontId="41" fillId="0" borderId="0" xfId="0" applyFont="1" applyAlignment="1">
      <alignment horizontal="left" vertical="top" wrapText="1"/>
    </xf>
    <xf numFmtId="0" fontId="18" fillId="0" borderId="8" xfId="0" applyFont="1" applyBorder="1" applyAlignment="1">
      <alignment horizontal="center"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8" fillId="0" borderId="15" xfId="0" applyFont="1" applyBorder="1" applyAlignment="1">
      <alignment horizontal="center" vertical="center"/>
    </xf>
    <xf numFmtId="0" fontId="18" fillId="0" borderId="1" xfId="0" applyFont="1" applyBorder="1" applyAlignment="1">
      <alignment horizontal="center" vertical="center" textRotation="255"/>
    </xf>
    <xf numFmtId="0" fontId="18" fillId="0" borderId="1" xfId="0" applyFont="1" applyBorder="1" applyAlignment="1">
      <alignment horizontal="center" vertical="center" textRotation="255" wrapText="1"/>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9" fillId="0" borderId="10" xfId="0" applyFont="1" applyBorder="1" applyAlignment="1">
      <alignment horizontal="left" vertical="center" wrapText="1"/>
    </xf>
    <xf numFmtId="0" fontId="18" fillId="0" borderId="6" xfId="0" applyFont="1" applyBorder="1" applyAlignment="1">
      <alignment horizontal="center" vertical="center"/>
    </xf>
    <xf numFmtId="0" fontId="14" fillId="0" borderId="7" xfId="0" applyFont="1" applyBorder="1" applyAlignment="1">
      <alignment horizontal="center" vertical="center"/>
    </xf>
    <xf numFmtId="0" fontId="14" fillId="0" borderId="5" xfId="0" applyFont="1" applyBorder="1" applyAlignment="1">
      <alignment horizontal="center" vertical="center"/>
    </xf>
    <xf numFmtId="0" fontId="14" fillId="0" borderId="19" xfId="0" applyFont="1" applyBorder="1" applyAlignment="1">
      <alignment horizontal="center" vertical="center"/>
    </xf>
    <xf numFmtId="0" fontId="14" fillId="0" borderId="6" xfId="0" applyFont="1" applyBorder="1" applyAlignment="1">
      <alignment horizontal="center" vertical="center"/>
    </xf>
    <xf numFmtId="0" fontId="18" fillId="0" borderId="1" xfId="0" applyFont="1" applyBorder="1" applyAlignment="1">
      <alignment horizontal="center" vertical="center"/>
    </xf>
    <xf numFmtId="0" fontId="18" fillId="0" borderId="8" xfId="0" applyFont="1" applyBorder="1" applyAlignment="1">
      <alignment horizontal="distributed" vertical="center" indent="2"/>
    </xf>
    <xf numFmtId="0" fontId="18" fillId="0" borderId="10" xfId="0" applyFont="1" applyBorder="1" applyAlignment="1">
      <alignment horizontal="distributed" vertical="center" indent="2"/>
    </xf>
    <xf numFmtId="0" fontId="18" fillId="0" borderId="11" xfId="0" applyFont="1" applyBorder="1" applyAlignment="1">
      <alignment horizontal="distributed" vertical="center" indent="2"/>
    </xf>
    <xf numFmtId="0" fontId="18" fillId="0" borderId="12" xfId="0" applyFont="1" applyBorder="1" applyAlignment="1">
      <alignment horizontal="distributed" vertical="center" indent="2"/>
    </xf>
    <xf numFmtId="0" fontId="18" fillId="0" borderId="0" xfId="0" applyFont="1" applyAlignment="1">
      <alignment horizontal="distributed" vertical="center" indent="2"/>
    </xf>
    <xf numFmtId="0" fontId="18" fillId="0" borderId="13" xfId="0" applyFont="1" applyBorder="1" applyAlignment="1">
      <alignment horizontal="distributed" vertical="center" indent="2"/>
    </xf>
    <xf numFmtId="0" fontId="14" fillId="0" borderId="8" xfId="0" applyFont="1" applyBorder="1" applyAlignment="1">
      <alignment horizontal="center" vertical="center"/>
    </xf>
    <xf numFmtId="0" fontId="14" fillId="0" borderId="12" xfId="0" applyFont="1" applyBorder="1" applyAlignment="1">
      <alignment horizontal="center" vertical="center"/>
    </xf>
    <xf numFmtId="0" fontId="14" fillId="0" borderId="14"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0" xfId="0" applyFont="1" applyAlignment="1">
      <alignment horizontal="center" vertical="center"/>
    </xf>
    <xf numFmtId="0" fontId="14" fillId="0" borderId="13" xfId="0" applyFont="1" applyBorder="1" applyAlignment="1">
      <alignment horizontal="center" vertical="center"/>
    </xf>
    <xf numFmtId="0" fontId="14" fillId="0" borderId="9" xfId="0" applyFont="1" applyBorder="1" applyAlignment="1">
      <alignment horizontal="center" vertical="center"/>
    </xf>
    <xf numFmtId="0" fontId="14" fillId="0" borderId="15" xfId="0" applyFont="1" applyBorder="1" applyAlignment="1">
      <alignment horizontal="center" vertical="center"/>
    </xf>
    <xf numFmtId="0" fontId="14" fillId="0" borderId="16" xfId="0" applyFont="1" applyBorder="1" applyAlignment="1">
      <alignment horizontal="center" vertical="center"/>
    </xf>
    <xf numFmtId="0" fontId="14" fillId="0" borderId="18" xfId="0" applyFont="1" applyBorder="1" applyAlignment="1">
      <alignment horizontal="center" vertical="center"/>
    </xf>
    <xf numFmtId="0" fontId="14" fillId="0" borderId="17" xfId="0" applyFont="1" applyBorder="1" applyAlignment="1">
      <alignment horizontal="center" vertical="center"/>
    </xf>
    <xf numFmtId="0" fontId="18" fillId="0" borderId="16" xfId="0" applyFont="1" applyBorder="1" applyAlignment="1">
      <alignment horizontal="center" vertical="center"/>
    </xf>
    <xf numFmtId="0" fontId="18" fillId="0" borderId="17" xfId="0" applyFont="1" applyBorder="1" applyAlignment="1">
      <alignment horizontal="center" vertical="center"/>
    </xf>
    <xf numFmtId="183" fontId="15" fillId="0" borderId="18" xfId="0" applyNumberFormat="1" applyFont="1" applyBorder="1" applyAlignment="1">
      <alignment horizontal="center" vertical="center"/>
    </xf>
    <xf numFmtId="183" fontId="15" fillId="0" borderId="17" xfId="0" applyNumberFormat="1" applyFont="1" applyBorder="1" applyAlignment="1">
      <alignment horizontal="center" vertical="center"/>
    </xf>
    <xf numFmtId="0" fontId="20" fillId="0" borderId="1" xfId="0" applyFont="1" applyBorder="1" applyAlignment="1">
      <alignment horizontal="center" vertical="center"/>
    </xf>
    <xf numFmtId="0" fontId="20" fillId="0" borderId="6" xfId="0" applyFont="1" applyBorder="1" applyAlignment="1">
      <alignment horizontal="center" vertical="center"/>
    </xf>
    <xf numFmtId="0" fontId="20" fillId="0" borderId="6" xfId="0" applyFont="1" applyBorder="1" applyAlignment="1">
      <alignment horizontal="left" vertical="center" indent="1"/>
    </xf>
    <xf numFmtId="0" fontId="20" fillId="0" borderId="1" xfId="0" applyFont="1" applyBorder="1" applyAlignment="1">
      <alignment horizontal="left" vertical="center" indent="1"/>
    </xf>
    <xf numFmtId="0" fontId="11" fillId="0" borderId="1" xfId="0" applyFont="1" applyBorder="1" applyAlignment="1">
      <alignment horizontal="left" vertical="center" indent="1"/>
    </xf>
    <xf numFmtId="0" fontId="11" fillId="0" borderId="10" xfId="0" applyFont="1" applyBorder="1" applyAlignment="1">
      <alignment horizontal="center" vertical="center"/>
    </xf>
    <xf numFmtId="0" fontId="11" fillId="0" borderId="3" xfId="0" applyFont="1" applyBorder="1" applyAlignment="1">
      <alignment horizontal="center" vertical="center"/>
    </xf>
    <xf numFmtId="0" fontId="11" fillId="0" borderId="9" xfId="0" applyFont="1" applyBorder="1" applyAlignment="1">
      <alignment horizontal="center" vertical="center"/>
    </xf>
    <xf numFmtId="0" fontId="20" fillId="0" borderId="3" xfId="0" applyFont="1" applyBorder="1" applyAlignment="1">
      <alignment horizontal="center" vertical="center"/>
    </xf>
    <xf numFmtId="0" fontId="20" fillId="0" borderId="9" xfId="0" applyFont="1" applyBorder="1" applyAlignment="1">
      <alignment horizontal="center" vertical="center"/>
    </xf>
    <xf numFmtId="0" fontId="11" fillId="0" borderId="2" xfId="0" applyFont="1" applyBorder="1" applyAlignment="1">
      <alignment horizontal="center" vertical="center"/>
    </xf>
    <xf numFmtId="0" fontId="20" fillId="0" borderId="4"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applyAlignment="1">
      <alignment horizontal="center" vertical="center"/>
    </xf>
    <xf numFmtId="0" fontId="20" fillId="0" borderId="15" xfId="0" applyFont="1" applyBorder="1" applyAlignment="1">
      <alignment horizontal="center" vertical="center"/>
    </xf>
    <xf numFmtId="0" fontId="14" fillId="0" borderId="1" xfId="0" applyFont="1" applyBorder="1" applyAlignment="1">
      <alignment horizontal="left" vertical="center" wrapText="1" indent="1"/>
    </xf>
    <xf numFmtId="0" fontId="11" fillId="0" borderId="14" xfId="0" applyFont="1" applyBorder="1" applyAlignment="1">
      <alignment horizontal="center" vertical="center"/>
    </xf>
    <xf numFmtId="0" fontId="19" fillId="0" borderId="0" xfId="0" applyFont="1" applyAlignment="1">
      <alignment vertical="top"/>
    </xf>
    <xf numFmtId="0" fontId="18" fillId="0" borderId="8" xfId="0" applyFont="1" applyBorder="1" applyAlignment="1">
      <alignment horizontal="center" vertical="center" textRotation="255"/>
    </xf>
    <xf numFmtId="0" fontId="18" fillId="0" borderId="11" xfId="0" applyFont="1" applyBorder="1" applyAlignment="1">
      <alignment horizontal="center" vertical="center" textRotation="255"/>
    </xf>
    <xf numFmtId="0" fontId="18" fillId="0" borderId="12" xfId="0" applyFont="1" applyBorder="1" applyAlignment="1">
      <alignment horizontal="center" vertical="center" textRotation="255"/>
    </xf>
    <xf numFmtId="0" fontId="18" fillId="0" borderId="13" xfId="0" applyFont="1" applyBorder="1" applyAlignment="1">
      <alignment horizontal="center" vertical="center" textRotation="255"/>
    </xf>
    <xf numFmtId="0" fontId="18" fillId="0" borderId="14" xfId="0" applyFont="1" applyBorder="1" applyAlignment="1">
      <alignment horizontal="center" vertical="center" textRotation="255"/>
    </xf>
    <xf numFmtId="0" fontId="18" fillId="0" borderId="15" xfId="0" applyFont="1" applyBorder="1" applyAlignment="1">
      <alignment horizontal="center" vertical="center" textRotation="255"/>
    </xf>
    <xf numFmtId="0" fontId="18" fillId="0" borderId="9" xfId="0" applyFont="1" applyBorder="1" applyAlignment="1">
      <alignment horizontal="center" vertical="center"/>
    </xf>
    <xf numFmtId="0" fontId="19" fillId="0" borderId="0" xfId="0" applyFont="1" applyAlignment="1">
      <alignment vertical="top" wrapText="1"/>
    </xf>
    <xf numFmtId="0" fontId="18" fillId="0" borderId="1" xfId="0" applyFont="1" applyBorder="1" applyAlignment="1">
      <alignment horizontal="left" vertical="center" indent="1"/>
    </xf>
    <xf numFmtId="0" fontId="18" fillId="0" borderId="8" xfId="0" applyFont="1" applyBorder="1" applyAlignment="1">
      <alignment horizontal="left" vertical="center" indent="1"/>
    </xf>
    <xf numFmtId="0" fontId="18" fillId="0" borderId="10" xfId="0" applyFont="1" applyBorder="1" applyAlignment="1">
      <alignment horizontal="left" vertical="center" indent="1"/>
    </xf>
    <xf numFmtId="0" fontId="18" fillId="0" borderId="11" xfId="0" applyFont="1" applyBorder="1" applyAlignment="1">
      <alignment horizontal="left" vertical="center" indent="1"/>
    </xf>
    <xf numFmtId="0" fontId="18" fillId="0" borderId="6" xfId="0" applyFont="1" applyBorder="1" applyAlignment="1">
      <alignment horizontal="left" vertical="center" indent="1"/>
    </xf>
    <xf numFmtId="0" fontId="18" fillId="0" borderId="14" xfId="0" applyFont="1" applyBorder="1" applyAlignment="1">
      <alignment horizontal="left" vertical="center" indent="1"/>
    </xf>
    <xf numFmtId="177" fontId="15" fillId="0" borderId="2" xfId="0" applyNumberFormat="1" applyFont="1" applyBorder="1">
      <alignment vertical="center"/>
    </xf>
    <xf numFmtId="177" fontId="15" fillId="0" borderId="3" xfId="0" applyNumberFormat="1" applyFont="1" applyBorder="1">
      <alignment vertical="center"/>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9" fillId="0" borderId="14" xfId="0" applyFont="1" applyBorder="1" applyAlignment="1">
      <alignment horizontal="center" vertical="center"/>
    </xf>
    <xf numFmtId="0" fontId="19" fillId="0" borderId="9" xfId="0" applyFont="1" applyBorder="1" applyAlignment="1">
      <alignment horizontal="center" vertical="center"/>
    </xf>
    <xf numFmtId="0" fontId="20" fillId="0" borderId="8" xfId="0" applyFont="1" applyBorder="1" applyAlignment="1">
      <alignment horizontal="center" vertical="center"/>
    </xf>
    <xf numFmtId="0" fontId="20" fillId="0" borderId="12" xfId="0" applyFont="1" applyBorder="1" applyAlignment="1">
      <alignment horizontal="center" vertical="center"/>
    </xf>
    <xf numFmtId="0" fontId="20" fillId="0" borderId="0" xfId="0" applyFont="1" applyAlignment="1">
      <alignment horizontal="center" vertical="center"/>
    </xf>
    <xf numFmtId="0" fontId="20" fillId="0" borderId="13" xfId="0" applyFont="1" applyBorder="1" applyAlignment="1">
      <alignment horizontal="center" vertical="center"/>
    </xf>
    <xf numFmtId="0" fontId="20" fillId="0" borderId="14" xfId="0" applyFont="1" applyBorder="1" applyAlignment="1">
      <alignment horizontal="center" vertical="center"/>
    </xf>
    <xf numFmtId="0" fontId="14" fillId="3" borderId="2" xfId="0" applyFont="1" applyFill="1" applyBorder="1" applyAlignment="1">
      <alignment horizontal="center" vertical="center"/>
    </xf>
    <xf numFmtId="0" fontId="14" fillId="3" borderId="3" xfId="0" applyFont="1" applyFill="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20" fillId="0" borderId="0" xfId="0" applyFont="1" applyAlignment="1">
      <alignment horizontal="left" vertical="top" wrapText="1"/>
    </xf>
    <xf numFmtId="0" fontId="14" fillId="3" borderId="3" xfId="0" applyFont="1" applyFill="1" applyBorder="1" applyAlignment="1" applyProtection="1">
      <alignment horizontal="center" vertical="center"/>
      <protection locked="0"/>
    </xf>
    <xf numFmtId="0" fontId="14" fillId="0" borderId="3" xfId="0" applyFont="1" applyBorder="1" applyAlignment="1" applyProtection="1">
      <alignment horizontal="center" vertical="center"/>
      <protection locked="0"/>
    </xf>
    <xf numFmtId="178" fontId="14" fillId="0" borderId="2" xfId="0" applyNumberFormat="1" applyFont="1" applyBorder="1">
      <alignment vertical="center"/>
    </xf>
    <xf numFmtId="178" fontId="14" fillId="0" borderId="3" xfId="0" applyNumberFormat="1" applyFont="1" applyBorder="1">
      <alignment vertical="center"/>
    </xf>
    <xf numFmtId="178" fontId="14" fillId="0" borderId="4" xfId="0" applyNumberFormat="1" applyFont="1" applyBorder="1">
      <alignment vertical="center"/>
    </xf>
    <xf numFmtId="178" fontId="14" fillId="2" borderId="2" xfId="0" applyNumberFormat="1" applyFont="1" applyFill="1" applyBorder="1">
      <alignment vertical="center"/>
    </xf>
    <xf numFmtId="178" fontId="14" fillId="2" borderId="3" xfId="0" applyNumberFormat="1" applyFont="1" applyFill="1" applyBorder="1">
      <alignment vertical="center"/>
    </xf>
    <xf numFmtId="178" fontId="14" fillId="2" borderId="4" xfId="0" applyNumberFormat="1" applyFont="1" applyFill="1" applyBorder="1">
      <alignment vertical="center"/>
    </xf>
    <xf numFmtId="178" fontId="14" fillId="0" borderId="2" xfId="0" applyNumberFormat="1" applyFont="1" applyBorder="1" applyProtection="1">
      <alignment vertical="center"/>
      <protection locked="0"/>
    </xf>
    <xf numFmtId="178" fontId="14" fillId="0" borderId="3" xfId="0" applyNumberFormat="1" applyFont="1" applyBorder="1" applyProtection="1">
      <alignment vertical="center"/>
      <protection locked="0"/>
    </xf>
    <xf numFmtId="178" fontId="14" fillId="0" borderId="4" xfId="0" applyNumberFormat="1" applyFont="1" applyBorder="1" applyProtection="1">
      <alignment vertical="center"/>
      <protection locked="0"/>
    </xf>
    <xf numFmtId="0" fontId="18" fillId="0" borderId="10" xfId="0" applyFont="1" applyBorder="1" applyAlignment="1">
      <alignment horizontal="center" vertical="center"/>
    </xf>
    <xf numFmtId="0" fontId="18" fillId="0" borderId="0" xfId="0" applyFont="1" applyAlignment="1">
      <alignment horizontal="center" vertical="center"/>
    </xf>
    <xf numFmtId="0" fontId="18" fillId="2" borderId="2" xfId="0" applyFont="1" applyFill="1" applyBorder="1" applyAlignment="1">
      <alignment horizontal="left" vertical="center" indent="1"/>
    </xf>
    <xf numFmtId="0" fontId="18" fillId="2" borderId="3" xfId="0" applyFont="1" applyFill="1" applyBorder="1" applyAlignment="1">
      <alignment horizontal="left" vertical="center" indent="1"/>
    </xf>
    <xf numFmtId="0" fontId="18" fillId="2" borderId="4" xfId="0" applyFont="1" applyFill="1" applyBorder="1" applyAlignment="1">
      <alignment horizontal="left" vertical="center" indent="1"/>
    </xf>
    <xf numFmtId="0" fontId="18" fillId="0" borderId="2" xfId="0" applyFont="1" applyBorder="1" applyAlignment="1">
      <alignment horizontal="left" vertical="center" indent="1"/>
    </xf>
    <xf numFmtId="0" fontId="18" fillId="0" borderId="3" xfId="0" applyFont="1" applyBorder="1" applyAlignment="1">
      <alignment horizontal="left" vertical="center" indent="1"/>
    </xf>
    <xf numFmtId="0" fontId="18" fillId="0" borderId="4" xfId="0" applyFont="1" applyBorder="1" applyAlignment="1">
      <alignment horizontal="left" vertical="center" indent="1"/>
    </xf>
    <xf numFmtId="0" fontId="18" fillId="0" borderId="3" xfId="0" applyFont="1" applyBorder="1" applyAlignment="1">
      <alignment horizontal="right" vertical="center"/>
    </xf>
    <xf numFmtId="0" fontId="18" fillId="0" borderId="4" xfId="0" applyFont="1" applyBorder="1" applyAlignment="1">
      <alignment horizontal="right" vertical="center"/>
    </xf>
    <xf numFmtId="178" fontId="14" fillId="0" borderId="1" xfId="0" applyNumberFormat="1" applyFont="1" applyBorder="1" applyProtection="1">
      <alignment vertical="center"/>
      <protection locked="0"/>
    </xf>
    <xf numFmtId="0" fontId="18" fillId="2" borderId="1" xfId="0" applyFont="1" applyFill="1" applyBorder="1" applyAlignment="1">
      <alignment horizontal="center" vertical="center"/>
    </xf>
    <xf numFmtId="178" fontId="14" fillId="2" borderId="1" xfId="0" applyNumberFormat="1" applyFont="1" applyFill="1" applyBorder="1">
      <alignment vertical="center"/>
    </xf>
    <xf numFmtId="178" fontId="14" fillId="0" borderId="1" xfId="0" applyNumberFormat="1" applyFont="1" applyBorder="1">
      <alignment vertical="center"/>
    </xf>
    <xf numFmtId="0" fontId="18" fillId="0" borderId="0" xfId="0" applyFont="1" applyAlignment="1">
      <alignment horizontal="left" vertical="top" wrapText="1"/>
    </xf>
    <xf numFmtId="0" fontId="18" fillId="0" borderId="3" xfId="0" applyFont="1" applyBorder="1" applyAlignment="1" applyProtection="1">
      <alignment horizontal="center" vertical="center"/>
      <protection locked="0"/>
    </xf>
    <xf numFmtId="178" fontId="18" fillId="0" borderId="1" xfId="0" applyNumberFormat="1" applyFont="1" applyBorder="1" applyProtection="1">
      <alignment vertical="center"/>
      <protection locked="0"/>
    </xf>
    <xf numFmtId="0" fontId="18" fillId="0" borderId="7" xfId="0" applyFont="1" applyBorder="1" applyAlignment="1">
      <alignment horizontal="center" vertical="center"/>
    </xf>
    <xf numFmtId="0" fontId="18" fillId="0" borderId="10" xfId="0" applyFont="1" applyBorder="1" applyAlignment="1">
      <alignment horizontal="center"/>
    </xf>
    <xf numFmtId="0" fontId="18" fillId="0" borderId="11" xfId="0" applyFont="1" applyBorder="1" applyAlignment="1">
      <alignment horizontal="center"/>
    </xf>
    <xf numFmtId="0" fontId="18" fillId="0" borderId="9" xfId="0" applyFont="1" applyBorder="1" applyAlignment="1">
      <alignment horizontal="left" vertical="center" indent="1"/>
    </xf>
    <xf numFmtId="0" fontId="18" fillId="0" borderId="15" xfId="0" applyFont="1" applyBorder="1" applyAlignment="1">
      <alignment horizontal="left" vertical="center" indent="1"/>
    </xf>
    <xf numFmtId="0" fontId="19" fillId="0" borderId="0" xfId="0" applyFont="1" applyAlignment="1">
      <alignment horizontal="right" vertical="center"/>
    </xf>
    <xf numFmtId="177" fontId="24" fillId="0" borderId="8" xfId="0" applyNumberFormat="1" applyFont="1" applyBorder="1" applyAlignment="1" applyProtection="1">
      <alignment horizontal="right" vertical="center"/>
      <protection locked="0"/>
    </xf>
    <xf numFmtId="177" fontId="24" fillId="0" borderId="10" xfId="0" applyNumberFormat="1" applyFont="1" applyBorder="1" applyAlignment="1" applyProtection="1">
      <alignment horizontal="right" vertical="center"/>
      <protection locked="0"/>
    </xf>
    <xf numFmtId="177" fontId="24" fillId="0" borderId="14" xfId="0" applyNumberFormat="1" applyFont="1" applyBorder="1" applyAlignment="1" applyProtection="1">
      <alignment horizontal="right" vertical="center"/>
      <protection locked="0"/>
    </xf>
    <xf numFmtId="177" fontId="24" fillId="0" borderId="9" xfId="0" applyNumberFormat="1" applyFont="1" applyBorder="1" applyAlignment="1" applyProtection="1">
      <alignment horizontal="right" vertical="center"/>
      <protection locked="0"/>
    </xf>
    <xf numFmtId="177" fontId="25" fillId="0" borderId="8" xfId="0" applyNumberFormat="1" applyFont="1" applyBorder="1" applyAlignment="1" applyProtection="1">
      <alignment horizontal="right" vertical="center"/>
      <protection locked="0"/>
    </xf>
    <xf numFmtId="177" fontId="25" fillId="0" borderId="10" xfId="0" applyNumberFormat="1" applyFont="1" applyBorder="1" applyAlignment="1" applyProtection="1">
      <alignment horizontal="right" vertical="center"/>
      <protection locked="0"/>
    </xf>
    <xf numFmtId="177" fontId="25" fillId="0" borderId="14" xfId="0" applyNumberFormat="1" applyFont="1" applyBorder="1" applyAlignment="1" applyProtection="1">
      <alignment horizontal="right" vertical="center"/>
      <protection locked="0"/>
    </xf>
    <xf numFmtId="177" fontId="25" fillId="0" borderId="9" xfId="0" applyNumberFormat="1" applyFont="1" applyBorder="1" applyAlignment="1" applyProtection="1">
      <alignment horizontal="right" vertical="center"/>
      <protection locked="0"/>
    </xf>
    <xf numFmtId="179" fontId="25" fillId="0" borderId="8" xfId="0" applyNumberFormat="1" applyFont="1" applyBorder="1" applyAlignment="1">
      <alignment horizontal="right" vertical="center" shrinkToFit="1"/>
    </xf>
    <xf numFmtId="179" fontId="25" fillId="0" borderId="10" xfId="0" applyNumberFormat="1" applyFont="1" applyBorder="1" applyAlignment="1">
      <alignment horizontal="right" vertical="center" shrinkToFit="1"/>
    </xf>
    <xf numFmtId="179" fontId="25" fillId="0" borderId="14" xfId="0" applyNumberFormat="1" applyFont="1" applyBorder="1" applyAlignment="1">
      <alignment horizontal="right" vertical="center" shrinkToFit="1"/>
    </xf>
    <xf numFmtId="179" fontId="25" fillId="0" borderId="9" xfId="0" applyNumberFormat="1" applyFont="1" applyBorder="1" applyAlignment="1">
      <alignment horizontal="right" vertical="center" shrinkToFit="1"/>
    </xf>
    <xf numFmtId="0" fontId="17" fillId="0" borderId="0" xfId="0" applyFont="1" applyAlignment="1">
      <alignment horizontal="right" vertical="top"/>
    </xf>
    <xf numFmtId="0" fontId="17" fillId="0" borderId="0" xfId="0" applyFont="1" applyAlignment="1">
      <alignment horizontal="left" vertical="top" wrapText="1"/>
    </xf>
    <xf numFmtId="0" fontId="20" fillId="0" borderId="0" xfId="0" applyFont="1" applyAlignment="1">
      <alignment horizontal="left" vertical="center"/>
    </xf>
    <xf numFmtId="0" fontId="20" fillId="0" borderId="7" xfId="0" applyFont="1" applyBorder="1" applyAlignment="1">
      <alignment horizontal="center" vertical="center"/>
    </xf>
    <xf numFmtId="0" fontId="11" fillId="3" borderId="0" xfId="0" applyFont="1" applyFill="1" applyAlignment="1">
      <alignment horizontal="center" vertical="center"/>
    </xf>
    <xf numFmtId="0" fontId="20" fillId="0" borderId="14" xfId="0" applyFont="1" applyBorder="1" applyAlignment="1">
      <alignment horizontal="center" vertical="top"/>
    </xf>
    <xf numFmtId="0" fontId="20" fillId="0" borderId="9" xfId="0" applyFont="1" applyBorder="1" applyAlignment="1">
      <alignment horizontal="center" vertical="top"/>
    </xf>
    <xf numFmtId="0" fontId="20" fillId="0" borderId="15" xfId="0" applyFont="1" applyBorder="1" applyAlignment="1">
      <alignment horizontal="center" vertical="top"/>
    </xf>
    <xf numFmtId="0" fontId="11" fillId="3" borderId="8" xfId="0" applyFont="1" applyFill="1" applyBorder="1" applyAlignment="1">
      <alignment horizontal="center" vertical="center"/>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11" fillId="0" borderId="8"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left" vertical="center"/>
    </xf>
    <xf numFmtId="0" fontId="11" fillId="3" borderId="12" xfId="0" applyFont="1" applyFill="1" applyBorder="1" applyAlignment="1">
      <alignment horizontal="center" vertical="center"/>
    </xf>
    <xf numFmtId="0" fontId="11" fillId="3" borderId="13" xfId="0" applyFont="1" applyFill="1" applyBorder="1" applyAlignment="1">
      <alignment horizontal="center" vertical="center"/>
    </xf>
    <xf numFmtId="49" fontId="20" fillId="0" borderId="0" xfId="0" applyNumberFormat="1" applyFont="1" applyAlignment="1">
      <alignment horizontal="left" vertical="top"/>
    </xf>
    <xf numFmtId="177" fontId="16" fillId="0" borderId="2" xfId="0" applyNumberFormat="1" applyFont="1" applyBorder="1">
      <alignment vertical="center"/>
    </xf>
    <xf numFmtId="177" fontId="16" fillId="0" borderId="3" xfId="0" applyNumberFormat="1" applyFont="1" applyBorder="1">
      <alignment vertical="center"/>
    </xf>
    <xf numFmtId="177" fontId="16" fillId="0" borderId="4" xfId="0" applyNumberFormat="1" applyFont="1" applyBorder="1">
      <alignment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16" fillId="0" borderId="3" xfId="0" applyFont="1" applyBorder="1" applyAlignment="1">
      <alignment horizontal="center" vertical="center"/>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20" fillId="0" borderId="0" xfId="0" applyFont="1" applyAlignment="1">
      <alignment horizontal="left" vertical="center" wrapText="1"/>
    </xf>
    <xf numFmtId="0" fontId="20" fillId="0" borderId="13" xfId="0" applyFont="1" applyBorder="1" applyAlignment="1">
      <alignment horizontal="left" vertical="center" wrapText="1"/>
    </xf>
    <xf numFmtId="0" fontId="20" fillId="0" borderId="9" xfId="0" applyFont="1" applyBorder="1" applyAlignment="1">
      <alignment horizontal="left" vertical="center" wrapText="1"/>
    </xf>
    <xf numFmtId="0" fontId="20" fillId="0" borderId="15" xfId="0" applyFont="1" applyBorder="1" applyAlignment="1">
      <alignment horizontal="left" vertical="center" wrapText="1"/>
    </xf>
    <xf numFmtId="0" fontId="16" fillId="0" borderId="2" xfId="0" applyFont="1" applyBorder="1" applyAlignment="1">
      <alignment horizontal="center" vertical="center" wrapText="1"/>
    </xf>
    <xf numFmtId="177" fontId="16" fillId="0" borderId="2" xfId="0" applyNumberFormat="1" applyFont="1" applyBorder="1" applyAlignment="1">
      <alignment vertical="center" shrinkToFit="1"/>
    </xf>
    <xf numFmtId="177" fontId="16" fillId="0" borderId="3" xfId="0" applyNumberFormat="1" applyFont="1" applyBorder="1" applyAlignment="1">
      <alignment vertical="center" shrinkToFit="1"/>
    </xf>
    <xf numFmtId="177" fontId="16" fillId="0" borderId="4" xfId="0" applyNumberFormat="1" applyFont="1" applyBorder="1" applyAlignment="1">
      <alignment vertical="center" shrinkToFit="1"/>
    </xf>
    <xf numFmtId="182" fontId="16" fillId="0" borderId="2" xfId="0" applyNumberFormat="1" applyFont="1" applyBorder="1" applyAlignment="1">
      <alignment vertical="center" shrinkToFit="1"/>
    </xf>
    <xf numFmtId="182" fontId="16" fillId="0" borderId="3" xfId="0" applyNumberFormat="1" applyFont="1" applyBorder="1" applyAlignment="1">
      <alignment vertical="center" shrinkToFit="1"/>
    </xf>
    <xf numFmtId="182" fontId="16" fillId="0" borderId="4" xfId="0" applyNumberFormat="1" applyFont="1" applyBorder="1" applyAlignment="1">
      <alignment vertical="center" shrinkToFit="1"/>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18" fillId="0" borderId="8" xfId="0"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177" fontId="15" fillId="0" borderId="4" xfId="0" applyNumberFormat="1" applyFont="1" applyBorder="1">
      <alignment vertical="center"/>
    </xf>
    <xf numFmtId="182" fontId="15" fillId="0" borderId="2" xfId="0" applyNumberFormat="1" applyFont="1" applyBorder="1">
      <alignment vertical="center"/>
    </xf>
    <xf numFmtId="182" fontId="15" fillId="0" borderId="3" xfId="0" applyNumberFormat="1" applyFont="1" applyBorder="1">
      <alignment vertical="center"/>
    </xf>
    <xf numFmtId="182" fontId="15" fillId="0" borderId="4" xfId="0" applyNumberFormat="1" applyFont="1" applyBorder="1">
      <alignment vertical="center"/>
    </xf>
    <xf numFmtId="0" fontId="15" fillId="0" borderId="20" xfId="0" applyFont="1" applyBorder="1">
      <alignment vertical="center"/>
    </xf>
    <xf numFmtId="0" fontId="15" fillId="0" borderId="21" xfId="0" applyFont="1" applyBorder="1">
      <alignment vertical="center"/>
    </xf>
    <xf numFmtId="0" fontId="15" fillId="0" borderId="22" xfId="0" applyFont="1" applyBorder="1">
      <alignment vertical="center"/>
    </xf>
    <xf numFmtId="182" fontId="16" fillId="0" borderId="1" xfId="0" applyNumberFormat="1" applyFont="1" applyBorder="1" applyAlignment="1">
      <alignment horizontal="right" vertical="center" shrinkToFit="1"/>
    </xf>
    <xf numFmtId="0" fontId="16" fillId="0" borderId="20" xfId="0" applyFont="1" applyBorder="1">
      <alignment vertical="center"/>
    </xf>
    <xf numFmtId="0" fontId="16" fillId="0" borderId="21" xfId="0" applyFont="1" applyBorder="1">
      <alignment vertical="center"/>
    </xf>
    <xf numFmtId="0" fontId="16" fillId="0" borderId="22" xfId="0" applyFont="1" applyBorder="1">
      <alignment vertical="center"/>
    </xf>
    <xf numFmtId="182" fontId="16" fillId="0" borderId="1" xfId="0" applyNumberFormat="1" applyFont="1" applyBorder="1" applyAlignment="1">
      <alignment vertical="center" shrinkToFit="1"/>
    </xf>
    <xf numFmtId="49" fontId="19" fillId="0" borderId="0" xfId="0" applyNumberFormat="1" applyFont="1" applyAlignment="1">
      <alignment horizontal="left" vertical="top" wrapText="1"/>
    </xf>
    <xf numFmtId="0" fontId="16" fillId="0" borderId="1" xfId="0" applyFont="1" applyBorder="1" applyAlignment="1">
      <alignment horizontal="center" vertical="center"/>
    </xf>
    <xf numFmtId="182" fontId="16" fillId="0" borderId="2" xfId="0" applyNumberFormat="1" applyFont="1" applyBorder="1">
      <alignment vertical="center"/>
    </xf>
    <xf numFmtId="182" fontId="16" fillId="0" borderId="3" xfId="0" applyNumberFormat="1" applyFont="1" applyBorder="1">
      <alignment vertical="center"/>
    </xf>
    <xf numFmtId="182" fontId="16" fillId="0" borderId="4" xfId="0" applyNumberFormat="1" applyFont="1" applyBorder="1">
      <alignment vertical="center"/>
    </xf>
    <xf numFmtId="0" fontId="16" fillId="0" borderId="1"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20" fillId="0" borderId="10" xfId="0" applyFont="1" applyBorder="1" applyAlignment="1">
      <alignment horizontal="left" vertical="center"/>
    </xf>
    <xf numFmtId="0" fontId="20" fillId="0" borderId="11" xfId="0" applyFont="1" applyBorder="1" applyAlignment="1">
      <alignment horizontal="left" vertical="center"/>
    </xf>
    <xf numFmtId="0" fontId="29" fillId="0" borderId="1" xfId="0" applyFont="1" applyBorder="1" applyAlignment="1">
      <alignment horizontal="center" vertical="center" shrinkToFit="1"/>
    </xf>
    <xf numFmtId="0" fontId="19" fillId="0" borderId="1" xfId="0" applyFont="1" applyBorder="1" applyAlignment="1">
      <alignment horizontal="center" vertical="center"/>
    </xf>
    <xf numFmtId="182" fontId="16" fillId="0" borderId="1" xfId="0" applyNumberFormat="1" applyFont="1" applyBorder="1">
      <alignment vertical="center"/>
    </xf>
    <xf numFmtId="0" fontId="28" fillId="0" borderId="0" xfId="0" applyFont="1" applyAlignment="1">
      <alignment horizontal="center" vertical="center"/>
    </xf>
    <xf numFmtId="0" fontId="4" fillId="0" borderId="14" xfId="0" applyFont="1" applyBorder="1" applyAlignment="1">
      <alignment horizontal="center" vertical="center"/>
    </xf>
    <xf numFmtId="0" fontId="4" fillId="0" borderId="9" xfId="0" applyFont="1" applyBorder="1" applyAlignment="1">
      <alignment horizontal="center" vertical="center"/>
    </xf>
    <xf numFmtId="0" fontId="28" fillId="0" borderId="9" xfId="0" applyFont="1" applyBorder="1" applyAlignment="1">
      <alignment horizontal="center" vertical="center"/>
    </xf>
    <xf numFmtId="0" fontId="26" fillId="0" borderId="1" xfId="0" applyFont="1" applyBorder="1" applyAlignment="1">
      <alignment horizontal="left" vertical="top" wrapText="1"/>
    </xf>
    <xf numFmtId="0" fontId="19" fillId="0" borderId="10" xfId="0" applyFont="1" applyBorder="1" applyAlignment="1">
      <alignment horizontal="right" vertical="top"/>
    </xf>
    <xf numFmtId="0" fontId="19" fillId="0" borderId="10" xfId="0" applyFont="1" applyBorder="1" applyAlignment="1">
      <alignment horizontal="left" vertical="top" wrapText="1"/>
    </xf>
    <xf numFmtId="0" fontId="26" fillId="0" borderId="1" xfId="0" applyFont="1" applyBorder="1" applyAlignment="1">
      <alignment horizontal="left" vertical="top"/>
    </xf>
    <xf numFmtId="0" fontId="26" fillId="0" borderId="7" xfId="0" applyFont="1" applyBorder="1" applyAlignment="1">
      <alignment horizontal="left" vertical="top"/>
    </xf>
    <xf numFmtId="0" fontId="18" fillId="0" borderId="1" xfId="0" applyFont="1" applyBorder="1" applyAlignment="1">
      <alignment horizontal="left" vertical="top" wrapText="1"/>
    </xf>
    <xf numFmtId="0" fontId="18" fillId="0" borderId="7" xfId="0" applyFont="1" applyBorder="1" applyAlignment="1">
      <alignment horizontal="left" vertical="top" wrapText="1"/>
    </xf>
    <xf numFmtId="0" fontId="4" fillId="0" borderId="0" xfId="0" applyFont="1" applyAlignment="1">
      <alignment horizontal="center" vertical="center"/>
    </xf>
    <xf numFmtId="0" fontId="28" fillId="0" borderId="8" xfId="0" applyFont="1" applyBorder="1" applyAlignment="1">
      <alignment horizontal="center" vertical="center"/>
    </xf>
    <xf numFmtId="0" fontId="28" fillId="0" borderId="10" xfId="0" applyFont="1" applyBorder="1" applyAlignment="1">
      <alignment horizontal="center" vertical="center"/>
    </xf>
    <xf numFmtId="0" fontId="28" fillId="3" borderId="0" xfId="0" applyFont="1" applyFill="1" applyAlignment="1">
      <alignment horizontal="center" vertical="center"/>
    </xf>
    <xf numFmtId="0" fontId="20" fillId="0" borderId="1" xfId="0" applyFont="1" applyBorder="1" applyAlignment="1">
      <alignment horizontal="left" vertical="center" wrapText="1"/>
    </xf>
    <xf numFmtId="0" fontId="20" fillId="0" borderId="8" xfId="0" applyFont="1" applyBorder="1" applyAlignment="1">
      <alignment horizontal="center"/>
    </xf>
    <xf numFmtId="0" fontId="20" fillId="0" borderId="10" xfId="0" applyFont="1" applyBorder="1" applyAlignment="1">
      <alignment horizontal="center"/>
    </xf>
    <xf numFmtId="0" fontId="20" fillId="0" borderId="11" xfId="0" applyFont="1" applyBorder="1" applyAlignment="1">
      <alignment horizontal="center"/>
    </xf>
    <xf numFmtId="0" fontId="11" fillId="0" borderId="12" xfId="0" applyFont="1" applyBorder="1" applyAlignment="1">
      <alignment horizontal="center" vertical="center"/>
    </xf>
    <xf numFmtId="0" fontId="11" fillId="0" borderId="0" xfId="0" applyFont="1" applyAlignment="1">
      <alignment horizontal="center" vertical="center"/>
    </xf>
    <xf numFmtId="182" fontId="26" fillId="0" borderId="7" xfId="0" applyNumberFormat="1" applyFont="1" applyBorder="1">
      <alignment vertical="center"/>
    </xf>
    <xf numFmtId="184" fontId="26" fillId="0" borderId="6" xfId="0" applyNumberFormat="1" applyFont="1" applyBorder="1">
      <alignment vertical="center"/>
    </xf>
    <xf numFmtId="184" fontId="26" fillId="0" borderId="9" xfId="0" applyNumberFormat="1" applyFont="1" applyBorder="1">
      <alignment vertical="center"/>
    </xf>
    <xf numFmtId="184" fontId="26" fillId="0" borderId="15" xfId="0" applyNumberFormat="1" applyFont="1" applyBorder="1">
      <alignment vertical="center"/>
    </xf>
    <xf numFmtId="0" fontId="11" fillId="0" borderId="15" xfId="0" applyFont="1" applyBorder="1" applyAlignment="1">
      <alignment horizontal="center" vertical="center"/>
    </xf>
    <xf numFmtId="0" fontId="20" fillId="0" borderId="8"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0" xfId="0" applyFont="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5" xfId="0" applyFont="1" applyBorder="1" applyAlignment="1">
      <alignment horizontal="center" vertical="center" wrapText="1"/>
    </xf>
    <xf numFmtId="0" fontId="11" fillId="0" borderId="13" xfId="0" applyFont="1" applyBorder="1" applyAlignment="1">
      <alignment horizontal="center" vertical="center"/>
    </xf>
    <xf numFmtId="0" fontId="20" fillId="0" borderId="12" xfId="0" applyFont="1" applyBorder="1" applyAlignment="1">
      <alignment horizontal="center" vertical="top"/>
    </xf>
    <xf numFmtId="0" fontId="20" fillId="0" borderId="0" xfId="0" applyFont="1" applyAlignment="1">
      <alignment horizontal="center" vertical="top"/>
    </xf>
    <xf numFmtId="0" fontId="20" fillId="0" borderId="13" xfId="0" applyFont="1" applyBorder="1" applyAlignment="1">
      <alignment horizontal="center" vertical="top"/>
    </xf>
    <xf numFmtId="177" fontId="30" fillId="0" borderId="2" xfId="0" applyNumberFormat="1" applyFont="1" applyBorder="1" applyAlignment="1">
      <alignment vertical="center" shrinkToFit="1"/>
    </xf>
    <xf numFmtId="177" fontId="30" fillId="0" borderId="4" xfId="0" applyNumberFormat="1" applyFont="1" applyBorder="1" applyAlignment="1">
      <alignment vertical="center" shrinkToFit="1"/>
    </xf>
    <xf numFmtId="177" fontId="16" fillId="0" borderId="2" xfId="0" applyNumberFormat="1" applyFont="1" applyBorder="1" applyAlignment="1">
      <alignment horizontal="center" vertical="center"/>
    </xf>
    <xf numFmtId="177" fontId="16" fillId="0" borderId="3" xfId="0" applyNumberFormat="1" applyFont="1" applyBorder="1" applyAlignment="1">
      <alignment horizontal="center" vertical="center"/>
    </xf>
    <xf numFmtId="177" fontId="16" fillId="0" borderId="4" xfId="0" applyNumberFormat="1"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29" fillId="0" borderId="2" xfId="0" applyFont="1" applyBorder="1" applyAlignment="1">
      <alignment horizontal="center" vertical="center" wrapText="1"/>
    </xf>
    <xf numFmtId="0" fontId="29" fillId="0" borderId="3" xfId="0" applyFont="1" applyBorder="1" applyAlignment="1">
      <alignment horizontal="center" vertical="center"/>
    </xf>
    <xf numFmtId="0" fontId="29" fillId="0" borderId="4"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31" fillId="0" borderId="2" xfId="0" applyFont="1" applyBorder="1" applyAlignment="1">
      <alignment horizontal="center" vertical="center" wrapText="1"/>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177" fontId="16" fillId="0" borderId="2" xfId="0" applyNumberFormat="1" applyFont="1" applyBorder="1" applyAlignment="1">
      <alignment horizontal="center" vertical="center" shrinkToFit="1"/>
    </xf>
    <xf numFmtId="177" fontId="16" fillId="0" borderId="3" xfId="0" applyNumberFormat="1" applyFont="1" applyBorder="1" applyAlignment="1">
      <alignment horizontal="center" vertical="center" shrinkToFit="1"/>
    </xf>
    <xf numFmtId="177" fontId="16" fillId="0" borderId="4" xfId="0" applyNumberFormat="1" applyFont="1" applyBorder="1" applyAlignment="1">
      <alignment horizontal="center" vertical="center" shrinkToFit="1"/>
    </xf>
    <xf numFmtId="0" fontId="29" fillId="0" borderId="2" xfId="0" applyFont="1" applyBorder="1" applyAlignment="1">
      <alignment horizontal="center" vertical="center"/>
    </xf>
    <xf numFmtId="0" fontId="20" fillId="0" borderId="1" xfId="0" applyFont="1" applyBorder="1" applyAlignment="1">
      <alignment horizontal="center" vertical="center" wrapText="1"/>
    </xf>
    <xf numFmtId="9" fontId="29" fillId="0" borderId="2" xfId="0" applyNumberFormat="1"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28" fillId="3" borderId="1" xfId="0" applyFont="1" applyFill="1" applyBorder="1" applyAlignment="1">
      <alignment horizontal="center" vertical="center" wrapText="1"/>
    </xf>
    <xf numFmtId="0" fontId="28" fillId="3" borderId="1" xfId="0" applyFont="1" applyFill="1" applyBorder="1" applyAlignment="1">
      <alignment horizontal="center" vertical="center"/>
    </xf>
    <xf numFmtId="0" fontId="28" fillId="0" borderId="11" xfId="0" applyFont="1" applyBorder="1" applyAlignment="1">
      <alignment horizontal="center" vertical="center"/>
    </xf>
    <xf numFmtId="177" fontId="28" fillId="0" borderId="1" xfId="0" applyNumberFormat="1" applyFont="1" applyBorder="1" applyAlignment="1">
      <alignment horizontal="center" vertical="center"/>
    </xf>
    <xf numFmtId="0" fontId="28" fillId="0" borderId="14" xfId="0" applyFont="1" applyBorder="1" applyAlignment="1">
      <alignment horizontal="center" vertical="center"/>
    </xf>
    <xf numFmtId="0" fontId="28" fillId="0" borderId="15" xfId="0" applyFont="1" applyBorder="1" applyAlignment="1">
      <alignment horizontal="center" vertical="center"/>
    </xf>
    <xf numFmtId="0" fontId="20" fillId="0" borderId="2" xfId="0" applyFont="1" applyBorder="1" applyAlignment="1">
      <alignment horizontal="left" vertical="center" indent="1"/>
    </xf>
    <xf numFmtId="0" fontId="20" fillId="0" borderId="3" xfId="0" applyFont="1" applyBorder="1" applyAlignment="1">
      <alignment horizontal="left" vertical="center" indent="1"/>
    </xf>
    <xf numFmtId="0" fontId="20" fillId="0" borderId="4" xfId="0" applyFont="1" applyBorder="1" applyAlignment="1">
      <alignment horizontal="left" vertical="center" indent="1"/>
    </xf>
    <xf numFmtId="0" fontId="28" fillId="0" borderId="2" xfId="0" applyFont="1" applyBorder="1" applyAlignment="1">
      <alignment horizontal="left" vertical="top" wrapText="1" indent="1"/>
    </xf>
    <xf numFmtId="0" fontId="28" fillId="0" borderId="3" xfId="0" applyFont="1" applyBorder="1" applyAlignment="1">
      <alignment horizontal="left" vertical="top" wrapText="1" indent="1"/>
    </xf>
    <xf numFmtId="0" fontId="28" fillId="0" borderId="4" xfId="0" applyFont="1" applyBorder="1" applyAlignment="1">
      <alignment horizontal="left" vertical="top" wrapText="1" indent="1"/>
    </xf>
    <xf numFmtId="0" fontId="28" fillId="0" borderId="1" xfId="0" applyFont="1" applyBorder="1" applyAlignment="1">
      <alignment horizontal="left" vertical="top" wrapText="1" indent="1"/>
    </xf>
    <xf numFmtId="0" fontId="28" fillId="3" borderId="1" xfId="0" applyFont="1" applyFill="1" applyBorder="1" applyAlignment="1">
      <alignment horizontal="left" vertical="top" wrapText="1" indent="1"/>
    </xf>
    <xf numFmtId="0" fontId="28" fillId="0" borderId="0" xfId="0" applyFont="1" applyAlignment="1">
      <alignment horizontal="right" vertical="top"/>
    </xf>
    <xf numFmtId="0" fontId="28" fillId="0" borderId="0" xfId="0" applyFont="1" applyAlignment="1">
      <alignment horizontal="center" vertical="top"/>
    </xf>
    <xf numFmtId="0" fontId="20" fillId="0" borderId="0" xfId="0" applyFont="1" applyAlignment="1">
      <alignment horizontal="right" vertical="top"/>
    </xf>
    <xf numFmtId="0" fontId="52" fillId="0" borderId="0" xfId="0" applyFont="1" applyAlignment="1">
      <alignment horizontal="left" vertical="top" wrapText="1"/>
    </xf>
    <xf numFmtId="0" fontId="28"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5" xfId="0" applyFont="1" applyBorder="1" applyAlignment="1">
      <alignment horizontal="center" vertical="center" wrapText="1"/>
    </xf>
    <xf numFmtId="182" fontId="28" fillId="0" borderId="1" xfId="0" applyNumberFormat="1" applyFont="1" applyBorder="1" applyAlignment="1">
      <alignment horizontal="center" vertical="center" wrapText="1"/>
    </xf>
    <xf numFmtId="182" fontId="28" fillId="0" borderId="1" xfId="0" applyNumberFormat="1" applyFont="1" applyBorder="1" applyAlignment="1"/>
    <xf numFmtId="0" fontId="20" fillId="0" borderId="1" xfId="0" applyFont="1" applyBorder="1" applyAlignment="1">
      <alignment horizontal="left" vertical="center" wrapText="1" indent="1"/>
    </xf>
    <xf numFmtId="182" fontId="28" fillId="0" borderId="8" xfId="0" applyNumberFormat="1" applyFont="1" applyBorder="1" applyAlignment="1"/>
    <xf numFmtId="182" fontId="28" fillId="0" borderId="10" xfId="0" applyNumberFormat="1" applyFont="1" applyBorder="1" applyAlignment="1"/>
    <xf numFmtId="182" fontId="28" fillId="0" borderId="11" xfId="0" applyNumberFormat="1" applyFont="1" applyBorder="1" applyAlignment="1"/>
    <xf numFmtId="182" fontId="28" fillId="0" borderId="14" xfId="0" applyNumberFormat="1" applyFont="1" applyBorder="1" applyAlignment="1"/>
    <xf numFmtId="182" fontId="28" fillId="0" borderId="9" xfId="0" applyNumberFormat="1" applyFont="1" applyBorder="1" applyAlignment="1"/>
    <xf numFmtId="182" fontId="28" fillId="0" borderId="15" xfId="0" applyNumberFormat="1" applyFont="1" applyBorder="1" applyAlignment="1"/>
    <xf numFmtId="0" fontId="28" fillId="0" borderId="12" xfId="0" applyFont="1" applyBorder="1" applyAlignment="1">
      <alignment horizontal="left" vertical="center"/>
    </xf>
    <xf numFmtId="0" fontId="28" fillId="0" borderId="0" xfId="0" applyFont="1" applyAlignment="1">
      <alignment horizontal="left" vertical="center"/>
    </xf>
    <xf numFmtId="182" fontId="16" fillId="0" borderId="1" xfId="0" applyNumberFormat="1" applyFont="1" applyBorder="1" applyAlignment="1">
      <alignment horizontal="center" vertical="center" wrapText="1"/>
    </xf>
    <xf numFmtId="0" fontId="28" fillId="3" borderId="14" xfId="0" applyFont="1" applyFill="1" applyBorder="1" applyAlignment="1">
      <alignment horizontal="center" vertical="center"/>
    </xf>
    <xf numFmtId="0" fontId="28" fillId="3" borderId="9" xfId="0" applyFont="1" applyFill="1" applyBorder="1" applyAlignment="1">
      <alignment horizontal="center" vertical="center"/>
    </xf>
    <xf numFmtId="0" fontId="16" fillId="0" borderId="12" xfId="0" applyFont="1" applyBorder="1" applyAlignment="1">
      <alignment horizontal="center" vertical="center" wrapText="1"/>
    </xf>
    <xf numFmtId="0" fontId="16" fillId="0" borderId="0" xfId="0" applyFont="1" applyAlignment="1">
      <alignment horizontal="center" vertical="center" wrapText="1"/>
    </xf>
    <xf numFmtId="0" fontId="16" fillId="0" borderId="13" xfId="0" applyFont="1" applyBorder="1" applyAlignment="1">
      <alignment horizontal="center" vertical="center" wrapText="1"/>
    </xf>
    <xf numFmtId="182" fontId="16" fillId="0" borderId="8" xfId="0" applyNumberFormat="1" applyFont="1" applyBorder="1" applyAlignment="1">
      <alignment horizontal="center" vertical="center" wrapText="1"/>
    </xf>
    <xf numFmtId="182" fontId="16" fillId="0" borderId="10" xfId="0" applyNumberFormat="1" applyFont="1" applyBorder="1" applyAlignment="1">
      <alignment horizontal="center" vertical="center" wrapText="1"/>
    </xf>
    <xf numFmtId="182" fontId="16" fillId="0" borderId="11" xfId="0" applyNumberFormat="1" applyFont="1" applyBorder="1" applyAlignment="1">
      <alignment horizontal="center" vertical="center" wrapText="1"/>
    </xf>
    <xf numFmtId="182" fontId="16" fillId="0" borderId="14" xfId="0" applyNumberFormat="1" applyFont="1" applyBorder="1" applyAlignment="1">
      <alignment horizontal="center" vertical="center" wrapText="1"/>
    </xf>
    <xf numFmtId="182" fontId="16" fillId="0" borderId="9" xfId="0" applyNumberFormat="1" applyFont="1" applyBorder="1" applyAlignment="1">
      <alignment horizontal="center" vertical="center" wrapText="1"/>
    </xf>
    <xf numFmtId="182" fontId="16" fillId="0" borderId="15" xfId="0" applyNumberFormat="1" applyFont="1" applyBorder="1" applyAlignment="1">
      <alignment horizontal="center" vertical="center" wrapText="1"/>
    </xf>
    <xf numFmtId="182" fontId="28" fillId="0" borderId="8" xfId="0" applyNumberFormat="1" applyFont="1" applyBorder="1" applyAlignment="1">
      <alignment horizontal="center" vertical="center" wrapText="1"/>
    </xf>
    <xf numFmtId="182" fontId="28" fillId="0" borderId="10" xfId="0" applyNumberFormat="1" applyFont="1" applyBorder="1" applyAlignment="1">
      <alignment horizontal="center" vertical="center" wrapText="1"/>
    </xf>
    <xf numFmtId="182" fontId="28" fillId="0" borderId="11" xfId="0" applyNumberFormat="1" applyFont="1" applyBorder="1" applyAlignment="1">
      <alignment horizontal="center" vertical="center" wrapText="1"/>
    </xf>
    <xf numFmtId="182" fontId="28" fillId="0" borderId="14" xfId="0" applyNumberFormat="1" applyFont="1" applyBorder="1" applyAlignment="1">
      <alignment horizontal="center" vertical="center" wrapText="1"/>
    </xf>
    <xf numFmtId="182" fontId="28" fillId="0" borderId="9" xfId="0" applyNumberFormat="1" applyFont="1" applyBorder="1" applyAlignment="1">
      <alignment horizontal="center" vertical="center" wrapText="1"/>
    </xf>
    <xf numFmtId="182" fontId="28" fillId="0" borderId="15" xfId="0" applyNumberFormat="1" applyFont="1" applyBorder="1" applyAlignment="1">
      <alignment horizontal="center" vertical="center" wrapText="1"/>
    </xf>
    <xf numFmtId="0" fontId="16" fillId="0" borderId="14"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14" xfId="0" applyFont="1" applyBorder="1" applyAlignment="1">
      <alignment horizontal="center" vertical="center"/>
    </xf>
    <xf numFmtId="0" fontId="16" fillId="0" borderId="9" xfId="0" applyFont="1" applyBorder="1" applyAlignment="1">
      <alignment horizontal="center" vertical="center"/>
    </xf>
    <xf numFmtId="0" fontId="16" fillId="0" borderId="15" xfId="0" applyFont="1" applyBorder="1" applyAlignment="1">
      <alignment horizontal="center" vertical="center"/>
    </xf>
    <xf numFmtId="0" fontId="45" fillId="0" borderId="1" xfId="0" applyFont="1" applyBorder="1" applyAlignment="1">
      <alignment horizontal="center" vertical="center"/>
    </xf>
    <xf numFmtId="0" fontId="34" fillId="0" borderId="1" xfId="0" applyFont="1" applyBorder="1" applyAlignment="1">
      <alignment horizontal="center" vertical="center"/>
    </xf>
    <xf numFmtId="182" fontId="38" fillId="3" borderId="2" xfId="0" applyNumberFormat="1" applyFont="1" applyFill="1" applyBorder="1" applyAlignment="1">
      <alignment horizontal="right" vertical="center"/>
    </xf>
    <xf numFmtId="182" fontId="38" fillId="3" borderId="23" xfId="0" applyNumberFormat="1" applyFont="1" applyFill="1" applyBorder="1" applyAlignment="1">
      <alignment horizontal="right" vertical="center"/>
    </xf>
    <xf numFmtId="182" fontId="38" fillId="3" borderId="28" xfId="0" applyNumberFormat="1" applyFont="1" applyFill="1" applyBorder="1" applyAlignment="1">
      <alignment horizontal="right" vertical="center"/>
    </xf>
    <xf numFmtId="182" fontId="38" fillId="3" borderId="4" xfId="0" applyNumberFormat="1" applyFont="1" applyFill="1" applyBorder="1" applyAlignment="1">
      <alignment horizontal="right" vertical="center"/>
    </xf>
    <xf numFmtId="0" fontId="38" fillId="5" borderId="8" xfId="0" applyFont="1" applyFill="1" applyBorder="1" applyAlignment="1">
      <alignment horizontal="left" vertical="center"/>
    </xf>
    <xf numFmtId="0" fontId="38" fillId="5" borderId="10" xfId="0" applyFont="1" applyFill="1" applyBorder="1" applyAlignment="1">
      <alignment horizontal="left" vertical="center"/>
    </xf>
    <xf numFmtId="0" fontId="38" fillId="5" borderId="11" xfId="0" applyFont="1" applyFill="1" applyBorder="1" applyAlignment="1">
      <alignment horizontal="left" vertical="center"/>
    </xf>
    <xf numFmtId="182" fontId="38" fillId="5" borderId="8" xfId="0" applyNumberFormat="1" applyFont="1" applyFill="1" applyBorder="1" applyAlignment="1">
      <alignment horizontal="right" vertical="center"/>
    </xf>
    <xf numFmtId="182" fontId="38" fillId="5" borderId="24" xfId="0" applyNumberFormat="1" applyFont="1" applyFill="1" applyBorder="1" applyAlignment="1">
      <alignment horizontal="right" vertical="center"/>
    </xf>
    <xf numFmtId="0" fontId="38" fillId="3" borderId="2" xfId="0" applyFont="1" applyFill="1" applyBorder="1" applyAlignment="1">
      <alignment horizontal="left" vertical="center"/>
    </xf>
    <xf numFmtId="0" fontId="38" fillId="3" borderId="3" xfId="0" applyFont="1" applyFill="1" applyBorder="1" applyAlignment="1">
      <alignment horizontal="left" vertical="center"/>
    </xf>
    <xf numFmtId="0" fontId="38" fillId="3" borderId="4" xfId="0" applyFont="1" applyFill="1" applyBorder="1" applyAlignment="1">
      <alignment horizontal="left" vertical="center"/>
    </xf>
    <xf numFmtId="0" fontId="45" fillId="0" borderId="6" xfId="0" applyFont="1" applyBorder="1" applyAlignment="1">
      <alignment horizontal="center" vertical="center"/>
    </xf>
    <xf numFmtId="182" fontId="38" fillId="5" borderId="28" xfId="0" applyNumberFormat="1" applyFont="1" applyFill="1" applyBorder="1" applyAlignment="1">
      <alignment horizontal="right" vertical="center"/>
    </xf>
    <xf numFmtId="182" fontId="38" fillId="5" borderId="23" xfId="0" applyNumberFormat="1" applyFont="1" applyFill="1" applyBorder="1" applyAlignment="1">
      <alignment horizontal="right" vertical="center"/>
    </xf>
    <xf numFmtId="182" fontId="38" fillId="5" borderId="3" xfId="0" applyNumberFormat="1" applyFont="1" applyFill="1" applyBorder="1" applyAlignment="1">
      <alignment horizontal="right" vertical="center"/>
    </xf>
    <xf numFmtId="182" fontId="38" fillId="5" borderId="4" xfId="0" applyNumberFormat="1" applyFont="1" applyFill="1" applyBorder="1" applyAlignment="1">
      <alignment horizontal="right" vertical="center"/>
    </xf>
    <xf numFmtId="0" fontId="40" fillId="0" borderId="25" xfId="0" applyFont="1" applyBorder="1" applyAlignment="1">
      <alignment horizontal="center" vertical="center"/>
    </xf>
    <xf numFmtId="0" fontId="40" fillId="0" borderId="26" xfId="0" applyFont="1" applyBorder="1" applyAlignment="1">
      <alignment horizontal="center" vertical="center"/>
    </xf>
    <xf numFmtId="0" fontId="40" fillId="0" borderId="27" xfId="0" applyFont="1" applyBorder="1" applyAlignment="1">
      <alignment horizontal="center" vertical="center"/>
    </xf>
    <xf numFmtId="0" fontId="38" fillId="0" borderId="2" xfId="0" applyFont="1" applyBorder="1" applyAlignment="1">
      <alignment horizontal="center" vertical="center"/>
    </xf>
    <xf numFmtId="0" fontId="38" fillId="0" borderId="23" xfId="0" applyFont="1" applyBorder="1" applyAlignment="1">
      <alignment horizontal="center" vertical="center"/>
    </xf>
    <xf numFmtId="0" fontId="38" fillId="0" borderId="3" xfId="0" applyFont="1" applyBorder="1" applyAlignment="1">
      <alignment horizontal="center" vertical="center"/>
    </xf>
    <xf numFmtId="0" fontId="38" fillId="0" borderId="4" xfId="0" applyFont="1" applyBorder="1" applyAlignment="1">
      <alignment horizontal="center" vertical="center"/>
    </xf>
    <xf numFmtId="0" fontId="38" fillId="4" borderId="8" xfId="0" applyFont="1" applyFill="1" applyBorder="1" applyAlignment="1">
      <alignment horizontal="left" vertical="center"/>
    </xf>
    <xf numFmtId="0" fontId="38" fillId="4" borderId="10" xfId="0" applyFont="1" applyFill="1" applyBorder="1" applyAlignment="1">
      <alignment horizontal="left" vertical="center"/>
    </xf>
    <xf numFmtId="0" fontId="38" fillId="4" borderId="11" xfId="0" applyFont="1" applyFill="1" applyBorder="1" applyAlignment="1">
      <alignment horizontal="left" vertical="center"/>
    </xf>
    <xf numFmtId="182" fontId="38" fillId="4" borderId="3" xfId="0" applyNumberFormat="1" applyFont="1" applyFill="1" applyBorder="1" applyAlignment="1">
      <alignment horizontal="right" vertical="center"/>
    </xf>
    <xf numFmtId="182" fontId="38" fillId="4" borderId="23" xfId="0" applyNumberFormat="1" applyFont="1" applyFill="1" applyBorder="1" applyAlignment="1">
      <alignment horizontal="right" vertical="center"/>
    </xf>
    <xf numFmtId="182" fontId="38" fillId="4" borderId="4" xfId="0" applyNumberFormat="1" applyFont="1" applyFill="1" applyBorder="1" applyAlignment="1">
      <alignment horizontal="right" vertical="center"/>
    </xf>
    <xf numFmtId="182" fontId="38" fillId="4" borderId="10" xfId="0" applyNumberFormat="1" applyFont="1" applyFill="1" applyBorder="1" applyAlignment="1">
      <alignment horizontal="right" vertical="center" shrinkToFit="1"/>
    </xf>
    <xf numFmtId="182" fontId="38" fillId="4" borderId="24" xfId="0" applyNumberFormat="1" applyFont="1" applyFill="1" applyBorder="1" applyAlignment="1">
      <alignment horizontal="right" vertical="center" shrinkToFit="1"/>
    </xf>
    <xf numFmtId="182" fontId="38" fillId="4" borderId="40" xfId="0" applyNumberFormat="1" applyFont="1" applyFill="1" applyBorder="1" applyAlignment="1">
      <alignment horizontal="right" vertical="center" shrinkToFit="1"/>
    </xf>
    <xf numFmtId="182" fontId="38" fillId="4" borderId="11" xfId="0" applyNumberFormat="1" applyFont="1" applyFill="1" applyBorder="1" applyAlignment="1">
      <alignment horizontal="right" vertical="center" shrinkToFit="1"/>
    </xf>
    <xf numFmtId="0" fontId="38" fillId="6" borderId="2" xfId="0" applyFont="1" applyFill="1" applyBorder="1" applyAlignment="1">
      <alignment horizontal="left" vertical="center"/>
    </xf>
    <xf numFmtId="0" fontId="38" fillId="6" borderId="3" xfId="0" applyFont="1" applyFill="1" applyBorder="1" applyAlignment="1">
      <alignment horizontal="left" vertical="center"/>
    </xf>
    <xf numFmtId="0" fontId="38" fillId="6" borderId="4" xfId="0" applyFont="1" applyFill="1" applyBorder="1" applyAlignment="1">
      <alignment horizontal="left" vertical="center"/>
    </xf>
    <xf numFmtId="0" fontId="38" fillId="6" borderId="8" xfId="0" applyFont="1" applyFill="1" applyBorder="1" applyAlignment="1">
      <alignment horizontal="left" vertical="center"/>
    </xf>
    <xf numFmtId="0" fontId="38" fillId="6" borderId="10" xfId="0" applyFont="1" applyFill="1" applyBorder="1" applyAlignment="1">
      <alignment horizontal="left" vertical="center"/>
    </xf>
    <xf numFmtId="0" fontId="38" fillId="6" borderId="11" xfId="0" applyFont="1" applyFill="1" applyBorder="1" applyAlignment="1">
      <alignment horizontal="left" vertical="center"/>
    </xf>
    <xf numFmtId="182" fontId="38" fillId="6" borderId="8" xfId="0" applyNumberFormat="1" applyFont="1" applyFill="1" applyBorder="1" applyAlignment="1">
      <alignment horizontal="right" vertical="center" shrinkToFit="1"/>
    </xf>
    <xf numFmtId="182" fontId="38" fillId="6" borderId="24" xfId="0" applyNumberFormat="1" applyFont="1" applyFill="1" applyBorder="1" applyAlignment="1">
      <alignment horizontal="right" vertical="center" shrinkToFit="1"/>
    </xf>
    <xf numFmtId="182" fontId="38" fillId="6" borderId="3" xfId="0" applyNumberFormat="1" applyFont="1" applyFill="1" applyBorder="1" applyAlignment="1">
      <alignment horizontal="right" vertical="center" shrinkToFit="1"/>
    </xf>
    <xf numFmtId="182" fontId="38" fillId="6" borderId="23" xfId="0" applyNumberFormat="1" applyFont="1" applyFill="1" applyBorder="1" applyAlignment="1">
      <alignment horizontal="right" vertical="center" shrinkToFit="1"/>
    </xf>
    <xf numFmtId="182" fontId="38" fillId="6" borderId="4" xfId="0" applyNumberFormat="1" applyFont="1" applyFill="1" applyBorder="1" applyAlignment="1">
      <alignment horizontal="right" vertical="center" shrinkToFit="1"/>
    </xf>
    <xf numFmtId="0" fontId="40" fillId="0" borderId="37" xfId="0" applyFont="1" applyBorder="1" applyAlignment="1">
      <alignment horizontal="center" vertical="center"/>
    </xf>
    <xf numFmtId="0" fontId="40" fillId="0" borderId="38" xfId="0" applyFont="1" applyBorder="1" applyAlignment="1">
      <alignment horizontal="center" vertical="center"/>
    </xf>
    <xf numFmtId="0" fontId="40" fillId="0" borderId="39" xfId="0" applyFont="1" applyBorder="1" applyAlignment="1">
      <alignment horizontal="center" vertical="center"/>
    </xf>
    <xf numFmtId="182" fontId="42" fillId="5" borderId="3" xfId="0" applyNumberFormat="1" applyFont="1" applyFill="1" applyBorder="1" applyAlignment="1">
      <alignment horizontal="right" vertical="center" shrinkToFit="1"/>
    </xf>
    <xf numFmtId="182" fontId="42" fillId="5" borderId="4" xfId="0" applyNumberFormat="1" applyFont="1" applyFill="1" applyBorder="1" applyAlignment="1">
      <alignment horizontal="right" vertical="center" shrinkToFit="1"/>
    </xf>
    <xf numFmtId="182" fontId="38" fillId="3" borderId="2" xfId="0" applyNumberFormat="1" applyFont="1" applyFill="1" applyBorder="1" applyAlignment="1">
      <alignment horizontal="right" vertical="center" shrinkToFit="1"/>
    </xf>
    <xf numFmtId="182" fontId="38" fillId="3" borderId="23" xfId="0" applyNumberFormat="1" applyFont="1" applyFill="1" applyBorder="1" applyAlignment="1">
      <alignment horizontal="right" vertical="center" shrinkToFit="1"/>
    </xf>
    <xf numFmtId="182" fontId="38" fillId="6" borderId="2" xfId="0" applyNumberFormat="1" applyFont="1" applyFill="1" applyBorder="1" applyAlignment="1">
      <alignment horizontal="right" vertical="center" shrinkToFit="1"/>
    </xf>
    <xf numFmtId="182" fontId="38" fillId="6" borderId="41" xfId="0" applyNumberFormat="1" applyFont="1" applyFill="1" applyBorder="1" applyAlignment="1">
      <alignment horizontal="right" vertical="center" shrinkToFit="1"/>
    </xf>
    <xf numFmtId="182" fontId="38" fillId="6" borderId="42" xfId="0" applyNumberFormat="1" applyFont="1" applyFill="1" applyBorder="1" applyAlignment="1">
      <alignment horizontal="right" vertical="center" shrinkToFit="1"/>
    </xf>
    <xf numFmtId="182" fontId="38" fillId="6" borderId="15" xfId="0" applyNumberFormat="1" applyFont="1" applyFill="1" applyBorder="1" applyAlignment="1">
      <alignment horizontal="right" vertical="center" shrinkToFit="1"/>
    </xf>
    <xf numFmtId="182" fontId="38" fillId="3" borderId="28" xfId="0" applyNumberFormat="1" applyFont="1" applyFill="1" applyBorder="1" applyAlignment="1">
      <alignment horizontal="right" vertical="center" shrinkToFit="1"/>
    </xf>
    <xf numFmtId="182" fontId="38" fillId="3" borderId="4" xfId="0" applyNumberFormat="1" applyFont="1" applyFill="1" applyBorder="1" applyAlignment="1">
      <alignment horizontal="right" vertical="center" shrinkToFit="1"/>
    </xf>
    <xf numFmtId="182" fontId="38" fillId="5" borderId="8" xfId="0" applyNumberFormat="1" applyFont="1" applyFill="1" applyBorder="1" applyAlignment="1">
      <alignment horizontal="right" vertical="center" shrinkToFit="1"/>
    </xf>
    <xf numFmtId="182" fontId="38" fillId="5" borderId="24" xfId="0" applyNumberFormat="1" applyFont="1" applyFill="1" applyBorder="1" applyAlignment="1">
      <alignment horizontal="right" vertical="center" shrinkToFit="1"/>
    </xf>
    <xf numFmtId="182" fontId="38" fillId="5" borderId="3" xfId="0" applyNumberFormat="1" applyFont="1" applyFill="1" applyBorder="1" applyAlignment="1">
      <alignment horizontal="right" vertical="center" shrinkToFit="1"/>
    </xf>
    <xf numFmtId="182" fontId="38" fillId="5" borderId="23" xfId="0" applyNumberFormat="1" applyFont="1" applyFill="1" applyBorder="1" applyAlignment="1">
      <alignment horizontal="right" vertical="center" shrinkToFit="1"/>
    </xf>
    <xf numFmtId="182" fontId="38" fillId="5" borderId="4" xfId="0" applyNumberFormat="1" applyFont="1" applyFill="1" applyBorder="1" applyAlignment="1">
      <alignment horizontal="right" vertical="center" shrinkToFit="1"/>
    </xf>
    <xf numFmtId="0" fontId="42" fillId="5" borderId="8" xfId="0" applyFont="1" applyFill="1" applyBorder="1" applyAlignment="1">
      <alignment horizontal="left" vertical="center"/>
    </xf>
    <xf numFmtId="0" fontId="42" fillId="5" borderId="10" xfId="0" applyFont="1" applyFill="1" applyBorder="1" applyAlignment="1">
      <alignment horizontal="left" vertical="center"/>
    </xf>
    <xf numFmtId="0" fontId="42" fillId="5" borderId="11" xfId="0" applyFont="1" applyFill="1" applyBorder="1" applyAlignment="1">
      <alignment horizontal="left" vertical="center"/>
    </xf>
    <xf numFmtId="182" fontId="42" fillId="5" borderId="8" xfId="0" applyNumberFormat="1" applyFont="1" applyFill="1" applyBorder="1" applyAlignment="1">
      <alignment horizontal="right" vertical="center" shrinkToFit="1"/>
    </xf>
    <xf numFmtId="182" fontId="42" fillId="5" borderId="24" xfId="0" applyNumberFormat="1" applyFont="1" applyFill="1" applyBorder="1" applyAlignment="1">
      <alignment horizontal="right" vertical="center" shrinkToFit="1"/>
    </xf>
    <xf numFmtId="182" fontId="42" fillId="5" borderId="23" xfId="0" applyNumberFormat="1" applyFont="1" applyFill="1" applyBorder="1" applyAlignment="1">
      <alignment horizontal="right" vertical="center" shrinkToFit="1"/>
    </xf>
    <xf numFmtId="182" fontId="38" fillId="4" borderId="2" xfId="0" applyNumberFormat="1" applyFont="1" applyFill="1" applyBorder="1" applyAlignment="1">
      <alignment horizontal="center" vertical="center"/>
    </xf>
    <xf numFmtId="182" fontId="38" fillId="4" borderId="23" xfId="0" applyNumberFormat="1" applyFont="1" applyFill="1" applyBorder="1" applyAlignment="1">
      <alignment horizontal="center" vertical="center"/>
    </xf>
    <xf numFmtId="182" fontId="38" fillId="4" borderId="28" xfId="0" applyNumberFormat="1" applyFont="1" applyFill="1" applyBorder="1" applyAlignment="1">
      <alignment horizontal="center" vertical="center"/>
    </xf>
    <xf numFmtId="182" fontId="38" fillId="4" borderId="4" xfId="0" applyNumberFormat="1" applyFont="1" applyFill="1" applyBorder="1" applyAlignment="1">
      <alignment horizontal="center" vertical="center"/>
    </xf>
    <xf numFmtId="182" fontId="38" fillId="6" borderId="8" xfId="0" applyNumberFormat="1" applyFont="1" applyFill="1" applyBorder="1" applyAlignment="1">
      <alignment horizontal="right" vertical="center"/>
    </xf>
    <xf numFmtId="182" fontId="38" fillId="6" borderId="24" xfId="0" applyNumberFormat="1" applyFont="1" applyFill="1" applyBorder="1" applyAlignment="1">
      <alignment horizontal="right" vertical="center"/>
    </xf>
    <xf numFmtId="182" fontId="38" fillId="6" borderId="3" xfId="0" applyNumberFormat="1" applyFont="1" applyFill="1" applyBorder="1" applyAlignment="1">
      <alignment horizontal="right" vertical="center"/>
    </xf>
    <xf numFmtId="182" fontId="38" fillId="6" borderId="23" xfId="0" applyNumberFormat="1" applyFont="1" applyFill="1" applyBorder="1" applyAlignment="1">
      <alignment horizontal="right" vertical="center"/>
    </xf>
    <xf numFmtId="182" fontId="38" fillId="6" borderId="4" xfId="0" applyNumberFormat="1" applyFont="1" applyFill="1" applyBorder="1" applyAlignment="1">
      <alignment horizontal="right" vertical="center"/>
    </xf>
    <xf numFmtId="182" fontId="42" fillId="5" borderId="8" xfId="0" applyNumberFormat="1" applyFont="1" applyFill="1" applyBorder="1" applyAlignment="1">
      <alignment horizontal="right" vertical="center"/>
    </xf>
    <xf numFmtId="182" fontId="42" fillId="5" borderId="24" xfId="0" applyNumberFormat="1" applyFont="1" applyFill="1" applyBorder="1" applyAlignment="1">
      <alignment horizontal="right" vertical="center"/>
    </xf>
    <xf numFmtId="182" fontId="42" fillId="5" borderId="3" xfId="0" applyNumberFormat="1" applyFont="1" applyFill="1" applyBorder="1" applyAlignment="1">
      <alignment horizontal="right" vertical="center"/>
    </xf>
    <xf numFmtId="182" fontId="42" fillId="5" borderId="23" xfId="0" applyNumberFormat="1" applyFont="1" applyFill="1" applyBorder="1" applyAlignment="1">
      <alignment horizontal="right" vertical="center"/>
    </xf>
    <xf numFmtId="182" fontId="42" fillId="5" borderId="4" xfId="0" applyNumberFormat="1" applyFont="1" applyFill="1" applyBorder="1" applyAlignment="1">
      <alignment horizontal="right" vertical="center"/>
    </xf>
    <xf numFmtId="182" fontId="38" fillId="6" borderId="2" xfId="0" applyNumberFormat="1" applyFont="1" applyFill="1" applyBorder="1" applyAlignment="1">
      <alignment horizontal="right" vertical="center"/>
    </xf>
    <xf numFmtId="182" fontId="38" fillId="6" borderId="41" xfId="0" applyNumberFormat="1" applyFont="1" applyFill="1" applyBorder="1" applyAlignment="1">
      <alignment horizontal="right" vertical="center"/>
    </xf>
    <xf numFmtId="182" fontId="38" fillId="6" borderId="42" xfId="0" applyNumberFormat="1" applyFont="1" applyFill="1" applyBorder="1" applyAlignment="1">
      <alignment horizontal="right" vertical="center"/>
    </xf>
    <xf numFmtId="182" fontId="38" fillId="6" borderId="15" xfId="0" applyNumberFormat="1" applyFont="1" applyFill="1" applyBorder="1" applyAlignment="1">
      <alignment horizontal="right" vertical="center"/>
    </xf>
    <xf numFmtId="182" fontId="38" fillId="4" borderId="10" xfId="0" applyNumberFormat="1" applyFont="1" applyFill="1" applyBorder="1" applyAlignment="1">
      <alignment horizontal="center" vertical="center" shrinkToFit="1"/>
    </xf>
    <xf numFmtId="182" fontId="38" fillId="4" borderId="24" xfId="0" applyNumberFormat="1" applyFont="1" applyFill="1" applyBorder="1" applyAlignment="1">
      <alignment horizontal="center" vertical="center" shrinkToFit="1"/>
    </xf>
    <xf numFmtId="182" fontId="38" fillId="4" borderId="40" xfId="0" applyNumberFormat="1" applyFont="1" applyFill="1" applyBorder="1" applyAlignment="1">
      <alignment horizontal="center" vertical="center" shrinkToFit="1"/>
    </xf>
    <xf numFmtId="182" fontId="38" fillId="4" borderId="11" xfId="0" applyNumberFormat="1" applyFont="1" applyFill="1" applyBorder="1" applyAlignment="1">
      <alignment horizontal="center" vertical="center" shrinkToFit="1"/>
    </xf>
    <xf numFmtId="0" fontId="35" fillId="0" borderId="8" xfId="0" applyFont="1" applyBorder="1" applyAlignment="1">
      <alignment horizontal="center" vertical="center" wrapText="1"/>
    </xf>
    <xf numFmtId="0" fontId="35" fillId="0" borderId="10" xfId="0" applyFont="1" applyBorder="1" applyAlignment="1">
      <alignment horizontal="center" vertical="center"/>
    </xf>
    <xf numFmtId="0" fontId="35" fillId="0" borderId="11" xfId="0" applyFont="1" applyBorder="1" applyAlignment="1">
      <alignment horizontal="center" vertical="center"/>
    </xf>
    <xf numFmtId="0" fontId="35" fillId="0" borderId="12" xfId="0" applyFont="1" applyBorder="1" applyAlignment="1">
      <alignment horizontal="center" vertical="center"/>
    </xf>
    <xf numFmtId="0" fontId="35" fillId="0" borderId="0" xfId="0" applyFont="1" applyAlignment="1">
      <alignment horizontal="center" vertical="center"/>
    </xf>
    <xf numFmtId="0" fontId="35" fillId="0" borderId="13" xfId="0" applyFont="1" applyBorder="1" applyAlignment="1">
      <alignment horizontal="center" vertical="center"/>
    </xf>
    <xf numFmtId="0" fontId="35" fillId="0" borderId="14" xfId="0" applyFont="1" applyBorder="1" applyAlignment="1">
      <alignment horizontal="center" vertical="center"/>
    </xf>
    <xf numFmtId="0" fontId="35" fillId="0" borderId="9" xfId="0" applyFont="1" applyBorder="1" applyAlignment="1">
      <alignment horizontal="center" vertical="center"/>
    </xf>
    <xf numFmtId="0" fontId="35" fillId="0" borderId="15" xfId="0" applyFont="1" applyBorder="1" applyAlignment="1">
      <alignment horizontal="center" vertical="center"/>
    </xf>
    <xf numFmtId="0" fontId="19" fillId="0" borderId="0" xfId="0" applyFont="1" applyAlignment="1">
      <alignment horizontal="left" vertical="center" wrapText="1"/>
    </xf>
    <xf numFmtId="0" fontId="18" fillId="0" borderId="14" xfId="0" applyFont="1" applyBorder="1" applyAlignment="1">
      <alignment horizontal="distributed" vertical="center" indent="2"/>
    </xf>
    <xf numFmtId="0" fontId="18" fillId="0" borderId="9" xfId="0" applyFont="1" applyBorder="1" applyAlignment="1">
      <alignment horizontal="distributed" vertical="center" indent="2"/>
    </xf>
    <xf numFmtId="0" fontId="18" fillId="0" borderId="15" xfId="0" applyFont="1" applyBorder="1" applyAlignment="1">
      <alignment horizontal="distributed" vertical="center" indent="2"/>
    </xf>
    <xf numFmtId="0" fontId="18" fillId="0" borderId="1" xfId="0" applyFont="1" applyBorder="1" applyAlignment="1">
      <alignment horizontal="distributed" vertical="center" indent="2"/>
    </xf>
    <xf numFmtId="0" fontId="19" fillId="3" borderId="0" xfId="0" applyFont="1" applyFill="1" applyAlignment="1">
      <alignment horizontal="left" vertical="top" wrapText="1"/>
    </xf>
    <xf numFmtId="0" fontId="26" fillId="0" borderId="1" xfId="0" applyFont="1" applyBorder="1" applyAlignment="1">
      <alignment horizontal="center" vertical="center"/>
    </xf>
    <xf numFmtId="0" fontId="19" fillId="0" borderId="1" xfId="0" applyFont="1" applyBorder="1" applyAlignment="1">
      <alignment horizontal="center" vertical="center" wrapText="1"/>
    </xf>
    <xf numFmtId="177" fontId="33" fillId="0" borderId="3" xfId="0" applyNumberFormat="1" applyFont="1" applyBorder="1" applyAlignment="1">
      <alignment horizontal="right" vertical="center"/>
    </xf>
    <xf numFmtId="177" fontId="33" fillId="0" borderId="10" xfId="0" applyNumberFormat="1" applyFont="1" applyBorder="1" applyAlignment="1">
      <alignment horizontal="right" vertical="center"/>
    </xf>
    <xf numFmtId="177" fontId="14" fillId="0" borderId="9" xfId="0" applyNumberFormat="1" applyFont="1" applyBorder="1" applyAlignment="1">
      <alignment horizontal="right" vertical="center"/>
    </xf>
    <xf numFmtId="0" fontId="19" fillId="0" borderId="1" xfId="0" applyFont="1" applyBorder="1" applyAlignment="1">
      <alignment horizontal="distributed" vertical="center" wrapText="1" indent="1"/>
    </xf>
    <xf numFmtId="0" fontId="19" fillId="0" borderId="1" xfId="0" applyFont="1" applyBorder="1" applyAlignment="1">
      <alignment horizontal="distributed" vertical="center" indent="1"/>
    </xf>
    <xf numFmtId="0" fontId="32" fillId="0" borderId="1" xfId="0" applyFont="1" applyBorder="1" applyAlignment="1">
      <alignment horizontal="center" vertical="center"/>
    </xf>
    <xf numFmtId="0" fontId="31" fillId="0" borderId="1" xfId="0" applyFont="1" applyBorder="1" applyAlignment="1">
      <alignment horizontal="center" vertical="center" wrapText="1"/>
    </xf>
    <xf numFmtId="0" fontId="35" fillId="0" borderId="0" xfId="0" applyFont="1" applyAlignment="1">
      <alignment horizontal="left" vertical="top" wrapText="1"/>
    </xf>
    <xf numFmtId="182" fontId="38" fillId="6" borderId="9" xfId="0" applyNumberFormat="1" applyFont="1" applyFill="1" applyBorder="1" applyAlignment="1">
      <alignment horizontal="right" vertical="center"/>
    </xf>
    <xf numFmtId="182" fontId="38" fillId="3" borderId="3" xfId="0" applyNumberFormat="1" applyFont="1" applyFill="1" applyBorder="1" applyAlignment="1">
      <alignment horizontal="right" vertical="center"/>
    </xf>
    <xf numFmtId="182" fontId="38" fillId="5" borderId="10" xfId="0" applyNumberFormat="1" applyFont="1" applyFill="1" applyBorder="1" applyAlignment="1">
      <alignment horizontal="right" vertical="center"/>
    </xf>
    <xf numFmtId="182" fontId="42" fillId="5" borderId="10" xfId="0" applyNumberFormat="1" applyFont="1" applyFill="1" applyBorder="1" applyAlignment="1">
      <alignment horizontal="right" vertical="center"/>
    </xf>
    <xf numFmtId="182" fontId="38" fillId="5" borderId="2" xfId="0" applyNumberFormat="1" applyFont="1" applyFill="1" applyBorder="1" applyAlignment="1">
      <alignment horizontal="right" vertical="center"/>
    </xf>
    <xf numFmtId="182" fontId="38" fillId="6" borderId="10" xfId="0" applyNumberFormat="1" applyFont="1" applyFill="1" applyBorder="1" applyAlignment="1">
      <alignment horizontal="right" vertical="center"/>
    </xf>
    <xf numFmtId="182" fontId="38" fillId="4" borderId="40" xfId="0" applyNumberFormat="1" applyFont="1" applyFill="1" applyBorder="1" applyAlignment="1">
      <alignment horizontal="right" vertical="center"/>
    </xf>
    <xf numFmtId="182" fontId="38" fillId="4" borderId="10" xfId="0" applyNumberFormat="1" applyFont="1" applyFill="1" applyBorder="1" applyAlignment="1">
      <alignment horizontal="right" vertical="center"/>
    </xf>
    <xf numFmtId="182" fontId="38" fillId="4" borderId="24" xfId="0" applyNumberFormat="1" applyFont="1" applyFill="1" applyBorder="1" applyAlignment="1">
      <alignment horizontal="right" vertical="center"/>
    </xf>
    <xf numFmtId="182" fontId="38" fillId="4" borderId="11" xfId="0" applyNumberFormat="1" applyFont="1" applyFill="1" applyBorder="1" applyAlignment="1">
      <alignment horizontal="right" vertical="center"/>
    </xf>
    <xf numFmtId="182" fontId="38" fillId="4" borderId="3" xfId="0" applyNumberFormat="1" applyFont="1" applyFill="1" applyBorder="1" applyAlignment="1">
      <alignment horizontal="center" vertical="center"/>
    </xf>
    <xf numFmtId="182" fontId="38" fillId="4" borderId="2" xfId="0" applyNumberFormat="1" applyFont="1" applyFill="1" applyBorder="1" applyAlignment="1">
      <alignment horizontal="right" vertical="center"/>
    </xf>
    <xf numFmtId="182" fontId="38" fillId="4" borderId="28" xfId="0" applyNumberFormat="1" applyFont="1" applyFill="1" applyBorder="1" applyAlignment="1">
      <alignment horizontal="right" vertical="center"/>
    </xf>
    <xf numFmtId="0" fontId="38" fillId="0" borderId="28" xfId="0" applyFont="1" applyBorder="1" applyAlignment="1">
      <alignment horizontal="center" vertical="center"/>
    </xf>
    <xf numFmtId="0" fontId="37" fillId="0" borderId="50" xfId="0" applyFont="1" applyBorder="1" applyAlignment="1">
      <alignment horizontal="center" vertical="center"/>
    </xf>
    <xf numFmtId="0" fontId="37" fillId="0" borderId="51" xfId="0" applyFont="1" applyBorder="1" applyAlignment="1">
      <alignment horizontal="center" vertical="center"/>
    </xf>
    <xf numFmtId="0" fontId="37" fillId="0" borderId="52" xfId="0" applyFont="1" applyBorder="1" applyAlignment="1">
      <alignment horizontal="center" vertical="center"/>
    </xf>
    <xf numFmtId="0" fontId="35" fillId="0" borderId="47" xfId="0" applyFont="1" applyBorder="1" applyAlignment="1">
      <alignment horizontal="center" vertical="center"/>
    </xf>
    <xf numFmtId="0" fontId="35" fillId="0" borderId="45" xfId="0" applyFont="1" applyBorder="1" applyAlignment="1">
      <alignment horizontal="center" vertical="center"/>
    </xf>
    <xf numFmtId="0" fontId="35" fillId="0" borderId="43" xfId="0" applyFont="1" applyBorder="1" applyAlignment="1">
      <alignment horizontal="center" vertical="center"/>
    </xf>
    <xf numFmtId="0" fontId="35" fillId="0" borderId="29" xfId="0" applyFont="1" applyBorder="1" applyAlignment="1">
      <alignment horizontal="center" vertical="center"/>
    </xf>
    <xf numFmtId="0" fontId="35" fillId="0" borderId="30" xfId="0" applyFont="1" applyBorder="1" applyAlignment="1">
      <alignment horizontal="center" vertical="center"/>
    </xf>
    <xf numFmtId="0" fontId="35" fillId="0" borderId="35" xfId="0" applyFont="1" applyBorder="1" applyAlignment="1">
      <alignment horizontal="center" vertical="center"/>
    </xf>
    <xf numFmtId="0" fontId="35" fillId="0" borderId="10" xfId="0" applyFont="1" applyBorder="1" applyAlignment="1">
      <alignment horizontal="center" vertical="center" wrapText="1"/>
    </xf>
    <xf numFmtId="0" fontId="35" fillId="0" borderId="11" xfId="0" applyFont="1" applyBorder="1" applyAlignment="1">
      <alignment horizontal="center" vertical="center" wrapText="1"/>
    </xf>
    <xf numFmtId="0" fontId="35" fillId="0" borderId="12" xfId="0" applyFont="1" applyBorder="1" applyAlignment="1">
      <alignment horizontal="center" vertical="center" wrapText="1"/>
    </xf>
    <xf numFmtId="0" fontId="35" fillId="0" borderId="0" xfId="0" applyFont="1" applyAlignment="1">
      <alignment horizontal="center" vertical="center" wrapText="1"/>
    </xf>
    <xf numFmtId="0" fontId="35" fillId="0" borderId="13" xfId="0" applyFont="1" applyBorder="1" applyAlignment="1">
      <alignment horizontal="center" vertical="center" wrapText="1"/>
    </xf>
    <xf numFmtId="0" fontId="35" fillId="0" borderId="14" xfId="0" applyFont="1" applyBorder="1" applyAlignment="1">
      <alignment horizontal="center" vertical="center" wrapText="1"/>
    </xf>
    <xf numFmtId="0" fontId="35" fillId="0" borderId="9" xfId="0" applyFont="1" applyBorder="1" applyAlignment="1">
      <alignment horizontal="center" vertical="center" wrapText="1"/>
    </xf>
    <xf numFmtId="0" fontId="35" fillId="0" borderId="15" xfId="0" applyFont="1" applyBorder="1" applyAlignment="1">
      <alignment horizontal="center" vertical="center" wrapText="1"/>
    </xf>
    <xf numFmtId="0" fontId="51" fillId="0" borderId="0" xfId="0" applyFont="1" applyAlignment="1">
      <alignment horizontal="right" vertical="center"/>
    </xf>
    <xf numFmtId="0" fontId="14" fillId="0" borderId="4" xfId="0" applyFont="1" applyBorder="1" applyAlignment="1">
      <alignment horizontal="center" vertical="center"/>
    </xf>
    <xf numFmtId="181" fontId="27" fillId="0" borderId="2" xfId="0" applyNumberFormat="1" applyFont="1" applyBorder="1" applyAlignment="1">
      <alignment horizontal="right" vertical="center"/>
    </xf>
    <xf numFmtId="181" fontId="27" fillId="0" borderId="3" xfId="0" applyNumberFormat="1" applyFont="1" applyBorder="1" applyAlignment="1">
      <alignment horizontal="right" vertical="center"/>
    </xf>
    <xf numFmtId="181" fontId="27" fillId="0" borderId="4" xfId="0" applyNumberFormat="1" applyFont="1" applyBorder="1" applyAlignment="1">
      <alignment horizontal="right"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4" xfId="0" applyFont="1" applyBorder="1" applyAlignment="1">
      <alignment horizontal="center" vertical="center"/>
    </xf>
    <xf numFmtId="0" fontId="12" fillId="0" borderId="0" xfId="0" applyFont="1" applyAlignment="1">
      <alignment horizontal="left" vertical="top" wrapText="1"/>
    </xf>
    <xf numFmtId="0" fontId="27" fillId="0" borderId="1" xfId="0" applyFont="1" applyBorder="1" applyAlignment="1">
      <alignment horizontal="center" vertical="center"/>
    </xf>
    <xf numFmtId="181" fontId="27" fillId="0" borderId="1" xfId="0" applyNumberFormat="1" applyFont="1" applyBorder="1" applyAlignment="1">
      <alignment horizontal="right" vertical="center"/>
    </xf>
    <xf numFmtId="0" fontId="14" fillId="0" borderId="1" xfId="0" applyFont="1" applyBorder="1" applyAlignment="1">
      <alignment horizontal="center" vertical="center"/>
    </xf>
    <xf numFmtId="0" fontId="2" fillId="0" borderId="1" xfId="0" applyFont="1" applyBorder="1" applyAlignment="1">
      <alignment horizontal="center" vertical="center"/>
    </xf>
    <xf numFmtId="0" fontId="13" fillId="0" borderId="1" xfId="0" applyFont="1" applyBorder="1" applyAlignment="1">
      <alignment horizontal="center" vertical="center"/>
    </xf>
    <xf numFmtId="180" fontId="27" fillId="0" borderId="1" xfId="0" applyNumberFormat="1" applyFont="1" applyBorder="1" applyAlignment="1">
      <alignment horizontal="center" vertical="center"/>
    </xf>
    <xf numFmtId="0" fontId="2" fillId="0" borderId="1" xfId="0" applyFont="1" applyBorder="1" applyAlignment="1">
      <alignment horizontal="distributed" vertical="center" indent="1"/>
    </xf>
    <xf numFmtId="0" fontId="2" fillId="0" borderId="1" xfId="0" applyFont="1" applyBorder="1" applyAlignment="1">
      <alignment horizontal="center" vertical="center" wrapText="1"/>
    </xf>
    <xf numFmtId="0" fontId="2" fillId="0" borderId="1" xfId="0" applyFont="1" applyBorder="1" applyAlignment="1">
      <alignment horizontal="distributed" vertical="center" indent="5"/>
    </xf>
    <xf numFmtId="181" fontId="27" fillId="0" borderId="1" xfId="0" applyNumberFormat="1" applyFont="1" applyBorder="1">
      <alignment vertical="center"/>
    </xf>
  </cellXfs>
  <cellStyles count="1">
    <cellStyle name="標準" xfId="0" builtinId="0"/>
  </cellStyles>
  <dxfs count="0"/>
  <tableStyles count="0" defaultTableStyle="TableStyleMedium2" defaultPivotStyle="PivotStyleLight16"/>
  <colors>
    <mruColors>
      <color rgb="FF660033"/>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12</xdr:col>
      <xdr:colOff>337039</xdr:colOff>
      <xdr:row>10</xdr:row>
      <xdr:rowOff>43962</xdr:rowOff>
    </xdr:from>
    <xdr:to>
      <xdr:col>22</xdr:col>
      <xdr:colOff>102576</xdr:colOff>
      <xdr:row>12</xdr:row>
      <xdr:rowOff>23935</xdr:rowOff>
    </xdr:to>
    <xdr:sp macro="" textlink="">
      <xdr:nvSpPr>
        <xdr:cNvPr id="13" name="フリーフォーム: 図形 12">
          <a:extLst>
            <a:ext uri="{FF2B5EF4-FFF2-40B4-BE49-F238E27FC236}">
              <a16:creationId xmlns:a16="http://schemas.microsoft.com/office/drawing/2014/main" id="{00000000-0008-0000-0000-00000D000000}"/>
            </a:ext>
          </a:extLst>
        </xdr:cNvPr>
        <xdr:cNvSpPr/>
      </xdr:nvSpPr>
      <xdr:spPr>
        <a:xfrm>
          <a:off x="3853962" y="2960077"/>
          <a:ext cx="3245826" cy="610089"/>
        </a:xfrm>
        <a:custGeom>
          <a:avLst/>
          <a:gdLst>
            <a:gd name="connsiteX0" fmla="*/ 62443 w 3052702"/>
            <a:gd name="connsiteY0" fmla="*/ 0 h 610089"/>
            <a:gd name="connsiteX1" fmla="*/ 2990259 w 3052702"/>
            <a:gd name="connsiteY1" fmla="*/ 0 h 610089"/>
            <a:gd name="connsiteX2" fmla="*/ 3052702 w 3052702"/>
            <a:gd name="connsiteY2" fmla="*/ 62443 h 610089"/>
            <a:gd name="connsiteX3" fmla="*/ 3052702 w 3052702"/>
            <a:gd name="connsiteY3" fmla="*/ 312207 h 610089"/>
            <a:gd name="connsiteX4" fmla="*/ 2990259 w 3052702"/>
            <a:gd name="connsiteY4" fmla="*/ 374650 h 610089"/>
            <a:gd name="connsiteX5" fmla="*/ 2611005 w 3052702"/>
            <a:gd name="connsiteY5" fmla="*/ 374650 h 610089"/>
            <a:gd name="connsiteX6" fmla="*/ 2398641 w 3052702"/>
            <a:gd name="connsiteY6" fmla="*/ 610089 h 610089"/>
            <a:gd name="connsiteX7" fmla="*/ 2474911 w 3052702"/>
            <a:gd name="connsiteY7" fmla="*/ 374650 h 610089"/>
            <a:gd name="connsiteX8" fmla="*/ 62443 w 3052702"/>
            <a:gd name="connsiteY8" fmla="*/ 374650 h 610089"/>
            <a:gd name="connsiteX9" fmla="*/ 0 w 3052702"/>
            <a:gd name="connsiteY9" fmla="*/ 312207 h 610089"/>
            <a:gd name="connsiteX10" fmla="*/ 0 w 3052702"/>
            <a:gd name="connsiteY10" fmla="*/ 62443 h 610089"/>
            <a:gd name="connsiteX11" fmla="*/ 62443 w 3052702"/>
            <a:gd name="connsiteY11" fmla="*/ 0 h 61008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052702" h="610089">
              <a:moveTo>
                <a:pt x="62443" y="0"/>
              </a:moveTo>
              <a:lnTo>
                <a:pt x="2990259" y="0"/>
              </a:lnTo>
              <a:cubicBezTo>
                <a:pt x="3024745" y="0"/>
                <a:pt x="3052702" y="27957"/>
                <a:pt x="3052702" y="62443"/>
              </a:cubicBezTo>
              <a:lnTo>
                <a:pt x="3052702" y="312207"/>
              </a:lnTo>
              <a:cubicBezTo>
                <a:pt x="3052702" y="346693"/>
                <a:pt x="3024745" y="374650"/>
                <a:pt x="2990259" y="374650"/>
              </a:cubicBezTo>
              <a:lnTo>
                <a:pt x="2611005" y="374650"/>
              </a:lnTo>
              <a:lnTo>
                <a:pt x="2398641" y="610089"/>
              </a:lnTo>
              <a:lnTo>
                <a:pt x="2474911" y="374650"/>
              </a:lnTo>
              <a:lnTo>
                <a:pt x="62443" y="374650"/>
              </a:lnTo>
              <a:cubicBezTo>
                <a:pt x="27957" y="374650"/>
                <a:pt x="0" y="346693"/>
                <a:pt x="0" y="312207"/>
              </a:cubicBezTo>
              <a:lnTo>
                <a:pt x="0" y="62443"/>
              </a:lnTo>
              <a:cubicBezTo>
                <a:pt x="0" y="27957"/>
                <a:pt x="27957" y="0"/>
                <a:pt x="62443"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288000" rtlCol="0" anchor="ctr">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○印をつけた資格等の</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番号と</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取得年月日</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を</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記載する</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124809</xdr:colOff>
      <xdr:row>1</xdr:row>
      <xdr:rowOff>39414</xdr:rowOff>
    </xdr:from>
    <xdr:to>
      <xdr:col>23</xdr:col>
      <xdr:colOff>96891</xdr:colOff>
      <xdr:row>3</xdr:row>
      <xdr:rowOff>80993</xdr:rowOff>
    </xdr:to>
    <xdr:sp macro="" textlink="">
      <xdr:nvSpPr>
        <xdr:cNvPr id="20" name="フリーフォーム: 図形 19">
          <a:extLst>
            <a:ext uri="{FF2B5EF4-FFF2-40B4-BE49-F238E27FC236}">
              <a16:creationId xmlns:a16="http://schemas.microsoft.com/office/drawing/2014/main" id="{00000000-0008-0000-0100-000014000000}"/>
            </a:ext>
          </a:extLst>
        </xdr:cNvPr>
        <xdr:cNvSpPr/>
      </xdr:nvSpPr>
      <xdr:spPr>
        <a:xfrm>
          <a:off x="1044464" y="354724"/>
          <a:ext cx="3197444" cy="593372"/>
        </a:xfrm>
        <a:custGeom>
          <a:avLst/>
          <a:gdLst>
            <a:gd name="connsiteX0" fmla="*/ 59480 w 3197444"/>
            <a:gd name="connsiteY0" fmla="*/ 0 h 593372"/>
            <a:gd name="connsiteX1" fmla="*/ 3137964 w 3197444"/>
            <a:gd name="connsiteY1" fmla="*/ 0 h 593372"/>
            <a:gd name="connsiteX2" fmla="*/ 3197444 w 3197444"/>
            <a:gd name="connsiteY2" fmla="*/ 59480 h 593372"/>
            <a:gd name="connsiteX3" fmla="*/ 3197444 w 3197444"/>
            <a:gd name="connsiteY3" fmla="*/ 297390 h 593372"/>
            <a:gd name="connsiteX4" fmla="*/ 3137964 w 3197444"/>
            <a:gd name="connsiteY4" fmla="*/ 356870 h 593372"/>
            <a:gd name="connsiteX5" fmla="*/ 395978 w 3197444"/>
            <a:gd name="connsiteY5" fmla="*/ 356870 h 593372"/>
            <a:gd name="connsiteX6" fmla="*/ 410022 w 3197444"/>
            <a:gd name="connsiteY6" fmla="*/ 593372 h 593372"/>
            <a:gd name="connsiteX7" fmla="*/ 291582 w 3197444"/>
            <a:gd name="connsiteY7" fmla="*/ 356870 h 593372"/>
            <a:gd name="connsiteX8" fmla="*/ 59480 w 3197444"/>
            <a:gd name="connsiteY8" fmla="*/ 356870 h 593372"/>
            <a:gd name="connsiteX9" fmla="*/ 0 w 3197444"/>
            <a:gd name="connsiteY9" fmla="*/ 297390 h 593372"/>
            <a:gd name="connsiteX10" fmla="*/ 0 w 3197444"/>
            <a:gd name="connsiteY10" fmla="*/ 59480 h 593372"/>
            <a:gd name="connsiteX11" fmla="*/ 59480 w 3197444"/>
            <a:gd name="connsiteY11" fmla="*/ 0 h 59337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197444" h="593372">
              <a:moveTo>
                <a:pt x="59480" y="0"/>
              </a:moveTo>
              <a:lnTo>
                <a:pt x="3137964" y="0"/>
              </a:lnTo>
              <a:cubicBezTo>
                <a:pt x="3170814" y="0"/>
                <a:pt x="3197444" y="26630"/>
                <a:pt x="3197444" y="59480"/>
              </a:cubicBezTo>
              <a:lnTo>
                <a:pt x="3197444" y="297390"/>
              </a:lnTo>
              <a:cubicBezTo>
                <a:pt x="3197444" y="330240"/>
                <a:pt x="3170814" y="356870"/>
                <a:pt x="3137964" y="356870"/>
              </a:cubicBezTo>
              <a:lnTo>
                <a:pt x="395978" y="356870"/>
              </a:lnTo>
              <a:lnTo>
                <a:pt x="410022" y="593372"/>
              </a:lnTo>
              <a:lnTo>
                <a:pt x="291582" y="356870"/>
              </a:lnTo>
              <a:lnTo>
                <a:pt x="59480" y="356870"/>
              </a:lnTo>
              <a:cubicBezTo>
                <a:pt x="26630" y="356870"/>
                <a:pt x="0" y="330240"/>
                <a:pt x="0" y="297390"/>
              </a:cubicBezTo>
              <a:lnTo>
                <a:pt x="0" y="59480"/>
              </a:lnTo>
              <a:cubicBezTo>
                <a:pt x="0" y="26630"/>
                <a:pt x="26630" y="0"/>
                <a:pt x="59480" y="0"/>
              </a:cubicBezTo>
              <a:close/>
            </a:path>
          </a:pathLst>
        </a:cu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72000" rIns="91440" bIns="0" numCol="1" spcCol="0" rtlCol="0" fromWordArt="0" anchor="t" anchorCtr="0" forceAA="0" compatLnSpc="1">
          <a:prstTxWarp prst="textNoShape">
            <a:avLst/>
          </a:prstTxWarp>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spcAft>
              <a:spcPts val="0"/>
            </a:spcAft>
          </a:pPr>
          <a:r>
            <a:rPr lang="ja-JP" sz="1050">
              <a:solidFill>
                <a:srgbClr val="0D0D0D"/>
              </a:solidFill>
              <a:effectLst/>
              <a:latin typeface="ＭＳ 明朝" panose="02020609040205080304" pitchFamily="17" charset="-128"/>
              <a:ea typeface="Meiryo UI" panose="020B0604030504040204" pitchFamily="50" charset="-128"/>
              <a:cs typeface="ＭＳ 明朝" panose="02020609040205080304" pitchFamily="17" charset="-128"/>
            </a:rPr>
            <a:t>直近の事業年度の平均的な作業体制を記載する</a:t>
          </a:r>
          <a:endParaRPr lang="ja-JP" sz="1050">
            <a:effectLst/>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7</xdr:col>
      <xdr:colOff>164224</xdr:colOff>
      <xdr:row>20</xdr:row>
      <xdr:rowOff>203638</xdr:rowOff>
    </xdr:from>
    <xdr:to>
      <xdr:col>24</xdr:col>
      <xdr:colOff>39414</xdr:colOff>
      <xdr:row>22</xdr:row>
      <xdr:rowOff>162496</xdr:rowOff>
    </xdr:to>
    <xdr:sp macro="" textlink="">
      <xdr:nvSpPr>
        <xdr:cNvPr id="29" name="フリーフォーム: 図形 28">
          <a:extLst>
            <a:ext uri="{FF2B5EF4-FFF2-40B4-BE49-F238E27FC236}">
              <a16:creationId xmlns:a16="http://schemas.microsoft.com/office/drawing/2014/main" id="{00000000-0008-0000-0100-00001D000000}"/>
            </a:ext>
          </a:extLst>
        </xdr:cNvPr>
        <xdr:cNvSpPr/>
      </xdr:nvSpPr>
      <xdr:spPr>
        <a:xfrm>
          <a:off x="1451741" y="5609897"/>
          <a:ext cx="2916621" cy="550065"/>
        </a:xfrm>
        <a:custGeom>
          <a:avLst/>
          <a:gdLst>
            <a:gd name="connsiteX0" fmla="*/ 49706 w 2647293"/>
            <a:gd name="connsiteY0" fmla="*/ 0 h 550065"/>
            <a:gd name="connsiteX1" fmla="*/ 2597587 w 2647293"/>
            <a:gd name="connsiteY1" fmla="*/ 0 h 550065"/>
            <a:gd name="connsiteX2" fmla="*/ 2647293 w 2647293"/>
            <a:gd name="connsiteY2" fmla="*/ 49706 h 550065"/>
            <a:gd name="connsiteX3" fmla="*/ 2647293 w 2647293"/>
            <a:gd name="connsiteY3" fmla="*/ 248525 h 550065"/>
            <a:gd name="connsiteX4" fmla="*/ 2597587 w 2647293"/>
            <a:gd name="connsiteY4" fmla="*/ 298231 h 550065"/>
            <a:gd name="connsiteX5" fmla="*/ 359853 w 2647293"/>
            <a:gd name="connsiteY5" fmla="*/ 298231 h 550065"/>
            <a:gd name="connsiteX6" fmla="*/ 363409 w 2647293"/>
            <a:gd name="connsiteY6" fmla="*/ 550065 h 550065"/>
            <a:gd name="connsiteX7" fmla="*/ 222717 w 2647293"/>
            <a:gd name="connsiteY7" fmla="*/ 298231 h 550065"/>
            <a:gd name="connsiteX8" fmla="*/ 49706 w 2647293"/>
            <a:gd name="connsiteY8" fmla="*/ 298231 h 550065"/>
            <a:gd name="connsiteX9" fmla="*/ 0 w 2647293"/>
            <a:gd name="connsiteY9" fmla="*/ 248525 h 550065"/>
            <a:gd name="connsiteX10" fmla="*/ 0 w 2647293"/>
            <a:gd name="connsiteY10" fmla="*/ 49706 h 550065"/>
            <a:gd name="connsiteX11" fmla="*/ 49706 w 2647293"/>
            <a:gd name="connsiteY11" fmla="*/ 0 h 55006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2647293" h="550065">
              <a:moveTo>
                <a:pt x="49706" y="0"/>
              </a:moveTo>
              <a:lnTo>
                <a:pt x="2597587" y="0"/>
              </a:lnTo>
              <a:cubicBezTo>
                <a:pt x="2625039" y="0"/>
                <a:pt x="2647293" y="22254"/>
                <a:pt x="2647293" y="49706"/>
              </a:cubicBezTo>
              <a:lnTo>
                <a:pt x="2647293" y="248525"/>
              </a:lnTo>
              <a:cubicBezTo>
                <a:pt x="2647293" y="275977"/>
                <a:pt x="2625039" y="298231"/>
                <a:pt x="2597587" y="298231"/>
              </a:cubicBezTo>
              <a:lnTo>
                <a:pt x="359853" y="298231"/>
              </a:lnTo>
              <a:lnTo>
                <a:pt x="363409" y="550065"/>
              </a:lnTo>
              <a:lnTo>
                <a:pt x="222717" y="298231"/>
              </a:lnTo>
              <a:lnTo>
                <a:pt x="49706" y="298231"/>
              </a:lnTo>
              <a:cubicBezTo>
                <a:pt x="22254" y="298231"/>
                <a:pt x="0" y="275977"/>
                <a:pt x="0" y="248525"/>
              </a:cubicBezTo>
              <a:lnTo>
                <a:pt x="0" y="49706"/>
              </a:lnTo>
              <a:cubicBezTo>
                <a:pt x="0" y="22254"/>
                <a:pt x="22254" y="0"/>
                <a:pt x="49706"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直近の３事業年度の事業実績数量を記載</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する</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29</xdr:col>
      <xdr:colOff>177362</xdr:colOff>
      <xdr:row>23</xdr:row>
      <xdr:rowOff>0</xdr:rowOff>
    </xdr:from>
    <xdr:to>
      <xdr:col>35</xdr:col>
      <xdr:colOff>248357</xdr:colOff>
      <xdr:row>31</xdr:row>
      <xdr:rowOff>164225</xdr:rowOff>
    </xdr:to>
    <xdr:sp macro="" textlink="">
      <xdr:nvSpPr>
        <xdr:cNvPr id="8" name="楕円 7">
          <a:extLst>
            <a:ext uri="{FF2B5EF4-FFF2-40B4-BE49-F238E27FC236}">
              <a16:creationId xmlns:a16="http://schemas.microsoft.com/office/drawing/2014/main" id="{00000000-0008-0000-0100-000008000000}"/>
            </a:ext>
          </a:extLst>
        </xdr:cNvPr>
        <xdr:cNvSpPr/>
      </xdr:nvSpPr>
      <xdr:spPr>
        <a:xfrm>
          <a:off x="5412828" y="6273362"/>
          <a:ext cx="1102322" cy="2371397"/>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xdr:col>
      <xdr:colOff>0</xdr:colOff>
      <xdr:row>30</xdr:row>
      <xdr:rowOff>275896</xdr:rowOff>
    </xdr:from>
    <xdr:to>
      <xdr:col>35</xdr:col>
      <xdr:colOff>203471</xdr:colOff>
      <xdr:row>33</xdr:row>
      <xdr:rowOff>118204</xdr:rowOff>
    </xdr:to>
    <xdr:sp macro="" textlink="">
      <xdr:nvSpPr>
        <xdr:cNvPr id="15" name="フリーフォーム: 図形 14">
          <a:extLst>
            <a:ext uri="{FF2B5EF4-FFF2-40B4-BE49-F238E27FC236}">
              <a16:creationId xmlns:a16="http://schemas.microsoft.com/office/drawing/2014/main" id="{00000000-0008-0000-0100-00000F000000}"/>
            </a:ext>
          </a:extLst>
        </xdr:cNvPr>
        <xdr:cNvSpPr/>
      </xdr:nvSpPr>
      <xdr:spPr>
        <a:xfrm>
          <a:off x="1655379" y="8480534"/>
          <a:ext cx="4814885" cy="669998"/>
        </a:xfrm>
        <a:custGeom>
          <a:avLst/>
          <a:gdLst>
            <a:gd name="connsiteX0" fmla="*/ 2160855 w 2443899"/>
            <a:gd name="connsiteY0" fmla="*/ 0 h 669998"/>
            <a:gd name="connsiteX1" fmla="*/ 2305612 w 2443899"/>
            <a:gd name="connsiteY1" fmla="*/ 350838 h 669998"/>
            <a:gd name="connsiteX2" fmla="*/ 2390705 w 2443899"/>
            <a:gd name="connsiteY2" fmla="*/ 350838 h 669998"/>
            <a:gd name="connsiteX3" fmla="*/ 2443899 w 2443899"/>
            <a:gd name="connsiteY3" fmla="*/ 404032 h 669998"/>
            <a:gd name="connsiteX4" fmla="*/ 2443899 w 2443899"/>
            <a:gd name="connsiteY4" fmla="*/ 616804 h 669998"/>
            <a:gd name="connsiteX5" fmla="*/ 2390705 w 2443899"/>
            <a:gd name="connsiteY5" fmla="*/ 669998 h 669998"/>
            <a:gd name="connsiteX6" fmla="*/ 53194 w 2443899"/>
            <a:gd name="connsiteY6" fmla="*/ 669998 h 669998"/>
            <a:gd name="connsiteX7" fmla="*/ 0 w 2443899"/>
            <a:gd name="connsiteY7" fmla="*/ 616804 h 669998"/>
            <a:gd name="connsiteX8" fmla="*/ 0 w 2443899"/>
            <a:gd name="connsiteY8" fmla="*/ 404032 h 669998"/>
            <a:gd name="connsiteX9" fmla="*/ 53194 w 2443899"/>
            <a:gd name="connsiteY9" fmla="*/ 350838 h 669998"/>
            <a:gd name="connsiteX10" fmla="*/ 2207534 w 2443899"/>
            <a:gd name="connsiteY10" fmla="*/ 350838 h 66999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443899" h="669998">
              <a:moveTo>
                <a:pt x="2160855" y="0"/>
              </a:moveTo>
              <a:lnTo>
                <a:pt x="2305612" y="350838"/>
              </a:lnTo>
              <a:lnTo>
                <a:pt x="2390705" y="350838"/>
              </a:lnTo>
              <a:cubicBezTo>
                <a:pt x="2420083" y="350838"/>
                <a:pt x="2443899" y="374654"/>
                <a:pt x="2443899" y="404032"/>
              </a:cubicBezTo>
              <a:lnTo>
                <a:pt x="2443899" y="616804"/>
              </a:lnTo>
              <a:cubicBezTo>
                <a:pt x="2443899" y="646182"/>
                <a:pt x="2420083" y="669998"/>
                <a:pt x="2390705" y="669998"/>
              </a:cubicBezTo>
              <a:lnTo>
                <a:pt x="53194" y="669998"/>
              </a:lnTo>
              <a:cubicBezTo>
                <a:pt x="23816" y="669998"/>
                <a:pt x="0" y="646182"/>
                <a:pt x="0" y="616804"/>
              </a:cubicBezTo>
              <a:lnTo>
                <a:pt x="0" y="404032"/>
              </a:lnTo>
              <a:cubicBezTo>
                <a:pt x="0" y="374654"/>
                <a:pt x="23816" y="350838"/>
                <a:pt x="53194" y="350838"/>
              </a:cubicBezTo>
              <a:lnTo>
                <a:pt x="2207534" y="350838"/>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申請様式２の２　の素材生産量と申請様式５の１（１）過去の実績と整合</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1</xdr:col>
      <xdr:colOff>19706</xdr:colOff>
      <xdr:row>28</xdr:row>
      <xdr:rowOff>256189</xdr:rowOff>
    </xdr:from>
    <xdr:to>
      <xdr:col>2</xdr:col>
      <xdr:colOff>169529</xdr:colOff>
      <xdr:row>32</xdr:row>
      <xdr:rowOff>19706</xdr:rowOff>
    </xdr:to>
    <xdr:sp macro="" textlink="">
      <xdr:nvSpPr>
        <xdr:cNvPr id="18" name="楕円 17">
          <a:extLst>
            <a:ext uri="{FF2B5EF4-FFF2-40B4-BE49-F238E27FC236}">
              <a16:creationId xmlns:a16="http://schemas.microsoft.com/office/drawing/2014/main" id="{00000000-0008-0000-0100-000012000000}"/>
            </a:ext>
          </a:extLst>
        </xdr:cNvPr>
        <xdr:cNvSpPr/>
      </xdr:nvSpPr>
      <xdr:spPr>
        <a:xfrm>
          <a:off x="203637" y="7909034"/>
          <a:ext cx="333754" cy="867103"/>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xdr:col>
      <xdr:colOff>79375</xdr:colOff>
      <xdr:row>7</xdr:row>
      <xdr:rowOff>142875</xdr:rowOff>
    </xdr:from>
    <xdr:to>
      <xdr:col>4</xdr:col>
      <xdr:colOff>127000</xdr:colOff>
      <xdr:row>9</xdr:row>
      <xdr:rowOff>127000</xdr:rowOff>
    </xdr:to>
    <xdr:sp macro="" textlink="">
      <xdr:nvSpPr>
        <xdr:cNvPr id="14" name="楕円 13">
          <a:extLst>
            <a:ext uri="{FF2B5EF4-FFF2-40B4-BE49-F238E27FC236}">
              <a16:creationId xmlns:a16="http://schemas.microsoft.com/office/drawing/2014/main" id="{00000000-0008-0000-0100-00000E000000}"/>
            </a:ext>
          </a:extLst>
        </xdr:cNvPr>
        <xdr:cNvSpPr/>
      </xdr:nvSpPr>
      <xdr:spPr>
        <a:xfrm>
          <a:off x="254000" y="2127250"/>
          <a:ext cx="571500" cy="555625"/>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xdr:col>
      <xdr:colOff>142875</xdr:colOff>
      <xdr:row>9</xdr:row>
      <xdr:rowOff>127000</xdr:rowOff>
    </xdr:from>
    <xdr:to>
      <xdr:col>30</xdr:col>
      <xdr:colOff>35034</xdr:colOff>
      <xdr:row>14</xdr:row>
      <xdr:rowOff>56175</xdr:rowOff>
    </xdr:to>
    <xdr:sp macro="" textlink="">
      <xdr:nvSpPr>
        <xdr:cNvPr id="16" name="フリーフォーム: 図形 15">
          <a:extLst>
            <a:ext uri="{FF2B5EF4-FFF2-40B4-BE49-F238E27FC236}">
              <a16:creationId xmlns:a16="http://schemas.microsoft.com/office/drawing/2014/main" id="{00000000-0008-0000-0100-000010000000}"/>
            </a:ext>
          </a:extLst>
        </xdr:cNvPr>
        <xdr:cNvSpPr/>
      </xdr:nvSpPr>
      <xdr:spPr>
        <a:xfrm>
          <a:off x="317500" y="2682875"/>
          <a:ext cx="4924534" cy="1008675"/>
        </a:xfrm>
        <a:custGeom>
          <a:avLst/>
          <a:gdLst>
            <a:gd name="connsiteX0" fmla="*/ 458012 w 4924534"/>
            <a:gd name="connsiteY0" fmla="*/ 0 h 1008675"/>
            <a:gd name="connsiteX1" fmla="*/ 700596 w 4924534"/>
            <a:gd name="connsiteY1" fmla="*/ 700481 h 1008675"/>
            <a:gd name="connsiteX2" fmla="*/ 4873167 w 4924534"/>
            <a:gd name="connsiteY2" fmla="*/ 700481 h 1008675"/>
            <a:gd name="connsiteX3" fmla="*/ 4924534 w 4924534"/>
            <a:gd name="connsiteY3" fmla="*/ 751848 h 1008675"/>
            <a:gd name="connsiteX4" fmla="*/ 4924534 w 4924534"/>
            <a:gd name="connsiteY4" fmla="*/ 957308 h 1008675"/>
            <a:gd name="connsiteX5" fmla="*/ 4873167 w 4924534"/>
            <a:gd name="connsiteY5" fmla="*/ 1008675 h 1008675"/>
            <a:gd name="connsiteX6" fmla="*/ 51367 w 4924534"/>
            <a:gd name="connsiteY6" fmla="*/ 1008675 h 1008675"/>
            <a:gd name="connsiteX7" fmla="*/ 0 w 4924534"/>
            <a:gd name="connsiteY7" fmla="*/ 957308 h 1008675"/>
            <a:gd name="connsiteX8" fmla="*/ 0 w 4924534"/>
            <a:gd name="connsiteY8" fmla="*/ 751848 h 1008675"/>
            <a:gd name="connsiteX9" fmla="*/ 51367 w 4924534"/>
            <a:gd name="connsiteY9" fmla="*/ 700481 h 1008675"/>
            <a:gd name="connsiteX10" fmla="*/ 592884 w 4924534"/>
            <a:gd name="connsiteY10" fmla="*/ 700481 h 10086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4924534" h="1008675">
              <a:moveTo>
                <a:pt x="458012" y="0"/>
              </a:moveTo>
              <a:lnTo>
                <a:pt x="700596" y="700481"/>
              </a:lnTo>
              <a:lnTo>
                <a:pt x="4873167" y="700481"/>
              </a:lnTo>
              <a:cubicBezTo>
                <a:pt x="4901536" y="700481"/>
                <a:pt x="4924534" y="723479"/>
                <a:pt x="4924534" y="751848"/>
              </a:cubicBezTo>
              <a:lnTo>
                <a:pt x="4924534" y="957308"/>
              </a:lnTo>
              <a:cubicBezTo>
                <a:pt x="4924534" y="985677"/>
                <a:pt x="4901536" y="1008675"/>
                <a:pt x="4873167" y="1008675"/>
              </a:cubicBezTo>
              <a:lnTo>
                <a:pt x="51367" y="1008675"/>
              </a:lnTo>
              <a:cubicBezTo>
                <a:pt x="22998" y="1008675"/>
                <a:pt x="0" y="985677"/>
                <a:pt x="0" y="957308"/>
              </a:cubicBezTo>
              <a:lnTo>
                <a:pt x="0" y="751848"/>
              </a:lnTo>
              <a:cubicBezTo>
                <a:pt x="0" y="723479"/>
                <a:pt x="22998" y="700481"/>
                <a:pt x="51367" y="700481"/>
              </a:cubicBezTo>
              <a:lnTo>
                <a:pt x="592884" y="700481"/>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「下請」は、申請者が元請負者となり、下請負者を使用して事業実施した際の下請分</a:t>
          </a:r>
        </a:p>
      </xdr:txBody>
    </xdr:sp>
    <xdr:clientData/>
  </xdr:twoCellAnchor>
  <xdr:twoCellAnchor>
    <xdr:from>
      <xdr:col>2</xdr:col>
      <xdr:colOff>0</xdr:colOff>
      <xdr:row>27</xdr:row>
      <xdr:rowOff>0</xdr:rowOff>
    </xdr:from>
    <xdr:to>
      <xdr:col>30</xdr:col>
      <xdr:colOff>15875</xdr:colOff>
      <xdr:row>30</xdr:row>
      <xdr:rowOff>63500</xdr:rowOff>
    </xdr:to>
    <xdr:sp macro="" textlink="">
      <xdr:nvSpPr>
        <xdr:cNvPr id="22" name="フリーフォーム: 図形 21">
          <a:extLst>
            <a:ext uri="{FF2B5EF4-FFF2-40B4-BE49-F238E27FC236}">
              <a16:creationId xmlns:a16="http://schemas.microsoft.com/office/drawing/2014/main" id="{00000000-0008-0000-0100-000016000000}"/>
            </a:ext>
          </a:extLst>
        </xdr:cNvPr>
        <xdr:cNvSpPr/>
      </xdr:nvSpPr>
      <xdr:spPr>
        <a:xfrm>
          <a:off x="349250" y="7302500"/>
          <a:ext cx="4873625" cy="873125"/>
        </a:xfrm>
        <a:custGeom>
          <a:avLst/>
          <a:gdLst>
            <a:gd name="connsiteX0" fmla="*/ 37042 w 4873625"/>
            <a:gd name="connsiteY0" fmla="*/ 0 h 637451"/>
            <a:gd name="connsiteX1" fmla="*/ 4836583 w 4873625"/>
            <a:gd name="connsiteY1" fmla="*/ 0 h 637451"/>
            <a:gd name="connsiteX2" fmla="*/ 4873625 w 4873625"/>
            <a:gd name="connsiteY2" fmla="*/ 37042 h 637451"/>
            <a:gd name="connsiteX3" fmla="*/ 4873625 w 4873625"/>
            <a:gd name="connsiteY3" fmla="*/ 185208 h 637451"/>
            <a:gd name="connsiteX4" fmla="*/ 4836583 w 4873625"/>
            <a:gd name="connsiteY4" fmla="*/ 222250 h 637451"/>
            <a:gd name="connsiteX5" fmla="*/ 341630 w 4873625"/>
            <a:gd name="connsiteY5" fmla="*/ 222250 h 637451"/>
            <a:gd name="connsiteX6" fmla="*/ 196512 w 4873625"/>
            <a:gd name="connsiteY6" fmla="*/ 637451 h 637451"/>
            <a:gd name="connsiteX7" fmla="*/ 275226 w 4873625"/>
            <a:gd name="connsiteY7" fmla="*/ 222250 h 637451"/>
            <a:gd name="connsiteX8" fmla="*/ 37042 w 4873625"/>
            <a:gd name="connsiteY8" fmla="*/ 222250 h 637451"/>
            <a:gd name="connsiteX9" fmla="*/ 0 w 4873625"/>
            <a:gd name="connsiteY9" fmla="*/ 185208 h 637451"/>
            <a:gd name="connsiteX10" fmla="*/ 0 w 4873625"/>
            <a:gd name="connsiteY10" fmla="*/ 37042 h 637451"/>
            <a:gd name="connsiteX11" fmla="*/ 37042 w 4873625"/>
            <a:gd name="connsiteY11" fmla="*/ 0 h 63745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873625" h="637451">
              <a:moveTo>
                <a:pt x="37042" y="0"/>
              </a:moveTo>
              <a:lnTo>
                <a:pt x="4836583" y="0"/>
              </a:lnTo>
              <a:cubicBezTo>
                <a:pt x="4857041" y="0"/>
                <a:pt x="4873625" y="16584"/>
                <a:pt x="4873625" y="37042"/>
              </a:cubicBezTo>
              <a:lnTo>
                <a:pt x="4873625" y="185208"/>
              </a:lnTo>
              <a:cubicBezTo>
                <a:pt x="4873625" y="205666"/>
                <a:pt x="4857041" y="222250"/>
                <a:pt x="4836583" y="222250"/>
              </a:cubicBezTo>
              <a:lnTo>
                <a:pt x="341630" y="222250"/>
              </a:lnTo>
              <a:lnTo>
                <a:pt x="196512" y="637451"/>
              </a:lnTo>
              <a:lnTo>
                <a:pt x="275226" y="222250"/>
              </a:lnTo>
              <a:lnTo>
                <a:pt x="37042" y="222250"/>
              </a:lnTo>
              <a:cubicBezTo>
                <a:pt x="16584" y="222250"/>
                <a:pt x="0" y="205666"/>
                <a:pt x="0" y="185208"/>
              </a:cubicBezTo>
              <a:lnTo>
                <a:pt x="0" y="37042"/>
              </a:lnTo>
              <a:cubicBezTo>
                <a:pt x="0" y="16584"/>
                <a:pt x="16584" y="0"/>
                <a:pt x="37042"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「下請」は、申請者が下請負者として事業実施した際の申請者請負分を記載する</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5</xdr:row>
          <xdr:rowOff>180975</xdr:rowOff>
        </xdr:from>
        <xdr:to>
          <xdr:col>4</xdr:col>
          <xdr:colOff>85725</xdr:colOff>
          <xdr:row>6</xdr:row>
          <xdr:rowOff>257175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2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xdr:row>
          <xdr:rowOff>228600</xdr:rowOff>
        </xdr:from>
        <xdr:to>
          <xdr:col>4</xdr:col>
          <xdr:colOff>85725</xdr:colOff>
          <xdr:row>11</xdr:row>
          <xdr:rowOff>257175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2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62</xdr:row>
          <xdr:rowOff>152400</xdr:rowOff>
        </xdr:from>
        <xdr:to>
          <xdr:col>4</xdr:col>
          <xdr:colOff>85725</xdr:colOff>
          <xdr:row>64</xdr:row>
          <xdr:rowOff>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2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67</xdr:row>
          <xdr:rowOff>161925</xdr:rowOff>
        </xdr:from>
        <xdr:to>
          <xdr:col>4</xdr:col>
          <xdr:colOff>85725</xdr:colOff>
          <xdr:row>69</xdr:row>
          <xdr:rowOff>9525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2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70</xdr:row>
          <xdr:rowOff>104775</xdr:rowOff>
        </xdr:from>
        <xdr:to>
          <xdr:col>4</xdr:col>
          <xdr:colOff>85725</xdr:colOff>
          <xdr:row>72</xdr:row>
          <xdr:rowOff>9525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2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79</xdr:row>
          <xdr:rowOff>161925</xdr:rowOff>
        </xdr:from>
        <xdr:to>
          <xdr:col>4</xdr:col>
          <xdr:colOff>85725</xdr:colOff>
          <xdr:row>81</xdr:row>
          <xdr:rowOff>9525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2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4</xdr:row>
      <xdr:rowOff>171449</xdr:rowOff>
    </xdr:from>
    <xdr:to>
      <xdr:col>1</xdr:col>
      <xdr:colOff>76200</xdr:colOff>
      <xdr:row>13</xdr:row>
      <xdr:rowOff>57149</xdr:rowOff>
    </xdr:to>
    <xdr:sp macro="" textlink="">
      <xdr:nvSpPr>
        <xdr:cNvPr id="14" name="楕円 13">
          <a:extLst>
            <a:ext uri="{FF2B5EF4-FFF2-40B4-BE49-F238E27FC236}">
              <a16:creationId xmlns:a16="http://schemas.microsoft.com/office/drawing/2014/main" id="{00000000-0008-0000-0200-00000E000000}"/>
            </a:ext>
          </a:extLst>
        </xdr:cNvPr>
        <xdr:cNvSpPr/>
      </xdr:nvSpPr>
      <xdr:spPr>
        <a:xfrm>
          <a:off x="0" y="1183820"/>
          <a:ext cx="293914" cy="1807029"/>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0</xdr:col>
      <xdr:colOff>0</xdr:colOff>
      <xdr:row>62</xdr:row>
      <xdr:rowOff>76201</xdr:rowOff>
    </xdr:from>
    <xdr:to>
      <xdr:col>2</xdr:col>
      <xdr:colOff>119742</xdr:colOff>
      <xdr:row>64</xdr:row>
      <xdr:rowOff>107085</xdr:rowOff>
    </xdr:to>
    <xdr:sp macro="" textlink="">
      <xdr:nvSpPr>
        <xdr:cNvPr id="16" name="楕円 15">
          <a:extLst>
            <a:ext uri="{FF2B5EF4-FFF2-40B4-BE49-F238E27FC236}">
              <a16:creationId xmlns:a16="http://schemas.microsoft.com/office/drawing/2014/main" id="{00000000-0008-0000-0200-000010000000}"/>
            </a:ext>
          </a:extLst>
        </xdr:cNvPr>
        <xdr:cNvSpPr/>
      </xdr:nvSpPr>
      <xdr:spPr>
        <a:xfrm>
          <a:off x="0" y="12006944"/>
          <a:ext cx="517071" cy="488084"/>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0</xdr:col>
      <xdr:colOff>0</xdr:colOff>
      <xdr:row>67</xdr:row>
      <xdr:rowOff>43542</xdr:rowOff>
    </xdr:from>
    <xdr:to>
      <xdr:col>1</xdr:col>
      <xdr:colOff>92529</xdr:colOff>
      <xdr:row>73</xdr:row>
      <xdr:rowOff>19998</xdr:rowOff>
    </xdr:to>
    <xdr:sp macro="" textlink="">
      <xdr:nvSpPr>
        <xdr:cNvPr id="18" name="楕円 17">
          <a:extLst>
            <a:ext uri="{FF2B5EF4-FFF2-40B4-BE49-F238E27FC236}">
              <a16:creationId xmlns:a16="http://schemas.microsoft.com/office/drawing/2014/main" id="{00000000-0008-0000-0200-000012000000}"/>
            </a:ext>
          </a:extLst>
        </xdr:cNvPr>
        <xdr:cNvSpPr/>
      </xdr:nvSpPr>
      <xdr:spPr>
        <a:xfrm>
          <a:off x="0" y="13008428"/>
          <a:ext cx="310243" cy="1239199"/>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xdr:col>
      <xdr:colOff>27215</xdr:colOff>
      <xdr:row>76</xdr:row>
      <xdr:rowOff>168730</xdr:rowOff>
    </xdr:from>
    <xdr:to>
      <xdr:col>10</xdr:col>
      <xdr:colOff>29936</xdr:colOff>
      <xdr:row>78</xdr:row>
      <xdr:rowOff>40823</xdr:rowOff>
    </xdr:to>
    <xdr:sp macro="" textlink="">
      <xdr:nvSpPr>
        <xdr:cNvPr id="20" name="楕円 19">
          <a:extLst>
            <a:ext uri="{FF2B5EF4-FFF2-40B4-BE49-F238E27FC236}">
              <a16:creationId xmlns:a16="http://schemas.microsoft.com/office/drawing/2014/main" id="{00000000-0008-0000-0200-000014000000}"/>
            </a:ext>
          </a:extLst>
        </xdr:cNvPr>
        <xdr:cNvSpPr/>
      </xdr:nvSpPr>
      <xdr:spPr>
        <a:xfrm>
          <a:off x="244929" y="15054944"/>
          <a:ext cx="1619250" cy="247650"/>
        </a:xfrm>
        <a:prstGeom prst="ellipse">
          <a:avLst/>
        </a:prstGeom>
        <a:noFill/>
        <a:ln w="28575" cap="flat" cmpd="sng" algn="ctr">
          <a:solidFill>
            <a:srgbClr val="FF0000"/>
          </a:solidFill>
          <a:prstDash val="sysDash"/>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0</xdr:col>
      <xdr:colOff>0</xdr:colOff>
      <xdr:row>79</xdr:row>
      <xdr:rowOff>70757</xdr:rowOff>
    </xdr:from>
    <xdr:to>
      <xdr:col>2</xdr:col>
      <xdr:colOff>119742</xdr:colOff>
      <xdr:row>81</xdr:row>
      <xdr:rowOff>101641</xdr:rowOff>
    </xdr:to>
    <xdr:sp macro="" textlink="">
      <xdr:nvSpPr>
        <xdr:cNvPr id="21" name="楕円 20">
          <a:extLst>
            <a:ext uri="{FF2B5EF4-FFF2-40B4-BE49-F238E27FC236}">
              <a16:creationId xmlns:a16="http://schemas.microsoft.com/office/drawing/2014/main" id="{00000000-0008-0000-0200-000015000000}"/>
            </a:ext>
          </a:extLst>
        </xdr:cNvPr>
        <xdr:cNvSpPr/>
      </xdr:nvSpPr>
      <xdr:spPr>
        <a:xfrm>
          <a:off x="0" y="15506700"/>
          <a:ext cx="517071" cy="488084"/>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7</xdr:col>
      <xdr:colOff>77931</xdr:colOff>
      <xdr:row>4</xdr:row>
      <xdr:rowOff>55417</xdr:rowOff>
    </xdr:from>
    <xdr:to>
      <xdr:col>25</xdr:col>
      <xdr:colOff>138546</xdr:colOff>
      <xdr:row>5</xdr:row>
      <xdr:rowOff>100214</xdr:rowOff>
    </xdr:to>
    <xdr:sp macro="" textlink="">
      <xdr:nvSpPr>
        <xdr:cNvPr id="23" name="吹き出し: 角を丸めた四角形 22">
          <a:extLst>
            <a:ext uri="{FF2B5EF4-FFF2-40B4-BE49-F238E27FC236}">
              <a16:creationId xmlns:a16="http://schemas.microsoft.com/office/drawing/2014/main" id="{00000000-0008-0000-0200-000017000000}"/>
            </a:ext>
          </a:extLst>
        </xdr:cNvPr>
        <xdr:cNvSpPr/>
      </xdr:nvSpPr>
      <xdr:spPr>
        <a:xfrm>
          <a:off x="1385454" y="1059872"/>
          <a:ext cx="3333751" cy="269933"/>
        </a:xfrm>
        <a:prstGeom prst="wedgeRoundRectCallout">
          <a:avLst>
            <a:gd name="adj1" fmla="val -81930"/>
            <a:gd name="adj2" fmla="val 128891"/>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solidFill>
                <a:srgbClr val="0D0D0D"/>
              </a:solidFill>
              <a:effectLst/>
              <a:latin typeface="ＭＳ 明朝" panose="02020609040205080304" pitchFamily="17" charset="-128"/>
              <a:ea typeface="Meiryo UI" panose="020B0604030504040204" pitchFamily="50" charset="-128"/>
              <a:cs typeface="ＭＳ 明朝" panose="02020609040205080304" pitchFamily="17" charset="-128"/>
            </a:rPr>
            <a:t>申請者が法人の場合はこちらの</a:t>
          </a:r>
          <a:r>
            <a:rPr lang="ja-JP" sz="1050">
              <a:solidFill>
                <a:srgbClr val="0D0D0D"/>
              </a:solidFill>
              <a:effectLst/>
              <a:latin typeface="ＭＳ 明朝" panose="02020609040205080304" pitchFamily="17" charset="-128"/>
              <a:ea typeface="Meiryo UI" panose="020B0604030504040204" pitchFamily="50" charset="-128"/>
              <a:cs typeface="ＭＳ 明朝" panose="02020609040205080304" pitchFamily="17" charset="-128"/>
            </a:rPr>
            <a:t>該当する項目にチェック</a:t>
          </a:r>
          <a:endParaRPr lang="ja-JP" sz="1050">
            <a:effectLst/>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6</xdr:col>
      <xdr:colOff>59873</xdr:colOff>
      <xdr:row>64</xdr:row>
      <xdr:rowOff>114300</xdr:rowOff>
    </xdr:from>
    <xdr:to>
      <xdr:col>17</xdr:col>
      <xdr:colOff>155863</xdr:colOff>
      <xdr:row>66</xdr:row>
      <xdr:rowOff>147204</xdr:rowOff>
    </xdr:to>
    <xdr:sp macro="" textlink="">
      <xdr:nvSpPr>
        <xdr:cNvPr id="29" name="吹き出し: 角を丸めた四角形 28">
          <a:extLst>
            <a:ext uri="{FF2B5EF4-FFF2-40B4-BE49-F238E27FC236}">
              <a16:creationId xmlns:a16="http://schemas.microsoft.com/office/drawing/2014/main" id="{00000000-0008-0000-0200-00001D000000}"/>
            </a:ext>
          </a:extLst>
        </xdr:cNvPr>
        <xdr:cNvSpPr/>
      </xdr:nvSpPr>
      <xdr:spPr>
        <a:xfrm>
          <a:off x="1185555" y="12418868"/>
          <a:ext cx="2096240" cy="379268"/>
        </a:xfrm>
        <a:prstGeom prst="wedgeRoundRectCallout">
          <a:avLst>
            <a:gd name="adj1" fmla="val -80818"/>
            <a:gd name="adj2" fmla="val -62789"/>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effectLst/>
              <a:latin typeface="Meiryo UI" panose="020B0604030504040204" pitchFamily="50" charset="-128"/>
              <a:ea typeface="Meiryo UI" panose="020B0604030504040204" pitchFamily="50" charset="-128"/>
              <a:cs typeface="ＭＳ 明朝" panose="02020609040205080304" pitchFamily="17" charset="-128"/>
            </a:rPr>
            <a:t>経理の分離ができることが必要</a:t>
          </a:r>
          <a:endParaRPr lang="ja-JP" sz="1050">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1</xdr:col>
      <xdr:colOff>59872</xdr:colOff>
      <xdr:row>7</xdr:row>
      <xdr:rowOff>27215</xdr:rowOff>
    </xdr:from>
    <xdr:to>
      <xdr:col>33</xdr:col>
      <xdr:colOff>168203</xdr:colOff>
      <xdr:row>14</xdr:row>
      <xdr:rowOff>55291</xdr:rowOff>
    </xdr:to>
    <xdr:sp macro="" textlink="">
      <xdr:nvSpPr>
        <xdr:cNvPr id="24" name="フリーフォーム: 図形 23">
          <a:extLst>
            <a:ext uri="{FF2B5EF4-FFF2-40B4-BE49-F238E27FC236}">
              <a16:creationId xmlns:a16="http://schemas.microsoft.com/office/drawing/2014/main" id="{00000000-0008-0000-0200-000018000000}"/>
            </a:ext>
          </a:extLst>
        </xdr:cNvPr>
        <xdr:cNvSpPr/>
      </xdr:nvSpPr>
      <xdr:spPr>
        <a:xfrm>
          <a:off x="277586" y="1774372"/>
          <a:ext cx="5855988" cy="1443219"/>
        </a:xfrm>
        <a:custGeom>
          <a:avLst/>
          <a:gdLst>
            <a:gd name="connsiteX0" fmla="*/ 63250 w 5855988"/>
            <a:gd name="connsiteY0" fmla="*/ 0 h 1443219"/>
            <a:gd name="connsiteX1" fmla="*/ 695296 w 5855988"/>
            <a:gd name="connsiteY1" fmla="*/ 947919 h 1443219"/>
            <a:gd name="connsiteX2" fmla="*/ 5773436 w 5855988"/>
            <a:gd name="connsiteY2" fmla="*/ 947919 h 1443219"/>
            <a:gd name="connsiteX3" fmla="*/ 5855988 w 5855988"/>
            <a:gd name="connsiteY3" fmla="*/ 1030471 h 1443219"/>
            <a:gd name="connsiteX4" fmla="*/ 5855988 w 5855988"/>
            <a:gd name="connsiteY4" fmla="*/ 1360667 h 1443219"/>
            <a:gd name="connsiteX5" fmla="*/ 5773436 w 5855988"/>
            <a:gd name="connsiteY5" fmla="*/ 1443219 h 1443219"/>
            <a:gd name="connsiteX6" fmla="*/ 82552 w 5855988"/>
            <a:gd name="connsiteY6" fmla="*/ 1443219 h 1443219"/>
            <a:gd name="connsiteX7" fmla="*/ 0 w 5855988"/>
            <a:gd name="connsiteY7" fmla="*/ 1360667 h 1443219"/>
            <a:gd name="connsiteX8" fmla="*/ 0 w 5855988"/>
            <a:gd name="connsiteY8" fmla="*/ 1030471 h 1443219"/>
            <a:gd name="connsiteX9" fmla="*/ 82552 w 5855988"/>
            <a:gd name="connsiteY9" fmla="*/ 947919 h 1443219"/>
            <a:gd name="connsiteX10" fmla="*/ 531858 w 5855988"/>
            <a:gd name="connsiteY10" fmla="*/ 947919 h 144321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855988" h="1443219">
              <a:moveTo>
                <a:pt x="63250" y="0"/>
              </a:moveTo>
              <a:lnTo>
                <a:pt x="695296" y="947919"/>
              </a:lnTo>
              <a:lnTo>
                <a:pt x="5773436" y="947919"/>
              </a:lnTo>
              <a:cubicBezTo>
                <a:pt x="5819028" y="947919"/>
                <a:pt x="5855988" y="984879"/>
                <a:pt x="5855988" y="1030471"/>
              </a:cubicBezTo>
              <a:lnTo>
                <a:pt x="5855988" y="1360667"/>
              </a:lnTo>
              <a:cubicBezTo>
                <a:pt x="5855988" y="1406259"/>
                <a:pt x="5819028" y="1443219"/>
                <a:pt x="5773436" y="1443219"/>
              </a:cubicBezTo>
              <a:lnTo>
                <a:pt x="82552" y="1443219"/>
              </a:lnTo>
              <a:cubicBezTo>
                <a:pt x="36960" y="1443219"/>
                <a:pt x="0" y="1406259"/>
                <a:pt x="0" y="1360667"/>
              </a:cubicBezTo>
              <a:lnTo>
                <a:pt x="0" y="1030471"/>
              </a:lnTo>
              <a:cubicBezTo>
                <a:pt x="0" y="984879"/>
                <a:pt x="36960" y="947919"/>
                <a:pt x="82552" y="947919"/>
              </a:cubicBezTo>
              <a:lnTo>
                <a:pt x="531858" y="947919"/>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72000" bIns="36000" rtlCol="0" anchor="b" anchorCtr="1">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連結子会社がある場合は併せて判断するので、単体及び連結の財務諸表の提出又は表の記載が必要</a:t>
          </a:r>
          <a:endPar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endParaRPr>
        </a:p>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連結していない子会社については提出又は表の記載不要</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0</xdr:col>
      <xdr:colOff>16328</xdr:colOff>
      <xdr:row>56</xdr:row>
      <xdr:rowOff>147205</xdr:rowOff>
    </xdr:from>
    <xdr:to>
      <xdr:col>34</xdr:col>
      <xdr:colOff>130627</xdr:colOff>
      <xdr:row>62</xdr:row>
      <xdr:rowOff>69273</xdr:rowOff>
    </xdr:to>
    <xdr:sp macro="" textlink="">
      <xdr:nvSpPr>
        <xdr:cNvPr id="32" name="フリーフォーム: 図形 31">
          <a:extLst>
            <a:ext uri="{FF2B5EF4-FFF2-40B4-BE49-F238E27FC236}">
              <a16:creationId xmlns:a16="http://schemas.microsoft.com/office/drawing/2014/main" id="{00000000-0008-0000-0200-000020000000}"/>
            </a:ext>
          </a:extLst>
        </xdr:cNvPr>
        <xdr:cNvSpPr/>
      </xdr:nvSpPr>
      <xdr:spPr>
        <a:xfrm>
          <a:off x="16328" y="10884478"/>
          <a:ext cx="6331526" cy="1039090"/>
        </a:xfrm>
        <a:custGeom>
          <a:avLst/>
          <a:gdLst>
            <a:gd name="connsiteX0" fmla="*/ 536523 w 6079182"/>
            <a:gd name="connsiteY0" fmla="*/ 0 h 1263929"/>
            <a:gd name="connsiteX1" fmla="*/ 918489 w 6079182"/>
            <a:gd name="connsiteY1" fmla="*/ 952059 h 1263929"/>
            <a:gd name="connsiteX2" fmla="*/ 6027203 w 6079182"/>
            <a:gd name="connsiteY2" fmla="*/ 952059 h 1263929"/>
            <a:gd name="connsiteX3" fmla="*/ 6079182 w 6079182"/>
            <a:gd name="connsiteY3" fmla="*/ 1004038 h 1263929"/>
            <a:gd name="connsiteX4" fmla="*/ 6079182 w 6079182"/>
            <a:gd name="connsiteY4" fmla="*/ 1211950 h 1263929"/>
            <a:gd name="connsiteX5" fmla="*/ 6027203 w 6079182"/>
            <a:gd name="connsiteY5" fmla="*/ 1263929 h 1263929"/>
            <a:gd name="connsiteX6" fmla="*/ 51979 w 6079182"/>
            <a:gd name="connsiteY6" fmla="*/ 1263929 h 1263929"/>
            <a:gd name="connsiteX7" fmla="*/ 0 w 6079182"/>
            <a:gd name="connsiteY7" fmla="*/ 1211950 h 1263929"/>
            <a:gd name="connsiteX8" fmla="*/ 0 w 6079182"/>
            <a:gd name="connsiteY8" fmla="*/ 1004038 h 1263929"/>
            <a:gd name="connsiteX9" fmla="*/ 51979 w 6079182"/>
            <a:gd name="connsiteY9" fmla="*/ 952059 h 1263929"/>
            <a:gd name="connsiteX10" fmla="*/ 672688 w 6079182"/>
            <a:gd name="connsiteY10" fmla="*/ 952059 h 126392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6079182" h="1263929">
              <a:moveTo>
                <a:pt x="536523" y="0"/>
              </a:moveTo>
              <a:lnTo>
                <a:pt x="918489" y="952059"/>
              </a:lnTo>
              <a:lnTo>
                <a:pt x="6027203" y="952059"/>
              </a:lnTo>
              <a:cubicBezTo>
                <a:pt x="6055910" y="952059"/>
                <a:pt x="6079182" y="975331"/>
                <a:pt x="6079182" y="1004038"/>
              </a:cubicBezTo>
              <a:lnTo>
                <a:pt x="6079182" y="1211950"/>
              </a:lnTo>
              <a:cubicBezTo>
                <a:pt x="6079182" y="1240657"/>
                <a:pt x="6055910" y="1263929"/>
                <a:pt x="6027203" y="1263929"/>
              </a:cubicBezTo>
              <a:lnTo>
                <a:pt x="51979" y="1263929"/>
              </a:lnTo>
              <a:cubicBezTo>
                <a:pt x="23272" y="1263929"/>
                <a:pt x="0" y="1240657"/>
                <a:pt x="0" y="1211950"/>
              </a:cubicBezTo>
              <a:lnTo>
                <a:pt x="0" y="1004038"/>
              </a:lnTo>
              <a:cubicBezTo>
                <a:pt x="0" y="975331"/>
                <a:pt x="23272" y="952059"/>
                <a:pt x="51979" y="952059"/>
              </a:cubicBezTo>
              <a:lnTo>
                <a:pt x="672688" y="952059"/>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288000" bIns="36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「経常利益金額等」とは損益計算書の経常利益の額に当該損益計算書の減価償却費の額を加えて得た金額</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3</xdr:col>
      <xdr:colOff>157842</xdr:colOff>
      <xdr:row>72</xdr:row>
      <xdr:rowOff>125187</xdr:rowOff>
    </xdr:from>
    <xdr:to>
      <xdr:col>29</xdr:col>
      <xdr:colOff>157843</xdr:colOff>
      <xdr:row>76</xdr:row>
      <xdr:rowOff>159901</xdr:rowOff>
    </xdr:to>
    <xdr:sp macro="" textlink="">
      <xdr:nvSpPr>
        <xdr:cNvPr id="38" name="フリーフォーム: 図形 37">
          <a:extLst>
            <a:ext uri="{FF2B5EF4-FFF2-40B4-BE49-F238E27FC236}">
              <a16:creationId xmlns:a16="http://schemas.microsoft.com/office/drawing/2014/main" id="{00000000-0008-0000-0200-000026000000}"/>
            </a:ext>
          </a:extLst>
        </xdr:cNvPr>
        <xdr:cNvSpPr/>
      </xdr:nvSpPr>
      <xdr:spPr>
        <a:xfrm>
          <a:off x="734785" y="14178644"/>
          <a:ext cx="4669972" cy="867471"/>
        </a:xfrm>
        <a:custGeom>
          <a:avLst/>
          <a:gdLst>
            <a:gd name="connsiteX0" fmla="*/ 84668 w 4457700"/>
            <a:gd name="connsiteY0" fmla="*/ 0 h 867471"/>
            <a:gd name="connsiteX1" fmla="*/ 4373032 w 4457700"/>
            <a:gd name="connsiteY1" fmla="*/ 0 h 867471"/>
            <a:gd name="connsiteX2" fmla="*/ 4457700 w 4457700"/>
            <a:gd name="connsiteY2" fmla="*/ 84668 h 867471"/>
            <a:gd name="connsiteX3" fmla="*/ 4457700 w 4457700"/>
            <a:gd name="connsiteY3" fmla="*/ 423332 h 867471"/>
            <a:gd name="connsiteX4" fmla="*/ 4373032 w 4457700"/>
            <a:gd name="connsiteY4" fmla="*/ 508000 h 867471"/>
            <a:gd name="connsiteX5" fmla="*/ 540658 w 4457700"/>
            <a:gd name="connsiteY5" fmla="*/ 508000 h 867471"/>
            <a:gd name="connsiteX6" fmla="*/ 564501 w 4457700"/>
            <a:gd name="connsiteY6" fmla="*/ 867471 h 867471"/>
            <a:gd name="connsiteX7" fmla="*/ 387578 w 4457700"/>
            <a:gd name="connsiteY7" fmla="*/ 508000 h 867471"/>
            <a:gd name="connsiteX8" fmla="*/ 84668 w 4457700"/>
            <a:gd name="connsiteY8" fmla="*/ 508000 h 867471"/>
            <a:gd name="connsiteX9" fmla="*/ 0 w 4457700"/>
            <a:gd name="connsiteY9" fmla="*/ 423332 h 867471"/>
            <a:gd name="connsiteX10" fmla="*/ 0 w 4457700"/>
            <a:gd name="connsiteY10" fmla="*/ 84668 h 867471"/>
            <a:gd name="connsiteX11" fmla="*/ 84668 w 4457700"/>
            <a:gd name="connsiteY11" fmla="*/ 0 h 86747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457700" h="867471">
              <a:moveTo>
                <a:pt x="84668" y="0"/>
              </a:moveTo>
              <a:lnTo>
                <a:pt x="4373032" y="0"/>
              </a:lnTo>
              <a:cubicBezTo>
                <a:pt x="4419793" y="0"/>
                <a:pt x="4457700" y="37907"/>
                <a:pt x="4457700" y="84668"/>
              </a:cubicBezTo>
              <a:lnTo>
                <a:pt x="4457700" y="423332"/>
              </a:lnTo>
              <a:cubicBezTo>
                <a:pt x="4457700" y="470093"/>
                <a:pt x="4419793" y="508000"/>
                <a:pt x="4373032" y="508000"/>
              </a:cubicBezTo>
              <a:lnTo>
                <a:pt x="540658" y="508000"/>
              </a:lnTo>
              <a:lnTo>
                <a:pt x="564501" y="867471"/>
              </a:lnTo>
              <a:lnTo>
                <a:pt x="387578" y="508000"/>
              </a:lnTo>
              <a:lnTo>
                <a:pt x="84668" y="508000"/>
              </a:lnTo>
              <a:cubicBezTo>
                <a:pt x="37907" y="508000"/>
                <a:pt x="0" y="470093"/>
                <a:pt x="0" y="423332"/>
              </a:cubicBezTo>
              <a:lnTo>
                <a:pt x="0" y="84668"/>
              </a:lnTo>
              <a:cubicBezTo>
                <a:pt x="0" y="37907"/>
                <a:pt x="37907" y="0"/>
                <a:pt x="84668"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「納税証明書」とは、（国税通則法施行規則（昭和</a:t>
          </a:r>
          <a:r>
            <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37</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年大蔵省令第</a:t>
          </a:r>
          <a:r>
            <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28</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号）</a:t>
          </a:r>
          <a:endPar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endParaRPr>
        </a:p>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別紙第９号書式その３又はその３の２）の写し</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10</xdr:col>
      <xdr:colOff>112570</xdr:colOff>
      <xdr:row>67</xdr:row>
      <xdr:rowOff>88035</xdr:rowOff>
    </xdr:from>
    <xdr:to>
      <xdr:col>29</xdr:col>
      <xdr:colOff>0</xdr:colOff>
      <xdr:row>68</xdr:row>
      <xdr:rowOff>183631</xdr:rowOff>
    </xdr:to>
    <xdr:sp macro="" textlink="">
      <xdr:nvSpPr>
        <xdr:cNvPr id="19" name="吹き出し: 角を丸めた四角形 18">
          <a:extLst>
            <a:ext uri="{FF2B5EF4-FFF2-40B4-BE49-F238E27FC236}">
              <a16:creationId xmlns:a16="http://schemas.microsoft.com/office/drawing/2014/main" id="{00000000-0008-0000-0200-000013000000}"/>
            </a:ext>
          </a:extLst>
        </xdr:cNvPr>
        <xdr:cNvSpPr/>
      </xdr:nvSpPr>
      <xdr:spPr>
        <a:xfrm>
          <a:off x="1965615" y="12964103"/>
          <a:ext cx="3342408" cy="320733"/>
        </a:xfrm>
        <a:prstGeom prst="wedgeRoundRectCallout">
          <a:avLst>
            <a:gd name="adj1" fmla="val -95777"/>
            <a:gd name="adj2" fmla="val 69275"/>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effectLst/>
              <a:latin typeface="Meiryo UI" panose="020B0604030504040204" pitchFamily="50" charset="-128"/>
              <a:ea typeface="Meiryo UI" panose="020B0604030504040204" pitchFamily="50" charset="-128"/>
              <a:cs typeface="ＭＳ 明朝" panose="02020609040205080304" pitchFamily="17" charset="-128"/>
            </a:rPr>
            <a:t>申請者が個人の場合はこちらの該当する項目にチェック</a:t>
          </a:r>
          <a:endParaRPr lang="ja-JP" sz="1050">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5</xdr:col>
      <xdr:colOff>173182</xdr:colOff>
      <xdr:row>81</xdr:row>
      <xdr:rowOff>138545</xdr:rowOff>
    </xdr:from>
    <xdr:to>
      <xdr:col>17</xdr:col>
      <xdr:colOff>87331</xdr:colOff>
      <xdr:row>83</xdr:row>
      <xdr:rowOff>171450</xdr:rowOff>
    </xdr:to>
    <xdr:sp macro="" textlink="">
      <xdr:nvSpPr>
        <xdr:cNvPr id="25" name="吹き出し: 角を丸めた四角形 24">
          <a:extLst>
            <a:ext uri="{FF2B5EF4-FFF2-40B4-BE49-F238E27FC236}">
              <a16:creationId xmlns:a16="http://schemas.microsoft.com/office/drawing/2014/main" id="{00000000-0008-0000-0200-000019000000}"/>
            </a:ext>
          </a:extLst>
        </xdr:cNvPr>
        <xdr:cNvSpPr/>
      </xdr:nvSpPr>
      <xdr:spPr>
        <a:xfrm>
          <a:off x="1117023" y="15906750"/>
          <a:ext cx="2096240" cy="379268"/>
        </a:xfrm>
        <a:prstGeom prst="wedgeRoundRectCallout">
          <a:avLst>
            <a:gd name="adj1" fmla="val -80818"/>
            <a:gd name="adj2" fmla="val -62789"/>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effectLst/>
              <a:latin typeface="Meiryo UI" panose="020B0604030504040204" pitchFamily="50" charset="-128"/>
              <a:ea typeface="Meiryo UI" panose="020B0604030504040204" pitchFamily="50" charset="-128"/>
              <a:cs typeface="ＭＳ 明朝" panose="02020609040205080304" pitchFamily="17" charset="-128"/>
            </a:rPr>
            <a:t>経理の分離ができることが必要</a:t>
          </a:r>
          <a:endParaRPr lang="ja-JP" sz="1050">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17</xdr:col>
      <xdr:colOff>111126</xdr:colOff>
      <xdr:row>6</xdr:row>
      <xdr:rowOff>315685</xdr:rowOff>
    </xdr:from>
    <xdr:to>
      <xdr:col>29</xdr:col>
      <xdr:colOff>79376</xdr:colOff>
      <xdr:row>12</xdr:row>
      <xdr:rowOff>15874</xdr:rowOff>
    </xdr:to>
    <xdr:sp macro="" textlink="">
      <xdr:nvSpPr>
        <xdr:cNvPr id="14" name="フリーフォーム: 図形 13">
          <a:extLst>
            <a:ext uri="{FF2B5EF4-FFF2-40B4-BE49-F238E27FC236}">
              <a16:creationId xmlns:a16="http://schemas.microsoft.com/office/drawing/2014/main" id="{00000000-0008-0000-0300-00000E000000}"/>
            </a:ext>
          </a:extLst>
        </xdr:cNvPr>
        <xdr:cNvSpPr/>
      </xdr:nvSpPr>
      <xdr:spPr>
        <a:xfrm>
          <a:off x="3460751" y="1807935"/>
          <a:ext cx="2317750" cy="1001939"/>
        </a:xfrm>
        <a:custGeom>
          <a:avLst/>
          <a:gdLst>
            <a:gd name="connsiteX0" fmla="*/ 352650 w 2060255"/>
            <a:gd name="connsiteY0" fmla="*/ 0 h 864896"/>
            <a:gd name="connsiteX1" fmla="*/ 242684 w 2060255"/>
            <a:gd name="connsiteY1" fmla="*/ 610559 h 864896"/>
            <a:gd name="connsiteX2" fmla="*/ 2017865 w 2060255"/>
            <a:gd name="connsiteY2" fmla="*/ 610559 h 864896"/>
            <a:gd name="connsiteX3" fmla="*/ 2060255 w 2060255"/>
            <a:gd name="connsiteY3" fmla="*/ 652949 h 864896"/>
            <a:gd name="connsiteX4" fmla="*/ 2060255 w 2060255"/>
            <a:gd name="connsiteY4" fmla="*/ 822506 h 864896"/>
            <a:gd name="connsiteX5" fmla="*/ 2017865 w 2060255"/>
            <a:gd name="connsiteY5" fmla="*/ 864896 h 864896"/>
            <a:gd name="connsiteX6" fmla="*/ 42390 w 2060255"/>
            <a:gd name="connsiteY6" fmla="*/ 864896 h 864896"/>
            <a:gd name="connsiteX7" fmla="*/ 0 w 2060255"/>
            <a:gd name="connsiteY7" fmla="*/ 822506 h 864896"/>
            <a:gd name="connsiteX8" fmla="*/ 0 w 2060255"/>
            <a:gd name="connsiteY8" fmla="*/ 652949 h 864896"/>
            <a:gd name="connsiteX9" fmla="*/ 42390 w 2060255"/>
            <a:gd name="connsiteY9" fmla="*/ 610559 h 864896"/>
            <a:gd name="connsiteX10" fmla="*/ 132953 w 2060255"/>
            <a:gd name="connsiteY10" fmla="*/ 610559 h 86489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060255" h="864896">
              <a:moveTo>
                <a:pt x="352650" y="0"/>
              </a:moveTo>
              <a:lnTo>
                <a:pt x="242684" y="610559"/>
              </a:lnTo>
              <a:lnTo>
                <a:pt x="2017865" y="610559"/>
              </a:lnTo>
              <a:cubicBezTo>
                <a:pt x="2041276" y="610559"/>
                <a:pt x="2060255" y="629538"/>
                <a:pt x="2060255" y="652949"/>
              </a:cubicBezTo>
              <a:lnTo>
                <a:pt x="2060255" y="822506"/>
              </a:lnTo>
              <a:cubicBezTo>
                <a:pt x="2060255" y="845917"/>
                <a:pt x="2041276" y="864896"/>
                <a:pt x="2017865" y="864896"/>
              </a:cubicBezTo>
              <a:lnTo>
                <a:pt x="42390" y="864896"/>
              </a:lnTo>
              <a:cubicBezTo>
                <a:pt x="18979" y="864896"/>
                <a:pt x="0" y="845917"/>
                <a:pt x="0" y="822506"/>
              </a:cubicBezTo>
              <a:lnTo>
                <a:pt x="0" y="652949"/>
              </a:lnTo>
              <a:cubicBezTo>
                <a:pt x="0" y="629538"/>
                <a:pt x="18979" y="610559"/>
                <a:pt x="42390" y="610559"/>
              </a:cubicBezTo>
              <a:lnTo>
                <a:pt x="132953" y="610559"/>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36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Ａ</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）以上の金額を記載すること</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26933</xdr:colOff>
      <xdr:row>14</xdr:row>
      <xdr:rowOff>22664</xdr:rowOff>
    </xdr:from>
    <xdr:to>
      <xdr:col>30</xdr:col>
      <xdr:colOff>138605</xdr:colOff>
      <xdr:row>16</xdr:row>
      <xdr:rowOff>160612</xdr:rowOff>
    </xdr:to>
    <xdr:sp macro="" textlink="">
      <xdr:nvSpPr>
        <xdr:cNvPr id="2" name="大かっこ 1">
          <a:extLst>
            <a:ext uri="{FF2B5EF4-FFF2-40B4-BE49-F238E27FC236}">
              <a16:creationId xmlns:a16="http://schemas.microsoft.com/office/drawing/2014/main" id="{00000000-0008-0000-0400-000002000000}"/>
            </a:ext>
          </a:extLst>
        </xdr:cNvPr>
        <xdr:cNvSpPr/>
      </xdr:nvSpPr>
      <xdr:spPr>
        <a:xfrm>
          <a:off x="4637033" y="4632764"/>
          <a:ext cx="835572" cy="537998"/>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26275</xdr:colOff>
      <xdr:row>79</xdr:row>
      <xdr:rowOff>170792</xdr:rowOff>
    </xdr:from>
    <xdr:to>
      <xdr:col>33</xdr:col>
      <xdr:colOff>164223</xdr:colOff>
      <xdr:row>82</xdr:row>
      <xdr:rowOff>151086</xdr:rowOff>
    </xdr:to>
    <xdr:sp macro="" textlink="">
      <xdr:nvSpPr>
        <xdr:cNvPr id="3" name="大かっこ 2">
          <a:extLst>
            <a:ext uri="{FF2B5EF4-FFF2-40B4-BE49-F238E27FC236}">
              <a16:creationId xmlns:a16="http://schemas.microsoft.com/office/drawing/2014/main" id="{00000000-0008-0000-0400-000003000000}"/>
            </a:ext>
          </a:extLst>
        </xdr:cNvPr>
        <xdr:cNvSpPr/>
      </xdr:nvSpPr>
      <xdr:spPr>
        <a:xfrm>
          <a:off x="5360275" y="21135317"/>
          <a:ext cx="680873" cy="494644"/>
        </a:xfrm>
        <a:prstGeom prst="bracketPair">
          <a:avLst>
            <a:gd name="adj" fmla="val 11729"/>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26275</xdr:colOff>
      <xdr:row>90</xdr:row>
      <xdr:rowOff>170792</xdr:rowOff>
    </xdr:from>
    <xdr:to>
      <xdr:col>32</xdr:col>
      <xdr:colOff>164223</xdr:colOff>
      <xdr:row>93</xdr:row>
      <xdr:rowOff>151086</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5179300" y="23316542"/>
          <a:ext cx="680873" cy="494644"/>
        </a:xfrm>
        <a:prstGeom prst="bracketPair">
          <a:avLst>
            <a:gd name="adj" fmla="val 11729"/>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26275</xdr:colOff>
      <xdr:row>106</xdr:row>
      <xdr:rowOff>170792</xdr:rowOff>
    </xdr:from>
    <xdr:to>
      <xdr:col>33</xdr:col>
      <xdr:colOff>164223</xdr:colOff>
      <xdr:row>109</xdr:row>
      <xdr:rowOff>151086</xdr:rowOff>
    </xdr:to>
    <xdr:sp macro="" textlink="">
      <xdr:nvSpPr>
        <xdr:cNvPr id="5" name="大かっこ 4">
          <a:extLst>
            <a:ext uri="{FF2B5EF4-FFF2-40B4-BE49-F238E27FC236}">
              <a16:creationId xmlns:a16="http://schemas.microsoft.com/office/drawing/2014/main" id="{00000000-0008-0000-0400-000005000000}"/>
            </a:ext>
          </a:extLst>
        </xdr:cNvPr>
        <xdr:cNvSpPr/>
      </xdr:nvSpPr>
      <xdr:spPr>
        <a:xfrm>
          <a:off x="5360275" y="26583617"/>
          <a:ext cx="680873" cy="494644"/>
        </a:xfrm>
        <a:prstGeom prst="bracketPair">
          <a:avLst>
            <a:gd name="adj" fmla="val 11729"/>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51290</xdr:colOff>
      <xdr:row>16</xdr:row>
      <xdr:rowOff>190499</xdr:rowOff>
    </xdr:from>
    <xdr:to>
      <xdr:col>31</xdr:col>
      <xdr:colOff>124558</xdr:colOff>
      <xdr:row>19</xdr:row>
      <xdr:rowOff>71437</xdr:rowOff>
    </xdr:to>
    <xdr:sp macro="" textlink="">
      <xdr:nvSpPr>
        <xdr:cNvPr id="12" name="楕円 11">
          <a:extLst>
            <a:ext uri="{FF2B5EF4-FFF2-40B4-BE49-F238E27FC236}">
              <a16:creationId xmlns:a16="http://schemas.microsoft.com/office/drawing/2014/main" id="{00000000-0008-0000-0400-00000C000000}"/>
            </a:ext>
          </a:extLst>
        </xdr:cNvPr>
        <xdr:cNvSpPr/>
      </xdr:nvSpPr>
      <xdr:spPr>
        <a:xfrm>
          <a:off x="4778071" y="5369718"/>
          <a:ext cx="787643" cy="845344"/>
        </a:xfrm>
        <a:prstGeom prst="ellipse">
          <a:avLst/>
        </a:prstGeom>
        <a:noFill/>
        <a:ln w="28575">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xdr:col>
      <xdr:colOff>20760</xdr:colOff>
      <xdr:row>84</xdr:row>
      <xdr:rowOff>105020</xdr:rowOff>
    </xdr:from>
    <xdr:to>
      <xdr:col>35</xdr:col>
      <xdr:colOff>70695</xdr:colOff>
      <xdr:row>88</xdr:row>
      <xdr:rowOff>604705</xdr:rowOff>
    </xdr:to>
    <xdr:sp macro="" textlink="">
      <xdr:nvSpPr>
        <xdr:cNvPr id="26" name="フリーフォーム: 図形 25">
          <a:extLst>
            <a:ext uri="{FF2B5EF4-FFF2-40B4-BE49-F238E27FC236}">
              <a16:creationId xmlns:a16="http://schemas.microsoft.com/office/drawing/2014/main" id="{00000000-0008-0000-0400-00001A000000}"/>
            </a:ext>
          </a:extLst>
        </xdr:cNvPr>
        <xdr:cNvSpPr/>
      </xdr:nvSpPr>
      <xdr:spPr>
        <a:xfrm>
          <a:off x="274760" y="26981395"/>
          <a:ext cx="5812560" cy="1372810"/>
        </a:xfrm>
        <a:custGeom>
          <a:avLst/>
          <a:gdLst>
            <a:gd name="connsiteX0" fmla="*/ 4362186 w 5098185"/>
            <a:gd name="connsiteY0" fmla="*/ 0 h 1356935"/>
            <a:gd name="connsiteX1" fmla="*/ 4660528 w 5098185"/>
            <a:gd name="connsiteY1" fmla="*/ 604297 h 1356935"/>
            <a:gd name="connsiteX2" fmla="*/ 4972743 w 5098185"/>
            <a:gd name="connsiteY2" fmla="*/ 604297 h 1356935"/>
            <a:gd name="connsiteX3" fmla="*/ 5098185 w 5098185"/>
            <a:gd name="connsiteY3" fmla="*/ 729739 h 1356935"/>
            <a:gd name="connsiteX4" fmla="*/ 5098185 w 5098185"/>
            <a:gd name="connsiteY4" fmla="*/ 1231493 h 1356935"/>
            <a:gd name="connsiteX5" fmla="*/ 4972743 w 5098185"/>
            <a:gd name="connsiteY5" fmla="*/ 1356935 h 1356935"/>
            <a:gd name="connsiteX6" fmla="*/ 125442 w 5098185"/>
            <a:gd name="connsiteY6" fmla="*/ 1356935 h 1356935"/>
            <a:gd name="connsiteX7" fmla="*/ 0 w 5098185"/>
            <a:gd name="connsiteY7" fmla="*/ 1231493 h 1356935"/>
            <a:gd name="connsiteX8" fmla="*/ 0 w 5098185"/>
            <a:gd name="connsiteY8" fmla="*/ 729739 h 1356935"/>
            <a:gd name="connsiteX9" fmla="*/ 125442 w 5098185"/>
            <a:gd name="connsiteY9" fmla="*/ 604297 h 1356935"/>
            <a:gd name="connsiteX10" fmla="*/ 4401523 w 5098185"/>
            <a:gd name="connsiteY10" fmla="*/ 604297 h 135693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098185" h="1356935">
              <a:moveTo>
                <a:pt x="4362186" y="0"/>
              </a:moveTo>
              <a:lnTo>
                <a:pt x="4660528" y="604297"/>
              </a:lnTo>
              <a:lnTo>
                <a:pt x="4972743" y="604297"/>
              </a:lnTo>
              <a:cubicBezTo>
                <a:pt x="5042023" y="604297"/>
                <a:pt x="5098185" y="660459"/>
                <a:pt x="5098185" y="729739"/>
              </a:cubicBezTo>
              <a:lnTo>
                <a:pt x="5098185" y="1231493"/>
              </a:lnTo>
              <a:cubicBezTo>
                <a:pt x="5098185" y="1300773"/>
                <a:pt x="5042023" y="1356935"/>
                <a:pt x="4972743" y="1356935"/>
              </a:cubicBezTo>
              <a:lnTo>
                <a:pt x="125442" y="1356935"/>
              </a:lnTo>
              <a:cubicBezTo>
                <a:pt x="56162" y="1356935"/>
                <a:pt x="0" y="1300773"/>
                <a:pt x="0" y="1231493"/>
              </a:cubicBezTo>
              <a:lnTo>
                <a:pt x="0" y="729739"/>
              </a:lnTo>
              <a:cubicBezTo>
                <a:pt x="0" y="660459"/>
                <a:pt x="56162" y="604297"/>
                <a:pt x="125442" y="604297"/>
              </a:cubicBezTo>
              <a:lnTo>
                <a:pt x="4401523" y="604297"/>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612000" rIns="90000" rtlCol="0" anchor="ctr">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目標とする素材生産量の現状に対する増加量は、樹木採取区に由来する素材生産量以上でなければならない。記載例では、現状</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10,000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＋採取区由来増加量</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16,000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　</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16,000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よりも小さい数量の目標は不可　　</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16,000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＋採取区以外増加量</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4,000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20,000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　　</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5</xdr:col>
      <xdr:colOff>21982</xdr:colOff>
      <xdr:row>113</xdr:row>
      <xdr:rowOff>131672</xdr:rowOff>
    </xdr:from>
    <xdr:to>
      <xdr:col>35</xdr:col>
      <xdr:colOff>158751</xdr:colOff>
      <xdr:row>122</xdr:row>
      <xdr:rowOff>73269</xdr:rowOff>
    </xdr:to>
    <xdr:sp macro="" textlink="">
      <xdr:nvSpPr>
        <xdr:cNvPr id="35" name="フリーフォーム: 図形 34">
          <a:extLst>
            <a:ext uri="{FF2B5EF4-FFF2-40B4-BE49-F238E27FC236}">
              <a16:creationId xmlns:a16="http://schemas.microsoft.com/office/drawing/2014/main" id="{00000000-0008-0000-0400-000023000000}"/>
            </a:ext>
          </a:extLst>
        </xdr:cNvPr>
        <xdr:cNvSpPr/>
      </xdr:nvSpPr>
      <xdr:spPr>
        <a:xfrm>
          <a:off x="842597" y="33535114"/>
          <a:ext cx="5631962" cy="2212943"/>
        </a:xfrm>
        <a:custGeom>
          <a:avLst/>
          <a:gdLst>
            <a:gd name="connsiteX0" fmla="*/ 4245079 w 4833714"/>
            <a:gd name="connsiteY0" fmla="*/ 0 h 1377439"/>
            <a:gd name="connsiteX1" fmla="*/ 4524363 w 4833714"/>
            <a:gd name="connsiteY1" fmla="*/ 674055 h 1377439"/>
            <a:gd name="connsiteX2" fmla="*/ 4716481 w 4833714"/>
            <a:gd name="connsiteY2" fmla="*/ 674055 h 1377439"/>
            <a:gd name="connsiteX3" fmla="*/ 4833714 w 4833714"/>
            <a:gd name="connsiteY3" fmla="*/ 791288 h 1377439"/>
            <a:gd name="connsiteX4" fmla="*/ 4833714 w 4833714"/>
            <a:gd name="connsiteY4" fmla="*/ 1260206 h 1377439"/>
            <a:gd name="connsiteX5" fmla="*/ 4716481 w 4833714"/>
            <a:gd name="connsiteY5" fmla="*/ 1377439 h 1377439"/>
            <a:gd name="connsiteX6" fmla="*/ 117233 w 4833714"/>
            <a:gd name="connsiteY6" fmla="*/ 1377439 h 1377439"/>
            <a:gd name="connsiteX7" fmla="*/ 0 w 4833714"/>
            <a:gd name="connsiteY7" fmla="*/ 1260206 h 1377439"/>
            <a:gd name="connsiteX8" fmla="*/ 0 w 4833714"/>
            <a:gd name="connsiteY8" fmla="*/ 791288 h 1377439"/>
            <a:gd name="connsiteX9" fmla="*/ 117233 w 4833714"/>
            <a:gd name="connsiteY9" fmla="*/ 674055 h 1377439"/>
            <a:gd name="connsiteX10" fmla="*/ 4333750 w 4833714"/>
            <a:gd name="connsiteY10" fmla="*/ 674055 h 137743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4833714" h="1377439">
              <a:moveTo>
                <a:pt x="4245079" y="0"/>
              </a:moveTo>
              <a:lnTo>
                <a:pt x="4524363" y="674055"/>
              </a:lnTo>
              <a:lnTo>
                <a:pt x="4716481" y="674055"/>
              </a:lnTo>
              <a:cubicBezTo>
                <a:pt x="4781227" y="674055"/>
                <a:pt x="4833714" y="726542"/>
                <a:pt x="4833714" y="791288"/>
              </a:cubicBezTo>
              <a:lnTo>
                <a:pt x="4833714" y="1260206"/>
              </a:lnTo>
              <a:cubicBezTo>
                <a:pt x="4833714" y="1324952"/>
                <a:pt x="4781227" y="1377439"/>
                <a:pt x="4716481" y="1377439"/>
              </a:cubicBezTo>
              <a:lnTo>
                <a:pt x="117233" y="1377439"/>
              </a:lnTo>
              <a:cubicBezTo>
                <a:pt x="52487" y="1377439"/>
                <a:pt x="0" y="1324952"/>
                <a:pt x="0" y="1260206"/>
              </a:cubicBezTo>
              <a:lnTo>
                <a:pt x="0" y="791288"/>
              </a:lnTo>
              <a:cubicBezTo>
                <a:pt x="0" y="726542"/>
                <a:pt x="52487" y="674055"/>
                <a:pt x="117233" y="674055"/>
              </a:cubicBezTo>
              <a:lnTo>
                <a:pt x="4333750" y="674055"/>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684000" rtlCol="0" anchor="ctr">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樹木採取区から木材利用事業者等を通じ木材製品利用事業者等に供給される予定である</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木材取引量が樹木採取区から供給される予定である木材取引量の全体の５割を超えていること</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記載例では、協定取引である</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2×4</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材　</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3,600×100/60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採取区からの供給量の５割　</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6,000×50/100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3,000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㎥を超えているので可</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16</xdr:col>
      <xdr:colOff>36634</xdr:colOff>
      <xdr:row>177</xdr:row>
      <xdr:rowOff>65941</xdr:rowOff>
    </xdr:from>
    <xdr:to>
      <xdr:col>32</xdr:col>
      <xdr:colOff>13300</xdr:colOff>
      <xdr:row>179</xdr:row>
      <xdr:rowOff>104235</xdr:rowOff>
    </xdr:to>
    <xdr:sp macro="" textlink="">
      <xdr:nvSpPr>
        <xdr:cNvPr id="37" name="フリーフォーム: 図形 36">
          <a:extLst>
            <a:ext uri="{FF2B5EF4-FFF2-40B4-BE49-F238E27FC236}">
              <a16:creationId xmlns:a16="http://schemas.microsoft.com/office/drawing/2014/main" id="{00000000-0008-0000-0400-000025000000}"/>
            </a:ext>
          </a:extLst>
        </xdr:cNvPr>
        <xdr:cNvSpPr/>
      </xdr:nvSpPr>
      <xdr:spPr>
        <a:xfrm>
          <a:off x="2872153" y="48746018"/>
          <a:ext cx="2907435" cy="492563"/>
        </a:xfrm>
        <a:custGeom>
          <a:avLst/>
          <a:gdLst>
            <a:gd name="connsiteX0" fmla="*/ 350495 w 2907435"/>
            <a:gd name="connsiteY0" fmla="*/ 0 h 492563"/>
            <a:gd name="connsiteX1" fmla="*/ 348357 w 2907435"/>
            <a:gd name="connsiteY1" fmla="*/ 176528 h 492563"/>
            <a:gd name="connsiteX2" fmla="*/ 2854761 w 2907435"/>
            <a:gd name="connsiteY2" fmla="*/ 176528 h 492563"/>
            <a:gd name="connsiteX3" fmla="*/ 2907435 w 2907435"/>
            <a:gd name="connsiteY3" fmla="*/ 229202 h 492563"/>
            <a:gd name="connsiteX4" fmla="*/ 2907435 w 2907435"/>
            <a:gd name="connsiteY4" fmla="*/ 439889 h 492563"/>
            <a:gd name="connsiteX5" fmla="*/ 2854761 w 2907435"/>
            <a:gd name="connsiteY5" fmla="*/ 492563 h 492563"/>
            <a:gd name="connsiteX6" fmla="*/ 52674 w 2907435"/>
            <a:gd name="connsiteY6" fmla="*/ 492563 h 492563"/>
            <a:gd name="connsiteX7" fmla="*/ 0 w 2907435"/>
            <a:gd name="connsiteY7" fmla="*/ 439889 h 492563"/>
            <a:gd name="connsiteX8" fmla="*/ 0 w 2907435"/>
            <a:gd name="connsiteY8" fmla="*/ 229202 h 492563"/>
            <a:gd name="connsiteX9" fmla="*/ 52674 w 2907435"/>
            <a:gd name="connsiteY9" fmla="*/ 176528 h 492563"/>
            <a:gd name="connsiteX10" fmla="*/ 251409 w 2907435"/>
            <a:gd name="connsiteY10" fmla="*/ 176528 h 4925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907435" h="492563">
              <a:moveTo>
                <a:pt x="350495" y="0"/>
              </a:moveTo>
              <a:lnTo>
                <a:pt x="348357" y="176528"/>
              </a:lnTo>
              <a:lnTo>
                <a:pt x="2854761" y="176528"/>
              </a:lnTo>
              <a:cubicBezTo>
                <a:pt x="2883852" y="176528"/>
                <a:pt x="2907435" y="200111"/>
                <a:pt x="2907435" y="229202"/>
              </a:cubicBezTo>
              <a:lnTo>
                <a:pt x="2907435" y="439889"/>
              </a:lnTo>
              <a:cubicBezTo>
                <a:pt x="2907435" y="468980"/>
                <a:pt x="2883852" y="492563"/>
                <a:pt x="2854761" y="492563"/>
              </a:cubicBezTo>
              <a:lnTo>
                <a:pt x="52674" y="492563"/>
              </a:lnTo>
              <a:cubicBezTo>
                <a:pt x="23583" y="492563"/>
                <a:pt x="0" y="468980"/>
                <a:pt x="0" y="439889"/>
              </a:cubicBezTo>
              <a:lnTo>
                <a:pt x="0" y="229202"/>
              </a:lnTo>
              <a:cubicBezTo>
                <a:pt x="0" y="200111"/>
                <a:pt x="23583" y="176528"/>
                <a:pt x="52674" y="176528"/>
              </a:cubicBezTo>
              <a:lnTo>
                <a:pt x="251409" y="176528"/>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216000" rtlCol="0" anchor="ctr">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安定取引協定のために用意する資金を記載する</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0</xdr:col>
      <xdr:colOff>178594</xdr:colOff>
      <xdr:row>30</xdr:row>
      <xdr:rowOff>186379</xdr:rowOff>
    </xdr:from>
    <xdr:to>
      <xdr:col>27</xdr:col>
      <xdr:colOff>146868</xdr:colOff>
      <xdr:row>31</xdr:row>
      <xdr:rowOff>1065294</xdr:rowOff>
    </xdr:to>
    <xdr:sp macro="" textlink="">
      <xdr:nvSpPr>
        <xdr:cNvPr id="17" name="フリーフォーム: 図形 16">
          <a:extLst>
            <a:ext uri="{FF2B5EF4-FFF2-40B4-BE49-F238E27FC236}">
              <a16:creationId xmlns:a16="http://schemas.microsoft.com/office/drawing/2014/main" id="{00000000-0008-0000-0400-000011000000}"/>
            </a:ext>
          </a:extLst>
        </xdr:cNvPr>
        <xdr:cNvSpPr/>
      </xdr:nvSpPr>
      <xdr:spPr>
        <a:xfrm>
          <a:off x="178594" y="10042247"/>
          <a:ext cx="4745813" cy="1500547"/>
        </a:xfrm>
        <a:custGeom>
          <a:avLst/>
          <a:gdLst>
            <a:gd name="connsiteX0" fmla="*/ 856582 w 4818697"/>
            <a:gd name="connsiteY0" fmla="*/ 0 h 1501703"/>
            <a:gd name="connsiteX1" fmla="*/ 537641 w 4818697"/>
            <a:gd name="connsiteY1" fmla="*/ 716241 h 1501703"/>
            <a:gd name="connsiteX2" fmla="*/ 4687784 w 4818697"/>
            <a:gd name="connsiteY2" fmla="*/ 716241 h 1501703"/>
            <a:gd name="connsiteX3" fmla="*/ 4818697 w 4818697"/>
            <a:gd name="connsiteY3" fmla="*/ 847154 h 1501703"/>
            <a:gd name="connsiteX4" fmla="*/ 4818697 w 4818697"/>
            <a:gd name="connsiteY4" fmla="*/ 1370790 h 1501703"/>
            <a:gd name="connsiteX5" fmla="*/ 4687784 w 4818697"/>
            <a:gd name="connsiteY5" fmla="*/ 1501703 h 1501703"/>
            <a:gd name="connsiteX6" fmla="*/ 130913 w 4818697"/>
            <a:gd name="connsiteY6" fmla="*/ 1501703 h 1501703"/>
            <a:gd name="connsiteX7" fmla="*/ 0 w 4818697"/>
            <a:gd name="connsiteY7" fmla="*/ 1370790 h 1501703"/>
            <a:gd name="connsiteX8" fmla="*/ 0 w 4818697"/>
            <a:gd name="connsiteY8" fmla="*/ 847154 h 1501703"/>
            <a:gd name="connsiteX9" fmla="*/ 130913 w 4818697"/>
            <a:gd name="connsiteY9" fmla="*/ 716241 h 1501703"/>
            <a:gd name="connsiteX10" fmla="*/ 336266 w 4818697"/>
            <a:gd name="connsiteY10" fmla="*/ 716241 h 150170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4818697" h="1501703">
              <a:moveTo>
                <a:pt x="856582" y="0"/>
              </a:moveTo>
              <a:lnTo>
                <a:pt x="537641" y="716241"/>
              </a:lnTo>
              <a:lnTo>
                <a:pt x="4687784" y="716241"/>
              </a:lnTo>
              <a:cubicBezTo>
                <a:pt x="4760085" y="716241"/>
                <a:pt x="4818697" y="774853"/>
                <a:pt x="4818697" y="847154"/>
              </a:cubicBezTo>
              <a:lnTo>
                <a:pt x="4818697" y="1370790"/>
              </a:lnTo>
              <a:cubicBezTo>
                <a:pt x="4818697" y="1443091"/>
                <a:pt x="4760085" y="1501703"/>
                <a:pt x="4687784" y="1501703"/>
              </a:cubicBezTo>
              <a:lnTo>
                <a:pt x="130913" y="1501703"/>
              </a:lnTo>
              <a:cubicBezTo>
                <a:pt x="58612" y="1501703"/>
                <a:pt x="0" y="1443091"/>
                <a:pt x="0" y="1370790"/>
              </a:cubicBezTo>
              <a:lnTo>
                <a:pt x="0" y="847154"/>
              </a:lnTo>
              <a:cubicBezTo>
                <a:pt x="0" y="774853"/>
                <a:pt x="58612" y="716241"/>
                <a:pt x="130913" y="716241"/>
              </a:cubicBezTo>
              <a:lnTo>
                <a:pt x="336266" y="716241"/>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72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樹木採取区から木材利用事業者等を通じ木材製品利用者等に供給される予定である木材取引量が樹木採取区から供給される予定である木材取引量の全体の５割を超えている取引先のこと。該当なしの場合もある。</a:t>
          </a:r>
          <a:endPar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endParaRPr>
        </a:p>
      </xdr:txBody>
    </xdr:sp>
    <xdr:clientData/>
  </xdr:twoCellAnchor>
  <xdr:twoCellAnchor>
    <xdr:from>
      <xdr:col>6</xdr:col>
      <xdr:colOff>107156</xdr:colOff>
      <xdr:row>8</xdr:row>
      <xdr:rowOff>161193</xdr:rowOff>
    </xdr:from>
    <xdr:to>
      <xdr:col>35</xdr:col>
      <xdr:colOff>95250</xdr:colOff>
      <xdr:row>17</xdr:row>
      <xdr:rowOff>242265</xdr:rowOff>
    </xdr:to>
    <xdr:sp macro="" textlink="">
      <xdr:nvSpPr>
        <xdr:cNvPr id="20" name="フリーフォーム: 図形 19">
          <a:extLst>
            <a:ext uri="{FF2B5EF4-FFF2-40B4-BE49-F238E27FC236}">
              <a16:creationId xmlns:a16="http://schemas.microsoft.com/office/drawing/2014/main" id="{00000000-0008-0000-0400-000014000000}"/>
            </a:ext>
          </a:extLst>
        </xdr:cNvPr>
        <xdr:cNvSpPr/>
      </xdr:nvSpPr>
      <xdr:spPr>
        <a:xfrm>
          <a:off x="1083469" y="3608052"/>
          <a:ext cx="5167312" cy="2015838"/>
        </a:xfrm>
        <a:custGeom>
          <a:avLst/>
          <a:gdLst>
            <a:gd name="connsiteX0" fmla="*/ 88274 w 4484077"/>
            <a:gd name="connsiteY0" fmla="*/ 0 h 1986072"/>
            <a:gd name="connsiteX1" fmla="*/ 4395803 w 4484077"/>
            <a:gd name="connsiteY1" fmla="*/ 0 h 1986072"/>
            <a:gd name="connsiteX2" fmla="*/ 4484077 w 4484077"/>
            <a:gd name="connsiteY2" fmla="*/ 88274 h 1986072"/>
            <a:gd name="connsiteX3" fmla="*/ 4484077 w 4484077"/>
            <a:gd name="connsiteY3" fmla="*/ 441361 h 1986072"/>
            <a:gd name="connsiteX4" fmla="*/ 4458222 w 4484077"/>
            <a:gd name="connsiteY4" fmla="*/ 503780 h 1986072"/>
            <a:gd name="connsiteX5" fmla="*/ 4431766 w 4484077"/>
            <a:gd name="connsiteY5" fmla="*/ 521617 h 1986072"/>
            <a:gd name="connsiteX6" fmla="*/ 4267008 w 4484077"/>
            <a:gd name="connsiteY6" fmla="*/ 1986072 h 1986072"/>
            <a:gd name="connsiteX7" fmla="*/ 4303084 w 4484077"/>
            <a:gd name="connsiteY7" fmla="*/ 529635 h 1986072"/>
            <a:gd name="connsiteX8" fmla="*/ 88274 w 4484077"/>
            <a:gd name="connsiteY8" fmla="*/ 529635 h 1986072"/>
            <a:gd name="connsiteX9" fmla="*/ 0 w 4484077"/>
            <a:gd name="connsiteY9" fmla="*/ 441361 h 1986072"/>
            <a:gd name="connsiteX10" fmla="*/ 0 w 4484077"/>
            <a:gd name="connsiteY10" fmla="*/ 88274 h 1986072"/>
            <a:gd name="connsiteX11" fmla="*/ 88274 w 4484077"/>
            <a:gd name="connsiteY11" fmla="*/ 0 h 198607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484077" h="1986072">
              <a:moveTo>
                <a:pt x="88274" y="0"/>
              </a:moveTo>
              <a:lnTo>
                <a:pt x="4395803" y="0"/>
              </a:lnTo>
              <a:cubicBezTo>
                <a:pt x="4444555" y="0"/>
                <a:pt x="4484077" y="39522"/>
                <a:pt x="4484077" y="88274"/>
              </a:cubicBezTo>
              <a:lnTo>
                <a:pt x="4484077" y="441361"/>
              </a:lnTo>
              <a:cubicBezTo>
                <a:pt x="4484077" y="465737"/>
                <a:pt x="4474197" y="487806"/>
                <a:pt x="4458222" y="503780"/>
              </a:cubicBezTo>
              <a:lnTo>
                <a:pt x="4431766" y="521617"/>
              </a:lnTo>
              <a:lnTo>
                <a:pt x="4267008" y="1986072"/>
              </a:lnTo>
              <a:lnTo>
                <a:pt x="4303084" y="529635"/>
              </a:lnTo>
              <a:lnTo>
                <a:pt x="88274" y="529635"/>
              </a:lnTo>
              <a:cubicBezTo>
                <a:pt x="39522" y="529635"/>
                <a:pt x="0" y="490113"/>
                <a:pt x="0" y="441361"/>
              </a:cubicBezTo>
              <a:lnTo>
                <a:pt x="0" y="88274"/>
              </a:lnTo>
              <a:cubicBezTo>
                <a:pt x="0" y="39522"/>
                <a:pt x="39522" y="0"/>
                <a:pt x="88274"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廃材等を利用している場合も、”原木”として㎥換算する。</a:t>
          </a:r>
          <a:endPar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endParaRP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ラミナ等半製品を仕入れて加工し製品にしている事業者は木材製品利用事業者等となる。</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10</xdr:col>
      <xdr:colOff>131885</xdr:colOff>
      <xdr:row>175</xdr:row>
      <xdr:rowOff>153867</xdr:rowOff>
    </xdr:from>
    <xdr:to>
      <xdr:col>35</xdr:col>
      <xdr:colOff>102578</xdr:colOff>
      <xdr:row>197</xdr:row>
      <xdr:rowOff>65944</xdr:rowOff>
    </xdr:to>
    <xdr:sp macro="" textlink="">
      <xdr:nvSpPr>
        <xdr:cNvPr id="6" name="四角形: 角を丸くする 5">
          <a:extLst>
            <a:ext uri="{FF2B5EF4-FFF2-40B4-BE49-F238E27FC236}">
              <a16:creationId xmlns:a16="http://schemas.microsoft.com/office/drawing/2014/main" id="{00000000-0008-0000-0400-000006000000}"/>
            </a:ext>
          </a:extLst>
        </xdr:cNvPr>
        <xdr:cNvSpPr/>
      </xdr:nvSpPr>
      <xdr:spPr>
        <a:xfrm>
          <a:off x="1868366" y="48592155"/>
          <a:ext cx="4550020" cy="4696558"/>
        </a:xfrm>
        <a:prstGeom prst="roundRect">
          <a:avLst/>
        </a:prstGeom>
        <a:noFill/>
        <a:ln w="381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158750</xdr:colOff>
      <xdr:row>76</xdr:row>
      <xdr:rowOff>328839</xdr:rowOff>
    </xdr:from>
    <xdr:to>
      <xdr:col>34</xdr:col>
      <xdr:colOff>170090</xdr:colOff>
      <xdr:row>83</xdr:row>
      <xdr:rowOff>147411</xdr:rowOff>
    </xdr:to>
    <xdr:sp macro="" textlink="">
      <xdr:nvSpPr>
        <xdr:cNvPr id="21" name="フリーフォーム: 図形 20">
          <a:extLst>
            <a:ext uri="{FF2B5EF4-FFF2-40B4-BE49-F238E27FC236}">
              <a16:creationId xmlns:a16="http://schemas.microsoft.com/office/drawing/2014/main" id="{00000000-0008-0000-0400-000015000000}"/>
            </a:ext>
          </a:extLst>
        </xdr:cNvPr>
        <xdr:cNvSpPr/>
      </xdr:nvSpPr>
      <xdr:spPr>
        <a:xfrm>
          <a:off x="1700893" y="25445357"/>
          <a:ext cx="4547054" cy="1372054"/>
        </a:xfrm>
        <a:custGeom>
          <a:avLst/>
          <a:gdLst>
            <a:gd name="connsiteX0" fmla="*/ 88274 w 4484077"/>
            <a:gd name="connsiteY0" fmla="*/ 0 h 1986072"/>
            <a:gd name="connsiteX1" fmla="*/ 4395803 w 4484077"/>
            <a:gd name="connsiteY1" fmla="*/ 0 h 1986072"/>
            <a:gd name="connsiteX2" fmla="*/ 4484077 w 4484077"/>
            <a:gd name="connsiteY2" fmla="*/ 88274 h 1986072"/>
            <a:gd name="connsiteX3" fmla="*/ 4484077 w 4484077"/>
            <a:gd name="connsiteY3" fmla="*/ 441361 h 1986072"/>
            <a:gd name="connsiteX4" fmla="*/ 4458222 w 4484077"/>
            <a:gd name="connsiteY4" fmla="*/ 503780 h 1986072"/>
            <a:gd name="connsiteX5" fmla="*/ 4431766 w 4484077"/>
            <a:gd name="connsiteY5" fmla="*/ 521617 h 1986072"/>
            <a:gd name="connsiteX6" fmla="*/ 4267008 w 4484077"/>
            <a:gd name="connsiteY6" fmla="*/ 1986072 h 1986072"/>
            <a:gd name="connsiteX7" fmla="*/ 4303084 w 4484077"/>
            <a:gd name="connsiteY7" fmla="*/ 529635 h 1986072"/>
            <a:gd name="connsiteX8" fmla="*/ 88274 w 4484077"/>
            <a:gd name="connsiteY8" fmla="*/ 529635 h 1986072"/>
            <a:gd name="connsiteX9" fmla="*/ 0 w 4484077"/>
            <a:gd name="connsiteY9" fmla="*/ 441361 h 1986072"/>
            <a:gd name="connsiteX10" fmla="*/ 0 w 4484077"/>
            <a:gd name="connsiteY10" fmla="*/ 88274 h 1986072"/>
            <a:gd name="connsiteX11" fmla="*/ 88274 w 4484077"/>
            <a:gd name="connsiteY11" fmla="*/ 0 h 198607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484077" h="1986072">
              <a:moveTo>
                <a:pt x="88274" y="0"/>
              </a:moveTo>
              <a:lnTo>
                <a:pt x="4395803" y="0"/>
              </a:lnTo>
              <a:cubicBezTo>
                <a:pt x="4444555" y="0"/>
                <a:pt x="4484077" y="39522"/>
                <a:pt x="4484077" y="88274"/>
              </a:cubicBezTo>
              <a:lnTo>
                <a:pt x="4484077" y="441361"/>
              </a:lnTo>
              <a:cubicBezTo>
                <a:pt x="4484077" y="465737"/>
                <a:pt x="4474197" y="487806"/>
                <a:pt x="4458222" y="503780"/>
              </a:cubicBezTo>
              <a:lnTo>
                <a:pt x="4431766" y="521617"/>
              </a:lnTo>
              <a:lnTo>
                <a:pt x="4267008" y="1986072"/>
              </a:lnTo>
              <a:lnTo>
                <a:pt x="4303084" y="529635"/>
              </a:lnTo>
              <a:lnTo>
                <a:pt x="88274" y="529635"/>
              </a:lnTo>
              <a:cubicBezTo>
                <a:pt x="39522" y="529635"/>
                <a:pt x="0" y="490113"/>
                <a:pt x="0" y="441361"/>
              </a:cubicBezTo>
              <a:lnTo>
                <a:pt x="0" y="88274"/>
              </a:lnTo>
              <a:cubicBezTo>
                <a:pt x="0" y="39522"/>
                <a:pt x="39522" y="0"/>
                <a:pt x="88274"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本記載例で</a:t>
          </a:r>
          <a:r>
            <a:rPr lang="ja-JP" altLang="en-US" sz="1050">
              <a:solidFill>
                <a:srgbClr val="0D0D0D"/>
              </a:solidFill>
              <a:latin typeface="Malgun Gothic" panose="020B0503020000020004" pitchFamily="34" charset="-127"/>
              <a:ea typeface="Malgun Gothic" panose="020B0503020000020004" pitchFamily="34" charset="-127"/>
              <a:cs typeface="ＭＳ 明朝" panose="02020609040205080304" pitchFamily="17" charset="-128"/>
            </a:rPr>
            <a:t>は</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6,000</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としているが、実際の申請書は</a:t>
          </a:r>
          <a:r>
            <a:rPr lang="en-US" altLang="ja-JP" sz="1050" kern="1200">
              <a:solidFill>
                <a:sysClr val="windowText" lastClr="000000"/>
              </a:solidFill>
              <a:effectLst/>
              <a:latin typeface="Meiryo UI" panose="020B0604030504040204" pitchFamily="50" charset="-128"/>
              <a:ea typeface="Meiryo UI" panose="020B0604030504040204" pitchFamily="50" charset="-128"/>
              <a:cs typeface="+mn-cs"/>
            </a:rPr>
            <a:t>4,000</a:t>
          </a:r>
          <a:r>
            <a:rPr lang="ja-JP" altLang="en-US" sz="1050" kern="1200">
              <a:solidFill>
                <a:sysClr val="windowText" lastClr="000000"/>
              </a:solidFill>
              <a:effectLst/>
              <a:latin typeface="Meiryo UI" panose="020B0604030504040204" pitchFamily="50" charset="-128"/>
              <a:ea typeface="Meiryo UI" panose="020B0604030504040204" pitchFamily="50" charset="-128"/>
              <a:cs typeface="+mn-cs"/>
            </a:rPr>
            <a:t>㎥として作成すること</a:t>
          </a:r>
          <a:endPar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endParaRPr>
        </a:p>
      </xdr:txBody>
    </xdr:sp>
    <xdr:clientData/>
  </xdr:twoCellAnchor>
  <xdr:twoCellAnchor>
    <xdr:from>
      <xdr:col>10</xdr:col>
      <xdr:colOff>95249</xdr:colOff>
      <xdr:row>197</xdr:row>
      <xdr:rowOff>107157</xdr:rowOff>
    </xdr:from>
    <xdr:to>
      <xdr:col>31</xdr:col>
      <xdr:colOff>166688</xdr:colOff>
      <xdr:row>205</xdr:row>
      <xdr:rowOff>83343</xdr:rowOff>
    </xdr:to>
    <xdr:sp macro="" textlink="">
      <xdr:nvSpPr>
        <xdr:cNvPr id="24" name="フリーフォーム: 図形 23">
          <a:extLst>
            <a:ext uri="{FF2B5EF4-FFF2-40B4-BE49-F238E27FC236}">
              <a16:creationId xmlns:a16="http://schemas.microsoft.com/office/drawing/2014/main" id="{00000000-0008-0000-0400-000018000000}"/>
            </a:ext>
          </a:extLst>
        </xdr:cNvPr>
        <xdr:cNvSpPr/>
      </xdr:nvSpPr>
      <xdr:spPr>
        <a:xfrm>
          <a:off x="1785937" y="53560266"/>
          <a:ext cx="3821907" cy="1654968"/>
        </a:xfrm>
        <a:custGeom>
          <a:avLst/>
          <a:gdLst>
            <a:gd name="connsiteX0" fmla="*/ 726154 w 5780241"/>
            <a:gd name="connsiteY0" fmla="*/ 0 h 2121895"/>
            <a:gd name="connsiteX1" fmla="*/ 331850 w 5780241"/>
            <a:gd name="connsiteY1" fmla="*/ 1715441 h 2121895"/>
            <a:gd name="connsiteX2" fmla="*/ 5712497 w 5780241"/>
            <a:gd name="connsiteY2" fmla="*/ 1715441 h 2121895"/>
            <a:gd name="connsiteX3" fmla="*/ 5780241 w 5780241"/>
            <a:gd name="connsiteY3" fmla="*/ 1783185 h 2121895"/>
            <a:gd name="connsiteX4" fmla="*/ 5780241 w 5780241"/>
            <a:gd name="connsiteY4" fmla="*/ 2054151 h 2121895"/>
            <a:gd name="connsiteX5" fmla="*/ 5712497 w 5780241"/>
            <a:gd name="connsiteY5" fmla="*/ 2121895 h 2121895"/>
            <a:gd name="connsiteX6" fmla="*/ 67744 w 5780241"/>
            <a:gd name="connsiteY6" fmla="*/ 2121895 h 2121895"/>
            <a:gd name="connsiteX7" fmla="*/ 0 w 5780241"/>
            <a:gd name="connsiteY7" fmla="*/ 2054151 h 2121895"/>
            <a:gd name="connsiteX8" fmla="*/ 0 w 5780241"/>
            <a:gd name="connsiteY8" fmla="*/ 1783185 h 2121895"/>
            <a:gd name="connsiteX9" fmla="*/ 67744 w 5780241"/>
            <a:gd name="connsiteY9" fmla="*/ 1715441 h 2121895"/>
            <a:gd name="connsiteX10" fmla="*/ 199885 w 5780241"/>
            <a:gd name="connsiteY10" fmla="*/ 1715441 h 212189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780241" h="2121895">
              <a:moveTo>
                <a:pt x="726154" y="0"/>
              </a:moveTo>
              <a:lnTo>
                <a:pt x="331850" y="1715441"/>
              </a:lnTo>
              <a:lnTo>
                <a:pt x="5712497" y="1715441"/>
              </a:lnTo>
              <a:cubicBezTo>
                <a:pt x="5749911" y="1715441"/>
                <a:pt x="5780241" y="1745771"/>
                <a:pt x="5780241" y="1783185"/>
              </a:cubicBezTo>
              <a:lnTo>
                <a:pt x="5780241" y="2054151"/>
              </a:lnTo>
              <a:cubicBezTo>
                <a:pt x="5780241" y="2091565"/>
                <a:pt x="5749911" y="2121895"/>
                <a:pt x="5712497" y="2121895"/>
              </a:cubicBezTo>
              <a:lnTo>
                <a:pt x="67744" y="2121895"/>
              </a:lnTo>
              <a:cubicBezTo>
                <a:pt x="30330" y="2121895"/>
                <a:pt x="0" y="2091565"/>
                <a:pt x="0" y="2054151"/>
              </a:cubicBezTo>
              <a:lnTo>
                <a:pt x="0" y="1783185"/>
              </a:lnTo>
              <a:cubicBezTo>
                <a:pt x="0" y="1745771"/>
                <a:pt x="30330" y="1715441"/>
                <a:pt x="67744" y="1715441"/>
              </a:cubicBezTo>
              <a:lnTo>
                <a:pt x="199885" y="1715441"/>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72000" rtlCol="0" anchor="b" anchorCtr="1">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株式会社</a:t>
          </a:r>
          <a:r>
            <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F</a:t>
          </a:r>
          <a:r>
            <a:rPr lang="ja-JP" altLang="en-US" sz="1050">
              <a:solidFill>
                <a:srgbClr val="0D0D0D"/>
              </a:solidFill>
              <a:latin typeface="Meiryo UI" panose="020B0604030504040204" pitchFamily="50" charset="-128"/>
              <a:ea typeface="Meiryo UI" panose="020B0604030504040204" pitchFamily="50" charset="-128"/>
              <a:cs typeface="ＭＳ 明朝" panose="02020609040205080304" pitchFamily="17" charset="-128"/>
            </a:rPr>
            <a:t>製材、Ｔ木住建株式会社についても同様に記載</a:t>
          </a:r>
          <a:endParaRPr lang="en-US" altLang="ja-JP" sz="1050">
            <a:solidFill>
              <a:srgbClr val="0D0D0D"/>
            </a:solidFill>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7</xdr:col>
      <xdr:colOff>29766</xdr:colOff>
      <xdr:row>18</xdr:row>
      <xdr:rowOff>267890</xdr:rowOff>
    </xdr:from>
    <xdr:to>
      <xdr:col>35</xdr:col>
      <xdr:colOff>127326</xdr:colOff>
      <xdr:row>20</xdr:row>
      <xdr:rowOff>330241</xdr:rowOff>
    </xdr:to>
    <xdr:sp macro="" textlink="">
      <xdr:nvSpPr>
        <xdr:cNvPr id="27" name="フリーフォーム: 図形 26">
          <a:extLst>
            <a:ext uri="{FF2B5EF4-FFF2-40B4-BE49-F238E27FC236}">
              <a16:creationId xmlns:a16="http://schemas.microsoft.com/office/drawing/2014/main" id="{00000000-0008-0000-0400-00001B000000}"/>
            </a:ext>
          </a:extLst>
        </xdr:cNvPr>
        <xdr:cNvSpPr/>
      </xdr:nvSpPr>
      <xdr:spPr>
        <a:xfrm>
          <a:off x="1184672" y="6030515"/>
          <a:ext cx="5098185" cy="824351"/>
        </a:xfrm>
        <a:custGeom>
          <a:avLst/>
          <a:gdLst>
            <a:gd name="connsiteX0" fmla="*/ 4378372 w 5098185"/>
            <a:gd name="connsiteY0" fmla="*/ 0 h 877929"/>
            <a:gd name="connsiteX1" fmla="*/ 4497831 w 5098185"/>
            <a:gd name="connsiteY1" fmla="*/ 289527 h 877929"/>
            <a:gd name="connsiteX2" fmla="*/ 5000116 w 5098185"/>
            <a:gd name="connsiteY2" fmla="*/ 289527 h 877929"/>
            <a:gd name="connsiteX3" fmla="*/ 5098185 w 5098185"/>
            <a:gd name="connsiteY3" fmla="*/ 387596 h 877929"/>
            <a:gd name="connsiteX4" fmla="*/ 5098185 w 5098185"/>
            <a:gd name="connsiteY4" fmla="*/ 779860 h 877929"/>
            <a:gd name="connsiteX5" fmla="*/ 5000116 w 5098185"/>
            <a:gd name="connsiteY5" fmla="*/ 877929 h 877929"/>
            <a:gd name="connsiteX6" fmla="*/ 98069 w 5098185"/>
            <a:gd name="connsiteY6" fmla="*/ 877929 h 877929"/>
            <a:gd name="connsiteX7" fmla="*/ 0 w 5098185"/>
            <a:gd name="connsiteY7" fmla="*/ 779860 h 877929"/>
            <a:gd name="connsiteX8" fmla="*/ 0 w 5098185"/>
            <a:gd name="connsiteY8" fmla="*/ 387596 h 877929"/>
            <a:gd name="connsiteX9" fmla="*/ 98069 w 5098185"/>
            <a:gd name="connsiteY9" fmla="*/ 289527 h 877929"/>
            <a:gd name="connsiteX10" fmla="*/ 4416894 w 5098185"/>
            <a:gd name="connsiteY10" fmla="*/ 289527 h 87792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098185" h="877929">
              <a:moveTo>
                <a:pt x="4378372" y="0"/>
              </a:moveTo>
              <a:lnTo>
                <a:pt x="4497831" y="289527"/>
              </a:lnTo>
              <a:lnTo>
                <a:pt x="5000116" y="289527"/>
              </a:lnTo>
              <a:cubicBezTo>
                <a:pt x="5054278" y="289527"/>
                <a:pt x="5098185" y="333434"/>
                <a:pt x="5098185" y="387596"/>
              </a:cubicBezTo>
              <a:lnTo>
                <a:pt x="5098185" y="779860"/>
              </a:lnTo>
              <a:cubicBezTo>
                <a:pt x="5098185" y="834022"/>
                <a:pt x="5054278" y="877929"/>
                <a:pt x="5000116" y="877929"/>
              </a:cubicBezTo>
              <a:lnTo>
                <a:pt x="98069" y="877929"/>
              </a:lnTo>
              <a:cubicBezTo>
                <a:pt x="43907" y="877929"/>
                <a:pt x="0" y="834022"/>
                <a:pt x="0" y="779860"/>
              </a:cubicBezTo>
              <a:lnTo>
                <a:pt x="0" y="387596"/>
              </a:lnTo>
              <a:cubicBezTo>
                <a:pt x="0" y="333434"/>
                <a:pt x="43907" y="289527"/>
                <a:pt x="98069" y="289527"/>
              </a:cubicBezTo>
              <a:lnTo>
                <a:pt x="4416894" y="289527"/>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目標は樹木採取区からの供給量以上の量が現状から純増となっていなければならない。</a:t>
          </a: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現状は過去の実績で記載した直近３年度の平均。</a:t>
          </a:r>
        </a:p>
      </xdr:txBody>
    </xdr:sp>
    <xdr:clientData/>
  </xdr:twoCellAnchor>
  <xdr:twoCellAnchor>
    <xdr:from>
      <xdr:col>7</xdr:col>
      <xdr:colOff>102053</xdr:colOff>
      <xdr:row>3</xdr:row>
      <xdr:rowOff>0</xdr:rowOff>
    </xdr:from>
    <xdr:to>
      <xdr:col>21</xdr:col>
      <xdr:colOff>166378</xdr:colOff>
      <xdr:row>5</xdr:row>
      <xdr:rowOff>102055</xdr:rowOff>
    </xdr:to>
    <xdr:sp macro="" textlink="">
      <xdr:nvSpPr>
        <xdr:cNvPr id="22" name="フリーフォーム: 図形 17">
          <a:extLst>
            <a:ext uri="{FF2B5EF4-FFF2-40B4-BE49-F238E27FC236}">
              <a16:creationId xmlns:a16="http://schemas.microsoft.com/office/drawing/2014/main" id="{00000000-0008-0000-0400-000016000000}"/>
            </a:ext>
          </a:extLst>
        </xdr:cNvPr>
        <xdr:cNvSpPr/>
      </xdr:nvSpPr>
      <xdr:spPr>
        <a:xfrm>
          <a:off x="1281339" y="771071"/>
          <a:ext cx="2604325" cy="600984"/>
        </a:xfrm>
        <a:custGeom>
          <a:avLst/>
          <a:gdLst>
            <a:gd name="connsiteX0" fmla="*/ 40112 w 2952750"/>
            <a:gd name="connsiteY0" fmla="*/ 0 h 334636"/>
            <a:gd name="connsiteX1" fmla="*/ 2912638 w 2952750"/>
            <a:gd name="connsiteY1" fmla="*/ 0 h 334636"/>
            <a:gd name="connsiteX2" fmla="*/ 2952750 w 2952750"/>
            <a:gd name="connsiteY2" fmla="*/ 40112 h 334636"/>
            <a:gd name="connsiteX3" fmla="*/ 2952750 w 2952750"/>
            <a:gd name="connsiteY3" fmla="*/ 200553 h 334636"/>
            <a:gd name="connsiteX4" fmla="*/ 2912638 w 2952750"/>
            <a:gd name="connsiteY4" fmla="*/ 240665 h 334636"/>
            <a:gd name="connsiteX5" fmla="*/ 2140465 w 2952750"/>
            <a:gd name="connsiteY5" fmla="*/ 240665 h 334636"/>
            <a:gd name="connsiteX6" fmla="*/ 2172494 w 2952750"/>
            <a:gd name="connsiteY6" fmla="*/ 334636 h 334636"/>
            <a:gd name="connsiteX7" fmla="*/ 2090290 w 2952750"/>
            <a:gd name="connsiteY7" fmla="*/ 240665 h 334636"/>
            <a:gd name="connsiteX8" fmla="*/ 40112 w 2952750"/>
            <a:gd name="connsiteY8" fmla="*/ 240665 h 334636"/>
            <a:gd name="connsiteX9" fmla="*/ 0 w 2952750"/>
            <a:gd name="connsiteY9" fmla="*/ 200553 h 334636"/>
            <a:gd name="connsiteX10" fmla="*/ 0 w 2952750"/>
            <a:gd name="connsiteY10" fmla="*/ 40112 h 334636"/>
            <a:gd name="connsiteX11" fmla="*/ 40112 w 2952750"/>
            <a:gd name="connsiteY11" fmla="*/ 0 h 33463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2952750" h="334636">
              <a:moveTo>
                <a:pt x="40112" y="0"/>
              </a:moveTo>
              <a:lnTo>
                <a:pt x="2912638" y="0"/>
              </a:lnTo>
              <a:cubicBezTo>
                <a:pt x="2934791" y="0"/>
                <a:pt x="2952750" y="17959"/>
                <a:pt x="2952750" y="40112"/>
              </a:cubicBezTo>
              <a:lnTo>
                <a:pt x="2952750" y="200553"/>
              </a:lnTo>
              <a:cubicBezTo>
                <a:pt x="2952750" y="222706"/>
                <a:pt x="2934791" y="240665"/>
                <a:pt x="2912638" y="240665"/>
              </a:cubicBezTo>
              <a:lnTo>
                <a:pt x="2140465" y="240665"/>
              </a:lnTo>
              <a:lnTo>
                <a:pt x="2172494" y="334636"/>
              </a:lnTo>
              <a:lnTo>
                <a:pt x="2090290" y="240665"/>
              </a:lnTo>
              <a:lnTo>
                <a:pt x="40112" y="240665"/>
              </a:lnTo>
              <a:cubicBezTo>
                <a:pt x="17959" y="240665"/>
                <a:pt x="0" y="222706"/>
                <a:pt x="0" y="200553"/>
              </a:cubicBezTo>
              <a:lnTo>
                <a:pt x="0" y="40112"/>
              </a:lnTo>
              <a:cubicBezTo>
                <a:pt x="0" y="17959"/>
                <a:pt x="17959" y="0"/>
                <a:pt x="40112"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0" rtlCol="0" anchor="t" anchorCtr="0">
          <a:noAutofit/>
        </a:bodyPr>
        <a:lstStyle/>
        <a:p>
          <a:pPr>
            <a:spcAft>
              <a:spcPts val="0"/>
            </a:spcAft>
          </a:pPr>
          <a:r>
            <a:rPr lang="ja-JP" altLang="en-US"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本記載例では</a:t>
          </a:r>
          <a:r>
            <a:rPr lang="en-US" altLang="ja-JP"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6,000㎥</a:t>
          </a:r>
          <a:r>
            <a:rPr lang="ja-JP" altLang="en-US"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としているが、</a:t>
          </a:r>
          <a:endParaRPr lang="en-US" altLang="ja-JP"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endParaRPr>
        </a:p>
        <a:p>
          <a:pPr>
            <a:spcAft>
              <a:spcPts val="0"/>
            </a:spcAft>
          </a:pPr>
          <a:r>
            <a:rPr lang="ja-JP" altLang="en-US"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実際の申請書は</a:t>
          </a:r>
          <a:r>
            <a:rPr lang="en-US" altLang="ja-JP"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4,000㎥</a:t>
          </a:r>
          <a:r>
            <a:rPr lang="ja-JP" altLang="en-US"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rPr>
            <a:t>として作成すること</a:t>
          </a:r>
          <a:endParaRPr lang="ja-JP" sz="1000">
            <a:solidFill>
              <a:sysClr val="windowText" lastClr="000000"/>
            </a:solidFill>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13</xdr:col>
      <xdr:colOff>161925</xdr:colOff>
      <xdr:row>6</xdr:row>
      <xdr:rowOff>231885</xdr:rowOff>
    </xdr:from>
    <xdr:ext cx="1247265" cy="521553"/>
    <xdr:sp macro="" textlink="">
      <xdr:nvSpPr>
        <xdr:cNvPr id="9" name="テキスト ボックス 8">
          <a:extLst>
            <a:ext uri="{FF2B5EF4-FFF2-40B4-BE49-F238E27FC236}">
              <a16:creationId xmlns:a16="http://schemas.microsoft.com/office/drawing/2014/main" id="{00000000-0008-0000-0500-000009000000}"/>
            </a:ext>
          </a:extLst>
        </xdr:cNvPr>
        <xdr:cNvSpPr txBox="1"/>
      </xdr:nvSpPr>
      <xdr:spPr>
        <a:xfrm>
          <a:off x="4114800" y="1717785"/>
          <a:ext cx="1247265" cy="521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原木：</a:t>
          </a:r>
          <a:r>
            <a:rPr kumimoji="1" lang="en-US" altLang="ja-JP" sz="1000" b="1">
              <a:solidFill>
                <a:srgbClr val="FF0000"/>
              </a:solidFill>
            </a:rPr>
            <a:t>7,000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内採取区：</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xdr:txBody>
    </xdr:sp>
    <xdr:clientData/>
  </xdr:oneCellAnchor>
  <xdr:oneCellAnchor>
    <xdr:from>
      <xdr:col>30</xdr:col>
      <xdr:colOff>89414</xdr:colOff>
      <xdr:row>11</xdr:row>
      <xdr:rowOff>175061</xdr:rowOff>
    </xdr:from>
    <xdr:ext cx="1196462" cy="310714"/>
    <xdr:sp macro="" textlink="">
      <xdr:nvSpPr>
        <xdr:cNvPr id="19" name="テキスト ボックス 18">
          <a:extLst>
            <a:ext uri="{FF2B5EF4-FFF2-40B4-BE49-F238E27FC236}">
              <a16:creationId xmlns:a16="http://schemas.microsoft.com/office/drawing/2014/main" id="{00000000-0008-0000-0500-000013000000}"/>
            </a:ext>
          </a:extLst>
        </xdr:cNvPr>
        <xdr:cNvSpPr txBox="1"/>
      </xdr:nvSpPr>
      <xdr:spPr>
        <a:xfrm>
          <a:off x="9252464" y="2899211"/>
          <a:ext cx="1196462" cy="3107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加工歩留まり</a:t>
          </a:r>
          <a:r>
            <a:rPr kumimoji="1" lang="en-US" altLang="ja-JP" sz="1000" b="1">
              <a:solidFill>
                <a:srgbClr val="FF0000"/>
              </a:solidFill>
            </a:rPr>
            <a:t>60</a:t>
          </a:r>
          <a:r>
            <a:rPr kumimoji="1" lang="ja-JP" altLang="en-US" sz="1000" b="1">
              <a:solidFill>
                <a:srgbClr val="FF0000"/>
              </a:solidFill>
            </a:rPr>
            <a:t>％</a:t>
          </a:r>
        </a:p>
      </xdr:txBody>
    </xdr:sp>
    <xdr:clientData/>
  </xdr:oneCellAnchor>
  <xdr:twoCellAnchor>
    <xdr:from>
      <xdr:col>0</xdr:col>
      <xdr:colOff>164223</xdr:colOff>
      <xdr:row>4</xdr:row>
      <xdr:rowOff>26276</xdr:rowOff>
    </xdr:from>
    <xdr:to>
      <xdr:col>13</xdr:col>
      <xdr:colOff>171348</xdr:colOff>
      <xdr:row>14</xdr:row>
      <xdr:rowOff>33776</xdr:rowOff>
    </xdr:to>
    <xdr:sp macro="" textlink="">
      <xdr:nvSpPr>
        <xdr:cNvPr id="42" name="正方形/長方形 41">
          <a:extLst>
            <a:ext uri="{FF2B5EF4-FFF2-40B4-BE49-F238E27FC236}">
              <a16:creationId xmlns:a16="http://schemas.microsoft.com/office/drawing/2014/main" id="{00000000-0008-0000-0500-00002A000000}"/>
            </a:ext>
          </a:extLst>
        </xdr:cNvPr>
        <xdr:cNvSpPr/>
      </xdr:nvSpPr>
      <xdr:spPr>
        <a:xfrm>
          <a:off x="164223" y="1016876"/>
          <a:ext cx="3960000" cy="2484000"/>
        </a:xfrm>
        <a:prstGeom prst="rect">
          <a:avLst/>
        </a:prstGeom>
        <a:noFill/>
        <a:ln w="317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2">
                <a:lumMod val="50000"/>
              </a:schemeClr>
            </a:solidFill>
          </a:endParaRPr>
        </a:p>
      </xdr:txBody>
    </xdr:sp>
    <xdr:clientData/>
  </xdr:twoCellAnchor>
  <xdr:twoCellAnchor>
    <xdr:from>
      <xdr:col>17</xdr:col>
      <xdr:colOff>144517</xdr:colOff>
      <xdr:row>3</xdr:row>
      <xdr:rowOff>247649</xdr:rowOff>
    </xdr:from>
    <xdr:to>
      <xdr:col>30</xdr:col>
      <xdr:colOff>151642</xdr:colOff>
      <xdr:row>19</xdr:row>
      <xdr:rowOff>245249</xdr:rowOff>
    </xdr:to>
    <xdr:sp macro="" textlink="">
      <xdr:nvSpPr>
        <xdr:cNvPr id="45" name="正方形/長方形 44">
          <a:extLst>
            <a:ext uri="{FF2B5EF4-FFF2-40B4-BE49-F238E27FC236}">
              <a16:creationId xmlns:a16="http://schemas.microsoft.com/office/drawing/2014/main" id="{00000000-0008-0000-0500-00002D000000}"/>
            </a:ext>
          </a:extLst>
        </xdr:cNvPr>
        <xdr:cNvSpPr/>
      </xdr:nvSpPr>
      <xdr:spPr>
        <a:xfrm>
          <a:off x="5354692" y="990599"/>
          <a:ext cx="3960000" cy="3960000"/>
        </a:xfrm>
        <a:prstGeom prst="rect">
          <a:avLst/>
        </a:prstGeom>
        <a:noFill/>
        <a:ln w="317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17</xdr:col>
      <xdr:colOff>151086</xdr:colOff>
      <xdr:row>21</xdr:row>
      <xdr:rowOff>1970</xdr:rowOff>
    </xdr:from>
    <xdr:to>
      <xdr:col>30</xdr:col>
      <xdr:colOff>158211</xdr:colOff>
      <xdr:row>29</xdr:row>
      <xdr:rowOff>203638</xdr:rowOff>
    </xdr:to>
    <xdr:sp macro="" textlink="">
      <xdr:nvSpPr>
        <xdr:cNvPr id="52" name="正方形/長方形 51">
          <a:extLst>
            <a:ext uri="{FF2B5EF4-FFF2-40B4-BE49-F238E27FC236}">
              <a16:creationId xmlns:a16="http://schemas.microsoft.com/office/drawing/2014/main" id="{00000000-0008-0000-0500-000034000000}"/>
            </a:ext>
          </a:extLst>
        </xdr:cNvPr>
        <xdr:cNvSpPr/>
      </xdr:nvSpPr>
      <xdr:spPr>
        <a:xfrm>
          <a:off x="5361261" y="520262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152400</xdr:colOff>
      <xdr:row>4</xdr:row>
      <xdr:rowOff>0</xdr:rowOff>
    </xdr:from>
    <xdr:to>
      <xdr:col>47</xdr:col>
      <xdr:colOff>159525</xdr:colOff>
      <xdr:row>19</xdr:row>
      <xdr:rowOff>245250</xdr:rowOff>
    </xdr:to>
    <xdr:sp macro="" textlink="">
      <xdr:nvSpPr>
        <xdr:cNvPr id="14" name="正方形/長方形 13">
          <a:extLst>
            <a:ext uri="{FF2B5EF4-FFF2-40B4-BE49-F238E27FC236}">
              <a16:creationId xmlns:a16="http://schemas.microsoft.com/office/drawing/2014/main" id="{00000000-0008-0000-0500-00000E000000}"/>
            </a:ext>
          </a:extLst>
        </xdr:cNvPr>
        <xdr:cNvSpPr/>
      </xdr:nvSpPr>
      <xdr:spPr>
        <a:xfrm>
          <a:off x="10572750" y="990600"/>
          <a:ext cx="3960000" cy="3960000"/>
        </a:xfrm>
        <a:prstGeom prst="rect">
          <a:avLst/>
        </a:prstGeom>
        <a:noFill/>
        <a:ln w="317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133350</xdr:colOff>
      <xdr:row>21</xdr:row>
      <xdr:rowOff>0</xdr:rowOff>
    </xdr:from>
    <xdr:to>
      <xdr:col>47</xdr:col>
      <xdr:colOff>140475</xdr:colOff>
      <xdr:row>29</xdr:row>
      <xdr:rowOff>201668</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a:xfrm>
          <a:off x="10553700" y="520065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13</xdr:col>
      <xdr:colOff>171348</xdr:colOff>
      <xdr:row>9</xdr:row>
      <xdr:rowOff>30026</xdr:rowOff>
    </xdr:from>
    <xdr:to>
      <xdr:col>17</xdr:col>
      <xdr:colOff>144517</xdr:colOff>
      <xdr:row>11</xdr:row>
      <xdr:rowOff>246449</xdr:rowOff>
    </xdr:to>
    <xdr:cxnSp macro="">
      <xdr:nvCxnSpPr>
        <xdr:cNvPr id="18" name="コネクタ: カギ線 17">
          <a:extLst>
            <a:ext uri="{FF2B5EF4-FFF2-40B4-BE49-F238E27FC236}">
              <a16:creationId xmlns:a16="http://schemas.microsoft.com/office/drawing/2014/main" id="{00000000-0008-0000-0500-000012000000}"/>
            </a:ext>
          </a:extLst>
        </xdr:cNvPr>
        <xdr:cNvCxnSpPr>
          <a:stCxn id="42" idx="3"/>
          <a:endCxn id="45" idx="1"/>
        </xdr:cNvCxnSpPr>
      </xdr:nvCxnSpPr>
      <xdr:spPr>
        <a:xfrm>
          <a:off x="4124223" y="2258876"/>
          <a:ext cx="1230469" cy="711723"/>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11</xdr:row>
      <xdr:rowOff>189299</xdr:rowOff>
    </xdr:from>
    <xdr:to>
      <xdr:col>34</xdr:col>
      <xdr:colOff>152400</xdr:colOff>
      <xdr:row>11</xdr:row>
      <xdr:rowOff>189300</xdr:rowOff>
    </xdr:to>
    <xdr:cxnSp macro="">
      <xdr:nvCxnSpPr>
        <xdr:cNvPr id="23" name="コネクタ: カギ線 22">
          <a:extLst>
            <a:ext uri="{FF2B5EF4-FFF2-40B4-BE49-F238E27FC236}">
              <a16:creationId xmlns:a16="http://schemas.microsoft.com/office/drawing/2014/main" id="{00000000-0008-0000-0500-000017000000}"/>
            </a:ext>
          </a:extLst>
        </xdr:cNvPr>
        <xdr:cNvCxnSpPr/>
      </xdr:nvCxnSpPr>
      <xdr:spPr>
        <a:xfrm>
          <a:off x="9314692" y="2913449"/>
          <a:ext cx="1258058" cy="1"/>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171450</xdr:colOff>
      <xdr:row>10</xdr:row>
      <xdr:rowOff>200025</xdr:rowOff>
    </xdr:from>
    <xdr:to>
      <xdr:col>17</xdr:col>
      <xdr:colOff>123825</xdr:colOff>
      <xdr:row>15</xdr:row>
      <xdr:rowOff>85725</xdr:rowOff>
    </xdr:to>
    <xdr:cxnSp macro="">
      <xdr:nvCxnSpPr>
        <xdr:cNvPr id="26" name="コネクタ: カギ線 25">
          <a:extLst>
            <a:ext uri="{FF2B5EF4-FFF2-40B4-BE49-F238E27FC236}">
              <a16:creationId xmlns:a16="http://schemas.microsoft.com/office/drawing/2014/main" id="{00000000-0008-0000-0500-00001A000000}"/>
            </a:ext>
          </a:extLst>
        </xdr:cNvPr>
        <xdr:cNvCxnSpPr/>
      </xdr:nvCxnSpPr>
      <xdr:spPr>
        <a:xfrm>
          <a:off x="4124325" y="2676525"/>
          <a:ext cx="1209675" cy="1123950"/>
        </a:xfrm>
        <a:prstGeom prst="bentConnector3">
          <a:avLst>
            <a:gd name="adj1" fmla="val 35039"/>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12</xdr:row>
      <xdr:rowOff>189299</xdr:rowOff>
    </xdr:from>
    <xdr:to>
      <xdr:col>34</xdr:col>
      <xdr:colOff>152400</xdr:colOff>
      <xdr:row>15</xdr:row>
      <xdr:rowOff>133350</xdr:rowOff>
    </xdr:to>
    <xdr:cxnSp macro="">
      <xdr:nvCxnSpPr>
        <xdr:cNvPr id="31" name="コネクタ: カギ線 30">
          <a:extLst>
            <a:ext uri="{FF2B5EF4-FFF2-40B4-BE49-F238E27FC236}">
              <a16:creationId xmlns:a16="http://schemas.microsoft.com/office/drawing/2014/main" id="{00000000-0008-0000-0500-00001F000000}"/>
            </a:ext>
          </a:extLst>
        </xdr:cNvPr>
        <xdr:cNvCxnSpPr/>
      </xdr:nvCxnSpPr>
      <xdr:spPr>
        <a:xfrm>
          <a:off x="9314692" y="3161099"/>
          <a:ext cx="1258058" cy="687001"/>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142877</xdr:colOff>
      <xdr:row>12</xdr:row>
      <xdr:rowOff>190503</xdr:rowOff>
    </xdr:from>
    <xdr:to>
      <xdr:col>34</xdr:col>
      <xdr:colOff>133349</xdr:colOff>
      <xdr:row>23</xdr:row>
      <xdr:rowOff>129409</xdr:rowOff>
    </xdr:to>
    <xdr:cxnSp macro="">
      <xdr:nvCxnSpPr>
        <xdr:cNvPr id="44" name="コネクタ: カギ線 43">
          <a:extLst>
            <a:ext uri="{FF2B5EF4-FFF2-40B4-BE49-F238E27FC236}">
              <a16:creationId xmlns:a16="http://schemas.microsoft.com/office/drawing/2014/main" id="{00000000-0008-0000-0500-00002C000000}"/>
            </a:ext>
          </a:extLst>
        </xdr:cNvPr>
        <xdr:cNvCxnSpPr/>
      </xdr:nvCxnSpPr>
      <xdr:spPr>
        <a:xfrm rot="16200000" flipH="1">
          <a:off x="8755448" y="4027107"/>
          <a:ext cx="2663056" cy="933447"/>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66675</xdr:colOff>
      <xdr:row>10</xdr:row>
      <xdr:rowOff>209550</xdr:rowOff>
    </xdr:from>
    <xdr:to>
      <xdr:col>17</xdr:col>
      <xdr:colOff>151086</xdr:colOff>
      <xdr:row>25</xdr:row>
      <xdr:rowOff>102804</xdr:rowOff>
    </xdr:to>
    <xdr:cxnSp macro="">
      <xdr:nvCxnSpPr>
        <xdr:cNvPr id="48" name="コネクタ: カギ線 47">
          <a:extLst>
            <a:ext uri="{FF2B5EF4-FFF2-40B4-BE49-F238E27FC236}">
              <a16:creationId xmlns:a16="http://schemas.microsoft.com/office/drawing/2014/main" id="{00000000-0008-0000-0500-000030000000}"/>
            </a:ext>
          </a:extLst>
        </xdr:cNvPr>
        <xdr:cNvCxnSpPr>
          <a:endCxn id="52" idx="1"/>
        </xdr:cNvCxnSpPr>
      </xdr:nvCxnSpPr>
      <xdr:spPr>
        <a:xfrm rot="16200000" flipH="1">
          <a:off x="3043566" y="3976359"/>
          <a:ext cx="3608004" cy="1027386"/>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158211</xdr:colOff>
      <xdr:row>25</xdr:row>
      <xdr:rowOff>100834</xdr:rowOff>
    </xdr:from>
    <xdr:to>
      <xdr:col>34</xdr:col>
      <xdr:colOff>133350</xdr:colOff>
      <xdr:row>25</xdr:row>
      <xdr:rowOff>102804</xdr:rowOff>
    </xdr:to>
    <xdr:cxnSp macro="">
      <xdr:nvCxnSpPr>
        <xdr:cNvPr id="54" name="コネクタ: カギ線 53">
          <a:extLst>
            <a:ext uri="{FF2B5EF4-FFF2-40B4-BE49-F238E27FC236}">
              <a16:creationId xmlns:a16="http://schemas.microsoft.com/office/drawing/2014/main" id="{00000000-0008-0000-0500-000036000000}"/>
            </a:ext>
          </a:extLst>
        </xdr:cNvPr>
        <xdr:cNvCxnSpPr>
          <a:stCxn id="52" idx="3"/>
          <a:endCxn id="16" idx="1"/>
        </xdr:cNvCxnSpPr>
      </xdr:nvCxnSpPr>
      <xdr:spPr>
        <a:xfrm flipV="1">
          <a:off x="9321261" y="6292084"/>
          <a:ext cx="1232439" cy="1970"/>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29</xdr:col>
      <xdr:colOff>304800</xdr:colOff>
      <xdr:row>6</xdr:row>
      <xdr:rowOff>219075</xdr:rowOff>
    </xdr:from>
    <xdr:ext cx="1508105" cy="1181100"/>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9153525" y="1704975"/>
          <a:ext cx="1508105" cy="1181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 </a:t>
          </a:r>
          <a:r>
            <a:rPr kumimoji="1" lang="ja-JP" altLang="en-US" sz="1000" b="1">
              <a:solidFill>
                <a:srgbClr val="FF0000"/>
              </a:solidFill>
              <a:effectLst/>
              <a:latin typeface="+mn-lt"/>
              <a:ea typeface="+mn-ea"/>
              <a:cs typeface="+mn-cs"/>
            </a:rPr>
            <a:t>スタッド</a:t>
          </a:r>
          <a:r>
            <a:rPr kumimoji="1" lang="ja-JP" altLang="ja-JP"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3,600</a:t>
          </a:r>
          <a:r>
            <a:rPr kumimoji="1" lang="ja-JP" altLang="ja-JP" sz="1000" b="1">
              <a:solidFill>
                <a:srgbClr val="FF0000"/>
              </a:solidFill>
              <a:effectLst/>
              <a:latin typeface="+mn-lt"/>
              <a:ea typeface="+mn-ea"/>
              <a:cs typeface="+mn-cs"/>
            </a:rPr>
            <a:t>㎥</a:t>
          </a:r>
          <a:endParaRPr kumimoji="0" lang="en-US" altLang="ja-JP" sz="1000" b="0">
            <a:solidFill>
              <a:srgbClr val="FF0000"/>
            </a:solidFill>
            <a:effectLst/>
            <a:latin typeface="+mn-lt"/>
            <a:ea typeface="+mn-ea"/>
            <a:cs typeface="+mn-cs"/>
          </a:endParaRPr>
        </a:p>
        <a:p>
          <a:r>
            <a:rPr kumimoji="1" lang="ja-JP" altLang="en-US" sz="1000" b="1">
              <a:solidFill>
                <a:srgbClr val="FF0000"/>
              </a:solidFill>
              <a:effectLst/>
              <a:latin typeface="+mn-lt"/>
              <a:ea typeface="+mn-ea"/>
              <a:cs typeface="+mn-cs"/>
            </a:rPr>
            <a:t>（</a:t>
          </a:r>
          <a:r>
            <a:rPr kumimoji="1" lang="ja-JP" altLang="ja-JP" sz="1000" b="1">
              <a:solidFill>
                <a:srgbClr val="FF0000"/>
              </a:solidFill>
              <a:effectLst/>
              <a:latin typeface="+mn-lt"/>
              <a:ea typeface="+mn-ea"/>
              <a:cs typeface="+mn-cs"/>
            </a:rPr>
            <a:t> 原木換算：</a:t>
          </a:r>
          <a:r>
            <a:rPr kumimoji="1" lang="en-US" altLang="ja-JP" sz="1000" b="1">
              <a:solidFill>
                <a:srgbClr val="FF0000"/>
              </a:solidFill>
              <a:effectLst/>
              <a:latin typeface="+mn-lt"/>
              <a:ea typeface="+mn-ea"/>
              <a:cs typeface="+mn-cs"/>
            </a:rPr>
            <a:t>6,000㎥</a:t>
          </a:r>
          <a:r>
            <a:rPr kumimoji="1" lang="ja-JP" altLang="en-US" sz="1000" b="1">
              <a:solidFill>
                <a:srgbClr val="FF0000"/>
              </a:solidFill>
              <a:effectLst/>
              <a:latin typeface="+mn-lt"/>
              <a:ea typeface="+mn-ea"/>
              <a:cs typeface="+mn-cs"/>
            </a:rPr>
            <a:t>）</a:t>
          </a:r>
          <a:endParaRPr lang="ja-JP" altLang="ja-JP" sz="1000">
            <a:solidFill>
              <a:srgbClr val="FF0000"/>
            </a:solidFill>
            <a:effectLst/>
          </a:endParaRPr>
        </a:p>
        <a:p>
          <a:endParaRPr kumimoji="1" lang="en-US" altLang="ja-JP" sz="1000" b="1">
            <a:solidFill>
              <a:srgbClr val="FF0000"/>
            </a:solidFill>
          </a:endParaRPr>
        </a:p>
        <a:p>
          <a:r>
            <a:rPr kumimoji="1" lang="ja-JP" altLang="en-US" sz="1000" b="1" baseline="0">
              <a:solidFill>
                <a:srgbClr val="FF0000"/>
              </a:solidFill>
            </a:rPr>
            <a:t>    </a:t>
          </a:r>
          <a:r>
            <a:rPr kumimoji="1" lang="ja-JP" altLang="en-US" sz="1000" b="1">
              <a:solidFill>
                <a:srgbClr val="FF0000"/>
              </a:solidFill>
            </a:rPr>
            <a:t>内採取区：</a:t>
          </a:r>
          <a:r>
            <a:rPr kumimoji="1" lang="en-US" altLang="ja-JP" sz="1000" b="1">
              <a:solidFill>
                <a:srgbClr val="FF0000"/>
              </a:solidFill>
            </a:rPr>
            <a:t>3,600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（原木換算：</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xdr:txBody>
    </xdr:sp>
    <xdr:clientData/>
  </xdr:oneCellAnchor>
  <xdr:oneCellAnchor>
    <xdr:from>
      <xdr:col>12</xdr:col>
      <xdr:colOff>269610</xdr:colOff>
      <xdr:row>13</xdr:row>
      <xdr:rowOff>47215</xdr:rowOff>
    </xdr:from>
    <xdr:ext cx="1464760" cy="542143"/>
    <xdr:sp macro="" textlink="">
      <xdr:nvSpPr>
        <xdr:cNvPr id="10" name="テキスト ボックス 9">
          <a:extLst>
            <a:ext uri="{FF2B5EF4-FFF2-40B4-BE49-F238E27FC236}">
              <a16:creationId xmlns:a16="http://schemas.microsoft.com/office/drawing/2014/main" id="{00000000-0008-0000-0500-00000A000000}"/>
            </a:ext>
          </a:extLst>
        </xdr:cNvPr>
        <xdr:cNvSpPr txBox="1"/>
      </xdr:nvSpPr>
      <xdr:spPr>
        <a:xfrm>
          <a:off x="3918876" y="3297621"/>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a:solidFill>
                <a:schemeClr val="tx1">
                  <a:lumMod val="95000"/>
                  <a:lumOff val="5000"/>
                </a:schemeClr>
              </a:solidFill>
            </a:rPr>
            <a:t>　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oneCellAnchor>
    <xdr:from>
      <xdr:col>12</xdr:col>
      <xdr:colOff>273182</xdr:colOff>
      <xdr:row>23</xdr:row>
      <xdr:rowOff>68645</xdr:rowOff>
    </xdr:from>
    <xdr:ext cx="1464760" cy="542143"/>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922448" y="5819364"/>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12,000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baseline="0">
              <a:solidFill>
                <a:schemeClr val="tx1">
                  <a:lumMod val="95000"/>
                  <a:lumOff val="5000"/>
                </a:schemeClr>
              </a:solidFill>
            </a:rPr>
            <a:t>   </a:t>
          </a:r>
          <a:r>
            <a:rPr kumimoji="1" lang="ja-JP" altLang="en-US" sz="1050" b="1">
              <a:solidFill>
                <a:schemeClr val="tx1">
                  <a:lumMod val="95000"/>
                  <a:lumOff val="5000"/>
                </a:schemeClr>
              </a:solidFill>
            </a:rPr>
            <a:t>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twoCellAnchor>
    <xdr:from>
      <xdr:col>8</xdr:col>
      <xdr:colOff>38100</xdr:colOff>
      <xdr:row>18</xdr:row>
      <xdr:rowOff>123825</xdr:rowOff>
    </xdr:from>
    <xdr:to>
      <xdr:col>10</xdr:col>
      <xdr:colOff>247650</xdr:colOff>
      <xdr:row>18</xdr:row>
      <xdr:rowOff>123825</xdr:rowOff>
    </xdr:to>
    <xdr:cxnSp macro="">
      <xdr:nvCxnSpPr>
        <xdr:cNvPr id="71" name="直線矢印コネクタ 70">
          <a:extLst>
            <a:ext uri="{FF2B5EF4-FFF2-40B4-BE49-F238E27FC236}">
              <a16:creationId xmlns:a16="http://schemas.microsoft.com/office/drawing/2014/main" id="{00000000-0008-0000-0500-000047000000}"/>
            </a:ext>
          </a:extLst>
        </xdr:cNvPr>
        <xdr:cNvCxnSpPr/>
      </xdr:nvCxnSpPr>
      <xdr:spPr>
        <a:xfrm>
          <a:off x="2419350" y="4581525"/>
          <a:ext cx="838200" cy="0"/>
        </a:xfrm>
        <a:prstGeom prst="straightConnector1">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19</xdr:row>
      <xdr:rowOff>123825</xdr:rowOff>
    </xdr:from>
    <xdr:to>
      <xdr:col>10</xdr:col>
      <xdr:colOff>247650</xdr:colOff>
      <xdr:row>19</xdr:row>
      <xdr:rowOff>123825</xdr:rowOff>
    </xdr:to>
    <xdr:cxnSp macro="">
      <xdr:nvCxnSpPr>
        <xdr:cNvPr id="72" name="直線矢印コネクタ 71">
          <a:extLst>
            <a:ext uri="{FF2B5EF4-FFF2-40B4-BE49-F238E27FC236}">
              <a16:creationId xmlns:a16="http://schemas.microsoft.com/office/drawing/2014/main" id="{00000000-0008-0000-0500-000048000000}"/>
            </a:ext>
          </a:extLst>
        </xdr:cNvPr>
        <xdr:cNvCxnSpPr/>
      </xdr:nvCxnSpPr>
      <xdr:spPr>
        <a:xfrm>
          <a:off x="2419350" y="4581525"/>
          <a:ext cx="838200" cy="0"/>
        </a:xfrm>
        <a:prstGeom prst="straightConnector1">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oneCellAnchor>
    <xdr:from>
      <xdr:col>13</xdr:col>
      <xdr:colOff>161925</xdr:colOff>
      <xdr:row>6</xdr:row>
      <xdr:rowOff>231885</xdr:rowOff>
    </xdr:from>
    <xdr:ext cx="1247265" cy="521553"/>
    <xdr:sp macro="" textlink="">
      <xdr:nvSpPr>
        <xdr:cNvPr id="2" name="テキスト ボックス 1">
          <a:extLst>
            <a:ext uri="{FF2B5EF4-FFF2-40B4-BE49-F238E27FC236}">
              <a16:creationId xmlns:a16="http://schemas.microsoft.com/office/drawing/2014/main" id="{00000000-0008-0000-0600-000002000000}"/>
            </a:ext>
          </a:extLst>
        </xdr:cNvPr>
        <xdr:cNvSpPr txBox="1"/>
      </xdr:nvSpPr>
      <xdr:spPr>
        <a:xfrm>
          <a:off x="4114800" y="1717785"/>
          <a:ext cx="1247265" cy="521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原木：</a:t>
          </a:r>
          <a:r>
            <a:rPr kumimoji="1" lang="en-US" altLang="ja-JP" sz="1000" b="1">
              <a:solidFill>
                <a:srgbClr val="FF0000"/>
              </a:solidFill>
            </a:rPr>
            <a:t>7,000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内採取区：</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xdr:txBody>
    </xdr:sp>
    <xdr:clientData/>
  </xdr:oneCellAnchor>
  <xdr:oneCellAnchor>
    <xdr:from>
      <xdr:col>30</xdr:col>
      <xdr:colOff>89414</xdr:colOff>
      <xdr:row>11</xdr:row>
      <xdr:rowOff>175061</xdr:rowOff>
    </xdr:from>
    <xdr:ext cx="1196462" cy="310714"/>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9252464" y="2899211"/>
          <a:ext cx="1196462" cy="3107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加工歩留まり</a:t>
          </a:r>
          <a:r>
            <a:rPr kumimoji="1" lang="en-US" altLang="ja-JP" sz="1000" b="1">
              <a:solidFill>
                <a:srgbClr val="FF0000"/>
              </a:solidFill>
            </a:rPr>
            <a:t>60</a:t>
          </a:r>
          <a:r>
            <a:rPr kumimoji="1" lang="ja-JP" altLang="en-US" sz="1000" b="1">
              <a:solidFill>
                <a:srgbClr val="FF0000"/>
              </a:solidFill>
            </a:rPr>
            <a:t>％</a:t>
          </a:r>
        </a:p>
      </xdr:txBody>
    </xdr:sp>
    <xdr:clientData/>
  </xdr:oneCellAnchor>
  <xdr:twoCellAnchor>
    <xdr:from>
      <xdr:col>0</xdr:col>
      <xdr:colOff>164223</xdr:colOff>
      <xdr:row>4</xdr:row>
      <xdr:rowOff>26276</xdr:rowOff>
    </xdr:from>
    <xdr:to>
      <xdr:col>13</xdr:col>
      <xdr:colOff>171348</xdr:colOff>
      <xdr:row>14</xdr:row>
      <xdr:rowOff>33776</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64223" y="1016876"/>
          <a:ext cx="3960000" cy="2484000"/>
        </a:xfrm>
        <a:prstGeom prst="rect">
          <a:avLst/>
        </a:prstGeom>
        <a:noFill/>
        <a:ln w="317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2">
                <a:lumMod val="50000"/>
              </a:schemeClr>
            </a:solidFill>
          </a:endParaRPr>
        </a:p>
      </xdr:txBody>
    </xdr:sp>
    <xdr:clientData/>
  </xdr:twoCellAnchor>
  <xdr:twoCellAnchor>
    <xdr:from>
      <xdr:col>17</xdr:col>
      <xdr:colOff>144517</xdr:colOff>
      <xdr:row>3</xdr:row>
      <xdr:rowOff>247649</xdr:rowOff>
    </xdr:from>
    <xdr:to>
      <xdr:col>30</xdr:col>
      <xdr:colOff>151642</xdr:colOff>
      <xdr:row>19</xdr:row>
      <xdr:rowOff>245249</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5354692" y="990599"/>
          <a:ext cx="3960000" cy="3960000"/>
        </a:xfrm>
        <a:prstGeom prst="rect">
          <a:avLst/>
        </a:prstGeom>
        <a:noFill/>
        <a:ln w="317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17</xdr:col>
      <xdr:colOff>151086</xdr:colOff>
      <xdr:row>21</xdr:row>
      <xdr:rowOff>1970</xdr:rowOff>
    </xdr:from>
    <xdr:to>
      <xdr:col>30</xdr:col>
      <xdr:colOff>158211</xdr:colOff>
      <xdr:row>29</xdr:row>
      <xdr:rowOff>203638</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5361261" y="520262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152400</xdr:colOff>
      <xdr:row>4</xdr:row>
      <xdr:rowOff>0</xdr:rowOff>
    </xdr:from>
    <xdr:to>
      <xdr:col>47</xdr:col>
      <xdr:colOff>159525</xdr:colOff>
      <xdr:row>19</xdr:row>
      <xdr:rowOff>245250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0572750" y="990600"/>
          <a:ext cx="3960000" cy="3960000"/>
        </a:xfrm>
        <a:prstGeom prst="rect">
          <a:avLst/>
        </a:prstGeom>
        <a:noFill/>
        <a:ln w="317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133350</xdr:colOff>
      <xdr:row>21</xdr:row>
      <xdr:rowOff>0</xdr:rowOff>
    </xdr:from>
    <xdr:to>
      <xdr:col>47</xdr:col>
      <xdr:colOff>140475</xdr:colOff>
      <xdr:row>29</xdr:row>
      <xdr:rowOff>201668</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10553700" y="520065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13</xdr:col>
      <xdr:colOff>171348</xdr:colOff>
      <xdr:row>9</xdr:row>
      <xdr:rowOff>30026</xdr:rowOff>
    </xdr:from>
    <xdr:to>
      <xdr:col>17</xdr:col>
      <xdr:colOff>144517</xdr:colOff>
      <xdr:row>11</xdr:row>
      <xdr:rowOff>246449</xdr:rowOff>
    </xdr:to>
    <xdr:cxnSp macro="">
      <xdr:nvCxnSpPr>
        <xdr:cNvPr id="10" name="コネクタ: カギ線 9">
          <a:extLst>
            <a:ext uri="{FF2B5EF4-FFF2-40B4-BE49-F238E27FC236}">
              <a16:creationId xmlns:a16="http://schemas.microsoft.com/office/drawing/2014/main" id="{00000000-0008-0000-0600-00000A000000}"/>
            </a:ext>
          </a:extLst>
        </xdr:cNvPr>
        <xdr:cNvCxnSpPr>
          <a:stCxn id="5" idx="3"/>
          <a:endCxn id="6" idx="1"/>
        </xdr:cNvCxnSpPr>
      </xdr:nvCxnSpPr>
      <xdr:spPr>
        <a:xfrm>
          <a:off x="4124223" y="2258876"/>
          <a:ext cx="1230469" cy="711723"/>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11</xdr:row>
      <xdr:rowOff>189299</xdr:rowOff>
    </xdr:from>
    <xdr:to>
      <xdr:col>34</xdr:col>
      <xdr:colOff>152400</xdr:colOff>
      <xdr:row>11</xdr:row>
      <xdr:rowOff>189300</xdr:rowOff>
    </xdr:to>
    <xdr:cxnSp macro="">
      <xdr:nvCxnSpPr>
        <xdr:cNvPr id="11" name="コネクタ: カギ線 10">
          <a:extLst>
            <a:ext uri="{FF2B5EF4-FFF2-40B4-BE49-F238E27FC236}">
              <a16:creationId xmlns:a16="http://schemas.microsoft.com/office/drawing/2014/main" id="{00000000-0008-0000-0600-00000B000000}"/>
            </a:ext>
          </a:extLst>
        </xdr:cNvPr>
        <xdr:cNvCxnSpPr/>
      </xdr:nvCxnSpPr>
      <xdr:spPr>
        <a:xfrm>
          <a:off x="9314692" y="2913449"/>
          <a:ext cx="1258058" cy="1"/>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171450</xdr:colOff>
      <xdr:row>10</xdr:row>
      <xdr:rowOff>200025</xdr:rowOff>
    </xdr:from>
    <xdr:to>
      <xdr:col>17</xdr:col>
      <xdr:colOff>123825</xdr:colOff>
      <xdr:row>15</xdr:row>
      <xdr:rowOff>85725</xdr:rowOff>
    </xdr:to>
    <xdr:cxnSp macro="">
      <xdr:nvCxnSpPr>
        <xdr:cNvPr id="12" name="コネクタ: カギ線 11">
          <a:extLst>
            <a:ext uri="{FF2B5EF4-FFF2-40B4-BE49-F238E27FC236}">
              <a16:creationId xmlns:a16="http://schemas.microsoft.com/office/drawing/2014/main" id="{00000000-0008-0000-0600-00000C000000}"/>
            </a:ext>
          </a:extLst>
        </xdr:cNvPr>
        <xdr:cNvCxnSpPr/>
      </xdr:nvCxnSpPr>
      <xdr:spPr>
        <a:xfrm>
          <a:off x="4124325" y="2676525"/>
          <a:ext cx="1209675" cy="1123950"/>
        </a:xfrm>
        <a:prstGeom prst="bentConnector3">
          <a:avLst>
            <a:gd name="adj1" fmla="val 35039"/>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12</xdr:row>
      <xdr:rowOff>189299</xdr:rowOff>
    </xdr:from>
    <xdr:to>
      <xdr:col>34</xdr:col>
      <xdr:colOff>152400</xdr:colOff>
      <xdr:row>15</xdr:row>
      <xdr:rowOff>133350</xdr:rowOff>
    </xdr:to>
    <xdr:cxnSp macro="">
      <xdr:nvCxnSpPr>
        <xdr:cNvPr id="13" name="コネクタ: カギ線 12">
          <a:extLst>
            <a:ext uri="{FF2B5EF4-FFF2-40B4-BE49-F238E27FC236}">
              <a16:creationId xmlns:a16="http://schemas.microsoft.com/office/drawing/2014/main" id="{00000000-0008-0000-0600-00000D000000}"/>
            </a:ext>
          </a:extLst>
        </xdr:cNvPr>
        <xdr:cNvCxnSpPr/>
      </xdr:nvCxnSpPr>
      <xdr:spPr>
        <a:xfrm>
          <a:off x="9314692" y="3161099"/>
          <a:ext cx="1258058" cy="687001"/>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142877</xdr:colOff>
      <xdr:row>12</xdr:row>
      <xdr:rowOff>190503</xdr:rowOff>
    </xdr:from>
    <xdr:to>
      <xdr:col>34</xdr:col>
      <xdr:colOff>133349</xdr:colOff>
      <xdr:row>23</xdr:row>
      <xdr:rowOff>129409</xdr:rowOff>
    </xdr:to>
    <xdr:cxnSp macro="">
      <xdr:nvCxnSpPr>
        <xdr:cNvPr id="14" name="コネクタ: カギ線 13">
          <a:extLst>
            <a:ext uri="{FF2B5EF4-FFF2-40B4-BE49-F238E27FC236}">
              <a16:creationId xmlns:a16="http://schemas.microsoft.com/office/drawing/2014/main" id="{00000000-0008-0000-0600-00000E000000}"/>
            </a:ext>
          </a:extLst>
        </xdr:cNvPr>
        <xdr:cNvCxnSpPr/>
      </xdr:nvCxnSpPr>
      <xdr:spPr>
        <a:xfrm rot="16200000" flipH="1">
          <a:off x="8755448" y="4027107"/>
          <a:ext cx="2663056" cy="933447"/>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66675</xdr:colOff>
      <xdr:row>10</xdr:row>
      <xdr:rowOff>209550</xdr:rowOff>
    </xdr:from>
    <xdr:to>
      <xdr:col>17</xdr:col>
      <xdr:colOff>151086</xdr:colOff>
      <xdr:row>25</xdr:row>
      <xdr:rowOff>102804</xdr:rowOff>
    </xdr:to>
    <xdr:cxnSp macro="">
      <xdr:nvCxnSpPr>
        <xdr:cNvPr id="15" name="コネクタ: カギ線 14">
          <a:extLst>
            <a:ext uri="{FF2B5EF4-FFF2-40B4-BE49-F238E27FC236}">
              <a16:creationId xmlns:a16="http://schemas.microsoft.com/office/drawing/2014/main" id="{00000000-0008-0000-0600-00000F000000}"/>
            </a:ext>
          </a:extLst>
        </xdr:cNvPr>
        <xdr:cNvCxnSpPr>
          <a:endCxn id="7" idx="1"/>
        </xdr:cNvCxnSpPr>
      </xdr:nvCxnSpPr>
      <xdr:spPr>
        <a:xfrm rot="16200000" flipH="1">
          <a:off x="3043566" y="3976359"/>
          <a:ext cx="3608004" cy="1027386"/>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158211</xdr:colOff>
      <xdr:row>25</xdr:row>
      <xdr:rowOff>100834</xdr:rowOff>
    </xdr:from>
    <xdr:to>
      <xdr:col>34</xdr:col>
      <xdr:colOff>133350</xdr:colOff>
      <xdr:row>25</xdr:row>
      <xdr:rowOff>102804</xdr:rowOff>
    </xdr:to>
    <xdr:cxnSp macro="">
      <xdr:nvCxnSpPr>
        <xdr:cNvPr id="16" name="コネクタ: カギ線 15">
          <a:extLst>
            <a:ext uri="{FF2B5EF4-FFF2-40B4-BE49-F238E27FC236}">
              <a16:creationId xmlns:a16="http://schemas.microsoft.com/office/drawing/2014/main" id="{00000000-0008-0000-0600-000010000000}"/>
            </a:ext>
          </a:extLst>
        </xdr:cNvPr>
        <xdr:cNvCxnSpPr>
          <a:stCxn id="7" idx="3"/>
          <a:endCxn id="9" idx="1"/>
        </xdr:cNvCxnSpPr>
      </xdr:nvCxnSpPr>
      <xdr:spPr>
        <a:xfrm flipV="1">
          <a:off x="9321261" y="6292084"/>
          <a:ext cx="1232439" cy="1970"/>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29</xdr:col>
      <xdr:colOff>304800</xdr:colOff>
      <xdr:row>6</xdr:row>
      <xdr:rowOff>219075</xdr:rowOff>
    </xdr:from>
    <xdr:ext cx="1508105" cy="1181100"/>
    <xdr:sp macro="" textlink="">
      <xdr:nvSpPr>
        <xdr:cNvPr id="20" name="テキスト ボックス 19">
          <a:extLst>
            <a:ext uri="{FF2B5EF4-FFF2-40B4-BE49-F238E27FC236}">
              <a16:creationId xmlns:a16="http://schemas.microsoft.com/office/drawing/2014/main" id="{00000000-0008-0000-0600-000014000000}"/>
            </a:ext>
          </a:extLst>
        </xdr:cNvPr>
        <xdr:cNvSpPr txBox="1"/>
      </xdr:nvSpPr>
      <xdr:spPr>
        <a:xfrm>
          <a:off x="9153525" y="1704975"/>
          <a:ext cx="1508105" cy="1181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 </a:t>
          </a:r>
          <a:r>
            <a:rPr kumimoji="1" lang="ja-JP" altLang="en-US" sz="1000" b="1">
              <a:solidFill>
                <a:srgbClr val="FF0000"/>
              </a:solidFill>
              <a:effectLst/>
              <a:latin typeface="+mn-lt"/>
              <a:ea typeface="+mn-ea"/>
              <a:cs typeface="+mn-cs"/>
            </a:rPr>
            <a:t>スタッド</a:t>
          </a:r>
          <a:r>
            <a:rPr kumimoji="1" lang="ja-JP" altLang="ja-JP"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3,600</a:t>
          </a:r>
          <a:r>
            <a:rPr kumimoji="1" lang="ja-JP" altLang="ja-JP" sz="1000" b="1">
              <a:solidFill>
                <a:srgbClr val="FF0000"/>
              </a:solidFill>
              <a:effectLst/>
              <a:latin typeface="+mn-lt"/>
              <a:ea typeface="+mn-ea"/>
              <a:cs typeface="+mn-cs"/>
            </a:rPr>
            <a:t>㎥</a:t>
          </a:r>
          <a:endParaRPr kumimoji="0" lang="en-US" altLang="ja-JP" sz="1000" b="0">
            <a:solidFill>
              <a:srgbClr val="FF0000"/>
            </a:solidFill>
            <a:effectLst/>
            <a:latin typeface="+mn-lt"/>
            <a:ea typeface="+mn-ea"/>
            <a:cs typeface="+mn-cs"/>
          </a:endParaRPr>
        </a:p>
        <a:p>
          <a:r>
            <a:rPr kumimoji="1" lang="ja-JP" altLang="en-US" sz="1000" b="1">
              <a:solidFill>
                <a:srgbClr val="FF0000"/>
              </a:solidFill>
              <a:effectLst/>
              <a:latin typeface="+mn-lt"/>
              <a:ea typeface="+mn-ea"/>
              <a:cs typeface="+mn-cs"/>
            </a:rPr>
            <a:t>（</a:t>
          </a:r>
          <a:r>
            <a:rPr kumimoji="1" lang="ja-JP" altLang="ja-JP" sz="1000" b="1">
              <a:solidFill>
                <a:srgbClr val="FF0000"/>
              </a:solidFill>
              <a:effectLst/>
              <a:latin typeface="+mn-lt"/>
              <a:ea typeface="+mn-ea"/>
              <a:cs typeface="+mn-cs"/>
            </a:rPr>
            <a:t> 原木換算：</a:t>
          </a:r>
          <a:r>
            <a:rPr kumimoji="1" lang="en-US" altLang="ja-JP" sz="1000" b="1">
              <a:solidFill>
                <a:srgbClr val="FF0000"/>
              </a:solidFill>
              <a:effectLst/>
              <a:latin typeface="+mn-lt"/>
              <a:ea typeface="+mn-ea"/>
              <a:cs typeface="+mn-cs"/>
            </a:rPr>
            <a:t>6,000㎥</a:t>
          </a:r>
          <a:r>
            <a:rPr kumimoji="1" lang="ja-JP" altLang="en-US" sz="1000" b="1">
              <a:solidFill>
                <a:srgbClr val="FF0000"/>
              </a:solidFill>
              <a:effectLst/>
              <a:latin typeface="+mn-lt"/>
              <a:ea typeface="+mn-ea"/>
              <a:cs typeface="+mn-cs"/>
            </a:rPr>
            <a:t>）</a:t>
          </a:r>
          <a:endParaRPr lang="ja-JP" altLang="ja-JP" sz="1000">
            <a:solidFill>
              <a:srgbClr val="FF0000"/>
            </a:solidFill>
            <a:effectLst/>
          </a:endParaRPr>
        </a:p>
        <a:p>
          <a:endParaRPr kumimoji="1" lang="en-US" altLang="ja-JP" sz="1000" b="1">
            <a:solidFill>
              <a:srgbClr val="FF0000"/>
            </a:solidFill>
          </a:endParaRPr>
        </a:p>
        <a:p>
          <a:r>
            <a:rPr kumimoji="1" lang="ja-JP" altLang="en-US" sz="1000" b="1" baseline="0">
              <a:solidFill>
                <a:srgbClr val="FF0000"/>
              </a:solidFill>
            </a:rPr>
            <a:t>    </a:t>
          </a:r>
          <a:r>
            <a:rPr kumimoji="1" lang="ja-JP" altLang="en-US" sz="1000" b="1">
              <a:solidFill>
                <a:srgbClr val="FF0000"/>
              </a:solidFill>
            </a:rPr>
            <a:t>内採取区：</a:t>
          </a:r>
          <a:r>
            <a:rPr kumimoji="1" lang="en-US" altLang="ja-JP" sz="1000" b="1">
              <a:solidFill>
                <a:srgbClr val="FF0000"/>
              </a:solidFill>
            </a:rPr>
            <a:t>3,600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（原木換算：</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xdr:txBody>
    </xdr:sp>
    <xdr:clientData/>
  </xdr:oneCellAnchor>
  <xdr:oneCellAnchor>
    <xdr:from>
      <xdr:col>12</xdr:col>
      <xdr:colOff>269610</xdr:colOff>
      <xdr:row>13</xdr:row>
      <xdr:rowOff>47215</xdr:rowOff>
    </xdr:from>
    <xdr:ext cx="1464760" cy="542143"/>
    <xdr:sp macro="" textlink="">
      <xdr:nvSpPr>
        <xdr:cNvPr id="21" name="テキスト ボックス 20">
          <a:extLst>
            <a:ext uri="{FF2B5EF4-FFF2-40B4-BE49-F238E27FC236}">
              <a16:creationId xmlns:a16="http://schemas.microsoft.com/office/drawing/2014/main" id="{00000000-0008-0000-0600-000015000000}"/>
            </a:ext>
          </a:extLst>
        </xdr:cNvPr>
        <xdr:cNvSpPr txBox="1"/>
      </xdr:nvSpPr>
      <xdr:spPr>
        <a:xfrm>
          <a:off x="3908160" y="3266665"/>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a:solidFill>
                <a:schemeClr val="tx1">
                  <a:lumMod val="95000"/>
                  <a:lumOff val="5000"/>
                </a:schemeClr>
              </a:solidFill>
            </a:rPr>
            <a:t>　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oneCellAnchor>
    <xdr:from>
      <xdr:col>12</xdr:col>
      <xdr:colOff>273182</xdr:colOff>
      <xdr:row>23</xdr:row>
      <xdr:rowOff>68645</xdr:rowOff>
    </xdr:from>
    <xdr:ext cx="1464760" cy="542143"/>
    <xdr:sp macro="" textlink="">
      <xdr:nvSpPr>
        <xdr:cNvPr id="22" name="テキスト ボックス 21">
          <a:extLst>
            <a:ext uri="{FF2B5EF4-FFF2-40B4-BE49-F238E27FC236}">
              <a16:creationId xmlns:a16="http://schemas.microsoft.com/office/drawing/2014/main" id="{00000000-0008-0000-0600-000016000000}"/>
            </a:ext>
          </a:extLst>
        </xdr:cNvPr>
        <xdr:cNvSpPr txBox="1"/>
      </xdr:nvSpPr>
      <xdr:spPr>
        <a:xfrm>
          <a:off x="3911732" y="5764595"/>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12,000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baseline="0">
              <a:solidFill>
                <a:schemeClr val="tx1">
                  <a:lumMod val="95000"/>
                  <a:lumOff val="5000"/>
                </a:schemeClr>
              </a:solidFill>
            </a:rPr>
            <a:t>   </a:t>
          </a:r>
          <a:r>
            <a:rPr kumimoji="1" lang="ja-JP" altLang="en-US" sz="1050" b="1">
              <a:solidFill>
                <a:schemeClr val="tx1">
                  <a:lumMod val="95000"/>
                  <a:lumOff val="5000"/>
                </a:schemeClr>
              </a:solidFill>
            </a:rPr>
            <a:t>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twoCellAnchor>
    <xdr:from>
      <xdr:col>8</xdr:col>
      <xdr:colOff>38100</xdr:colOff>
      <xdr:row>18</xdr:row>
      <xdr:rowOff>123825</xdr:rowOff>
    </xdr:from>
    <xdr:to>
      <xdr:col>10</xdr:col>
      <xdr:colOff>247650</xdr:colOff>
      <xdr:row>18</xdr:row>
      <xdr:rowOff>123825</xdr:rowOff>
    </xdr:to>
    <xdr:cxnSp macro="">
      <xdr:nvCxnSpPr>
        <xdr:cNvPr id="23" name="直線矢印コネクタ 22">
          <a:extLst>
            <a:ext uri="{FF2B5EF4-FFF2-40B4-BE49-F238E27FC236}">
              <a16:creationId xmlns:a16="http://schemas.microsoft.com/office/drawing/2014/main" id="{00000000-0008-0000-0600-000017000000}"/>
            </a:ext>
          </a:extLst>
        </xdr:cNvPr>
        <xdr:cNvCxnSpPr/>
      </xdr:nvCxnSpPr>
      <xdr:spPr>
        <a:xfrm>
          <a:off x="2419350" y="4581525"/>
          <a:ext cx="838200" cy="0"/>
        </a:xfrm>
        <a:prstGeom prst="straightConnector1">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19</xdr:row>
      <xdr:rowOff>123825</xdr:rowOff>
    </xdr:from>
    <xdr:to>
      <xdr:col>10</xdr:col>
      <xdr:colOff>247650</xdr:colOff>
      <xdr:row>19</xdr:row>
      <xdr:rowOff>123825</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2419350" y="4829175"/>
          <a:ext cx="838200" cy="0"/>
        </a:xfrm>
        <a:prstGeom prst="straightConnector1">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66675</xdr:colOff>
      <xdr:row>1</xdr:row>
      <xdr:rowOff>209550</xdr:rowOff>
    </xdr:from>
    <xdr:to>
      <xdr:col>21</xdr:col>
      <xdr:colOff>76200</xdr:colOff>
      <xdr:row>3</xdr:row>
      <xdr:rowOff>28575</xdr:rowOff>
    </xdr:to>
    <xdr:sp macro="" textlink="">
      <xdr:nvSpPr>
        <xdr:cNvPr id="25" name="吹き出し: 角を丸めた四角形 24">
          <a:extLst>
            <a:ext uri="{FF2B5EF4-FFF2-40B4-BE49-F238E27FC236}">
              <a16:creationId xmlns:a16="http://schemas.microsoft.com/office/drawing/2014/main" id="{00000000-0008-0000-0600-000019000000}"/>
            </a:ext>
          </a:extLst>
        </xdr:cNvPr>
        <xdr:cNvSpPr/>
      </xdr:nvSpPr>
      <xdr:spPr>
        <a:xfrm>
          <a:off x="66675" y="457200"/>
          <a:ext cx="6343650" cy="314325"/>
        </a:xfrm>
        <a:prstGeom prst="wedgeRoundRectCallout">
          <a:avLst>
            <a:gd name="adj1" fmla="val -49949"/>
            <a:gd name="adj2" fmla="val -12773"/>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solidFill>
                <a:srgbClr val="0D0D0D"/>
              </a:solidFill>
              <a:effectLst/>
              <a:latin typeface="Meiryo UI" panose="020B0604030504040204" pitchFamily="50" charset="-128"/>
              <a:ea typeface="Meiryo UI" panose="020B0604030504040204" pitchFamily="50" charset="-128"/>
              <a:cs typeface="ＭＳ 明朝" panose="02020609040205080304" pitchFamily="17" charset="-128"/>
            </a:rPr>
            <a:t>概念図作成あたっての注意事項です。記載例を元に解説します。また、別添参考資料もご確認ください。</a:t>
          </a:r>
          <a:endParaRPr lang="en-US" altLang="ja-JP" sz="1050">
            <a:solidFill>
              <a:srgbClr val="0D0D0D"/>
            </a:solidFill>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0</xdr:col>
      <xdr:colOff>219075</xdr:colOff>
      <xdr:row>20</xdr:row>
      <xdr:rowOff>161925</xdr:rowOff>
    </xdr:from>
    <xdr:to>
      <xdr:col>13</xdr:col>
      <xdr:colOff>76200</xdr:colOff>
      <xdr:row>28</xdr:row>
      <xdr:rowOff>91898</xdr:rowOff>
    </xdr:to>
    <xdr:sp macro="" textlink="">
      <xdr:nvSpPr>
        <xdr:cNvPr id="34" name="フリーフォーム: 図形 33">
          <a:extLst>
            <a:ext uri="{FF2B5EF4-FFF2-40B4-BE49-F238E27FC236}">
              <a16:creationId xmlns:a16="http://schemas.microsoft.com/office/drawing/2014/main" id="{00000000-0008-0000-0600-000022000000}"/>
            </a:ext>
          </a:extLst>
        </xdr:cNvPr>
        <xdr:cNvSpPr/>
      </xdr:nvSpPr>
      <xdr:spPr>
        <a:xfrm>
          <a:off x="219075" y="5114925"/>
          <a:ext cx="3810000" cy="1911173"/>
        </a:xfrm>
        <a:custGeom>
          <a:avLst/>
          <a:gdLst>
            <a:gd name="connsiteX0" fmla="*/ 3007811 w 3810000"/>
            <a:gd name="connsiteY0" fmla="*/ 0 h 1911173"/>
            <a:gd name="connsiteX1" fmla="*/ 3242461 w 3810000"/>
            <a:gd name="connsiteY1" fmla="*/ 619583 h 1911173"/>
            <a:gd name="connsiteX2" fmla="*/ 3594731 w 3810000"/>
            <a:gd name="connsiteY2" fmla="*/ 619583 h 1911173"/>
            <a:gd name="connsiteX3" fmla="*/ 3810000 w 3810000"/>
            <a:gd name="connsiteY3" fmla="*/ 834852 h 1911173"/>
            <a:gd name="connsiteX4" fmla="*/ 3810000 w 3810000"/>
            <a:gd name="connsiteY4" fmla="*/ 1695904 h 1911173"/>
            <a:gd name="connsiteX5" fmla="*/ 3594731 w 3810000"/>
            <a:gd name="connsiteY5" fmla="*/ 1911173 h 1911173"/>
            <a:gd name="connsiteX6" fmla="*/ 215269 w 3810000"/>
            <a:gd name="connsiteY6" fmla="*/ 1911173 h 1911173"/>
            <a:gd name="connsiteX7" fmla="*/ 0 w 3810000"/>
            <a:gd name="connsiteY7" fmla="*/ 1695904 h 1911173"/>
            <a:gd name="connsiteX8" fmla="*/ 0 w 3810000"/>
            <a:gd name="connsiteY8" fmla="*/ 834852 h 1911173"/>
            <a:gd name="connsiteX9" fmla="*/ 215269 w 3810000"/>
            <a:gd name="connsiteY9" fmla="*/ 619583 h 1911173"/>
            <a:gd name="connsiteX10" fmla="*/ 3108796 w 3810000"/>
            <a:gd name="connsiteY10" fmla="*/ 619583 h 191117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810000" h="1911173">
              <a:moveTo>
                <a:pt x="3007811" y="0"/>
              </a:moveTo>
              <a:lnTo>
                <a:pt x="3242461" y="619583"/>
              </a:lnTo>
              <a:lnTo>
                <a:pt x="3594731" y="619583"/>
              </a:lnTo>
              <a:cubicBezTo>
                <a:pt x="3713621" y="619583"/>
                <a:pt x="3810000" y="715962"/>
                <a:pt x="3810000" y="834852"/>
              </a:cubicBezTo>
              <a:lnTo>
                <a:pt x="3810000" y="1695904"/>
              </a:lnTo>
              <a:cubicBezTo>
                <a:pt x="3810000" y="1814794"/>
                <a:pt x="3713621" y="1911173"/>
                <a:pt x="3594731" y="1911173"/>
              </a:cubicBezTo>
              <a:lnTo>
                <a:pt x="215269" y="1911173"/>
              </a:lnTo>
              <a:cubicBezTo>
                <a:pt x="96379" y="1911173"/>
                <a:pt x="0" y="1814794"/>
                <a:pt x="0" y="1695904"/>
              </a:cubicBezTo>
              <a:lnTo>
                <a:pt x="0" y="834852"/>
              </a:lnTo>
              <a:cubicBezTo>
                <a:pt x="0" y="715962"/>
                <a:pt x="96379" y="619583"/>
                <a:pt x="215269" y="619583"/>
              </a:cubicBezTo>
              <a:lnTo>
                <a:pt x="3108796" y="619583"/>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180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樹木採取区から木材利用事業者等を通じ木材製品利用者等に供給される予定である木材取引量が樹木採取区から供給される予定である木材取引量の全体の５割を超えている取引先のこと。該当なしの場合もある。</a:t>
          </a:r>
        </a:p>
      </xdr:txBody>
    </xdr:sp>
    <xdr:clientData/>
  </xdr:twoCellAnchor>
  <xdr:twoCellAnchor>
    <xdr:from>
      <xdr:col>13</xdr:col>
      <xdr:colOff>28575</xdr:colOff>
      <xdr:row>0</xdr:row>
      <xdr:rowOff>47625</xdr:rowOff>
    </xdr:from>
    <xdr:to>
      <xdr:col>47</xdr:col>
      <xdr:colOff>59808</xdr:colOff>
      <xdr:row>12</xdr:row>
      <xdr:rowOff>101295</xdr:rowOff>
    </xdr:to>
    <xdr:sp macro="" textlink="">
      <xdr:nvSpPr>
        <xdr:cNvPr id="43" name="フリーフォーム: 図形 42">
          <a:extLst>
            <a:ext uri="{FF2B5EF4-FFF2-40B4-BE49-F238E27FC236}">
              <a16:creationId xmlns:a16="http://schemas.microsoft.com/office/drawing/2014/main" id="{00000000-0008-0000-0600-00002B000000}"/>
            </a:ext>
          </a:extLst>
        </xdr:cNvPr>
        <xdr:cNvSpPr/>
      </xdr:nvSpPr>
      <xdr:spPr>
        <a:xfrm>
          <a:off x="3981450" y="47625"/>
          <a:ext cx="10451583" cy="3025470"/>
        </a:xfrm>
        <a:custGeom>
          <a:avLst/>
          <a:gdLst>
            <a:gd name="connsiteX0" fmla="*/ 2814151 w 10451583"/>
            <a:gd name="connsiteY0" fmla="*/ 0 h 3025470"/>
            <a:gd name="connsiteX1" fmla="*/ 10326141 w 10451583"/>
            <a:gd name="connsiteY1" fmla="*/ 0 h 3025470"/>
            <a:gd name="connsiteX2" fmla="*/ 10451583 w 10451583"/>
            <a:gd name="connsiteY2" fmla="*/ 125442 h 3025470"/>
            <a:gd name="connsiteX3" fmla="*/ 10451583 w 10451583"/>
            <a:gd name="connsiteY3" fmla="*/ 627196 h 3025470"/>
            <a:gd name="connsiteX4" fmla="*/ 10326141 w 10451583"/>
            <a:gd name="connsiteY4" fmla="*/ 752638 h 3025470"/>
            <a:gd name="connsiteX5" fmla="*/ 3654166 w 10451583"/>
            <a:gd name="connsiteY5" fmla="*/ 752638 h 3025470"/>
            <a:gd name="connsiteX6" fmla="*/ 7214117 w 10451583"/>
            <a:gd name="connsiteY6" fmla="*/ 2928173 h 3025470"/>
            <a:gd name="connsiteX7" fmla="*/ 3327264 w 10451583"/>
            <a:gd name="connsiteY7" fmla="*/ 811605 h 3025470"/>
            <a:gd name="connsiteX8" fmla="*/ 2652250 w 10451583"/>
            <a:gd name="connsiteY8" fmla="*/ 3025470 h 3025470"/>
            <a:gd name="connsiteX9" fmla="*/ 3178787 w 10451583"/>
            <a:gd name="connsiteY9" fmla="*/ 752638 h 3025470"/>
            <a:gd name="connsiteX10" fmla="*/ 3142625 w 10451583"/>
            <a:gd name="connsiteY10" fmla="*/ 752638 h 3025470"/>
            <a:gd name="connsiteX11" fmla="*/ 0 w 10451583"/>
            <a:gd name="connsiteY11" fmla="*/ 2468660 h 3025470"/>
            <a:gd name="connsiteX12" fmla="*/ 2815339 w 10451583"/>
            <a:gd name="connsiteY12" fmla="*/ 752638 h 3025470"/>
            <a:gd name="connsiteX13" fmla="*/ 2814151 w 10451583"/>
            <a:gd name="connsiteY13" fmla="*/ 752638 h 3025470"/>
            <a:gd name="connsiteX14" fmla="*/ 2688709 w 10451583"/>
            <a:gd name="connsiteY14" fmla="*/ 627196 h 3025470"/>
            <a:gd name="connsiteX15" fmla="*/ 2688709 w 10451583"/>
            <a:gd name="connsiteY15" fmla="*/ 125442 h 3025470"/>
            <a:gd name="connsiteX16" fmla="*/ 2814151 w 10451583"/>
            <a:gd name="connsiteY16" fmla="*/ 0 h 30254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Lst>
          <a:rect l="l" t="t" r="r" b="b"/>
          <a:pathLst>
            <a:path w="10451583" h="3025470">
              <a:moveTo>
                <a:pt x="2814151" y="0"/>
              </a:moveTo>
              <a:lnTo>
                <a:pt x="10326141" y="0"/>
              </a:lnTo>
              <a:cubicBezTo>
                <a:pt x="10395421" y="0"/>
                <a:pt x="10451583" y="56162"/>
                <a:pt x="10451583" y="125442"/>
              </a:cubicBezTo>
              <a:lnTo>
                <a:pt x="10451583" y="627196"/>
              </a:lnTo>
              <a:cubicBezTo>
                <a:pt x="10451583" y="696476"/>
                <a:pt x="10395421" y="752638"/>
                <a:pt x="10326141" y="752638"/>
              </a:cubicBezTo>
              <a:lnTo>
                <a:pt x="3654166" y="752638"/>
              </a:lnTo>
              <a:lnTo>
                <a:pt x="7214117" y="2928173"/>
              </a:lnTo>
              <a:lnTo>
                <a:pt x="3327264" y="811605"/>
              </a:lnTo>
              <a:lnTo>
                <a:pt x="2652250" y="3025470"/>
              </a:lnTo>
              <a:lnTo>
                <a:pt x="3178787" y="752638"/>
              </a:lnTo>
              <a:lnTo>
                <a:pt x="3142625" y="752638"/>
              </a:lnTo>
              <a:lnTo>
                <a:pt x="0" y="2468660"/>
              </a:lnTo>
              <a:lnTo>
                <a:pt x="2815339" y="752638"/>
              </a:lnTo>
              <a:lnTo>
                <a:pt x="2814151" y="752638"/>
              </a:lnTo>
              <a:cubicBezTo>
                <a:pt x="2744871" y="752638"/>
                <a:pt x="2688709" y="696476"/>
                <a:pt x="2688709" y="627196"/>
              </a:cubicBezTo>
              <a:lnTo>
                <a:pt x="2688709" y="125442"/>
              </a:lnTo>
              <a:cubicBezTo>
                <a:pt x="2688709" y="56162"/>
                <a:pt x="2744871" y="0"/>
                <a:pt x="2814151"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291600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黄色で示した採取区由来量は、トレーサビリティは要しません。</a:t>
          </a: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審査項目ではなく評価に用いますので、原材料として新規需要開拓に充てられる可能性のある最大量を（重複なく）記載してください。</a:t>
          </a: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採取区由来の立木が新規需要に充てられた割合によって評価値が変わります。</a:t>
          </a:r>
        </a:p>
      </xdr:txBody>
    </xdr:sp>
    <xdr:clientData/>
  </xdr:twoCellAnchor>
  <xdr:twoCellAnchor>
    <xdr:from>
      <xdr:col>0</xdr:col>
      <xdr:colOff>276225</xdr:colOff>
      <xdr:row>29</xdr:row>
      <xdr:rowOff>66675</xdr:rowOff>
    </xdr:from>
    <xdr:to>
      <xdr:col>11</xdr:col>
      <xdr:colOff>140804</xdr:colOff>
      <xdr:row>31</xdr:row>
      <xdr:rowOff>8796</xdr:rowOff>
    </xdr:to>
    <xdr:sp macro="" textlink="">
      <xdr:nvSpPr>
        <xdr:cNvPr id="63" name="フリーフォーム: 図形 62">
          <a:extLst>
            <a:ext uri="{FF2B5EF4-FFF2-40B4-BE49-F238E27FC236}">
              <a16:creationId xmlns:a16="http://schemas.microsoft.com/office/drawing/2014/main" id="{00000000-0008-0000-0600-00003F000000}"/>
            </a:ext>
          </a:extLst>
        </xdr:cNvPr>
        <xdr:cNvSpPr/>
      </xdr:nvSpPr>
      <xdr:spPr>
        <a:xfrm>
          <a:off x="276225" y="7272545"/>
          <a:ext cx="3194188" cy="439077"/>
        </a:xfrm>
        <a:custGeom>
          <a:avLst/>
          <a:gdLst>
            <a:gd name="connsiteX0" fmla="*/ 42711 w 3333750"/>
            <a:gd name="connsiteY0" fmla="*/ 0 h 437421"/>
            <a:gd name="connsiteX1" fmla="*/ 3291039 w 3333750"/>
            <a:gd name="connsiteY1" fmla="*/ 0 h 437421"/>
            <a:gd name="connsiteX2" fmla="*/ 3333750 w 3333750"/>
            <a:gd name="connsiteY2" fmla="*/ 42711 h 437421"/>
            <a:gd name="connsiteX3" fmla="*/ 3333750 w 3333750"/>
            <a:gd name="connsiteY3" fmla="*/ 213549 h 437421"/>
            <a:gd name="connsiteX4" fmla="*/ 3291039 w 3333750"/>
            <a:gd name="connsiteY4" fmla="*/ 256260 h 437421"/>
            <a:gd name="connsiteX5" fmla="*/ 164044 w 3333750"/>
            <a:gd name="connsiteY5" fmla="*/ 256260 h 437421"/>
            <a:gd name="connsiteX6" fmla="*/ 171286 w 3333750"/>
            <a:gd name="connsiteY6" fmla="*/ 437421 h 437421"/>
            <a:gd name="connsiteX7" fmla="*/ 76131 w 3333750"/>
            <a:gd name="connsiteY7" fmla="*/ 256260 h 437421"/>
            <a:gd name="connsiteX8" fmla="*/ 42711 w 3333750"/>
            <a:gd name="connsiteY8" fmla="*/ 256260 h 437421"/>
            <a:gd name="connsiteX9" fmla="*/ 0 w 3333750"/>
            <a:gd name="connsiteY9" fmla="*/ 213549 h 437421"/>
            <a:gd name="connsiteX10" fmla="*/ 0 w 3333750"/>
            <a:gd name="connsiteY10" fmla="*/ 42711 h 437421"/>
            <a:gd name="connsiteX11" fmla="*/ 42711 w 3333750"/>
            <a:gd name="connsiteY11" fmla="*/ 0 h 43742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333750" h="437421">
              <a:moveTo>
                <a:pt x="42711" y="0"/>
              </a:moveTo>
              <a:lnTo>
                <a:pt x="3291039" y="0"/>
              </a:lnTo>
              <a:cubicBezTo>
                <a:pt x="3314628" y="0"/>
                <a:pt x="3333750" y="19122"/>
                <a:pt x="3333750" y="42711"/>
              </a:cubicBezTo>
              <a:lnTo>
                <a:pt x="3333750" y="213549"/>
              </a:lnTo>
              <a:cubicBezTo>
                <a:pt x="3333750" y="237138"/>
                <a:pt x="3314628" y="256260"/>
                <a:pt x="3291039" y="256260"/>
              </a:cubicBezTo>
              <a:lnTo>
                <a:pt x="164044" y="256260"/>
              </a:lnTo>
              <a:lnTo>
                <a:pt x="171286" y="437421"/>
              </a:lnTo>
              <a:lnTo>
                <a:pt x="76131" y="256260"/>
              </a:lnTo>
              <a:lnTo>
                <a:pt x="42711" y="256260"/>
              </a:lnTo>
              <a:cubicBezTo>
                <a:pt x="19122" y="256260"/>
                <a:pt x="0" y="237138"/>
                <a:pt x="0" y="213549"/>
              </a:cubicBezTo>
              <a:lnTo>
                <a:pt x="0" y="42711"/>
              </a:lnTo>
              <a:cubicBezTo>
                <a:pt x="0" y="19122"/>
                <a:pt x="19122" y="0"/>
                <a:pt x="42711"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0000" tIns="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以下</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の</a:t>
          </a:r>
          <a:r>
            <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4</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項目をクリアしないと審査に合格しません。</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9</xdr:col>
      <xdr:colOff>3</xdr:colOff>
      <xdr:row>9</xdr:row>
      <xdr:rowOff>245269</xdr:rowOff>
    </xdr:from>
    <xdr:to>
      <xdr:col>9</xdr:col>
      <xdr:colOff>147639</xdr:colOff>
      <xdr:row>11</xdr:row>
      <xdr:rowOff>2381</xdr:rowOff>
    </xdr:to>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2695578" y="2474119"/>
          <a:ext cx="147636" cy="2524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12</xdr:row>
      <xdr:rowOff>0</xdr:rowOff>
    </xdr:from>
    <xdr:to>
      <xdr:col>9</xdr:col>
      <xdr:colOff>147636</xdr:colOff>
      <xdr:row>13</xdr:row>
      <xdr:rowOff>4356</xdr:rowOff>
    </xdr:to>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711585" y="2966936"/>
          <a:ext cx="147636"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11</xdr:col>
      <xdr:colOff>0</xdr:colOff>
      <xdr:row>7</xdr:row>
      <xdr:rowOff>247244</xdr:rowOff>
    </xdr:from>
    <xdr:to>
      <xdr:col>11</xdr:col>
      <xdr:colOff>147636</xdr:colOff>
      <xdr:row>9</xdr:row>
      <xdr:rowOff>4356</xdr:rowOff>
    </xdr:to>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3343883" y="1977957"/>
          <a:ext cx="147636"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27</xdr:col>
      <xdr:colOff>260195</xdr:colOff>
      <xdr:row>7</xdr:row>
      <xdr:rowOff>232317</xdr:rowOff>
    </xdr:from>
    <xdr:to>
      <xdr:col>28</xdr:col>
      <xdr:colOff>91880</xdr:colOff>
      <xdr:row>8</xdr:row>
      <xdr:rowOff>235685</xdr:rowOff>
    </xdr:to>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521390" y="1956110"/>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45</xdr:col>
      <xdr:colOff>16565</xdr:colOff>
      <xdr:row>13</xdr:row>
      <xdr:rowOff>1</xdr:rowOff>
    </xdr:from>
    <xdr:to>
      <xdr:col>45</xdr:col>
      <xdr:colOff>164201</xdr:colOff>
      <xdr:row>14</xdr:row>
      <xdr:rowOff>3368</xdr:rowOff>
    </xdr:to>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13782261" y="3230218"/>
          <a:ext cx="147636" cy="2518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43</xdr:col>
      <xdr:colOff>0</xdr:colOff>
      <xdr:row>12</xdr:row>
      <xdr:rowOff>0</xdr:rowOff>
    </xdr:from>
    <xdr:to>
      <xdr:col>43</xdr:col>
      <xdr:colOff>147636</xdr:colOff>
      <xdr:row>13</xdr:row>
      <xdr:rowOff>3368</xdr:rowOff>
    </xdr:to>
    <xdr:sp macro="" textlink="">
      <xdr:nvSpPr>
        <xdr:cNvPr id="35" name="テキスト ボックス 34">
          <a:extLst>
            <a:ext uri="{FF2B5EF4-FFF2-40B4-BE49-F238E27FC236}">
              <a16:creationId xmlns:a16="http://schemas.microsoft.com/office/drawing/2014/main" id="{00000000-0008-0000-0600-000023000000}"/>
            </a:ext>
          </a:extLst>
        </xdr:cNvPr>
        <xdr:cNvSpPr txBox="1"/>
      </xdr:nvSpPr>
      <xdr:spPr>
        <a:xfrm>
          <a:off x="13181671" y="2955073"/>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43</xdr:col>
      <xdr:colOff>0</xdr:colOff>
      <xdr:row>16</xdr:row>
      <xdr:rowOff>0</xdr:rowOff>
    </xdr:from>
    <xdr:to>
      <xdr:col>43</xdr:col>
      <xdr:colOff>147636</xdr:colOff>
      <xdr:row>17</xdr:row>
      <xdr:rowOff>3368</xdr:rowOff>
    </xdr:to>
    <xdr:sp macro="" textlink="">
      <xdr:nvSpPr>
        <xdr:cNvPr id="37" name="テキスト ボックス 36">
          <a:extLst>
            <a:ext uri="{FF2B5EF4-FFF2-40B4-BE49-F238E27FC236}">
              <a16:creationId xmlns:a16="http://schemas.microsoft.com/office/drawing/2014/main" id="{00000000-0008-0000-0600-000025000000}"/>
            </a:ext>
          </a:extLst>
        </xdr:cNvPr>
        <xdr:cNvSpPr txBox="1"/>
      </xdr:nvSpPr>
      <xdr:spPr>
        <a:xfrm>
          <a:off x="13181671" y="3940098"/>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115845</xdr:colOff>
      <xdr:row>17</xdr:row>
      <xdr:rowOff>148024</xdr:rowOff>
    </xdr:from>
    <xdr:to>
      <xdr:col>35</xdr:col>
      <xdr:colOff>141587</xdr:colOff>
      <xdr:row>31</xdr:row>
      <xdr:rowOff>102973</xdr:rowOff>
    </xdr:to>
    <xdr:sp macro="" textlink="">
      <xdr:nvSpPr>
        <xdr:cNvPr id="6" name="楕円 5">
          <a:extLst>
            <a:ext uri="{FF2B5EF4-FFF2-40B4-BE49-F238E27FC236}">
              <a16:creationId xmlns:a16="http://schemas.microsoft.com/office/drawing/2014/main" id="{00000000-0008-0000-0700-000006000000}"/>
            </a:ext>
          </a:extLst>
        </xdr:cNvPr>
        <xdr:cNvSpPr/>
      </xdr:nvSpPr>
      <xdr:spPr>
        <a:xfrm>
          <a:off x="115845" y="3739206"/>
          <a:ext cx="6332837" cy="2947601"/>
        </a:xfrm>
        <a:prstGeom prst="ellipse">
          <a:avLst/>
        </a:prstGeom>
        <a:noFill/>
        <a:ln w="28575" cap="flat" cmpd="sng" algn="ctr">
          <a:solidFill>
            <a:srgbClr val="FF0000"/>
          </a:solidFill>
          <a:prstDash val="sysDash"/>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9525</xdr:colOff>
      <xdr:row>14</xdr:row>
      <xdr:rowOff>6436</xdr:rowOff>
    </xdr:from>
    <xdr:to>
      <xdr:col>34</xdr:col>
      <xdr:colOff>16947</xdr:colOff>
      <xdr:row>16</xdr:row>
      <xdr:rowOff>24238</xdr:rowOff>
    </xdr:to>
    <xdr:sp macro="" textlink="">
      <xdr:nvSpPr>
        <xdr:cNvPr id="14" name="フリーフォーム: 図形 13">
          <a:extLst>
            <a:ext uri="{FF2B5EF4-FFF2-40B4-BE49-F238E27FC236}">
              <a16:creationId xmlns:a16="http://schemas.microsoft.com/office/drawing/2014/main" id="{00000000-0008-0000-0700-00000E000000}"/>
            </a:ext>
          </a:extLst>
        </xdr:cNvPr>
        <xdr:cNvSpPr/>
      </xdr:nvSpPr>
      <xdr:spPr>
        <a:xfrm>
          <a:off x="2352675" y="2949661"/>
          <a:ext cx="3436422" cy="475002"/>
        </a:xfrm>
        <a:custGeom>
          <a:avLst/>
          <a:gdLst>
            <a:gd name="connsiteX0" fmla="*/ 51979 w 3151187"/>
            <a:gd name="connsiteY0" fmla="*/ 0 h 481181"/>
            <a:gd name="connsiteX1" fmla="*/ 3099208 w 3151187"/>
            <a:gd name="connsiteY1" fmla="*/ 0 h 481181"/>
            <a:gd name="connsiteX2" fmla="*/ 3151187 w 3151187"/>
            <a:gd name="connsiteY2" fmla="*/ 51979 h 481181"/>
            <a:gd name="connsiteX3" fmla="*/ 3151187 w 3151187"/>
            <a:gd name="connsiteY3" fmla="*/ 259891 h 481181"/>
            <a:gd name="connsiteX4" fmla="*/ 3099208 w 3151187"/>
            <a:gd name="connsiteY4" fmla="*/ 311870 h 481181"/>
            <a:gd name="connsiteX5" fmla="*/ 2703586 w 3151187"/>
            <a:gd name="connsiteY5" fmla="*/ 311870 h 481181"/>
            <a:gd name="connsiteX6" fmla="*/ 2625367 w 3151187"/>
            <a:gd name="connsiteY6" fmla="*/ 481181 h 481181"/>
            <a:gd name="connsiteX7" fmla="*/ 2640787 w 3151187"/>
            <a:gd name="connsiteY7" fmla="*/ 311870 h 481181"/>
            <a:gd name="connsiteX8" fmla="*/ 51979 w 3151187"/>
            <a:gd name="connsiteY8" fmla="*/ 311870 h 481181"/>
            <a:gd name="connsiteX9" fmla="*/ 0 w 3151187"/>
            <a:gd name="connsiteY9" fmla="*/ 259891 h 481181"/>
            <a:gd name="connsiteX10" fmla="*/ 0 w 3151187"/>
            <a:gd name="connsiteY10" fmla="*/ 51979 h 481181"/>
            <a:gd name="connsiteX11" fmla="*/ 51979 w 3151187"/>
            <a:gd name="connsiteY11" fmla="*/ 0 h 4811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151187" h="481181">
              <a:moveTo>
                <a:pt x="51979" y="0"/>
              </a:moveTo>
              <a:lnTo>
                <a:pt x="3099208" y="0"/>
              </a:lnTo>
              <a:cubicBezTo>
                <a:pt x="3127915" y="0"/>
                <a:pt x="3151187" y="23272"/>
                <a:pt x="3151187" y="51979"/>
              </a:cubicBezTo>
              <a:lnTo>
                <a:pt x="3151187" y="259891"/>
              </a:lnTo>
              <a:cubicBezTo>
                <a:pt x="3151187" y="288598"/>
                <a:pt x="3127915" y="311870"/>
                <a:pt x="3099208" y="311870"/>
              </a:cubicBezTo>
              <a:lnTo>
                <a:pt x="2703586" y="311870"/>
              </a:lnTo>
              <a:lnTo>
                <a:pt x="2625367" y="481181"/>
              </a:lnTo>
              <a:lnTo>
                <a:pt x="2640787" y="311870"/>
              </a:lnTo>
              <a:lnTo>
                <a:pt x="51979" y="311870"/>
              </a:lnTo>
              <a:cubicBezTo>
                <a:pt x="23272" y="311870"/>
                <a:pt x="0" y="288598"/>
                <a:pt x="0" y="259891"/>
              </a:cubicBezTo>
              <a:lnTo>
                <a:pt x="0" y="51979"/>
              </a:lnTo>
              <a:cubicBezTo>
                <a:pt x="0" y="23272"/>
                <a:pt x="23272" y="0"/>
                <a:pt x="51979"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備考</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８を</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参照し「○、△、×、１、２」のどれかを記載する</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23</xdr:col>
      <xdr:colOff>102974</xdr:colOff>
      <xdr:row>28</xdr:row>
      <xdr:rowOff>463378</xdr:rowOff>
    </xdr:from>
    <xdr:to>
      <xdr:col>35</xdr:col>
      <xdr:colOff>182092</xdr:colOff>
      <xdr:row>32</xdr:row>
      <xdr:rowOff>157811</xdr:rowOff>
    </xdr:to>
    <xdr:sp macro="" textlink="">
      <xdr:nvSpPr>
        <xdr:cNvPr id="24" name="フリーフォーム: 図形 23">
          <a:extLst>
            <a:ext uri="{FF2B5EF4-FFF2-40B4-BE49-F238E27FC236}">
              <a16:creationId xmlns:a16="http://schemas.microsoft.com/office/drawing/2014/main" id="{00000000-0008-0000-0700-000018000000}"/>
            </a:ext>
          </a:extLst>
        </xdr:cNvPr>
        <xdr:cNvSpPr/>
      </xdr:nvSpPr>
      <xdr:spPr>
        <a:xfrm>
          <a:off x="4183278" y="6171942"/>
          <a:ext cx="2241550" cy="724163"/>
        </a:xfrm>
        <a:custGeom>
          <a:avLst/>
          <a:gdLst>
            <a:gd name="connsiteX0" fmla="*/ 1539778 w 2241550"/>
            <a:gd name="connsiteY0" fmla="*/ 0 h 724163"/>
            <a:gd name="connsiteX1" fmla="*/ 1863519 w 2241550"/>
            <a:gd name="connsiteY1" fmla="*/ 412293 h 724163"/>
            <a:gd name="connsiteX2" fmla="*/ 2189571 w 2241550"/>
            <a:gd name="connsiteY2" fmla="*/ 412293 h 724163"/>
            <a:gd name="connsiteX3" fmla="*/ 2241550 w 2241550"/>
            <a:gd name="connsiteY3" fmla="*/ 464272 h 724163"/>
            <a:gd name="connsiteX4" fmla="*/ 2241550 w 2241550"/>
            <a:gd name="connsiteY4" fmla="*/ 672184 h 724163"/>
            <a:gd name="connsiteX5" fmla="*/ 2189571 w 2241550"/>
            <a:gd name="connsiteY5" fmla="*/ 724163 h 724163"/>
            <a:gd name="connsiteX6" fmla="*/ 51979 w 2241550"/>
            <a:gd name="connsiteY6" fmla="*/ 724163 h 724163"/>
            <a:gd name="connsiteX7" fmla="*/ 0 w 2241550"/>
            <a:gd name="connsiteY7" fmla="*/ 672184 h 724163"/>
            <a:gd name="connsiteX8" fmla="*/ 0 w 2241550"/>
            <a:gd name="connsiteY8" fmla="*/ 464272 h 724163"/>
            <a:gd name="connsiteX9" fmla="*/ 51979 w 2241550"/>
            <a:gd name="connsiteY9" fmla="*/ 412293 h 724163"/>
            <a:gd name="connsiteX10" fmla="*/ 1705185 w 2241550"/>
            <a:gd name="connsiteY10" fmla="*/ 412293 h 7241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2241550" h="724163">
              <a:moveTo>
                <a:pt x="1539778" y="0"/>
              </a:moveTo>
              <a:lnTo>
                <a:pt x="1863519" y="412293"/>
              </a:lnTo>
              <a:lnTo>
                <a:pt x="2189571" y="412293"/>
              </a:lnTo>
              <a:cubicBezTo>
                <a:pt x="2218278" y="412293"/>
                <a:pt x="2241550" y="435565"/>
                <a:pt x="2241550" y="464272"/>
              </a:cubicBezTo>
              <a:lnTo>
                <a:pt x="2241550" y="672184"/>
              </a:lnTo>
              <a:cubicBezTo>
                <a:pt x="2241550" y="700891"/>
                <a:pt x="2218278" y="724163"/>
                <a:pt x="2189571" y="724163"/>
              </a:cubicBezTo>
              <a:lnTo>
                <a:pt x="51979" y="724163"/>
              </a:lnTo>
              <a:cubicBezTo>
                <a:pt x="23272" y="724163"/>
                <a:pt x="0" y="700891"/>
                <a:pt x="0" y="672184"/>
              </a:cubicBezTo>
              <a:lnTo>
                <a:pt x="0" y="464272"/>
              </a:lnTo>
              <a:cubicBezTo>
                <a:pt x="0" y="435565"/>
                <a:pt x="23272" y="412293"/>
                <a:pt x="51979" y="412293"/>
              </a:cubicBezTo>
              <a:lnTo>
                <a:pt x="1705185" y="412293"/>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36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申請様式２の</a:t>
          </a:r>
          <a:r>
            <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12</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と整合させて記載</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15</xdr:col>
      <xdr:colOff>313418</xdr:colOff>
      <xdr:row>14</xdr:row>
      <xdr:rowOff>866</xdr:rowOff>
    </xdr:from>
    <xdr:to>
      <xdr:col>16</xdr:col>
      <xdr:colOff>70107</xdr:colOff>
      <xdr:row>17</xdr:row>
      <xdr:rowOff>4763</xdr:rowOff>
    </xdr:to>
    <xdr:sp macro="" textlink="">
      <xdr:nvSpPr>
        <xdr:cNvPr id="2" name="正方形/長方形 1">
          <a:extLst>
            <a:ext uri="{FF2B5EF4-FFF2-40B4-BE49-F238E27FC236}">
              <a16:creationId xmlns:a16="http://schemas.microsoft.com/office/drawing/2014/main" id="{00000000-0008-0000-0800-000002000000}"/>
            </a:ext>
          </a:extLst>
        </xdr:cNvPr>
        <xdr:cNvSpPr/>
      </xdr:nvSpPr>
      <xdr:spPr>
        <a:xfrm>
          <a:off x="4828268" y="1048616"/>
          <a:ext cx="71014" cy="746847"/>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242888</xdr:colOff>
      <xdr:row>14</xdr:row>
      <xdr:rowOff>2380</xdr:rowOff>
    </xdr:from>
    <xdr:to>
      <xdr:col>27</xdr:col>
      <xdr:colOff>563</xdr:colOff>
      <xdr:row>20</xdr:row>
      <xdr:rowOff>28480</xdr:rowOff>
    </xdr:to>
    <xdr:sp macro="" textlink="">
      <xdr:nvSpPr>
        <xdr:cNvPr id="3" name="正方形/長方形 2">
          <a:extLst>
            <a:ext uri="{FF2B5EF4-FFF2-40B4-BE49-F238E27FC236}">
              <a16:creationId xmlns:a16="http://schemas.microsoft.com/office/drawing/2014/main" id="{00000000-0008-0000-0800-000003000000}"/>
            </a:ext>
          </a:extLst>
        </xdr:cNvPr>
        <xdr:cNvSpPr/>
      </xdr:nvSpPr>
      <xdr:spPr>
        <a:xfrm>
          <a:off x="8215313" y="1050130"/>
          <a:ext cx="72000" cy="1512000"/>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242887</xdr:colOff>
      <xdr:row>28</xdr:row>
      <xdr:rowOff>247649</xdr:rowOff>
    </xdr:from>
    <xdr:to>
      <xdr:col>27</xdr:col>
      <xdr:colOff>562</xdr:colOff>
      <xdr:row>41</xdr:row>
      <xdr:rowOff>1912</xdr:rowOff>
    </xdr:to>
    <xdr:sp macro="" textlink="">
      <xdr:nvSpPr>
        <xdr:cNvPr id="4" name="正方形/長方形 3">
          <a:extLst>
            <a:ext uri="{FF2B5EF4-FFF2-40B4-BE49-F238E27FC236}">
              <a16:creationId xmlns:a16="http://schemas.microsoft.com/office/drawing/2014/main" id="{00000000-0008-0000-0800-000004000000}"/>
            </a:ext>
          </a:extLst>
        </xdr:cNvPr>
        <xdr:cNvSpPr/>
      </xdr:nvSpPr>
      <xdr:spPr>
        <a:xfrm>
          <a:off x="8215312" y="4762499"/>
          <a:ext cx="7200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74382</xdr:colOff>
      <xdr:row>18</xdr:row>
      <xdr:rowOff>126207</xdr:rowOff>
    </xdr:from>
    <xdr:to>
      <xdr:col>26</xdr:col>
      <xdr:colOff>242888</xdr:colOff>
      <xdr:row>22</xdr:row>
      <xdr:rowOff>235697</xdr:rowOff>
    </xdr:to>
    <xdr:cxnSp macro="">
      <xdr:nvCxnSpPr>
        <xdr:cNvPr id="5" name="コネクタ: カギ線 4">
          <a:extLst>
            <a:ext uri="{FF2B5EF4-FFF2-40B4-BE49-F238E27FC236}">
              <a16:creationId xmlns:a16="http://schemas.microsoft.com/office/drawing/2014/main" id="{00000000-0008-0000-0800-000005000000}"/>
            </a:ext>
          </a:extLst>
        </xdr:cNvPr>
        <xdr:cNvCxnSpPr>
          <a:stCxn id="14" idx="3"/>
          <a:endCxn id="15" idx="1"/>
        </xdr:cNvCxnSpPr>
      </xdr:nvCxnSpPr>
      <xdr:spPr>
        <a:xfrm>
          <a:off x="4903557" y="2164557"/>
          <a:ext cx="3311756" cy="1100090"/>
        </a:xfrm>
        <a:prstGeom prst="bentConnector3">
          <a:avLst>
            <a:gd name="adj1" fmla="val 43938"/>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70639</xdr:colOff>
      <xdr:row>22</xdr:row>
      <xdr:rowOff>233658</xdr:rowOff>
    </xdr:from>
    <xdr:to>
      <xdr:col>49</xdr:col>
      <xdr:colOff>240200</xdr:colOff>
      <xdr:row>29</xdr:row>
      <xdr:rowOff>247134</xdr:rowOff>
    </xdr:to>
    <xdr:cxnSp macro="">
      <xdr:nvCxnSpPr>
        <xdr:cNvPr id="6" name="コネクタ: カギ線 5">
          <a:extLst>
            <a:ext uri="{FF2B5EF4-FFF2-40B4-BE49-F238E27FC236}">
              <a16:creationId xmlns:a16="http://schemas.microsoft.com/office/drawing/2014/main" id="{00000000-0008-0000-0800-000006000000}"/>
            </a:ext>
          </a:extLst>
        </xdr:cNvPr>
        <xdr:cNvCxnSpPr>
          <a:stCxn id="29" idx="3"/>
          <a:endCxn id="23" idx="1"/>
        </xdr:cNvCxnSpPr>
      </xdr:nvCxnSpPr>
      <xdr:spPr>
        <a:xfrm>
          <a:off x="13005589" y="3262608"/>
          <a:ext cx="2369836" cy="1747026"/>
        </a:xfrm>
        <a:prstGeom prst="bentConnector3">
          <a:avLst>
            <a:gd name="adj1" fmla="val 10621"/>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274324</xdr:colOff>
      <xdr:row>18</xdr:row>
      <xdr:rowOff>140972</xdr:rowOff>
    </xdr:from>
    <xdr:to>
      <xdr:col>26</xdr:col>
      <xdr:colOff>242888</xdr:colOff>
      <xdr:row>35</xdr:row>
      <xdr:rowOff>955</xdr:rowOff>
    </xdr:to>
    <xdr:cxnSp macro="">
      <xdr:nvCxnSpPr>
        <xdr:cNvPr id="7" name="コネクタ: カギ線 6">
          <a:extLst>
            <a:ext uri="{FF2B5EF4-FFF2-40B4-BE49-F238E27FC236}">
              <a16:creationId xmlns:a16="http://schemas.microsoft.com/office/drawing/2014/main" id="{00000000-0008-0000-0800-000007000000}"/>
            </a:ext>
          </a:extLst>
        </xdr:cNvPr>
        <xdr:cNvCxnSpPr>
          <a:endCxn id="4" idx="1"/>
        </xdr:cNvCxnSpPr>
      </xdr:nvCxnSpPr>
      <xdr:spPr>
        <a:xfrm rot="16200000" flipH="1">
          <a:off x="5095877" y="3129919"/>
          <a:ext cx="4070033" cy="2168839"/>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270510</xdr:colOff>
      <xdr:row>18</xdr:row>
      <xdr:rowOff>160019</xdr:rowOff>
    </xdr:from>
    <xdr:to>
      <xdr:col>26</xdr:col>
      <xdr:colOff>243840</xdr:colOff>
      <xdr:row>49</xdr:row>
      <xdr:rowOff>957</xdr:rowOff>
    </xdr:to>
    <xdr:cxnSp macro="">
      <xdr:nvCxnSpPr>
        <xdr:cNvPr id="8" name="コネクタ: カギ線 7">
          <a:extLst>
            <a:ext uri="{FF2B5EF4-FFF2-40B4-BE49-F238E27FC236}">
              <a16:creationId xmlns:a16="http://schemas.microsoft.com/office/drawing/2014/main" id="{00000000-0008-0000-0800-000008000000}"/>
            </a:ext>
          </a:extLst>
        </xdr:cNvPr>
        <xdr:cNvCxnSpPr>
          <a:cxnSpLocks/>
          <a:endCxn id="16" idx="1"/>
        </xdr:cNvCxnSpPr>
      </xdr:nvCxnSpPr>
      <xdr:spPr>
        <a:xfrm rot="16200000" flipH="1">
          <a:off x="3213256" y="4713448"/>
          <a:ext cx="7518088" cy="2487930"/>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270511</xdr:colOff>
      <xdr:row>18</xdr:row>
      <xdr:rowOff>156211</xdr:rowOff>
    </xdr:from>
    <xdr:to>
      <xdr:col>26</xdr:col>
      <xdr:colOff>243841</xdr:colOff>
      <xdr:row>63</xdr:row>
      <xdr:rowOff>956</xdr:rowOff>
    </xdr:to>
    <xdr:cxnSp macro="">
      <xdr:nvCxnSpPr>
        <xdr:cNvPr id="9" name="コネクタ: カギ線 8">
          <a:extLst>
            <a:ext uri="{FF2B5EF4-FFF2-40B4-BE49-F238E27FC236}">
              <a16:creationId xmlns:a16="http://schemas.microsoft.com/office/drawing/2014/main" id="{00000000-0008-0000-0800-000009000000}"/>
            </a:ext>
          </a:extLst>
        </xdr:cNvPr>
        <xdr:cNvCxnSpPr>
          <a:cxnSpLocks/>
          <a:endCxn id="17" idx="1"/>
        </xdr:cNvCxnSpPr>
      </xdr:nvCxnSpPr>
      <xdr:spPr>
        <a:xfrm rot="16200000" flipH="1">
          <a:off x="1320641" y="6287931"/>
          <a:ext cx="10988995" cy="2802255"/>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270511</xdr:colOff>
      <xdr:row>18</xdr:row>
      <xdr:rowOff>129539</xdr:rowOff>
    </xdr:from>
    <xdr:to>
      <xdr:col>26</xdr:col>
      <xdr:colOff>243841</xdr:colOff>
      <xdr:row>77</xdr:row>
      <xdr:rowOff>4766</xdr:rowOff>
    </xdr:to>
    <xdr:cxnSp macro="">
      <xdr:nvCxnSpPr>
        <xdr:cNvPr id="10" name="コネクタ: カギ線 9">
          <a:extLst>
            <a:ext uri="{FF2B5EF4-FFF2-40B4-BE49-F238E27FC236}">
              <a16:creationId xmlns:a16="http://schemas.microsoft.com/office/drawing/2014/main" id="{00000000-0008-0000-0800-00000A000000}"/>
            </a:ext>
          </a:extLst>
        </xdr:cNvPr>
        <xdr:cNvCxnSpPr>
          <a:cxnSpLocks/>
          <a:endCxn id="18" idx="1"/>
        </xdr:cNvCxnSpPr>
      </xdr:nvCxnSpPr>
      <xdr:spPr>
        <a:xfrm rot="16200000" flipH="1">
          <a:off x="-585313" y="7852888"/>
          <a:ext cx="14486577" cy="3116580"/>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70107</xdr:colOff>
      <xdr:row>15</xdr:row>
      <xdr:rowOff>127625</xdr:rowOff>
    </xdr:from>
    <xdr:to>
      <xdr:col>26</xdr:col>
      <xdr:colOff>242888</xdr:colOff>
      <xdr:row>17</xdr:row>
      <xdr:rowOff>15431</xdr:rowOff>
    </xdr:to>
    <xdr:cxnSp macro="">
      <xdr:nvCxnSpPr>
        <xdr:cNvPr id="11" name="コネクタ: カギ線 10">
          <a:extLst>
            <a:ext uri="{FF2B5EF4-FFF2-40B4-BE49-F238E27FC236}">
              <a16:creationId xmlns:a16="http://schemas.microsoft.com/office/drawing/2014/main" id="{00000000-0008-0000-0800-00000B000000}"/>
            </a:ext>
          </a:extLst>
        </xdr:cNvPr>
        <xdr:cNvCxnSpPr>
          <a:stCxn id="2" idx="3"/>
          <a:endCxn id="3" idx="1"/>
        </xdr:cNvCxnSpPr>
      </xdr:nvCxnSpPr>
      <xdr:spPr>
        <a:xfrm>
          <a:off x="4899282" y="1423025"/>
          <a:ext cx="3316031" cy="383106"/>
        </a:xfrm>
        <a:prstGeom prst="bentConnector3">
          <a:avLst>
            <a:gd name="adj1" fmla="val 44024"/>
          </a:avLst>
        </a:prstGeom>
        <a:ln w="82550">
          <a:solidFill>
            <a:srgbClr val="FF0000"/>
          </a:solidFill>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31</xdr:row>
      <xdr:rowOff>247732</xdr:rowOff>
    </xdr:from>
    <xdr:to>
      <xdr:col>49</xdr:col>
      <xdr:colOff>240200</xdr:colOff>
      <xdr:row>35</xdr:row>
      <xdr:rowOff>957</xdr:rowOff>
    </xdr:to>
    <xdr:cxnSp macro="">
      <xdr:nvCxnSpPr>
        <xdr:cNvPr id="12" name="コネクタ: カギ線 11">
          <a:extLst>
            <a:ext uri="{FF2B5EF4-FFF2-40B4-BE49-F238E27FC236}">
              <a16:creationId xmlns:a16="http://schemas.microsoft.com/office/drawing/2014/main" id="{00000000-0008-0000-0800-00000C000000}"/>
            </a:ext>
          </a:extLst>
        </xdr:cNvPr>
        <xdr:cNvCxnSpPr>
          <a:stCxn id="22" idx="3"/>
          <a:endCxn id="24" idx="1"/>
        </xdr:cNvCxnSpPr>
      </xdr:nvCxnSpPr>
      <xdr:spPr>
        <a:xfrm flipV="1">
          <a:off x="13005590" y="5505532"/>
          <a:ext cx="2369835" cy="743825"/>
        </a:xfrm>
        <a:prstGeom prst="bentConnector3">
          <a:avLst>
            <a:gd name="adj1" fmla="val 9458"/>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33</xdr:row>
      <xdr:rowOff>247733</xdr:rowOff>
    </xdr:from>
    <xdr:to>
      <xdr:col>49</xdr:col>
      <xdr:colOff>240200</xdr:colOff>
      <xdr:row>49</xdr:row>
      <xdr:rowOff>957</xdr:rowOff>
    </xdr:to>
    <xdr:cxnSp macro="">
      <xdr:nvCxnSpPr>
        <xdr:cNvPr id="13" name="コネクタ: カギ線 12">
          <a:extLst>
            <a:ext uri="{FF2B5EF4-FFF2-40B4-BE49-F238E27FC236}">
              <a16:creationId xmlns:a16="http://schemas.microsoft.com/office/drawing/2014/main" id="{00000000-0008-0000-0800-00000D000000}"/>
            </a:ext>
          </a:extLst>
        </xdr:cNvPr>
        <xdr:cNvCxnSpPr>
          <a:cxnSpLocks/>
          <a:stCxn id="21" idx="3"/>
          <a:endCxn id="25" idx="1"/>
        </xdr:cNvCxnSpPr>
      </xdr:nvCxnSpPr>
      <xdr:spPr>
        <a:xfrm flipV="1">
          <a:off x="13005590" y="6000833"/>
          <a:ext cx="2369835" cy="3715624"/>
        </a:xfrm>
        <a:prstGeom prst="bentConnector3">
          <a:avLst>
            <a:gd name="adj1" fmla="val 24744"/>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2382</xdr:colOff>
      <xdr:row>17</xdr:row>
      <xdr:rowOff>4763</xdr:rowOff>
    </xdr:from>
    <xdr:to>
      <xdr:col>16</xdr:col>
      <xdr:colOff>74382</xdr:colOff>
      <xdr:row>20</xdr:row>
      <xdr:rowOff>1</xdr:rowOff>
    </xdr:to>
    <xdr:sp macro="" textlink="">
      <xdr:nvSpPr>
        <xdr:cNvPr id="14" name="正方形/長方形 13">
          <a:extLst>
            <a:ext uri="{FF2B5EF4-FFF2-40B4-BE49-F238E27FC236}">
              <a16:creationId xmlns:a16="http://schemas.microsoft.com/office/drawing/2014/main" id="{00000000-0008-0000-0800-00000E000000}"/>
            </a:ext>
          </a:extLst>
        </xdr:cNvPr>
        <xdr:cNvSpPr/>
      </xdr:nvSpPr>
      <xdr:spPr>
        <a:xfrm>
          <a:off x="4831557" y="1795463"/>
          <a:ext cx="72000" cy="73818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242888</xdr:colOff>
      <xdr:row>19</xdr:row>
      <xdr:rowOff>219075</xdr:rowOff>
    </xdr:from>
    <xdr:to>
      <xdr:col>27</xdr:col>
      <xdr:colOff>563</xdr:colOff>
      <xdr:row>26</xdr:row>
      <xdr:rowOff>4669</xdr:rowOff>
    </xdr:to>
    <xdr:sp macro="" textlink="">
      <xdr:nvSpPr>
        <xdr:cNvPr id="15" name="正方形/長方形 14">
          <a:extLst>
            <a:ext uri="{FF2B5EF4-FFF2-40B4-BE49-F238E27FC236}">
              <a16:creationId xmlns:a16="http://schemas.microsoft.com/office/drawing/2014/main" id="{00000000-0008-0000-0800-00000F000000}"/>
            </a:ext>
          </a:extLst>
        </xdr:cNvPr>
        <xdr:cNvSpPr/>
      </xdr:nvSpPr>
      <xdr:spPr>
        <a:xfrm>
          <a:off x="8215313" y="2505075"/>
          <a:ext cx="72000" cy="151914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43</xdr:row>
      <xdr:rowOff>0</xdr:rowOff>
    </xdr:from>
    <xdr:to>
      <xdr:col>26</xdr:col>
      <xdr:colOff>314480</xdr:colOff>
      <xdr:row>55</xdr:row>
      <xdr:rowOff>1913</xdr:rowOff>
    </xdr:to>
    <xdr:sp macro="" textlink="">
      <xdr:nvSpPr>
        <xdr:cNvPr id="16" name="正方形/長方形 15">
          <a:extLst>
            <a:ext uri="{FF2B5EF4-FFF2-40B4-BE49-F238E27FC236}">
              <a16:creationId xmlns:a16="http://schemas.microsoft.com/office/drawing/2014/main" id="{00000000-0008-0000-0800-000010000000}"/>
            </a:ext>
          </a:extLst>
        </xdr:cNvPr>
        <xdr:cNvSpPr/>
      </xdr:nvSpPr>
      <xdr:spPr>
        <a:xfrm>
          <a:off x="8216265" y="82296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57</xdr:row>
      <xdr:rowOff>0</xdr:rowOff>
    </xdr:from>
    <xdr:to>
      <xdr:col>26</xdr:col>
      <xdr:colOff>314480</xdr:colOff>
      <xdr:row>69</xdr:row>
      <xdr:rowOff>1913</xdr:rowOff>
    </xdr:to>
    <xdr:sp macro="" textlink="">
      <xdr:nvSpPr>
        <xdr:cNvPr id="17" name="正方形/長方形 16">
          <a:extLst>
            <a:ext uri="{FF2B5EF4-FFF2-40B4-BE49-F238E27FC236}">
              <a16:creationId xmlns:a16="http://schemas.microsoft.com/office/drawing/2014/main" id="{00000000-0008-0000-0800-000011000000}"/>
            </a:ext>
          </a:extLst>
        </xdr:cNvPr>
        <xdr:cNvSpPr/>
      </xdr:nvSpPr>
      <xdr:spPr>
        <a:xfrm>
          <a:off x="8216265" y="116967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71</xdr:row>
      <xdr:rowOff>3810</xdr:rowOff>
    </xdr:from>
    <xdr:to>
      <xdr:col>26</xdr:col>
      <xdr:colOff>314480</xdr:colOff>
      <xdr:row>83</xdr:row>
      <xdr:rowOff>5723</xdr:rowOff>
    </xdr:to>
    <xdr:sp macro="" textlink="">
      <xdr:nvSpPr>
        <xdr:cNvPr id="18" name="正方形/長方形 17">
          <a:extLst>
            <a:ext uri="{FF2B5EF4-FFF2-40B4-BE49-F238E27FC236}">
              <a16:creationId xmlns:a16="http://schemas.microsoft.com/office/drawing/2014/main" id="{00000000-0008-0000-0800-000012000000}"/>
            </a:ext>
          </a:extLst>
        </xdr:cNvPr>
        <xdr:cNvSpPr/>
      </xdr:nvSpPr>
      <xdr:spPr>
        <a:xfrm>
          <a:off x="8216265" y="1516761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71</xdr:row>
      <xdr:rowOff>0</xdr:rowOff>
    </xdr:from>
    <xdr:to>
      <xdr:col>42</xdr:col>
      <xdr:colOff>70640</xdr:colOff>
      <xdr:row>83</xdr:row>
      <xdr:rowOff>1913</xdr:rowOff>
    </xdr:to>
    <xdr:sp macro="" textlink="">
      <xdr:nvSpPr>
        <xdr:cNvPr id="19" name="正方形/長方形 18">
          <a:extLst>
            <a:ext uri="{FF2B5EF4-FFF2-40B4-BE49-F238E27FC236}">
              <a16:creationId xmlns:a16="http://schemas.microsoft.com/office/drawing/2014/main" id="{00000000-0008-0000-0800-000013000000}"/>
            </a:ext>
          </a:extLst>
        </xdr:cNvPr>
        <xdr:cNvSpPr/>
      </xdr:nvSpPr>
      <xdr:spPr>
        <a:xfrm>
          <a:off x="12934950" y="151638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57</xdr:row>
      <xdr:rowOff>0</xdr:rowOff>
    </xdr:from>
    <xdr:to>
      <xdr:col>42</xdr:col>
      <xdr:colOff>70640</xdr:colOff>
      <xdr:row>69</xdr:row>
      <xdr:rowOff>1913</xdr:rowOff>
    </xdr:to>
    <xdr:sp macro="" textlink="">
      <xdr:nvSpPr>
        <xdr:cNvPr id="20" name="正方形/長方形 19">
          <a:extLst>
            <a:ext uri="{FF2B5EF4-FFF2-40B4-BE49-F238E27FC236}">
              <a16:creationId xmlns:a16="http://schemas.microsoft.com/office/drawing/2014/main" id="{00000000-0008-0000-0800-000014000000}"/>
            </a:ext>
          </a:extLst>
        </xdr:cNvPr>
        <xdr:cNvSpPr/>
      </xdr:nvSpPr>
      <xdr:spPr>
        <a:xfrm>
          <a:off x="12934950" y="116967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43</xdr:row>
      <xdr:rowOff>0</xdr:rowOff>
    </xdr:from>
    <xdr:to>
      <xdr:col>42</xdr:col>
      <xdr:colOff>70640</xdr:colOff>
      <xdr:row>55</xdr:row>
      <xdr:rowOff>1913</xdr:rowOff>
    </xdr:to>
    <xdr:sp macro="" textlink="">
      <xdr:nvSpPr>
        <xdr:cNvPr id="21" name="正方形/長方形 20">
          <a:extLst>
            <a:ext uri="{FF2B5EF4-FFF2-40B4-BE49-F238E27FC236}">
              <a16:creationId xmlns:a16="http://schemas.microsoft.com/office/drawing/2014/main" id="{00000000-0008-0000-0800-000015000000}"/>
            </a:ext>
          </a:extLst>
        </xdr:cNvPr>
        <xdr:cNvSpPr/>
      </xdr:nvSpPr>
      <xdr:spPr>
        <a:xfrm>
          <a:off x="12934950" y="82296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29</xdr:row>
      <xdr:rowOff>0</xdr:rowOff>
    </xdr:from>
    <xdr:to>
      <xdr:col>42</xdr:col>
      <xdr:colOff>70640</xdr:colOff>
      <xdr:row>41</xdr:row>
      <xdr:rowOff>1913</xdr:rowOff>
    </xdr:to>
    <xdr:sp macro="" textlink="">
      <xdr:nvSpPr>
        <xdr:cNvPr id="22" name="正方形/長方形 21">
          <a:extLst>
            <a:ext uri="{FF2B5EF4-FFF2-40B4-BE49-F238E27FC236}">
              <a16:creationId xmlns:a16="http://schemas.microsoft.com/office/drawing/2014/main" id="{00000000-0008-0000-0800-000016000000}"/>
            </a:ext>
          </a:extLst>
        </xdr:cNvPr>
        <xdr:cNvSpPr/>
      </xdr:nvSpPr>
      <xdr:spPr>
        <a:xfrm>
          <a:off x="12934950" y="47625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28</xdr:row>
      <xdr:rowOff>247135</xdr:rowOff>
    </xdr:from>
    <xdr:to>
      <xdr:col>49</xdr:col>
      <xdr:colOff>312200</xdr:colOff>
      <xdr:row>30</xdr:row>
      <xdr:rowOff>247133</xdr:rowOff>
    </xdr:to>
    <xdr:sp macro="" textlink="">
      <xdr:nvSpPr>
        <xdr:cNvPr id="23" name="正方形/長方形 22">
          <a:extLst>
            <a:ext uri="{FF2B5EF4-FFF2-40B4-BE49-F238E27FC236}">
              <a16:creationId xmlns:a16="http://schemas.microsoft.com/office/drawing/2014/main" id="{00000000-0008-0000-0800-000017000000}"/>
            </a:ext>
          </a:extLst>
        </xdr:cNvPr>
        <xdr:cNvSpPr/>
      </xdr:nvSpPr>
      <xdr:spPr>
        <a:xfrm>
          <a:off x="15375425" y="4761985"/>
          <a:ext cx="72000" cy="49529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31</xdr:row>
      <xdr:rowOff>0</xdr:rowOff>
    </xdr:from>
    <xdr:to>
      <xdr:col>49</xdr:col>
      <xdr:colOff>312200</xdr:colOff>
      <xdr:row>32</xdr:row>
      <xdr:rowOff>247134</xdr:rowOff>
    </xdr:to>
    <xdr:sp macro="" textlink="">
      <xdr:nvSpPr>
        <xdr:cNvPr id="24" name="正方形/長方形 23">
          <a:extLst>
            <a:ext uri="{FF2B5EF4-FFF2-40B4-BE49-F238E27FC236}">
              <a16:creationId xmlns:a16="http://schemas.microsoft.com/office/drawing/2014/main" id="{00000000-0008-0000-0800-000018000000}"/>
            </a:ext>
          </a:extLst>
        </xdr:cNvPr>
        <xdr:cNvSpPr/>
      </xdr:nvSpPr>
      <xdr:spPr>
        <a:xfrm>
          <a:off x="15375425" y="52578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33</xdr:row>
      <xdr:rowOff>0</xdr:rowOff>
    </xdr:from>
    <xdr:to>
      <xdr:col>49</xdr:col>
      <xdr:colOff>312200</xdr:colOff>
      <xdr:row>34</xdr:row>
      <xdr:rowOff>247134</xdr:rowOff>
    </xdr:to>
    <xdr:sp macro="" textlink="">
      <xdr:nvSpPr>
        <xdr:cNvPr id="25" name="正方形/長方形 24">
          <a:extLst>
            <a:ext uri="{FF2B5EF4-FFF2-40B4-BE49-F238E27FC236}">
              <a16:creationId xmlns:a16="http://schemas.microsoft.com/office/drawing/2014/main" id="{00000000-0008-0000-0800-000019000000}"/>
            </a:ext>
          </a:extLst>
        </xdr:cNvPr>
        <xdr:cNvSpPr/>
      </xdr:nvSpPr>
      <xdr:spPr>
        <a:xfrm>
          <a:off x="15375425" y="57531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34</xdr:row>
      <xdr:rowOff>247135</xdr:rowOff>
    </xdr:from>
    <xdr:to>
      <xdr:col>49</xdr:col>
      <xdr:colOff>312200</xdr:colOff>
      <xdr:row>36</xdr:row>
      <xdr:rowOff>247134</xdr:rowOff>
    </xdr:to>
    <xdr:sp macro="" textlink="">
      <xdr:nvSpPr>
        <xdr:cNvPr id="26" name="正方形/長方形 25">
          <a:extLst>
            <a:ext uri="{FF2B5EF4-FFF2-40B4-BE49-F238E27FC236}">
              <a16:creationId xmlns:a16="http://schemas.microsoft.com/office/drawing/2014/main" id="{00000000-0008-0000-0800-00001A000000}"/>
            </a:ext>
          </a:extLst>
        </xdr:cNvPr>
        <xdr:cNvSpPr/>
      </xdr:nvSpPr>
      <xdr:spPr>
        <a:xfrm>
          <a:off x="15375425" y="6247885"/>
          <a:ext cx="72000" cy="495299"/>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37</xdr:row>
      <xdr:rowOff>0</xdr:rowOff>
    </xdr:from>
    <xdr:to>
      <xdr:col>49</xdr:col>
      <xdr:colOff>312200</xdr:colOff>
      <xdr:row>38</xdr:row>
      <xdr:rowOff>247134</xdr:rowOff>
    </xdr:to>
    <xdr:sp macro="" textlink="">
      <xdr:nvSpPr>
        <xdr:cNvPr id="27" name="正方形/長方形 26">
          <a:extLst>
            <a:ext uri="{FF2B5EF4-FFF2-40B4-BE49-F238E27FC236}">
              <a16:creationId xmlns:a16="http://schemas.microsoft.com/office/drawing/2014/main" id="{00000000-0008-0000-0800-00001B000000}"/>
            </a:ext>
          </a:extLst>
        </xdr:cNvPr>
        <xdr:cNvSpPr/>
      </xdr:nvSpPr>
      <xdr:spPr>
        <a:xfrm>
          <a:off x="15375425" y="67437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13</xdr:row>
      <xdr:rowOff>248330</xdr:rowOff>
    </xdr:from>
    <xdr:to>
      <xdr:col>42</xdr:col>
      <xdr:colOff>70639</xdr:colOff>
      <xdr:row>20</xdr:row>
      <xdr:rowOff>26100</xdr:rowOff>
    </xdr:to>
    <xdr:sp macro="" textlink="">
      <xdr:nvSpPr>
        <xdr:cNvPr id="28" name="正方形/長方形 27">
          <a:extLst>
            <a:ext uri="{FF2B5EF4-FFF2-40B4-BE49-F238E27FC236}">
              <a16:creationId xmlns:a16="http://schemas.microsoft.com/office/drawing/2014/main" id="{00000000-0008-0000-0800-00001C000000}"/>
            </a:ext>
          </a:extLst>
        </xdr:cNvPr>
        <xdr:cNvSpPr/>
      </xdr:nvSpPr>
      <xdr:spPr>
        <a:xfrm>
          <a:off x="12934950" y="1048430"/>
          <a:ext cx="70639" cy="1511320"/>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19</xdr:row>
      <xdr:rowOff>216695</xdr:rowOff>
    </xdr:from>
    <xdr:to>
      <xdr:col>42</xdr:col>
      <xdr:colOff>70639</xdr:colOff>
      <xdr:row>26</xdr:row>
      <xdr:rowOff>2289</xdr:rowOff>
    </xdr:to>
    <xdr:sp macro="" textlink="">
      <xdr:nvSpPr>
        <xdr:cNvPr id="29" name="正方形/長方形 28">
          <a:extLst>
            <a:ext uri="{FF2B5EF4-FFF2-40B4-BE49-F238E27FC236}">
              <a16:creationId xmlns:a16="http://schemas.microsoft.com/office/drawing/2014/main" id="{00000000-0008-0000-0800-00001D000000}"/>
            </a:ext>
          </a:extLst>
        </xdr:cNvPr>
        <xdr:cNvSpPr/>
      </xdr:nvSpPr>
      <xdr:spPr>
        <a:xfrm>
          <a:off x="12934950" y="2502695"/>
          <a:ext cx="70639" cy="151914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70639</xdr:colOff>
      <xdr:row>17</xdr:row>
      <xdr:rowOff>11349</xdr:rowOff>
    </xdr:from>
    <xdr:to>
      <xdr:col>49</xdr:col>
      <xdr:colOff>244926</xdr:colOff>
      <xdr:row>17</xdr:row>
      <xdr:rowOff>14751</xdr:rowOff>
    </xdr:to>
    <xdr:cxnSp macro="">
      <xdr:nvCxnSpPr>
        <xdr:cNvPr id="30" name="コネクタ: カギ線 29">
          <a:extLst>
            <a:ext uri="{FF2B5EF4-FFF2-40B4-BE49-F238E27FC236}">
              <a16:creationId xmlns:a16="http://schemas.microsoft.com/office/drawing/2014/main" id="{00000000-0008-0000-0800-00001E000000}"/>
            </a:ext>
          </a:extLst>
        </xdr:cNvPr>
        <xdr:cNvCxnSpPr>
          <a:cxnSpLocks/>
          <a:stCxn id="28" idx="3"/>
          <a:endCxn id="34" idx="1"/>
        </xdr:cNvCxnSpPr>
      </xdr:nvCxnSpPr>
      <xdr:spPr>
        <a:xfrm flipV="1">
          <a:off x="13005589" y="1802049"/>
          <a:ext cx="2374562" cy="3402"/>
        </a:xfrm>
        <a:prstGeom prst="bentConnector3">
          <a:avLst>
            <a:gd name="adj1" fmla="val 50000"/>
          </a:avLst>
        </a:prstGeom>
        <a:ln w="82550">
          <a:solidFill>
            <a:srgbClr val="FF0000"/>
          </a:solidFill>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30616</xdr:colOff>
      <xdr:row>21</xdr:row>
      <xdr:rowOff>5763</xdr:rowOff>
    </xdr:from>
    <xdr:to>
      <xdr:col>49</xdr:col>
      <xdr:colOff>244926</xdr:colOff>
      <xdr:row>22</xdr:row>
      <xdr:rowOff>203702</xdr:rowOff>
    </xdr:to>
    <xdr:cxnSp macro="">
      <xdr:nvCxnSpPr>
        <xdr:cNvPr id="31" name="コネクタ: カギ線 30">
          <a:extLst>
            <a:ext uri="{FF2B5EF4-FFF2-40B4-BE49-F238E27FC236}">
              <a16:creationId xmlns:a16="http://schemas.microsoft.com/office/drawing/2014/main" id="{00000000-0008-0000-0800-00001F000000}"/>
            </a:ext>
          </a:extLst>
        </xdr:cNvPr>
        <xdr:cNvCxnSpPr/>
      </xdr:nvCxnSpPr>
      <xdr:spPr>
        <a:xfrm>
          <a:off x="12965566" y="2787063"/>
          <a:ext cx="2414585" cy="445589"/>
        </a:xfrm>
        <a:prstGeom prst="bentConnector3">
          <a:avLst>
            <a:gd name="adj1" fmla="val 76785"/>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35</xdr:row>
      <xdr:rowOff>247135</xdr:rowOff>
    </xdr:from>
    <xdr:to>
      <xdr:col>49</xdr:col>
      <xdr:colOff>240200</xdr:colOff>
      <xdr:row>63</xdr:row>
      <xdr:rowOff>957</xdr:rowOff>
    </xdr:to>
    <xdr:cxnSp macro="">
      <xdr:nvCxnSpPr>
        <xdr:cNvPr id="32" name="コネクタ: カギ線 31">
          <a:extLst>
            <a:ext uri="{FF2B5EF4-FFF2-40B4-BE49-F238E27FC236}">
              <a16:creationId xmlns:a16="http://schemas.microsoft.com/office/drawing/2014/main" id="{00000000-0008-0000-0800-000020000000}"/>
            </a:ext>
          </a:extLst>
        </xdr:cNvPr>
        <xdr:cNvCxnSpPr>
          <a:cxnSpLocks/>
          <a:stCxn id="20" idx="3"/>
          <a:endCxn id="26" idx="1"/>
        </xdr:cNvCxnSpPr>
      </xdr:nvCxnSpPr>
      <xdr:spPr>
        <a:xfrm flipV="1">
          <a:off x="13005590" y="6495535"/>
          <a:ext cx="2369835" cy="6688022"/>
        </a:xfrm>
        <a:prstGeom prst="bentConnector3">
          <a:avLst>
            <a:gd name="adj1" fmla="val 40363"/>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37</xdr:row>
      <xdr:rowOff>247732</xdr:rowOff>
    </xdr:from>
    <xdr:to>
      <xdr:col>49</xdr:col>
      <xdr:colOff>240200</xdr:colOff>
      <xdr:row>77</xdr:row>
      <xdr:rowOff>957</xdr:rowOff>
    </xdr:to>
    <xdr:cxnSp macro="">
      <xdr:nvCxnSpPr>
        <xdr:cNvPr id="33" name="コネクタ: カギ線 32">
          <a:extLst>
            <a:ext uri="{FF2B5EF4-FFF2-40B4-BE49-F238E27FC236}">
              <a16:creationId xmlns:a16="http://schemas.microsoft.com/office/drawing/2014/main" id="{00000000-0008-0000-0800-000021000000}"/>
            </a:ext>
          </a:extLst>
        </xdr:cNvPr>
        <xdr:cNvCxnSpPr>
          <a:cxnSpLocks/>
          <a:stCxn id="19" idx="3"/>
          <a:endCxn id="27" idx="1"/>
        </xdr:cNvCxnSpPr>
      </xdr:nvCxnSpPr>
      <xdr:spPr>
        <a:xfrm flipV="1">
          <a:off x="13005590" y="6991432"/>
          <a:ext cx="2369835" cy="9659225"/>
        </a:xfrm>
        <a:prstGeom prst="bentConnector3">
          <a:avLst>
            <a:gd name="adj1" fmla="val 55816"/>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244926</xdr:colOff>
      <xdr:row>14</xdr:row>
      <xdr:rowOff>0</xdr:rowOff>
    </xdr:from>
    <xdr:to>
      <xdr:col>50</xdr:col>
      <xdr:colOff>2601</xdr:colOff>
      <xdr:row>20</xdr:row>
      <xdr:rowOff>22698</xdr:rowOff>
    </xdr:to>
    <xdr:sp macro="" textlink="">
      <xdr:nvSpPr>
        <xdr:cNvPr id="34" name="正方形/長方形 33">
          <a:extLst>
            <a:ext uri="{FF2B5EF4-FFF2-40B4-BE49-F238E27FC236}">
              <a16:creationId xmlns:a16="http://schemas.microsoft.com/office/drawing/2014/main" id="{00000000-0008-0000-0800-000022000000}"/>
            </a:ext>
          </a:extLst>
        </xdr:cNvPr>
        <xdr:cNvSpPr/>
      </xdr:nvSpPr>
      <xdr:spPr>
        <a:xfrm>
          <a:off x="15380151" y="1047750"/>
          <a:ext cx="72000" cy="150859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244926</xdr:colOff>
      <xdr:row>19</xdr:row>
      <xdr:rowOff>213293</xdr:rowOff>
    </xdr:from>
    <xdr:to>
      <xdr:col>50</xdr:col>
      <xdr:colOff>2601</xdr:colOff>
      <xdr:row>25</xdr:row>
      <xdr:rowOff>243815</xdr:rowOff>
    </xdr:to>
    <xdr:sp macro="" textlink="">
      <xdr:nvSpPr>
        <xdr:cNvPr id="35" name="正方形/長方形 34">
          <a:extLst>
            <a:ext uri="{FF2B5EF4-FFF2-40B4-BE49-F238E27FC236}">
              <a16:creationId xmlns:a16="http://schemas.microsoft.com/office/drawing/2014/main" id="{00000000-0008-0000-0800-000023000000}"/>
            </a:ext>
          </a:extLst>
        </xdr:cNvPr>
        <xdr:cNvSpPr/>
      </xdr:nvSpPr>
      <xdr:spPr>
        <a:xfrm>
          <a:off x="15380151" y="2499293"/>
          <a:ext cx="72000" cy="1516422"/>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302174</xdr:colOff>
      <xdr:row>40</xdr:row>
      <xdr:rowOff>0</xdr:rowOff>
    </xdr:from>
    <xdr:to>
      <xdr:col>11</xdr:col>
      <xdr:colOff>294594</xdr:colOff>
      <xdr:row>40</xdr:row>
      <xdr:rowOff>0</xdr:rowOff>
    </xdr:to>
    <xdr:cxnSp macro="">
      <xdr:nvCxnSpPr>
        <xdr:cNvPr id="36" name="直線矢印コネクタ 35">
          <a:extLst>
            <a:ext uri="{FF2B5EF4-FFF2-40B4-BE49-F238E27FC236}">
              <a16:creationId xmlns:a16="http://schemas.microsoft.com/office/drawing/2014/main" id="{00000000-0008-0000-0800-000024000000}"/>
            </a:ext>
          </a:extLst>
        </xdr:cNvPr>
        <xdr:cNvCxnSpPr/>
      </xdr:nvCxnSpPr>
      <xdr:spPr>
        <a:xfrm>
          <a:off x="2627588" y="7790793"/>
          <a:ext cx="938351" cy="0"/>
        </a:xfrm>
        <a:prstGeom prst="straightConnector1">
          <a:avLst/>
        </a:prstGeom>
        <a:ln w="76200">
          <a:solidFill>
            <a:srgbClr val="FF0000"/>
          </a:solidFill>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302174</xdr:colOff>
      <xdr:row>42</xdr:row>
      <xdr:rowOff>3</xdr:rowOff>
    </xdr:from>
    <xdr:to>
      <xdr:col>11</xdr:col>
      <xdr:colOff>294594</xdr:colOff>
      <xdr:row>42</xdr:row>
      <xdr:rowOff>3</xdr:rowOff>
    </xdr:to>
    <xdr:cxnSp macro="">
      <xdr:nvCxnSpPr>
        <xdr:cNvPr id="37" name="直線矢印コネクタ 36">
          <a:extLst>
            <a:ext uri="{FF2B5EF4-FFF2-40B4-BE49-F238E27FC236}">
              <a16:creationId xmlns:a16="http://schemas.microsoft.com/office/drawing/2014/main" id="{00000000-0008-0000-0800-000025000000}"/>
            </a:ext>
          </a:extLst>
        </xdr:cNvPr>
        <xdr:cNvCxnSpPr/>
      </xdr:nvCxnSpPr>
      <xdr:spPr>
        <a:xfrm>
          <a:off x="2627588" y="8290037"/>
          <a:ext cx="938351" cy="0"/>
        </a:xfrm>
        <a:prstGeom prst="straightConnector1">
          <a:avLst/>
        </a:prstGeom>
        <a:ln w="76200">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2</xdr:row>
      <xdr:rowOff>95250</xdr:rowOff>
    </xdr:from>
    <xdr:to>
      <xdr:col>65</xdr:col>
      <xdr:colOff>174625</xdr:colOff>
      <xdr:row>27</xdr:row>
      <xdr:rowOff>206375</xdr:rowOff>
    </xdr:to>
    <xdr:sp macro="" textlink="">
      <xdr:nvSpPr>
        <xdr:cNvPr id="38" name="四角形: 角を丸くする 37">
          <a:extLst>
            <a:ext uri="{FF2B5EF4-FFF2-40B4-BE49-F238E27FC236}">
              <a16:creationId xmlns:a16="http://schemas.microsoft.com/office/drawing/2014/main" id="{00000000-0008-0000-0800-000026000000}"/>
            </a:ext>
          </a:extLst>
        </xdr:cNvPr>
        <xdr:cNvSpPr/>
      </xdr:nvSpPr>
      <xdr:spPr>
        <a:xfrm>
          <a:off x="47625" y="400050"/>
          <a:ext cx="20224750" cy="4073525"/>
        </a:xfrm>
        <a:prstGeom prst="roundRect">
          <a:avLst/>
        </a:prstGeom>
        <a:noFill/>
        <a:ln w="50800">
          <a:solidFill>
            <a:srgbClr val="92D05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0</xdr:colOff>
      <xdr:row>15</xdr:row>
      <xdr:rowOff>0</xdr:rowOff>
    </xdr:from>
    <xdr:to>
      <xdr:col>7</xdr:col>
      <xdr:colOff>147636</xdr:colOff>
      <xdr:row>16</xdr:row>
      <xdr:rowOff>1437</xdr:rowOff>
    </xdr:to>
    <xdr:sp macro="" textlink="">
      <xdr:nvSpPr>
        <xdr:cNvPr id="39" name="テキスト ボックス 38">
          <a:extLst>
            <a:ext uri="{FF2B5EF4-FFF2-40B4-BE49-F238E27FC236}">
              <a16:creationId xmlns:a16="http://schemas.microsoft.com/office/drawing/2014/main" id="{00000000-0008-0000-0800-000027000000}"/>
            </a:ext>
          </a:extLst>
        </xdr:cNvPr>
        <xdr:cNvSpPr txBox="1"/>
      </xdr:nvSpPr>
      <xdr:spPr>
        <a:xfrm>
          <a:off x="2000250" y="12954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⑧</a:t>
          </a:r>
        </a:p>
      </xdr:txBody>
    </xdr:sp>
    <xdr:clientData/>
  </xdr:twoCellAnchor>
  <xdr:twoCellAnchor>
    <xdr:from>
      <xdr:col>7</xdr:col>
      <xdr:colOff>0</xdr:colOff>
      <xdr:row>16</xdr:row>
      <xdr:rowOff>0</xdr:rowOff>
    </xdr:from>
    <xdr:to>
      <xdr:col>7</xdr:col>
      <xdr:colOff>147636</xdr:colOff>
      <xdr:row>17</xdr:row>
      <xdr:rowOff>1438</xdr:rowOff>
    </xdr:to>
    <xdr:sp macro="" textlink="">
      <xdr:nvSpPr>
        <xdr:cNvPr id="40" name="テキスト ボックス 39">
          <a:extLst>
            <a:ext uri="{FF2B5EF4-FFF2-40B4-BE49-F238E27FC236}">
              <a16:creationId xmlns:a16="http://schemas.microsoft.com/office/drawing/2014/main" id="{00000000-0008-0000-0800-000028000000}"/>
            </a:ext>
          </a:extLst>
        </xdr:cNvPr>
        <xdr:cNvSpPr txBox="1"/>
      </xdr:nvSpPr>
      <xdr:spPr>
        <a:xfrm>
          <a:off x="2000250" y="154305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⑨</a:t>
          </a:r>
        </a:p>
      </xdr:txBody>
    </xdr:sp>
    <xdr:clientData/>
  </xdr:twoCellAnchor>
  <xdr:twoCellAnchor>
    <xdr:from>
      <xdr:col>9</xdr:col>
      <xdr:colOff>315264</xdr:colOff>
      <xdr:row>17</xdr:row>
      <xdr:rowOff>0</xdr:rowOff>
    </xdr:from>
    <xdr:to>
      <xdr:col>10</xdr:col>
      <xdr:colOff>147636</xdr:colOff>
      <xdr:row>18</xdr:row>
      <xdr:rowOff>1437</xdr:rowOff>
    </xdr:to>
    <xdr:sp macro="" textlink="">
      <xdr:nvSpPr>
        <xdr:cNvPr id="41" name="テキスト ボックス 40">
          <a:extLst>
            <a:ext uri="{FF2B5EF4-FFF2-40B4-BE49-F238E27FC236}">
              <a16:creationId xmlns:a16="http://schemas.microsoft.com/office/drawing/2014/main" id="{00000000-0008-0000-0800-000029000000}"/>
            </a:ext>
          </a:extLst>
        </xdr:cNvPr>
        <xdr:cNvSpPr txBox="1"/>
      </xdr:nvSpPr>
      <xdr:spPr>
        <a:xfrm>
          <a:off x="2944164" y="17907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315264</xdr:colOff>
      <xdr:row>19</xdr:row>
      <xdr:rowOff>0</xdr:rowOff>
    </xdr:from>
    <xdr:to>
      <xdr:col>10</xdr:col>
      <xdr:colOff>147636</xdr:colOff>
      <xdr:row>20</xdr:row>
      <xdr:rowOff>1438</xdr:rowOff>
    </xdr:to>
    <xdr:sp macro="" textlink="">
      <xdr:nvSpPr>
        <xdr:cNvPr id="42" name="テキスト ボックス 41">
          <a:extLst>
            <a:ext uri="{FF2B5EF4-FFF2-40B4-BE49-F238E27FC236}">
              <a16:creationId xmlns:a16="http://schemas.microsoft.com/office/drawing/2014/main" id="{00000000-0008-0000-0800-00002A000000}"/>
            </a:ext>
          </a:extLst>
        </xdr:cNvPr>
        <xdr:cNvSpPr txBox="1"/>
      </xdr:nvSpPr>
      <xdr:spPr>
        <a:xfrm>
          <a:off x="2944164" y="2286000"/>
          <a:ext cx="146697"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13</xdr:col>
      <xdr:colOff>0</xdr:colOff>
      <xdr:row>15</xdr:row>
      <xdr:rowOff>0</xdr:rowOff>
    </xdr:from>
    <xdr:to>
      <xdr:col>13</xdr:col>
      <xdr:colOff>147636</xdr:colOff>
      <xdr:row>16</xdr:row>
      <xdr:rowOff>1437</xdr:rowOff>
    </xdr:to>
    <xdr:sp macro="" textlink="">
      <xdr:nvSpPr>
        <xdr:cNvPr id="43" name="テキスト ボックス 42">
          <a:extLst>
            <a:ext uri="{FF2B5EF4-FFF2-40B4-BE49-F238E27FC236}">
              <a16:creationId xmlns:a16="http://schemas.microsoft.com/office/drawing/2014/main" id="{00000000-0008-0000-0800-00002B000000}"/>
            </a:ext>
          </a:extLst>
        </xdr:cNvPr>
        <xdr:cNvSpPr txBox="1"/>
      </xdr:nvSpPr>
      <xdr:spPr>
        <a:xfrm>
          <a:off x="3886200" y="12954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38</xdr:col>
      <xdr:colOff>315264</xdr:colOff>
      <xdr:row>15</xdr:row>
      <xdr:rowOff>0</xdr:rowOff>
    </xdr:from>
    <xdr:to>
      <xdr:col>39</xdr:col>
      <xdr:colOff>147636</xdr:colOff>
      <xdr:row>16</xdr:row>
      <xdr:rowOff>1437</xdr:rowOff>
    </xdr:to>
    <xdr:sp macro="" textlink="">
      <xdr:nvSpPr>
        <xdr:cNvPr id="44" name="テキスト ボックス 43">
          <a:extLst>
            <a:ext uri="{FF2B5EF4-FFF2-40B4-BE49-F238E27FC236}">
              <a16:creationId xmlns:a16="http://schemas.microsoft.com/office/drawing/2014/main" id="{00000000-0008-0000-0800-00002C000000}"/>
            </a:ext>
          </a:extLst>
        </xdr:cNvPr>
        <xdr:cNvSpPr txBox="1"/>
      </xdr:nvSpPr>
      <xdr:spPr>
        <a:xfrm>
          <a:off x="11992914" y="12954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62</xdr:col>
      <xdr:colOff>0</xdr:colOff>
      <xdr:row>20</xdr:row>
      <xdr:rowOff>28574</xdr:rowOff>
    </xdr:from>
    <xdr:to>
      <xdr:col>62</xdr:col>
      <xdr:colOff>209550</xdr:colOff>
      <xdr:row>20</xdr:row>
      <xdr:rowOff>209549</xdr:rowOff>
    </xdr:to>
    <xdr:sp macro="" textlink="">
      <xdr:nvSpPr>
        <xdr:cNvPr id="45" name="テキスト ボックス 44">
          <a:extLst>
            <a:ext uri="{FF2B5EF4-FFF2-40B4-BE49-F238E27FC236}">
              <a16:creationId xmlns:a16="http://schemas.microsoft.com/office/drawing/2014/main" id="{00000000-0008-0000-0800-00002D000000}"/>
            </a:ext>
          </a:extLst>
        </xdr:cNvPr>
        <xdr:cNvSpPr txBox="1"/>
      </xdr:nvSpPr>
      <xdr:spPr>
        <a:xfrm>
          <a:off x="19154775" y="2809874"/>
          <a:ext cx="209550" cy="180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62</xdr:col>
      <xdr:colOff>0</xdr:colOff>
      <xdr:row>18</xdr:row>
      <xdr:rowOff>0</xdr:rowOff>
    </xdr:from>
    <xdr:to>
      <xdr:col>62</xdr:col>
      <xdr:colOff>147636</xdr:colOff>
      <xdr:row>19</xdr:row>
      <xdr:rowOff>1437</xdr:rowOff>
    </xdr:to>
    <xdr:sp macro="" textlink="">
      <xdr:nvSpPr>
        <xdr:cNvPr id="46" name="テキスト ボックス 45">
          <a:extLst>
            <a:ext uri="{FF2B5EF4-FFF2-40B4-BE49-F238E27FC236}">
              <a16:creationId xmlns:a16="http://schemas.microsoft.com/office/drawing/2014/main" id="{00000000-0008-0000-0800-00002E000000}"/>
            </a:ext>
          </a:extLst>
        </xdr:cNvPr>
        <xdr:cNvSpPr txBox="1"/>
      </xdr:nvSpPr>
      <xdr:spPr>
        <a:xfrm>
          <a:off x="19154775" y="20383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⑭</a:t>
          </a:r>
        </a:p>
      </xdr:txBody>
    </xdr:sp>
    <xdr:clientData/>
  </xdr:twoCellAnchor>
  <xdr:twoCellAnchor>
    <xdr:from>
      <xdr:col>62</xdr:col>
      <xdr:colOff>0</xdr:colOff>
      <xdr:row>21</xdr:row>
      <xdr:rowOff>248186</xdr:rowOff>
    </xdr:from>
    <xdr:to>
      <xdr:col>62</xdr:col>
      <xdr:colOff>147636</xdr:colOff>
      <xdr:row>23</xdr:row>
      <xdr:rowOff>1437</xdr:rowOff>
    </xdr:to>
    <xdr:sp macro="" textlink="">
      <xdr:nvSpPr>
        <xdr:cNvPr id="47" name="テキスト ボックス 46">
          <a:extLst>
            <a:ext uri="{FF2B5EF4-FFF2-40B4-BE49-F238E27FC236}">
              <a16:creationId xmlns:a16="http://schemas.microsoft.com/office/drawing/2014/main" id="{00000000-0008-0000-0800-00002F000000}"/>
            </a:ext>
          </a:extLst>
        </xdr:cNvPr>
        <xdr:cNvSpPr txBox="1"/>
      </xdr:nvSpPr>
      <xdr:spPr>
        <a:xfrm>
          <a:off x="19154775" y="302948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⑮</a:t>
          </a:r>
        </a:p>
      </xdr:txBody>
    </xdr:sp>
    <xdr:clientData/>
  </xdr:twoCellAnchor>
  <xdr:twoCellAnchor>
    <xdr:from>
      <xdr:col>7</xdr:col>
      <xdr:colOff>0</xdr:colOff>
      <xdr:row>93</xdr:row>
      <xdr:rowOff>0</xdr:rowOff>
    </xdr:from>
    <xdr:to>
      <xdr:col>7</xdr:col>
      <xdr:colOff>147636</xdr:colOff>
      <xdr:row>94</xdr:row>
      <xdr:rowOff>1437</xdr:rowOff>
    </xdr:to>
    <xdr:sp macro="" textlink="">
      <xdr:nvSpPr>
        <xdr:cNvPr id="48" name="テキスト ボックス 47">
          <a:extLst>
            <a:ext uri="{FF2B5EF4-FFF2-40B4-BE49-F238E27FC236}">
              <a16:creationId xmlns:a16="http://schemas.microsoft.com/office/drawing/2014/main" id="{00000000-0008-0000-0800-000030000000}"/>
            </a:ext>
          </a:extLst>
        </xdr:cNvPr>
        <xdr:cNvSpPr txBox="1"/>
      </xdr:nvSpPr>
      <xdr:spPr>
        <a:xfrm>
          <a:off x="2000250" y="206121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⑧</a:t>
          </a:r>
          <a:endParaRPr kumimoji="1" lang="en-US" altLang="ja-JP" sz="900" b="1">
            <a:solidFill>
              <a:schemeClr val="accent5">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0</xdr:colOff>
      <xdr:row>94</xdr:row>
      <xdr:rowOff>0</xdr:rowOff>
    </xdr:from>
    <xdr:to>
      <xdr:col>7</xdr:col>
      <xdr:colOff>147636</xdr:colOff>
      <xdr:row>95</xdr:row>
      <xdr:rowOff>1438</xdr:rowOff>
    </xdr:to>
    <xdr:sp macro="" textlink="">
      <xdr:nvSpPr>
        <xdr:cNvPr id="49" name="テキスト ボックス 48">
          <a:extLst>
            <a:ext uri="{FF2B5EF4-FFF2-40B4-BE49-F238E27FC236}">
              <a16:creationId xmlns:a16="http://schemas.microsoft.com/office/drawing/2014/main" id="{00000000-0008-0000-0800-000031000000}"/>
            </a:ext>
          </a:extLst>
        </xdr:cNvPr>
        <xdr:cNvSpPr txBox="1"/>
      </xdr:nvSpPr>
      <xdr:spPr>
        <a:xfrm>
          <a:off x="2000250" y="2085975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⑨</a:t>
          </a:r>
        </a:p>
      </xdr:txBody>
    </xdr:sp>
    <xdr:clientData/>
  </xdr:twoCellAnchor>
  <xdr:twoCellAnchor>
    <xdr:from>
      <xdr:col>9</xdr:col>
      <xdr:colOff>315264</xdr:colOff>
      <xdr:row>95</xdr:row>
      <xdr:rowOff>0</xdr:rowOff>
    </xdr:from>
    <xdr:to>
      <xdr:col>10</xdr:col>
      <xdr:colOff>147636</xdr:colOff>
      <xdr:row>96</xdr:row>
      <xdr:rowOff>1437</xdr:rowOff>
    </xdr:to>
    <xdr:sp macro="" textlink="">
      <xdr:nvSpPr>
        <xdr:cNvPr id="50" name="テキスト ボックス 49">
          <a:extLst>
            <a:ext uri="{FF2B5EF4-FFF2-40B4-BE49-F238E27FC236}">
              <a16:creationId xmlns:a16="http://schemas.microsoft.com/office/drawing/2014/main" id="{00000000-0008-0000-0800-000032000000}"/>
            </a:ext>
          </a:extLst>
        </xdr:cNvPr>
        <xdr:cNvSpPr txBox="1"/>
      </xdr:nvSpPr>
      <xdr:spPr>
        <a:xfrm>
          <a:off x="2944164" y="211074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315264</xdr:colOff>
      <xdr:row>97</xdr:row>
      <xdr:rowOff>0</xdr:rowOff>
    </xdr:from>
    <xdr:to>
      <xdr:col>10</xdr:col>
      <xdr:colOff>147636</xdr:colOff>
      <xdr:row>98</xdr:row>
      <xdr:rowOff>1438</xdr:rowOff>
    </xdr:to>
    <xdr:sp macro="" textlink="">
      <xdr:nvSpPr>
        <xdr:cNvPr id="51" name="テキスト ボックス 50">
          <a:extLst>
            <a:ext uri="{FF2B5EF4-FFF2-40B4-BE49-F238E27FC236}">
              <a16:creationId xmlns:a16="http://schemas.microsoft.com/office/drawing/2014/main" id="{00000000-0008-0000-0800-000033000000}"/>
            </a:ext>
          </a:extLst>
        </xdr:cNvPr>
        <xdr:cNvSpPr txBox="1"/>
      </xdr:nvSpPr>
      <xdr:spPr>
        <a:xfrm>
          <a:off x="2944164" y="21602700"/>
          <a:ext cx="146697"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13</xdr:col>
      <xdr:colOff>0</xdr:colOff>
      <xdr:row>93</xdr:row>
      <xdr:rowOff>0</xdr:rowOff>
    </xdr:from>
    <xdr:to>
      <xdr:col>13</xdr:col>
      <xdr:colOff>147636</xdr:colOff>
      <xdr:row>94</xdr:row>
      <xdr:rowOff>1437</xdr:rowOff>
    </xdr:to>
    <xdr:sp macro="" textlink="">
      <xdr:nvSpPr>
        <xdr:cNvPr id="52" name="テキスト ボックス 51">
          <a:extLst>
            <a:ext uri="{FF2B5EF4-FFF2-40B4-BE49-F238E27FC236}">
              <a16:creationId xmlns:a16="http://schemas.microsoft.com/office/drawing/2014/main" id="{00000000-0008-0000-0800-000034000000}"/>
            </a:ext>
          </a:extLst>
        </xdr:cNvPr>
        <xdr:cNvSpPr txBox="1"/>
      </xdr:nvSpPr>
      <xdr:spPr>
        <a:xfrm>
          <a:off x="3886200" y="206121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38</xdr:col>
      <xdr:colOff>315264</xdr:colOff>
      <xdr:row>93</xdr:row>
      <xdr:rowOff>0</xdr:rowOff>
    </xdr:from>
    <xdr:to>
      <xdr:col>39</xdr:col>
      <xdr:colOff>147636</xdr:colOff>
      <xdr:row>94</xdr:row>
      <xdr:rowOff>1437</xdr:rowOff>
    </xdr:to>
    <xdr:sp macro="" textlink="">
      <xdr:nvSpPr>
        <xdr:cNvPr id="53" name="テキスト ボックス 52">
          <a:extLst>
            <a:ext uri="{FF2B5EF4-FFF2-40B4-BE49-F238E27FC236}">
              <a16:creationId xmlns:a16="http://schemas.microsoft.com/office/drawing/2014/main" id="{00000000-0008-0000-0800-000035000000}"/>
            </a:ext>
          </a:extLst>
        </xdr:cNvPr>
        <xdr:cNvSpPr txBox="1"/>
      </xdr:nvSpPr>
      <xdr:spPr>
        <a:xfrm>
          <a:off x="11992914" y="206121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62</xdr:col>
      <xdr:colOff>0</xdr:colOff>
      <xdr:row>98</xdr:row>
      <xdr:rowOff>19050</xdr:rowOff>
    </xdr:from>
    <xdr:to>
      <xdr:col>62</xdr:col>
      <xdr:colOff>147636</xdr:colOff>
      <xdr:row>99</xdr:row>
      <xdr:rowOff>20487</xdr:rowOff>
    </xdr:to>
    <xdr:sp macro="" textlink="">
      <xdr:nvSpPr>
        <xdr:cNvPr id="56" name="テキスト ボックス 55">
          <a:extLst>
            <a:ext uri="{FF2B5EF4-FFF2-40B4-BE49-F238E27FC236}">
              <a16:creationId xmlns:a16="http://schemas.microsoft.com/office/drawing/2014/main" id="{00000000-0008-0000-0800-000038000000}"/>
            </a:ext>
          </a:extLst>
        </xdr:cNvPr>
        <xdr:cNvSpPr txBox="1"/>
      </xdr:nvSpPr>
      <xdr:spPr>
        <a:xfrm>
          <a:off x="19154775" y="221170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62</xdr:col>
      <xdr:colOff>0</xdr:colOff>
      <xdr:row>96</xdr:row>
      <xdr:rowOff>0</xdr:rowOff>
    </xdr:from>
    <xdr:to>
      <xdr:col>62</xdr:col>
      <xdr:colOff>147636</xdr:colOff>
      <xdr:row>97</xdr:row>
      <xdr:rowOff>1437</xdr:rowOff>
    </xdr:to>
    <xdr:sp macro="" textlink="">
      <xdr:nvSpPr>
        <xdr:cNvPr id="57" name="テキスト ボックス 56">
          <a:extLst>
            <a:ext uri="{FF2B5EF4-FFF2-40B4-BE49-F238E27FC236}">
              <a16:creationId xmlns:a16="http://schemas.microsoft.com/office/drawing/2014/main" id="{00000000-0008-0000-0800-000039000000}"/>
            </a:ext>
          </a:extLst>
        </xdr:cNvPr>
        <xdr:cNvSpPr txBox="1"/>
      </xdr:nvSpPr>
      <xdr:spPr>
        <a:xfrm>
          <a:off x="19154775" y="213550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⑭</a:t>
          </a:r>
        </a:p>
      </xdr:txBody>
    </xdr:sp>
    <xdr:clientData/>
  </xdr:twoCellAnchor>
  <xdr:twoCellAnchor>
    <xdr:from>
      <xdr:col>62</xdr:col>
      <xdr:colOff>0</xdr:colOff>
      <xdr:row>99</xdr:row>
      <xdr:rowOff>248186</xdr:rowOff>
    </xdr:from>
    <xdr:to>
      <xdr:col>62</xdr:col>
      <xdr:colOff>147636</xdr:colOff>
      <xdr:row>101</xdr:row>
      <xdr:rowOff>1437</xdr:rowOff>
    </xdr:to>
    <xdr:sp macro="" textlink="">
      <xdr:nvSpPr>
        <xdr:cNvPr id="58" name="テキスト ボックス 57">
          <a:extLst>
            <a:ext uri="{FF2B5EF4-FFF2-40B4-BE49-F238E27FC236}">
              <a16:creationId xmlns:a16="http://schemas.microsoft.com/office/drawing/2014/main" id="{00000000-0008-0000-0800-00003A000000}"/>
            </a:ext>
          </a:extLst>
        </xdr:cNvPr>
        <xdr:cNvSpPr txBox="1"/>
      </xdr:nvSpPr>
      <xdr:spPr>
        <a:xfrm>
          <a:off x="19154775" y="2234618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⑮</a:t>
          </a:r>
        </a:p>
      </xdr:txBody>
    </xdr:sp>
    <xdr:clientData/>
  </xdr:twoCellAnchor>
  <xdr:twoCellAnchor>
    <xdr:from>
      <xdr:col>59</xdr:col>
      <xdr:colOff>0</xdr:colOff>
      <xdr:row>97</xdr:row>
      <xdr:rowOff>0</xdr:rowOff>
    </xdr:from>
    <xdr:to>
      <xdr:col>59</xdr:col>
      <xdr:colOff>147636</xdr:colOff>
      <xdr:row>98</xdr:row>
      <xdr:rowOff>1437</xdr:rowOff>
    </xdr:to>
    <xdr:sp macro="" textlink="">
      <xdr:nvSpPr>
        <xdr:cNvPr id="59" name="テキスト ボックス 58">
          <a:extLst>
            <a:ext uri="{FF2B5EF4-FFF2-40B4-BE49-F238E27FC236}">
              <a16:creationId xmlns:a16="http://schemas.microsoft.com/office/drawing/2014/main" id="{00000000-0008-0000-0800-00003B000000}"/>
            </a:ext>
          </a:extLst>
        </xdr:cNvPr>
        <xdr:cNvSpPr txBox="1"/>
      </xdr:nvSpPr>
      <xdr:spPr>
        <a:xfrm>
          <a:off x="18211800" y="216027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59</xdr:col>
      <xdr:colOff>0</xdr:colOff>
      <xdr:row>100</xdr:row>
      <xdr:rowOff>248186</xdr:rowOff>
    </xdr:from>
    <xdr:to>
      <xdr:col>59</xdr:col>
      <xdr:colOff>147636</xdr:colOff>
      <xdr:row>102</xdr:row>
      <xdr:rowOff>1437</xdr:rowOff>
    </xdr:to>
    <xdr:sp macro="" textlink="">
      <xdr:nvSpPr>
        <xdr:cNvPr id="60" name="テキスト ボックス 59">
          <a:extLst>
            <a:ext uri="{FF2B5EF4-FFF2-40B4-BE49-F238E27FC236}">
              <a16:creationId xmlns:a16="http://schemas.microsoft.com/office/drawing/2014/main" id="{00000000-0008-0000-0800-00003C000000}"/>
            </a:ext>
          </a:extLst>
        </xdr:cNvPr>
        <xdr:cNvSpPr txBox="1"/>
      </xdr:nvSpPr>
      <xdr:spPr>
        <a:xfrm>
          <a:off x="18211800" y="2259383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twoCellAnchor>
    <xdr:from>
      <xdr:col>36</xdr:col>
      <xdr:colOff>0</xdr:colOff>
      <xdr:row>97</xdr:row>
      <xdr:rowOff>0</xdr:rowOff>
    </xdr:from>
    <xdr:to>
      <xdr:col>36</xdr:col>
      <xdr:colOff>147636</xdr:colOff>
      <xdr:row>98</xdr:row>
      <xdr:rowOff>1437</xdr:rowOff>
    </xdr:to>
    <xdr:sp macro="" textlink="">
      <xdr:nvSpPr>
        <xdr:cNvPr id="61" name="テキスト ボックス 60">
          <a:extLst>
            <a:ext uri="{FF2B5EF4-FFF2-40B4-BE49-F238E27FC236}">
              <a16:creationId xmlns:a16="http://schemas.microsoft.com/office/drawing/2014/main" id="{00000000-0008-0000-0800-00003D000000}"/>
            </a:ext>
          </a:extLst>
        </xdr:cNvPr>
        <xdr:cNvSpPr txBox="1"/>
      </xdr:nvSpPr>
      <xdr:spPr>
        <a:xfrm>
          <a:off x="11049000" y="216027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⑩</a:t>
          </a:r>
        </a:p>
      </xdr:txBody>
    </xdr:sp>
    <xdr:clientData/>
  </xdr:twoCellAnchor>
  <xdr:twoCellAnchor>
    <xdr:from>
      <xdr:col>36</xdr:col>
      <xdr:colOff>0</xdr:colOff>
      <xdr:row>100</xdr:row>
      <xdr:rowOff>248186</xdr:rowOff>
    </xdr:from>
    <xdr:to>
      <xdr:col>36</xdr:col>
      <xdr:colOff>147636</xdr:colOff>
      <xdr:row>102</xdr:row>
      <xdr:rowOff>1437</xdr:rowOff>
    </xdr:to>
    <xdr:sp macro="" textlink="">
      <xdr:nvSpPr>
        <xdr:cNvPr id="62" name="テキスト ボックス 61">
          <a:extLst>
            <a:ext uri="{FF2B5EF4-FFF2-40B4-BE49-F238E27FC236}">
              <a16:creationId xmlns:a16="http://schemas.microsoft.com/office/drawing/2014/main" id="{00000000-0008-0000-0800-00003E000000}"/>
            </a:ext>
          </a:extLst>
        </xdr:cNvPr>
        <xdr:cNvSpPr txBox="1"/>
      </xdr:nvSpPr>
      <xdr:spPr>
        <a:xfrm>
          <a:off x="11049000" y="2259383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⑪</a:t>
          </a:r>
        </a:p>
      </xdr:txBody>
    </xdr:sp>
    <xdr:clientData/>
  </xdr:twoCellAnchor>
  <xdr:twoCellAnchor>
    <xdr:from>
      <xdr:col>36</xdr:col>
      <xdr:colOff>0</xdr:colOff>
      <xdr:row>19</xdr:row>
      <xdr:rowOff>0</xdr:rowOff>
    </xdr:from>
    <xdr:to>
      <xdr:col>36</xdr:col>
      <xdr:colOff>147636</xdr:colOff>
      <xdr:row>20</xdr:row>
      <xdr:rowOff>1438</xdr:rowOff>
    </xdr:to>
    <xdr:sp macro="" textlink="">
      <xdr:nvSpPr>
        <xdr:cNvPr id="63" name="テキスト ボックス 62">
          <a:extLst>
            <a:ext uri="{FF2B5EF4-FFF2-40B4-BE49-F238E27FC236}">
              <a16:creationId xmlns:a16="http://schemas.microsoft.com/office/drawing/2014/main" id="{00000000-0008-0000-0800-00003F000000}"/>
            </a:ext>
          </a:extLst>
        </xdr:cNvPr>
        <xdr:cNvSpPr txBox="1"/>
      </xdr:nvSpPr>
      <xdr:spPr>
        <a:xfrm>
          <a:off x="11049000" y="22860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⑩</a:t>
          </a:r>
        </a:p>
      </xdr:txBody>
    </xdr:sp>
    <xdr:clientData/>
  </xdr:twoCellAnchor>
  <xdr:twoCellAnchor>
    <xdr:from>
      <xdr:col>36</xdr:col>
      <xdr:colOff>0</xdr:colOff>
      <xdr:row>23</xdr:row>
      <xdr:rowOff>0</xdr:rowOff>
    </xdr:from>
    <xdr:to>
      <xdr:col>36</xdr:col>
      <xdr:colOff>147636</xdr:colOff>
      <xdr:row>24</xdr:row>
      <xdr:rowOff>1437</xdr:rowOff>
    </xdr:to>
    <xdr:sp macro="" textlink="">
      <xdr:nvSpPr>
        <xdr:cNvPr id="64" name="テキスト ボックス 63">
          <a:extLst>
            <a:ext uri="{FF2B5EF4-FFF2-40B4-BE49-F238E27FC236}">
              <a16:creationId xmlns:a16="http://schemas.microsoft.com/office/drawing/2014/main" id="{00000000-0008-0000-0800-000040000000}"/>
            </a:ext>
          </a:extLst>
        </xdr:cNvPr>
        <xdr:cNvSpPr txBox="1"/>
      </xdr:nvSpPr>
      <xdr:spPr>
        <a:xfrm>
          <a:off x="11049000" y="32766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⑪</a:t>
          </a:r>
        </a:p>
      </xdr:txBody>
    </xdr:sp>
    <xdr:clientData/>
  </xdr:twoCellAnchor>
  <xdr:twoCellAnchor>
    <xdr:from>
      <xdr:col>59</xdr:col>
      <xdr:colOff>0</xdr:colOff>
      <xdr:row>19</xdr:row>
      <xdr:rowOff>0</xdr:rowOff>
    </xdr:from>
    <xdr:to>
      <xdr:col>59</xdr:col>
      <xdr:colOff>147636</xdr:colOff>
      <xdr:row>20</xdr:row>
      <xdr:rowOff>1438</xdr:rowOff>
    </xdr:to>
    <xdr:sp macro="" textlink="">
      <xdr:nvSpPr>
        <xdr:cNvPr id="65" name="テキスト ボックス 64">
          <a:extLst>
            <a:ext uri="{FF2B5EF4-FFF2-40B4-BE49-F238E27FC236}">
              <a16:creationId xmlns:a16="http://schemas.microsoft.com/office/drawing/2014/main" id="{00000000-0008-0000-0800-000041000000}"/>
            </a:ext>
          </a:extLst>
        </xdr:cNvPr>
        <xdr:cNvSpPr txBox="1"/>
      </xdr:nvSpPr>
      <xdr:spPr>
        <a:xfrm>
          <a:off x="18211800" y="22860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59</xdr:col>
      <xdr:colOff>0</xdr:colOff>
      <xdr:row>23</xdr:row>
      <xdr:rowOff>0</xdr:rowOff>
    </xdr:from>
    <xdr:to>
      <xdr:col>59</xdr:col>
      <xdr:colOff>147636</xdr:colOff>
      <xdr:row>24</xdr:row>
      <xdr:rowOff>1437</xdr:rowOff>
    </xdr:to>
    <xdr:sp macro="" textlink="">
      <xdr:nvSpPr>
        <xdr:cNvPr id="66" name="テキスト ボックス 65">
          <a:extLst>
            <a:ext uri="{FF2B5EF4-FFF2-40B4-BE49-F238E27FC236}">
              <a16:creationId xmlns:a16="http://schemas.microsoft.com/office/drawing/2014/main" id="{00000000-0008-0000-0800-000042000000}"/>
            </a:ext>
          </a:extLst>
        </xdr:cNvPr>
        <xdr:cNvSpPr txBox="1"/>
      </xdr:nvSpPr>
      <xdr:spPr>
        <a:xfrm>
          <a:off x="18211800" y="32766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twoCellAnchor>
    <xdr:from>
      <xdr:col>59</xdr:col>
      <xdr:colOff>0</xdr:colOff>
      <xdr:row>99</xdr:row>
      <xdr:rowOff>0</xdr:rowOff>
    </xdr:from>
    <xdr:to>
      <xdr:col>59</xdr:col>
      <xdr:colOff>147636</xdr:colOff>
      <xdr:row>100</xdr:row>
      <xdr:rowOff>1436</xdr:rowOff>
    </xdr:to>
    <xdr:sp macro="" textlink="">
      <xdr:nvSpPr>
        <xdr:cNvPr id="67" name="テキスト ボックス 66">
          <a:extLst>
            <a:ext uri="{FF2B5EF4-FFF2-40B4-BE49-F238E27FC236}">
              <a16:creationId xmlns:a16="http://schemas.microsoft.com/office/drawing/2014/main" id="{00000000-0008-0000-0800-000043000000}"/>
            </a:ext>
          </a:extLst>
        </xdr:cNvPr>
        <xdr:cNvSpPr txBox="1"/>
      </xdr:nvSpPr>
      <xdr:spPr>
        <a:xfrm>
          <a:off x="18211800" y="22098000"/>
          <a:ext cx="147636" cy="2490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⑫</a:t>
          </a:r>
        </a:p>
      </xdr:txBody>
    </xdr:sp>
    <xdr:clientData/>
  </xdr:twoCellAnchor>
  <xdr:twoCellAnchor>
    <xdr:from>
      <xdr:col>59</xdr:col>
      <xdr:colOff>0</xdr:colOff>
      <xdr:row>103</xdr:row>
      <xdr:rowOff>0</xdr:rowOff>
    </xdr:from>
    <xdr:to>
      <xdr:col>59</xdr:col>
      <xdr:colOff>147636</xdr:colOff>
      <xdr:row>104</xdr:row>
      <xdr:rowOff>1439</xdr:rowOff>
    </xdr:to>
    <xdr:sp macro="" textlink="">
      <xdr:nvSpPr>
        <xdr:cNvPr id="68" name="テキスト ボックス 67">
          <a:extLst>
            <a:ext uri="{FF2B5EF4-FFF2-40B4-BE49-F238E27FC236}">
              <a16:creationId xmlns:a16="http://schemas.microsoft.com/office/drawing/2014/main" id="{00000000-0008-0000-0800-000044000000}"/>
            </a:ext>
          </a:extLst>
        </xdr:cNvPr>
        <xdr:cNvSpPr txBox="1"/>
      </xdr:nvSpPr>
      <xdr:spPr>
        <a:xfrm>
          <a:off x="18211800" y="23088600"/>
          <a:ext cx="147636" cy="249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⑬</a:t>
          </a:r>
        </a:p>
      </xdr:txBody>
    </xdr:sp>
    <xdr:clientData/>
  </xdr:twoCellAnchor>
  <xdr:twoCellAnchor>
    <xdr:from>
      <xdr:col>59</xdr:col>
      <xdr:colOff>0</xdr:colOff>
      <xdr:row>21</xdr:row>
      <xdr:rowOff>0</xdr:rowOff>
    </xdr:from>
    <xdr:to>
      <xdr:col>59</xdr:col>
      <xdr:colOff>147636</xdr:colOff>
      <xdr:row>22</xdr:row>
      <xdr:rowOff>1438</xdr:rowOff>
    </xdr:to>
    <xdr:sp macro="" textlink="">
      <xdr:nvSpPr>
        <xdr:cNvPr id="69" name="テキスト ボックス 68">
          <a:extLst>
            <a:ext uri="{FF2B5EF4-FFF2-40B4-BE49-F238E27FC236}">
              <a16:creationId xmlns:a16="http://schemas.microsoft.com/office/drawing/2014/main" id="{00000000-0008-0000-0800-000045000000}"/>
            </a:ext>
          </a:extLst>
        </xdr:cNvPr>
        <xdr:cNvSpPr txBox="1"/>
      </xdr:nvSpPr>
      <xdr:spPr>
        <a:xfrm>
          <a:off x="18211800" y="27813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⑫</a:t>
          </a:r>
        </a:p>
      </xdr:txBody>
    </xdr:sp>
    <xdr:clientData/>
  </xdr:twoCellAnchor>
  <xdr:twoCellAnchor>
    <xdr:from>
      <xdr:col>59</xdr:col>
      <xdr:colOff>0</xdr:colOff>
      <xdr:row>25</xdr:row>
      <xdr:rowOff>0</xdr:rowOff>
    </xdr:from>
    <xdr:to>
      <xdr:col>59</xdr:col>
      <xdr:colOff>147636</xdr:colOff>
      <xdr:row>26</xdr:row>
      <xdr:rowOff>1437</xdr:rowOff>
    </xdr:to>
    <xdr:sp macro="" textlink="">
      <xdr:nvSpPr>
        <xdr:cNvPr id="70" name="テキスト ボックス 69">
          <a:extLst>
            <a:ext uri="{FF2B5EF4-FFF2-40B4-BE49-F238E27FC236}">
              <a16:creationId xmlns:a16="http://schemas.microsoft.com/office/drawing/2014/main" id="{00000000-0008-0000-0800-000046000000}"/>
            </a:ext>
          </a:extLst>
        </xdr:cNvPr>
        <xdr:cNvSpPr txBox="1"/>
      </xdr:nvSpPr>
      <xdr:spPr>
        <a:xfrm>
          <a:off x="18211800" y="37719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⑬</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60613</xdr:colOff>
      <xdr:row>11</xdr:row>
      <xdr:rowOff>112569</xdr:rowOff>
    </xdr:from>
    <xdr:to>
      <xdr:col>16</xdr:col>
      <xdr:colOff>17317</xdr:colOff>
      <xdr:row>32</xdr:row>
      <xdr:rowOff>86591</xdr:rowOff>
    </xdr:to>
    <xdr:sp macro="" textlink="">
      <xdr:nvSpPr>
        <xdr:cNvPr id="10" name="四角形: 角を丸くする 9">
          <a:extLst>
            <a:ext uri="{FF2B5EF4-FFF2-40B4-BE49-F238E27FC236}">
              <a16:creationId xmlns:a16="http://schemas.microsoft.com/office/drawing/2014/main" id="{00000000-0008-0000-0900-00000A000000}"/>
            </a:ext>
          </a:extLst>
        </xdr:cNvPr>
        <xdr:cNvSpPr/>
      </xdr:nvSpPr>
      <xdr:spPr>
        <a:xfrm>
          <a:off x="60613" y="2710296"/>
          <a:ext cx="2866159" cy="5247409"/>
        </a:xfrm>
        <a:prstGeom prst="roundRect">
          <a:avLst/>
        </a:prstGeom>
        <a:noFill/>
        <a:ln w="381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17318</xdr:colOff>
      <xdr:row>3</xdr:row>
      <xdr:rowOff>216478</xdr:rowOff>
    </xdr:from>
    <xdr:to>
      <xdr:col>25</xdr:col>
      <xdr:colOff>121228</xdr:colOff>
      <xdr:row>6</xdr:row>
      <xdr:rowOff>207818</xdr:rowOff>
    </xdr:to>
    <xdr:sp macro="" textlink="">
      <xdr:nvSpPr>
        <xdr:cNvPr id="7" name="四角形: 角を丸くする 6">
          <a:extLst>
            <a:ext uri="{FF2B5EF4-FFF2-40B4-BE49-F238E27FC236}">
              <a16:creationId xmlns:a16="http://schemas.microsoft.com/office/drawing/2014/main" id="{00000000-0008-0000-0900-000007000000}"/>
            </a:ext>
          </a:extLst>
        </xdr:cNvPr>
        <xdr:cNvSpPr/>
      </xdr:nvSpPr>
      <xdr:spPr>
        <a:xfrm>
          <a:off x="1472045" y="909205"/>
          <a:ext cx="3195206" cy="744681"/>
        </a:xfrm>
        <a:prstGeom prst="roundRect">
          <a:avLst/>
        </a:prstGeom>
        <a:noFill/>
        <a:ln w="381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147205</xdr:colOff>
      <xdr:row>6</xdr:row>
      <xdr:rowOff>190500</xdr:rowOff>
    </xdr:from>
    <xdr:to>
      <xdr:col>17</xdr:col>
      <xdr:colOff>121936</xdr:colOff>
      <xdr:row>10</xdr:row>
      <xdr:rowOff>250694</xdr:rowOff>
    </xdr:to>
    <xdr:sp macro="" textlink="">
      <xdr:nvSpPr>
        <xdr:cNvPr id="4" name="フリーフォーム: 図形 3">
          <a:extLst>
            <a:ext uri="{FF2B5EF4-FFF2-40B4-BE49-F238E27FC236}">
              <a16:creationId xmlns:a16="http://schemas.microsoft.com/office/drawing/2014/main" id="{00000000-0008-0000-0900-000004000000}"/>
            </a:ext>
          </a:extLst>
        </xdr:cNvPr>
        <xdr:cNvSpPr/>
      </xdr:nvSpPr>
      <xdr:spPr>
        <a:xfrm>
          <a:off x="1601932" y="1636568"/>
          <a:ext cx="1611299" cy="960740"/>
        </a:xfrm>
        <a:custGeom>
          <a:avLst/>
          <a:gdLst>
            <a:gd name="connsiteX0" fmla="*/ 1324179 w 1611299"/>
            <a:gd name="connsiteY0" fmla="*/ 0 h 960740"/>
            <a:gd name="connsiteX1" fmla="*/ 1454155 w 1611299"/>
            <a:gd name="connsiteY1" fmla="*/ 350427 h 960740"/>
            <a:gd name="connsiteX2" fmla="*/ 1568909 w 1611299"/>
            <a:gd name="connsiteY2" fmla="*/ 350427 h 960740"/>
            <a:gd name="connsiteX3" fmla="*/ 1611299 w 1611299"/>
            <a:gd name="connsiteY3" fmla="*/ 392817 h 960740"/>
            <a:gd name="connsiteX4" fmla="*/ 1611299 w 1611299"/>
            <a:gd name="connsiteY4" fmla="*/ 562374 h 960740"/>
            <a:gd name="connsiteX5" fmla="*/ 1568909 w 1611299"/>
            <a:gd name="connsiteY5" fmla="*/ 604764 h 960740"/>
            <a:gd name="connsiteX6" fmla="*/ 279151 w 1611299"/>
            <a:gd name="connsiteY6" fmla="*/ 604764 h 960740"/>
            <a:gd name="connsiteX7" fmla="*/ 339677 w 1611299"/>
            <a:gd name="connsiteY7" fmla="*/ 960740 h 960740"/>
            <a:gd name="connsiteX8" fmla="*/ 207643 w 1611299"/>
            <a:gd name="connsiteY8" fmla="*/ 604764 h 960740"/>
            <a:gd name="connsiteX9" fmla="*/ 42390 w 1611299"/>
            <a:gd name="connsiteY9" fmla="*/ 604764 h 960740"/>
            <a:gd name="connsiteX10" fmla="*/ 0 w 1611299"/>
            <a:gd name="connsiteY10" fmla="*/ 562374 h 960740"/>
            <a:gd name="connsiteX11" fmla="*/ 0 w 1611299"/>
            <a:gd name="connsiteY11" fmla="*/ 392817 h 960740"/>
            <a:gd name="connsiteX12" fmla="*/ 42390 w 1611299"/>
            <a:gd name="connsiteY12" fmla="*/ 350427 h 960740"/>
            <a:gd name="connsiteX13" fmla="*/ 1383762 w 1611299"/>
            <a:gd name="connsiteY13" fmla="*/ 350427 h 96074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1611299" h="960740">
              <a:moveTo>
                <a:pt x="1324179" y="0"/>
              </a:moveTo>
              <a:lnTo>
                <a:pt x="1454155" y="350427"/>
              </a:lnTo>
              <a:lnTo>
                <a:pt x="1568909" y="350427"/>
              </a:lnTo>
              <a:cubicBezTo>
                <a:pt x="1592320" y="350427"/>
                <a:pt x="1611299" y="369406"/>
                <a:pt x="1611299" y="392817"/>
              </a:cubicBezTo>
              <a:lnTo>
                <a:pt x="1611299" y="562374"/>
              </a:lnTo>
              <a:cubicBezTo>
                <a:pt x="1611299" y="585785"/>
                <a:pt x="1592320" y="604764"/>
                <a:pt x="1568909" y="604764"/>
              </a:cubicBezTo>
              <a:lnTo>
                <a:pt x="279151" y="604764"/>
              </a:lnTo>
              <a:lnTo>
                <a:pt x="339677" y="960740"/>
              </a:lnTo>
              <a:lnTo>
                <a:pt x="207643" y="604764"/>
              </a:lnTo>
              <a:lnTo>
                <a:pt x="42390" y="604764"/>
              </a:lnTo>
              <a:cubicBezTo>
                <a:pt x="18979" y="604764"/>
                <a:pt x="0" y="585785"/>
                <a:pt x="0" y="562374"/>
              </a:cubicBezTo>
              <a:lnTo>
                <a:pt x="0" y="392817"/>
              </a:lnTo>
              <a:cubicBezTo>
                <a:pt x="0" y="369406"/>
                <a:pt x="18979" y="350427"/>
                <a:pt x="42390" y="350427"/>
              </a:cubicBezTo>
              <a:lnTo>
                <a:pt x="1383762" y="350427"/>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森林管理局で予め記載</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E73"/>
  <sheetViews>
    <sheetView tabSelected="1" zoomScale="120" zoomScaleNormal="120" workbookViewId="0">
      <selection activeCell="AE41" sqref="AE41"/>
    </sheetView>
  </sheetViews>
  <sheetFormatPr defaultColWidth="2.7109375" defaultRowHeight="24.95" customHeight="1" x14ac:dyDescent="0.15"/>
  <cols>
    <col min="1" max="2" width="2.7109375" style="2" customWidth="1"/>
    <col min="3" max="8" width="2.7109375" style="2"/>
    <col min="9" max="17" width="7.7109375" style="2" customWidth="1"/>
    <col min="18" max="22" width="2.7109375" style="2" customWidth="1"/>
    <col min="23" max="16384" width="2.7109375" style="2"/>
  </cols>
  <sheetData>
    <row r="1" spans="1:28" ht="24.95" customHeight="1" x14ac:dyDescent="0.15">
      <c r="A1" s="27" t="s">
        <v>0</v>
      </c>
      <c r="B1" s="27"/>
      <c r="C1" s="27"/>
      <c r="D1" s="27"/>
      <c r="E1" s="27"/>
      <c r="F1" s="27"/>
      <c r="G1" s="27"/>
      <c r="H1" s="27"/>
      <c r="I1" s="27"/>
      <c r="J1" s="27"/>
      <c r="K1" s="27"/>
      <c r="L1" s="27"/>
      <c r="M1" s="27"/>
      <c r="N1" s="27"/>
      <c r="O1" s="27"/>
      <c r="P1" s="27"/>
      <c r="Q1" s="27"/>
      <c r="R1" s="27"/>
      <c r="S1" s="27"/>
      <c r="T1" s="27"/>
      <c r="U1" s="27"/>
      <c r="V1" s="27"/>
      <c r="W1" s="27"/>
    </row>
    <row r="2" spans="1:28" ht="16.5" customHeight="1" x14ac:dyDescent="0.15">
      <c r="A2" s="27"/>
      <c r="B2" s="27"/>
      <c r="C2" s="27"/>
      <c r="D2" s="27"/>
      <c r="E2" s="27"/>
      <c r="F2" s="27"/>
      <c r="G2" s="27"/>
      <c r="H2" s="27"/>
      <c r="I2" s="27"/>
      <c r="J2" s="27"/>
      <c r="K2" s="27"/>
      <c r="L2" s="27"/>
      <c r="M2" s="27"/>
      <c r="N2" s="27"/>
      <c r="O2" s="27"/>
      <c r="P2" s="27"/>
      <c r="Q2" s="27"/>
      <c r="R2" s="27"/>
      <c r="S2" s="27"/>
      <c r="T2" s="27"/>
      <c r="U2" s="27"/>
      <c r="V2" s="27"/>
      <c r="W2" s="27"/>
    </row>
    <row r="3" spans="1:28" ht="24.95" customHeight="1" x14ac:dyDescent="0.15">
      <c r="A3" s="132" t="s">
        <v>1</v>
      </c>
      <c r="B3" s="133"/>
      <c r="C3" s="150" t="s">
        <v>2</v>
      </c>
      <c r="D3" s="151"/>
      <c r="E3" s="151"/>
      <c r="F3" s="151"/>
      <c r="G3" s="151"/>
      <c r="H3" s="152"/>
      <c r="I3" s="140" t="s">
        <v>3</v>
      </c>
      <c r="J3" s="141"/>
      <c r="K3" s="141"/>
      <c r="L3" s="141"/>
      <c r="M3" s="141"/>
      <c r="N3" s="141"/>
      <c r="O3" s="141"/>
      <c r="P3" s="141"/>
      <c r="Q3" s="142"/>
      <c r="R3" s="149" t="s">
        <v>4</v>
      </c>
      <c r="S3" s="149"/>
      <c r="T3" s="149"/>
      <c r="U3" s="149"/>
      <c r="V3" s="149"/>
      <c r="W3" s="149"/>
      <c r="X3" s="1"/>
      <c r="Y3" s="1"/>
      <c r="Z3" s="1"/>
      <c r="AA3" s="1"/>
    </row>
    <row r="4" spans="1:28" ht="14.25" x14ac:dyDescent="0.15">
      <c r="A4" s="134"/>
      <c r="B4" s="135"/>
      <c r="C4" s="153"/>
      <c r="D4" s="154"/>
      <c r="E4" s="154"/>
      <c r="F4" s="154"/>
      <c r="G4" s="154"/>
      <c r="H4" s="155"/>
      <c r="I4" s="28" t="s">
        <v>5</v>
      </c>
      <c r="J4" s="28" t="s">
        <v>6</v>
      </c>
      <c r="K4" s="28" t="s">
        <v>7</v>
      </c>
      <c r="L4" s="28" t="s">
        <v>8</v>
      </c>
      <c r="M4" s="28" t="s">
        <v>9</v>
      </c>
      <c r="N4" s="28" t="s">
        <v>10</v>
      </c>
      <c r="O4" s="28" t="s">
        <v>11</v>
      </c>
      <c r="P4" s="28" t="s">
        <v>12</v>
      </c>
      <c r="Q4" s="29" t="s">
        <v>13</v>
      </c>
      <c r="R4" s="149"/>
      <c r="S4" s="149"/>
      <c r="T4" s="149"/>
      <c r="U4" s="149"/>
      <c r="V4" s="149"/>
      <c r="W4" s="149"/>
      <c r="X4" s="1"/>
      <c r="Y4" s="1"/>
      <c r="Z4" s="1"/>
      <c r="AA4" s="1"/>
    </row>
    <row r="5" spans="1:28" ht="24.95" customHeight="1" x14ac:dyDescent="0.15">
      <c r="A5" s="134"/>
      <c r="B5" s="135"/>
      <c r="C5" s="153"/>
      <c r="D5" s="154"/>
      <c r="E5" s="154"/>
      <c r="F5" s="154"/>
      <c r="G5" s="154"/>
      <c r="H5" s="155"/>
      <c r="I5" s="139" t="s">
        <v>14</v>
      </c>
      <c r="J5" s="139" t="s">
        <v>15</v>
      </c>
      <c r="K5" s="139" t="s">
        <v>16</v>
      </c>
      <c r="L5" s="138" t="s">
        <v>17</v>
      </c>
      <c r="M5" s="139" t="s">
        <v>18</v>
      </c>
      <c r="N5" s="138" t="s">
        <v>19</v>
      </c>
      <c r="O5" s="138" t="s">
        <v>20</v>
      </c>
      <c r="P5" s="138" t="s">
        <v>21</v>
      </c>
      <c r="Q5" s="139" t="s">
        <v>22</v>
      </c>
      <c r="R5" s="149"/>
      <c r="S5" s="149"/>
      <c r="T5" s="149"/>
      <c r="U5" s="149"/>
      <c r="V5" s="149"/>
      <c r="W5" s="149"/>
      <c r="X5" s="1"/>
      <c r="Y5" s="1"/>
      <c r="Z5" s="1"/>
      <c r="AA5" s="1"/>
    </row>
    <row r="6" spans="1:28" ht="24.95" customHeight="1" x14ac:dyDescent="0.15">
      <c r="A6" s="134"/>
      <c r="B6" s="135"/>
      <c r="C6" s="153"/>
      <c r="D6" s="154"/>
      <c r="E6" s="154"/>
      <c r="F6" s="154"/>
      <c r="G6" s="154"/>
      <c r="H6" s="155"/>
      <c r="I6" s="138"/>
      <c r="J6" s="138"/>
      <c r="K6" s="138"/>
      <c r="L6" s="138"/>
      <c r="M6" s="138"/>
      <c r="N6" s="138"/>
      <c r="O6" s="138"/>
      <c r="P6" s="138"/>
      <c r="Q6" s="139"/>
      <c r="R6" s="149"/>
      <c r="S6" s="149"/>
      <c r="T6" s="149"/>
      <c r="U6" s="149"/>
      <c r="V6" s="149"/>
      <c r="W6" s="149"/>
      <c r="X6" s="1"/>
      <c r="Y6" s="1"/>
      <c r="Z6" s="1"/>
      <c r="AA6" s="1"/>
    </row>
    <row r="7" spans="1:28" ht="24.95" customHeight="1" x14ac:dyDescent="0.15">
      <c r="A7" s="134"/>
      <c r="B7" s="135"/>
      <c r="C7" s="153"/>
      <c r="D7" s="154"/>
      <c r="E7" s="154"/>
      <c r="F7" s="154"/>
      <c r="G7" s="154"/>
      <c r="H7" s="155"/>
      <c r="I7" s="138"/>
      <c r="J7" s="138"/>
      <c r="K7" s="138"/>
      <c r="L7" s="138"/>
      <c r="M7" s="138"/>
      <c r="N7" s="138"/>
      <c r="O7" s="138"/>
      <c r="P7" s="138"/>
      <c r="Q7" s="139"/>
      <c r="R7" s="149"/>
      <c r="S7" s="149"/>
      <c r="T7" s="149"/>
      <c r="U7" s="149"/>
      <c r="V7" s="149"/>
      <c r="W7" s="149"/>
      <c r="X7" s="1"/>
      <c r="Y7" s="1"/>
      <c r="Z7" s="1"/>
      <c r="AA7" s="1"/>
    </row>
    <row r="8" spans="1:28" ht="24.95" customHeight="1" x14ac:dyDescent="0.15">
      <c r="A8" s="134"/>
      <c r="B8" s="135"/>
      <c r="C8" s="153"/>
      <c r="D8" s="154"/>
      <c r="E8" s="154"/>
      <c r="F8" s="154"/>
      <c r="G8" s="154"/>
      <c r="H8" s="155"/>
      <c r="I8" s="138"/>
      <c r="J8" s="138"/>
      <c r="K8" s="138"/>
      <c r="L8" s="138"/>
      <c r="M8" s="138"/>
      <c r="N8" s="138"/>
      <c r="O8" s="138"/>
      <c r="P8" s="138"/>
      <c r="Q8" s="139"/>
      <c r="R8" s="149"/>
      <c r="S8" s="149"/>
      <c r="T8" s="149"/>
      <c r="U8" s="149"/>
      <c r="V8" s="149"/>
      <c r="W8" s="149"/>
      <c r="X8" s="1"/>
      <c r="Y8" s="1"/>
      <c r="Z8" s="1"/>
      <c r="AA8" s="1"/>
    </row>
    <row r="9" spans="1:28" ht="24.95" customHeight="1" x14ac:dyDescent="0.15">
      <c r="A9" s="134"/>
      <c r="B9" s="135"/>
      <c r="C9" s="153"/>
      <c r="D9" s="154"/>
      <c r="E9" s="154"/>
      <c r="F9" s="154"/>
      <c r="G9" s="154"/>
      <c r="H9" s="155"/>
      <c r="I9" s="138"/>
      <c r="J9" s="138"/>
      <c r="K9" s="138"/>
      <c r="L9" s="138"/>
      <c r="M9" s="138"/>
      <c r="N9" s="138"/>
      <c r="O9" s="138"/>
      <c r="P9" s="138"/>
      <c r="Q9" s="139"/>
      <c r="R9" s="149"/>
      <c r="S9" s="149"/>
      <c r="T9" s="149"/>
      <c r="U9" s="149"/>
      <c r="V9" s="149"/>
      <c r="W9" s="149"/>
      <c r="X9" s="1"/>
      <c r="Y9" s="1"/>
      <c r="Z9" s="1"/>
      <c r="AA9" s="1"/>
    </row>
    <row r="10" spans="1:28" ht="24.95" customHeight="1" x14ac:dyDescent="0.15">
      <c r="A10" s="134"/>
      <c r="B10" s="135"/>
      <c r="C10" s="153"/>
      <c r="D10" s="154"/>
      <c r="E10" s="154"/>
      <c r="F10" s="154"/>
      <c r="G10" s="154"/>
      <c r="H10" s="155"/>
      <c r="I10" s="138"/>
      <c r="J10" s="138"/>
      <c r="K10" s="138"/>
      <c r="L10" s="138"/>
      <c r="M10" s="138"/>
      <c r="N10" s="138"/>
      <c r="O10" s="138"/>
      <c r="P10" s="138"/>
      <c r="Q10" s="139"/>
      <c r="R10" s="149"/>
      <c r="S10" s="149"/>
      <c r="T10" s="149"/>
      <c r="U10" s="149"/>
      <c r="V10" s="149"/>
      <c r="W10" s="149"/>
      <c r="X10" s="1"/>
      <c r="Y10" s="1"/>
      <c r="Z10" s="1"/>
      <c r="AA10" s="1"/>
    </row>
    <row r="11" spans="1:28" ht="24.95" customHeight="1" x14ac:dyDescent="0.15">
      <c r="A11" s="134"/>
      <c r="B11" s="135"/>
      <c r="C11" s="153"/>
      <c r="D11" s="154"/>
      <c r="E11" s="154"/>
      <c r="F11" s="154"/>
      <c r="G11" s="154"/>
      <c r="H11" s="155"/>
      <c r="I11" s="138"/>
      <c r="J11" s="138"/>
      <c r="K11" s="138"/>
      <c r="L11" s="138"/>
      <c r="M11" s="138"/>
      <c r="N11" s="138"/>
      <c r="O11" s="138"/>
      <c r="P11" s="138"/>
      <c r="Q11" s="139"/>
      <c r="R11" s="149"/>
      <c r="S11" s="149"/>
      <c r="T11" s="149"/>
      <c r="U11" s="149"/>
      <c r="V11" s="149"/>
      <c r="W11" s="149"/>
      <c r="X11" s="1"/>
      <c r="Y11" s="1"/>
      <c r="Z11" s="1"/>
      <c r="AA11" s="1"/>
      <c r="AB11" s="2" t="s">
        <v>23</v>
      </c>
    </row>
    <row r="12" spans="1:28" ht="24.95" customHeight="1" x14ac:dyDescent="0.15">
      <c r="A12" s="136"/>
      <c r="B12" s="137"/>
      <c r="C12" s="153"/>
      <c r="D12" s="154"/>
      <c r="E12" s="154"/>
      <c r="F12" s="154"/>
      <c r="G12" s="154"/>
      <c r="H12" s="155"/>
      <c r="I12" s="138"/>
      <c r="J12" s="138"/>
      <c r="K12" s="138"/>
      <c r="L12" s="138"/>
      <c r="M12" s="138"/>
      <c r="N12" s="138"/>
      <c r="O12" s="138"/>
      <c r="P12" s="138"/>
      <c r="Q12" s="139"/>
      <c r="R12" s="149"/>
      <c r="S12" s="149"/>
      <c r="T12" s="149"/>
      <c r="U12" s="149"/>
      <c r="V12" s="149"/>
      <c r="W12" s="149"/>
      <c r="X12" s="1"/>
      <c r="Y12" s="1"/>
      <c r="Z12" s="1"/>
      <c r="AA12" s="1"/>
    </row>
    <row r="13" spans="1:28" ht="11.1" customHeight="1" x14ac:dyDescent="0.15">
      <c r="A13" s="132">
        <v>1</v>
      </c>
      <c r="B13" s="133"/>
      <c r="C13" s="156" t="s">
        <v>24</v>
      </c>
      <c r="D13" s="159"/>
      <c r="E13" s="159"/>
      <c r="F13" s="159"/>
      <c r="G13" s="159"/>
      <c r="H13" s="160"/>
      <c r="I13" s="145"/>
      <c r="J13" s="145" t="s">
        <v>25</v>
      </c>
      <c r="K13" s="145" t="s">
        <v>25</v>
      </c>
      <c r="L13" s="145"/>
      <c r="M13" s="145"/>
      <c r="N13" s="145"/>
      <c r="O13" s="145"/>
      <c r="P13" s="145" t="s">
        <v>25</v>
      </c>
      <c r="Q13" s="156"/>
      <c r="R13" s="22" t="s">
        <v>6</v>
      </c>
      <c r="S13" s="125">
        <v>41049</v>
      </c>
      <c r="T13" s="125"/>
      <c r="U13" s="125"/>
      <c r="V13" s="125"/>
      <c r="W13" s="126"/>
      <c r="X13" s="1"/>
      <c r="Y13" s="1"/>
      <c r="Z13" s="1"/>
      <c r="AA13" s="1"/>
    </row>
    <row r="14" spans="1:28" ht="11.1" customHeight="1" x14ac:dyDescent="0.15">
      <c r="A14" s="134"/>
      <c r="B14" s="135"/>
      <c r="C14" s="157"/>
      <c r="D14" s="161"/>
      <c r="E14" s="161"/>
      <c r="F14" s="161"/>
      <c r="G14" s="161"/>
      <c r="H14" s="162"/>
      <c r="I14" s="146"/>
      <c r="J14" s="146"/>
      <c r="K14" s="146"/>
      <c r="L14" s="146"/>
      <c r="M14" s="146"/>
      <c r="N14" s="146"/>
      <c r="O14" s="146"/>
      <c r="P14" s="146"/>
      <c r="Q14" s="157"/>
      <c r="R14" s="23" t="s">
        <v>7</v>
      </c>
      <c r="S14" s="127">
        <v>42877</v>
      </c>
      <c r="T14" s="127"/>
      <c r="U14" s="127"/>
      <c r="V14" s="127"/>
      <c r="W14" s="128"/>
      <c r="X14" s="1"/>
      <c r="Y14" s="1"/>
      <c r="Z14" s="1"/>
      <c r="AA14" s="1"/>
    </row>
    <row r="15" spans="1:28" ht="11.1" customHeight="1" x14ac:dyDescent="0.15">
      <c r="A15" s="136"/>
      <c r="B15" s="137"/>
      <c r="C15" s="158"/>
      <c r="D15" s="163"/>
      <c r="E15" s="163"/>
      <c r="F15" s="163"/>
      <c r="G15" s="163"/>
      <c r="H15" s="164"/>
      <c r="I15" s="148"/>
      <c r="J15" s="148"/>
      <c r="K15" s="148"/>
      <c r="L15" s="148"/>
      <c r="M15" s="148"/>
      <c r="N15" s="148"/>
      <c r="O15" s="148"/>
      <c r="P15" s="148"/>
      <c r="Q15" s="158"/>
      <c r="R15" s="24" t="s">
        <v>12</v>
      </c>
      <c r="S15" s="129">
        <v>42439</v>
      </c>
      <c r="T15" s="129"/>
      <c r="U15" s="129"/>
      <c r="V15" s="129"/>
      <c r="W15" s="130"/>
      <c r="X15" s="1"/>
      <c r="Y15" s="1"/>
      <c r="Z15" s="1"/>
      <c r="AA15" s="1"/>
    </row>
    <row r="16" spans="1:28" ht="11.1" customHeight="1" x14ac:dyDescent="0.15">
      <c r="A16" s="132">
        <v>2</v>
      </c>
      <c r="B16" s="133"/>
      <c r="C16" s="156" t="s">
        <v>26</v>
      </c>
      <c r="D16" s="159"/>
      <c r="E16" s="159"/>
      <c r="F16" s="159"/>
      <c r="G16" s="159"/>
      <c r="H16" s="160"/>
      <c r="I16" s="145"/>
      <c r="J16" s="145"/>
      <c r="K16" s="145"/>
      <c r="L16" s="145" t="s">
        <v>25</v>
      </c>
      <c r="M16" s="145" t="s">
        <v>25</v>
      </c>
      <c r="N16" s="145"/>
      <c r="O16" s="145" t="s">
        <v>25</v>
      </c>
      <c r="P16" s="145"/>
      <c r="Q16" s="156"/>
      <c r="R16" s="23" t="s">
        <v>8</v>
      </c>
      <c r="S16" s="127">
        <v>41690</v>
      </c>
      <c r="T16" s="127"/>
      <c r="U16" s="127"/>
      <c r="V16" s="127"/>
      <c r="W16" s="128"/>
      <c r="X16" s="1"/>
      <c r="Y16" s="1"/>
      <c r="Z16" s="1"/>
      <c r="AA16" s="1"/>
    </row>
    <row r="17" spans="1:27" ht="11.1" customHeight="1" x14ac:dyDescent="0.15">
      <c r="A17" s="134"/>
      <c r="B17" s="135"/>
      <c r="C17" s="157"/>
      <c r="D17" s="161"/>
      <c r="E17" s="161"/>
      <c r="F17" s="161"/>
      <c r="G17" s="161"/>
      <c r="H17" s="162"/>
      <c r="I17" s="146"/>
      <c r="J17" s="146"/>
      <c r="K17" s="146"/>
      <c r="L17" s="146"/>
      <c r="M17" s="146"/>
      <c r="N17" s="146"/>
      <c r="O17" s="146"/>
      <c r="P17" s="146"/>
      <c r="Q17" s="157"/>
      <c r="R17" s="23" t="s">
        <v>9</v>
      </c>
      <c r="S17" s="127">
        <v>43051</v>
      </c>
      <c r="T17" s="127"/>
      <c r="U17" s="127"/>
      <c r="V17" s="127"/>
      <c r="W17" s="128"/>
      <c r="X17" s="1"/>
      <c r="Y17" s="1"/>
      <c r="Z17" s="1"/>
      <c r="AA17" s="1"/>
    </row>
    <row r="18" spans="1:27" ht="11.1" customHeight="1" x14ac:dyDescent="0.15">
      <c r="A18" s="136"/>
      <c r="B18" s="137"/>
      <c r="C18" s="158"/>
      <c r="D18" s="163"/>
      <c r="E18" s="163"/>
      <c r="F18" s="163"/>
      <c r="G18" s="163"/>
      <c r="H18" s="164"/>
      <c r="I18" s="148"/>
      <c r="J18" s="148"/>
      <c r="K18" s="148"/>
      <c r="L18" s="148"/>
      <c r="M18" s="148"/>
      <c r="N18" s="148"/>
      <c r="O18" s="148"/>
      <c r="P18" s="148"/>
      <c r="Q18" s="158"/>
      <c r="R18" s="24" t="s">
        <v>11</v>
      </c>
      <c r="S18" s="129">
        <v>42804</v>
      </c>
      <c r="T18" s="129"/>
      <c r="U18" s="129"/>
      <c r="V18" s="129"/>
      <c r="W18" s="130"/>
      <c r="X18" s="1"/>
      <c r="Y18" s="1"/>
      <c r="Z18" s="1"/>
      <c r="AA18" s="1"/>
    </row>
    <row r="19" spans="1:27" ht="11.1" customHeight="1" x14ac:dyDescent="0.15">
      <c r="A19" s="132">
        <v>3</v>
      </c>
      <c r="B19" s="133"/>
      <c r="C19" s="156" t="s">
        <v>27</v>
      </c>
      <c r="D19" s="159"/>
      <c r="E19" s="159"/>
      <c r="F19" s="159"/>
      <c r="G19" s="159"/>
      <c r="H19" s="160"/>
      <c r="I19" s="145"/>
      <c r="J19" s="145"/>
      <c r="K19" s="145"/>
      <c r="L19" s="145" t="s">
        <v>25</v>
      </c>
      <c r="M19" s="145"/>
      <c r="N19" s="145"/>
      <c r="O19" s="145"/>
      <c r="P19" s="145"/>
      <c r="Q19" s="156" t="s">
        <v>25</v>
      </c>
      <c r="R19" s="23" t="s">
        <v>8</v>
      </c>
      <c r="S19" s="127">
        <v>42144</v>
      </c>
      <c r="T19" s="127"/>
      <c r="U19" s="127"/>
      <c r="V19" s="127"/>
      <c r="W19" s="128"/>
      <c r="X19" s="1"/>
      <c r="Y19" s="1"/>
      <c r="Z19" s="1"/>
      <c r="AA19" s="1"/>
    </row>
    <row r="20" spans="1:27" ht="11.1" customHeight="1" x14ac:dyDescent="0.15">
      <c r="A20" s="134"/>
      <c r="B20" s="135"/>
      <c r="C20" s="157"/>
      <c r="D20" s="161"/>
      <c r="E20" s="161"/>
      <c r="F20" s="161"/>
      <c r="G20" s="161"/>
      <c r="H20" s="162"/>
      <c r="I20" s="146"/>
      <c r="J20" s="146"/>
      <c r="K20" s="146"/>
      <c r="L20" s="146"/>
      <c r="M20" s="146"/>
      <c r="N20" s="146"/>
      <c r="O20" s="146"/>
      <c r="P20" s="146"/>
      <c r="Q20" s="157"/>
      <c r="R20" s="23" t="s">
        <v>13</v>
      </c>
      <c r="S20" s="127">
        <v>42785</v>
      </c>
      <c r="T20" s="127"/>
      <c r="U20" s="127"/>
      <c r="V20" s="127"/>
      <c r="W20" s="128"/>
      <c r="X20" s="1"/>
      <c r="Y20" s="1"/>
      <c r="Z20" s="1"/>
      <c r="AA20" s="1"/>
    </row>
    <row r="21" spans="1:27" ht="11.1" customHeight="1" x14ac:dyDescent="0.15">
      <c r="A21" s="136"/>
      <c r="B21" s="137"/>
      <c r="C21" s="158"/>
      <c r="D21" s="163"/>
      <c r="E21" s="163"/>
      <c r="F21" s="163"/>
      <c r="G21" s="163"/>
      <c r="H21" s="164"/>
      <c r="I21" s="148"/>
      <c r="J21" s="148"/>
      <c r="K21" s="148"/>
      <c r="L21" s="148"/>
      <c r="M21" s="148"/>
      <c r="N21" s="148"/>
      <c r="O21" s="148"/>
      <c r="P21" s="148"/>
      <c r="Q21" s="158"/>
      <c r="R21" s="24"/>
      <c r="S21" s="129"/>
      <c r="T21" s="129"/>
      <c r="U21" s="129"/>
      <c r="V21" s="129"/>
      <c r="W21" s="130"/>
      <c r="X21" s="1"/>
      <c r="Y21" s="1"/>
      <c r="Z21" s="1"/>
      <c r="AA21" s="1"/>
    </row>
    <row r="22" spans="1:27" ht="11.1" customHeight="1" x14ac:dyDescent="0.15">
      <c r="A22" s="132">
        <v>4</v>
      </c>
      <c r="B22" s="133"/>
      <c r="C22" s="156" t="s">
        <v>28</v>
      </c>
      <c r="D22" s="159"/>
      <c r="E22" s="159"/>
      <c r="F22" s="159"/>
      <c r="G22" s="159"/>
      <c r="H22" s="160"/>
      <c r="I22" s="145"/>
      <c r="J22" s="145" t="s">
        <v>25</v>
      </c>
      <c r="K22" s="145"/>
      <c r="L22" s="145"/>
      <c r="M22" s="145"/>
      <c r="N22" s="145" t="s">
        <v>25</v>
      </c>
      <c r="O22" s="145"/>
      <c r="P22" s="145"/>
      <c r="Q22" s="156"/>
      <c r="R22" s="23" t="s">
        <v>6</v>
      </c>
      <c r="S22" s="127">
        <v>41049</v>
      </c>
      <c r="T22" s="127"/>
      <c r="U22" s="127"/>
      <c r="V22" s="127"/>
      <c r="W22" s="128"/>
      <c r="X22" s="1"/>
      <c r="Y22" s="1"/>
      <c r="Z22" s="1"/>
      <c r="AA22" s="1"/>
    </row>
    <row r="23" spans="1:27" ht="11.1" customHeight="1" x14ac:dyDescent="0.15">
      <c r="A23" s="134"/>
      <c r="B23" s="135"/>
      <c r="C23" s="157"/>
      <c r="D23" s="161"/>
      <c r="E23" s="161"/>
      <c r="F23" s="161"/>
      <c r="G23" s="161"/>
      <c r="H23" s="162"/>
      <c r="I23" s="146"/>
      <c r="J23" s="146"/>
      <c r="K23" s="146"/>
      <c r="L23" s="146"/>
      <c r="M23" s="146"/>
      <c r="N23" s="146"/>
      <c r="O23" s="146"/>
      <c r="P23" s="146"/>
      <c r="Q23" s="157"/>
      <c r="R23" s="23" t="s">
        <v>10</v>
      </c>
      <c r="S23" s="127">
        <v>42439</v>
      </c>
      <c r="T23" s="127"/>
      <c r="U23" s="127"/>
      <c r="V23" s="127"/>
      <c r="W23" s="128"/>
      <c r="X23" s="1"/>
      <c r="Y23" s="1"/>
      <c r="Z23" s="1"/>
      <c r="AA23" s="1"/>
    </row>
    <row r="24" spans="1:27" ht="11.1" customHeight="1" x14ac:dyDescent="0.15">
      <c r="A24" s="136"/>
      <c r="B24" s="137"/>
      <c r="C24" s="158"/>
      <c r="D24" s="163"/>
      <c r="E24" s="163"/>
      <c r="F24" s="163"/>
      <c r="G24" s="163"/>
      <c r="H24" s="164"/>
      <c r="I24" s="148"/>
      <c r="J24" s="148"/>
      <c r="K24" s="148"/>
      <c r="L24" s="148"/>
      <c r="M24" s="148"/>
      <c r="N24" s="148"/>
      <c r="O24" s="148"/>
      <c r="P24" s="148"/>
      <c r="Q24" s="158"/>
      <c r="R24" s="24"/>
      <c r="S24" s="129"/>
      <c r="T24" s="129"/>
      <c r="U24" s="129"/>
      <c r="V24" s="129"/>
      <c r="W24" s="130"/>
      <c r="X24" s="1"/>
      <c r="Y24" s="1"/>
      <c r="Z24" s="1"/>
      <c r="AA24" s="1"/>
    </row>
    <row r="25" spans="1:27" ht="11.1" customHeight="1" x14ac:dyDescent="0.15">
      <c r="A25" s="132">
        <v>5</v>
      </c>
      <c r="B25" s="133"/>
      <c r="C25" s="156" t="s">
        <v>29</v>
      </c>
      <c r="D25" s="159"/>
      <c r="E25" s="159"/>
      <c r="F25" s="159"/>
      <c r="G25" s="159"/>
      <c r="H25" s="160"/>
      <c r="I25" s="145" t="s">
        <v>25</v>
      </c>
      <c r="J25" s="145"/>
      <c r="K25" s="145"/>
      <c r="L25" s="145"/>
      <c r="M25" s="145"/>
      <c r="N25" s="145"/>
      <c r="O25" s="145"/>
      <c r="P25" s="145" t="s">
        <v>25</v>
      </c>
      <c r="Q25" s="156"/>
      <c r="R25" s="23" t="s">
        <v>5</v>
      </c>
      <c r="S25" s="127">
        <v>42510</v>
      </c>
      <c r="T25" s="127"/>
      <c r="U25" s="127"/>
      <c r="V25" s="127"/>
      <c r="W25" s="128"/>
      <c r="X25" s="1"/>
      <c r="Y25" s="1"/>
      <c r="Z25" s="1"/>
      <c r="AA25" s="1"/>
    </row>
    <row r="26" spans="1:27" ht="11.1" customHeight="1" x14ac:dyDescent="0.15">
      <c r="A26" s="134"/>
      <c r="B26" s="135"/>
      <c r="C26" s="157"/>
      <c r="D26" s="161"/>
      <c r="E26" s="161"/>
      <c r="F26" s="161"/>
      <c r="G26" s="161"/>
      <c r="H26" s="162"/>
      <c r="I26" s="146"/>
      <c r="J26" s="146"/>
      <c r="K26" s="146"/>
      <c r="L26" s="146"/>
      <c r="M26" s="146"/>
      <c r="N26" s="146"/>
      <c r="O26" s="146"/>
      <c r="P26" s="146"/>
      <c r="Q26" s="157"/>
      <c r="R26" s="23" t="s">
        <v>12</v>
      </c>
      <c r="S26" s="127">
        <v>42877</v>
      </c>
      <c r="T26" s="127"/>
      <c r="U26" s="127"/>
      <c r="V26" s="127"/>
      <c r="W26" s="128"/>
      <c r="X26" s="1"/>
      <c r="Y26" s="1"/>
      <c r="Z26" s="1"/>
      <c r="AA26" s="1"/>
    </row>
    <row r="27" spans="1:27" ht="11.1" customHeight="1" x14ac:dyDescent="0.15">
      <c r="A27" s="136"/>
      <c r="B27" s="137"/>
      <c r="C27" s="158"/>
      <c r="D27" s="163"/>
      <c r="E27" s="163"/>
      <c r="F27" s="163"/>
      <c r="G27" s="163"/>
      <c r="H27" s="164"/>
      <c r="I27" s="148"/>
      <c r="J27" s="148"/>
      <c r="K27" s="148"/>
      <c r="L27" s="148"/>
      <c r="M27" s="148"/>
      <c r="N27" s="148"/>
      <c r="O27" s="148"/>
      <c r="P27" s="148"/>
      <c r="Q27" s="158"/>
      <c r="R27" s="24"/>
      <c r="S27" s="129"/>
      <c r="T27" s="129"/>
      <c r="U27" s="129"/>
      <c r="V27" s="129"/>
      <c r="W27" s="130"/>
      <c r="X27" s="1"/>
      <c r="Y27" s="1"/>
      <c r="Z27" s="1"/>
      <c r="AA27" s="1"/>
    </row>
    <row r="28" spans="1:27" ht="11.1" customHeight="1" x14ac:dyDescent="0.15">
      <c r="A28" s="132">
        <v>6</v>
      </c>
      <c r="B28" s="133"/>
      <c r="C28" s="156"/>
      <c r="D28" s="159"/>
      <c r="E28" s="159"/>
      <c r="F28" s="159"/>
      <c r="G28" s="159"/>
      <c r="H28" s="160"/>
      <c r="I28" s="145"/>
      <c r="J28" s="145"/>
      <c r="K28" s="145"/>
      <c r="L28" s="145"/>
      <c r="M28" s="145"/>
      <c r="N28" s="145"/>
      <c r="O28" s="145"/>
      <c r="P28" s="145"/>
      <c r="Q28" s="145"/>
      <c r="R28" s="23"/>
      <c r="S28" s="125"/>
      <c r="T28" s="125"/>
      <c r="U28" s="125"/>
      <c r="V28" s="125"/>
      <c r="W28" s="126"/>
      <c r="X28" s="1"/>
      <c r="Y28" s="1"/>
      <c r="Z28" s="1"/>
      <c r="AA28" s="1"/>
    </row>
    <row r="29" spans="1:27" ht="11.1" customHeight="1" x14ac:dyDescent="0.15">
      <c r="A29" s="134"/>
      <c r="B29" s="135"/>
      <c r="C29" s="157"/>
      <c r="D29" s="161"/>
      <c r="E29" s="161"/>
      <c r="F29" s="161"/>
      <c r="G29" s="161"/>
      <c r="H29" s="162"/>
      <c r="I29" s="146"/>
      <c r="J29" s="146"/>
      <c r="K29" s="146"/>
      <c r="L29" s="146"/>
      <c r="M29" s="146"/>
      <c r="N29" s="146"/>
      <c r="O29" s="146"/>
      <c r="P29" s="146"/>
      <c r="Q29" s="146"/>
      <c r="R29" s="23"/>
      <c r="S29" s="127"/>
      <c r="T29" s="127"/>
      <c r="U29" s="127"/>
      <c r="V29" s="127"/>
      <c r="W29" s="128"/>
      <c r="X29" s="1"/>
      <c r="Y29" s="1"/>
      <c r="Z29" s="1"/>
      <c r="AA29" s="1"/>
    </row>
    <row r="30" spans="1:27" ht="11.1" customHeight="1" x14ac:dyDescent="0.15">
      <c r="A30" s="136"/>
      <c r="B30" s="137"/>
      <c r="C30" s="158"/>
      <c r="D30" s="163"/>
      <c r="E30" s="163"/>
      <c r="F30" s="163"/>
      <c r="G30" s="163"/>
      <c r="H30" s="164"/>
      <c r="I30" s="148"/>
      <c r="J30" s="148"/>
      <c r="K30" s="148"/>
      <c r="L30" s="148"/>
      <c r="M30" s="148"/>
      <c r="N30" s="148"/>
      <c r="O30" s="148"/>
      <c r="P30" s="148"/>
      <c r="Q30" s="148"/>
      <c r="R30" s="24"/>
      <c r="S30" s="129"/>
      <c r="T30" s="129"/>
      <c r="U30" s="129"/>
      <c r="V30" s="129"/>
      <c r="W30" s="130"/>
      <c r="X30" s="1"/>
      <c r="Y30" s="1"/>
      <c r="Z30" s="1"/>
      <c r="AA30" s="1"/>
    </row>
    <row r="31" spans="1:27" ht="11.1" customHeight="1" x14ac:dyDescent="0.15">
      <c r="A31" s="132">
        <v>7</v>
      </c>
      <c r="B31" s="133"/>
      <c r="C31" s="156"/>
      <c r="D31" s="159"/>
      <c r="E31" s="159"/>
      <c r="F31" s="159"/>
      <c r="G31" s="159"/>
      <c r="H31" s="160"/>
      <c r="I31" s="145"/>
      <c r="J31" s="145"/>
      <c r="K31" s="145"/>
      <c r="L31" s="145"/>
      <c r="M31" s="145"/>
      <c r="N31" s="145"/>
      <c r="O31" s="145"/>
      <c r="P31" s="145"/>
      <c r="Q31" s="145"/>
      <c r="R31" s="22"/>
      <c r="S31" s="125"/>
      <c r="T31" s="125"/>
      <c r="U31" s="125"/>
      <c r="V31" s="125"/>
      <c r="W31" s="126"/>
      <c r="X31" s="1"/>
      <c r="Y31" s="1"/>
      <c r="Z31" s="1"/>
      <c r="AA31" s="1"/>
    </row>
    <row r="32" spans="1:27" ht="11.1" customHeight="1" x14ac:dyDescent="0.15">
      <c r="A32" s="134"/>
      <c r="B32" s="135"/>
      <c r="C32" s="157"/>
      <c r="D32" s="161"/>
      <c r="E32" s="161"/>
      <c r="F32" s="161"/>
      <c r="G32" s="161"/>
      <c r="H32" s="162"/>
      <c r="I32" s="146"/>
      <c r="J32" s="146"/>
      <c r="K32" s="146"/>
      <c r="L32" s="146"/>
      <c r="M32" s="146"/>
      <c r="N32" s="146"/>
      <c r="O32" s="146"/>
      <c r="P32" s="146"/>
      <c r="Q32" s="146"/>
      <c r="R32" s="23"/>
      <c r="S32" s="127"/>
      <c r="T32" s="127"/>
      <c r="U32" s="127"/>
      <c r="V32" s="127"/>
      <c r="W32" s="128"/>
      <c r="X32" s="1"/>
      <c r="Y32" s="1"/>
      <c r="Z32" s="1"/>
      <c r="AA32" s="1"/>
    </row>
    <row r="33" spans="1:31" ht="11.1" customHeight="1" thickBot="1" x14ac:dyDescent="0.2">
      <c r="A33" s="168"/>
      <c r="B33" s="169"/>
      <c r="C33" s="165"/>
      <c r="D33" s="166"/>
      <c r="E33" s="166"/>
      <c r="F33" s="166"/>
      <c r="G33" s="166"/>
      <c r="H33" s="167"/>
      <c r="I33" s="147"/>
      <c r="J33" s="147"/>
      <c r="K33" s="147"/>
      <c r="L33" s="147"/>
      <c r="M33" s="147"/>
      <c r="N33" s="147"/>
      <c r="O33" s="147"/>
      <c r="P33" s="147"/>
      <c r="Q33" s="147"/>
      <c r="R33" s="91"/>
      <c r="S33" s="170"/>
      <c r="T33" s="170"/>
      <c r="U33" s="170"/>
      <c r="V33" s="170"/>
      <c r="W33" s="171"/>
      <c r="X33" s="1"/>
      <c r="Y33" s="1"/>
      <c r="Z33" s="1"/>
      <c r="AA33" s="1"/>
    </row>
    <row r="34" spans="1:31" ht="24.95" customHeight="1" thickTop="1" x14ac:dyDescent="0.15">
      <c r="A34" s="144" t="s">
        <v>30</v>
      </c>
      <c r="B34" s="144"/>
      <c r="C34" s="144"/>
      <c r="D34" s="144"/>
      <c r="E34" s="144"/>
      <c r="F34" s="144"/>
      <c r="G34" s="144"/>
      <c r="H34" s="144"/>
      <c r="I34" s="25">
        <f t="shared" ref="I34:Q34" si="0">IF(COUNTA($C$13:$H$33)=0,"",COUNTA(I13:I33))</f>
        <v>1</v>
      </c>
      <c r="J34" s="25">
        <f t="shared" si="0"/>
        <v>2</v>
      </c>
      <c r="K34" s="25">
        <f t="shared" si="0"/>
        <v>1</v>
      </c>
      <c r="L34" s="25">
        <f t="shared" si="0"/>
        <v>2</v>
      </c>
      <c r="M34" s="25">
        <f t="shared" si="0"/>
        <v>1</v>
      </c>
      <c r="N34" s="25">
        <f t="shared" si="0"/>
        <v>1</v>
      </c>
      <c r="O34" s="25">
        <f t="shared" si="0"/>
        <v>1</v>
      </c>
      <c r="P34" s="25">
        <f t="shared" si="0"/>
        <v>2</v>
      </c>
      <c r="Q34" s="26">
        <f t="shared" si="0"/>
        <v>1</v>
      </c>
      <c r="R34" s="144"/>
      <c r="S34" s="144"/>
      <c r="T34" s="144"/>
      <c r="U34" s="144"/>
      <c r="V34" s="144"/>
      <c r="W34" s="144"/>
      <c r="X34" s="1"/>
      <c r="Y34" s="1"/>
      <c r="Z34" s="1"/>
      <c r="AA34" s="1"/>
    </row>
    <row r="35" spans="1:31" s="4" customFormat="1" ht="14.25" x14ac:dyDescent="0.15">
      <c r="A35" s="143" t="s">
        <v>31</v>
      </c>
      <c r="B35" s="143"/>
      <c r="C35" s="143"/>
      <c r="D35" s="143"/>
      <c r="E35" s="143"/>
      <c r="F35" s="143"/>
      <c r="G35" s="30"/>
      <c r="H35" s="30"/>
      <c r="I35" s="30"/>
      <c r="J35" s="30"/>
      <c r="K35" s="30"/>
      <c r="L35" s="30"/>
      <c r="M35" s="30"/>
      <c r="N35" s="30"/>
      <c r="O35" s="30"/>
      <c r="P35" s="30"/>
      <c r="Q35" s="30"/>
      <c r="R35" s="30"/>
      <c r="S35" s="30"/>
      <c r="T35" s="30"/>
      <c r="U35" s="30"/>
      <c r="V35" s="30"/>
      <c r="W35" s="30"/>
    </row>
    <row r="36" spans="1:31" s="4" customFormat="1" ht="51.95" customHeight="1" x14ac:dyDescent="0.15">
      <c r="A36" s="31" t="s">
        <v>32</v>
      </c>
      <c r="B36" s="131" t="s">
        <v>33</v>
      </c>
      <c r="C36" s="131"/>
      <c r="D36" s="131"/>
      <c r="E36" s="131"/>
      <c r="F36" s="131"/>
      <c r="G36" s="131"/>
      <c r="H36" s="131"/>
      <c r="I36" s="131"/>
      <c r="J36" s="131"/>
      <c r="K36" s="131"/>
      <c r="L36" s="131"/>
      <c r="M36" s="131"/>
      <c r="N36" s="131"/>
      <c r="O36" s="131"/>
      <c r="P36" s="131"/>
      <c r="Q36" s="131"/>
      <c r="R36" s="131"/>
      <c r="S36" s="131"/>
      <c r="T36" s="131"/>
      <c r="U36" s="131"/>
      <c r="V36" s="131"/>
      <c r="W36" s="131"/>
    </row>
    <row r="37" spans="1:31" s="4" customFormat="1" ht="14.1" customHeight="1" x14ac:dyDescent="0.15">
      <c r="A37" s="31" t="s">
        <v>34</v>
      </c>
      <c r="B37" s="124" t="s">
        <v>35</v>
      </c>
      <c r="C37" s="124"/>
      <c r="D37" s="124"/>
      <c r="E37" s="124"/>
      <c r="F37" s="124"/>
      <c r="G37" s="124"/>
      <c r="H37" s="124"/>
      <c r="I37" s="124"/>
      <c r="J37" s="124"/>
      <c r="K37" s="124"/>
      <c r="L37" s="124"/>
      <c r="M37" s="124"/>
      <c r="N37" s="124"/>
      <c r="O37" s="124"/>
      <c r="P37" s="124"/>
      <c r="Q37" s="124"/>
      <c r="R37" s="124"/>
      <c r="S37" s="124"/>
      <c r="T37" s="124"/>
      <c r="U37" s="124"/>
      <c r="V37" s="124"/>
      <c r="W37" s="124"/>
    </row>
    <row r="38" spans="1:31" s="4" customFormat="1" ht="38.1" customHeight="1" x14ac:dyDescent="0.15">
      <c r="A38" s="31" t="s">
        <v>36</v>
      </c>
      <c r="B38" s="124" t="s">
        <v>37</v>
      </c>
      <c r="C38" s="124"/>
      <c r="D38" s="124"/>
      <c r="E38" s="124"/>
      <c r="F38" s="124"/>
      <c r="G38" s="124"/>
      <c r="H38" s="124"/>
      <c r="I38" s="124"/>
      <c r="J38" s="124"/>
      <c r="K38" s="124"/>
      <c r="L38" s="124"/>
      <c r="M38" s="124"/>
      <c r="N38" s="124"/>
      <c r="O38" s="124"/>
      <c r="P38" s="124"/>
      <c r="Q38" s="124"/>
      <c r="R38" s="124"/>
      <c r="S38" s="124"/>
      <c r="T38" s="124"/>
      <c r="U38" s="124"/>
      <c r="V38" s="124"/>
      <c r="W38" s="124"/>
      <c r="AE38" s="2"/>
    </row>
    <row r="39" spans="1:31" s="4" customFormat="1" ht="26.1" customHeight="1" x14ac:dyDescent="0.15">
      <c r="A39" s="31" t="s">
        <v>38</v>
      </c>
      <c r="B39" s="124" t="s">
        <v>39</v>
      </c>
      <c r="C39" s="124"/>
      <c r="D39" s="124"/>
      <c r="E39" s="124"/>
      <c r="F39" s="124"/>
      <c r="G39" s="124"/>
      <c r="H39" s="124"/>
      <c r="I39" s="124"/>
      <c r="J39" s="124"/>
      <c r="K39" s="124"/>
      <c r="L39" s="124"/>
      <c r="M39" s="124"/>
      <c r="N39" s="124"/>
      <c r="O39" s="124"/>
      <c r="P39" s="124"/>
      <c r="Q39" s="124"/>
      <c r="R39" s="124"/>
      <c r="S39" s="124"/>
      <c r="T39" s="124"/>
      <c r="U39" s="124"/>
      <c r="V39" s="124"/>
      <c r="W39" s="124"/>
      <c r="X39" s="3"/>
      <c r="Y39" s="3"/>
      <c r="Z39" s="3"/>
      <c r="AE39" s="2"/>
    </row>
    <row r="40" spans="1:31" s="4" customFormat="1" ht="26.1" customHeight="1" x14ac:dyDescent="0.15">
      <c r="A40" s="31" t="s">
        <v>40</v>
      </c>
      <c r="B40" s="124" t="s">
        <v>41</v>
      </c>
      <c r="C40" s="124"/>
      <c r="D40" s="124"/>
      <c r="E40" s="124"/>
      <c r="F40" s="124"/>
      <c r="G40" s="124"/>
      <c r="H40" s="124"/>
      <c r="I40" s="124"/>
      <c r="J40" s="124"/>
      <c r="K40" s="124"/>
      <c r="L40" s="124"/>
      <c r="M40" s="124"/>
      <c r="N40" s="124"/>
      <c r="O40" s="124"/>
      <c r="P40" s="124"/>
      <c r="Q40" s="124"/>
      <c r="R40" s="124"/>
      <c r="S40" s="124"/>
      <c r="T40" s="124"/>
      <c r="U40" s="124"/>
      <c r="V40" s="124"/>
      <c r="W40" s="124"/>
    </row>
    <row r="41" spans="1:31" s="4" customFormat="1" ht="26.1" customHeight="1" x14ac:dyDescent="0.15">
      <c r="A41" s="31" t="s">
        <v>42</v>
      </c>
      <c r="B41" s="124" t="s">
        <v>43</v>
      </c>
      <c r="C41" s="124"/>
      <c r="D41" s="124"/>
      <c r="E41" s="124"/>
      <c r="F41" s="124"/>
      <c r="G41" s="124"/>
      <c r="H41" s="124"/>
      <c r="I41" s="124"/>
      <c r="J41" s="124"/>
      <c r="K41" s="124"/>
      <c r="L41" s="124"/>
      <c r="M41" s="124"/>
      <c r="N41" s="124"/>
      <c r="O41" s="124"/>
      <c r="P41" s="124"/>
      <c r="Q41" s="124"/>
      <c r="R41" s="124"/>
      <c r="S41" s="124"/>
      <c r="T41" s="124"/>
      <c r="U41" s="124"/>
      <c r="V41" s="124"/>
      <c r="W41" s="124"/>
    </row>
    <row r="42" spans="1:31" s="4" customFormat="1" ht="14.1" customHeight="1" x14ac:dyDescent="0.15">
      <c r="A42" s="31" t="s">
        <v>44</v>
      </c>
      <c r="B42" s="124" t="s">
        <v>45</v>
      </c>
      <c r="C42" s="124"/>
      <c r="D42" s="124"/>
      <c r="E42" s="124"/>
      <c r="F42" s="124"/>
      <c r="G42" s="124"/>
      <c r="H42" s="124"/>
      <c r="I42" s="124"/>
      <c r="J42" s="124"/>
      <c r="K42" s="124"/>
      <c r="L42" s="124"/>
      <c r="M42" s="124"/>
      <c r="N42" s="124"/>
      <c r="O42" s="124"/>
      <c r="P42" s="124"/>
      <c r="Q42" s="124"/>
      <c r="R42" s="124"/>
      <c r="S42" s="124"/>
      <c r="T42" s="124"/>
      <c r="U42" s="124"/>
      <c r="V42" s="124"/>
      <c r="W42" s="124"/>
    </row>
    <row r="43" spans="1:31" s="4" customFormat="1" ht="14.1" customHeight="1" x14ac:dyDescent="0.15">
      <c r="A43" s="31" t="s">
        <v>46</v>
      </c>
      <c r="B43" s="124" t="s">
        <v>47</v>
      </c>
      <c r="C43" s="124"/>
      <c r="D43" s="124"/>
      <c r="E43" s="124"/>
      <c r="F43" s="124"/>
      <c r="G43" s="124"/>
      <c r="H43" s="124"/>
      <c r="I43" s="124"/>
      <c r="J43" s="124"/>
      <c r="K43" s="124"/>
      <c r="L43" s="124"/>
      <c r="M43" s="124"/>
      <c r="N43" s="124"/>
      <c r="O43" s="124"/>
      <c r="P43" s="124"/>
      <c r="Q43" s="124"/>
      <c r="R43" s="124"/>
      <c r="S43" s="124"/>
      <c r="T43" s="124"/>
      <c r="U43" s="124"/>
      <c r="V43" s="124"/>
      <c r="W43" s="124"/>
    </row>
    <row r="44" spans="1:31" s="4" customFormat="1" ht="26.1" customHeight="1" x14ac:dyDescent="0.15">
      <c r="A44" s="31" t="s">
        <v>48</v>
      </c>
      <c r="B44" s="124" t="s">
        <v>49</v>
      </c>
      <c r="C44" s="124"/>
      <c r="D44" s="124"/>
      <c r="E44" s="124"/>
      <c r="F44" s="124"/>
      <c r="G44" s="124"/>
      <c r="H44" s="124"/>
      <c r="I44" s="124"/>
      <c r="J44" s="124"/>
      <c r="K44" s="124"/>
      <c r="L44" s="124"/>
      <c r="M44" s="124"/>
      <c r="N44" s="124"/>
      <c r="O44" s="124"/>
      <c r="P44" s="124"/>
      <c r="Q44" s="124"/>
      <c r="R44" s="124"/>
      <c r="S44" s="124"/>
      <c r="T44" s="124"/>
      <c r="U44" s="124"/>
      <c r="V44" s="124"/>
      <c r="W44" s="124"/>
    </row>
    <row r="45" spans="1:31" ht="24.95" customHeight="1" x14ac:dyDescent="0.15">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spans="1:31" ht="24.95" customHeight="1" x14ac:dyDescent="0.15">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spans="1:31" ht="24.95" customHeight="1" x14ac:dyDescent="0.15">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31" ht="24.95" customHeight="1" x14ac:dyDescent="0.15">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7" ht="24.95" customHeight="1" x14ac:dyDescent="0.15">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7" ht="24.95" customHeight="1" x14ac:dyDescent="0.15">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7" ht="24.95" customHeight="1" x14ac:dyDescent="0.15">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7" ht="24.9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7" ht="24.95" customHeight="1"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7" ht="24.95"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7" ht="24.95" customHeight="1" x14ac:dyDescent="0.1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7" ht="24.95" customHeight="1" x14ac:dyDescent="0.15">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spans="1:27" ht="24.9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spans="1:27" ht="24.95" customHeight="1" x14ac:dyDescent="0.15">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spans="1:27" ht="24.95"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spans="1:27" ht="24.95"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spans="1:27" ht="24.95" customHeight="1" x14ac:dyDescent="0.15">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spans="1:27" ht="24.95" customHeight="1" x14ac:dyDescent="0.15">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spans="1:27" ht="24.95" customHeight="1" x14ac:dyDescent="0.15">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spans="1:27" ht="24.95" customHeight="1"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spans="1:27" ht="24.95" customHeight="1" x14ac:dyDescent="0.15">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spans="1:27" ht="24.95" customHeight="1" x14ac:dyDescent="0.15">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spans="1:27" ht="24.95" customHeight="1" x14ac:dyDescent="0.15">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spans="1:27" ht="24.95" customHeight="1" x14ac:dyDescent="0.15">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spans="1:27" ht="24.95" customHeight="1" x14ac:dyDescent="0.15">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spans="1:27" ht="24.95" customHeight="1" x14ac:dyDescent="0.15">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spans="1:27" ht="24.95" customHeight="1" x14ac:dyDescent="0.15">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spans="1:27" ht="24.95" customHeight="1" x14ac:dyDescent="0.15">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spans="1:27" ht="24.95" customHeight="1" x14ac:dyDescent="0.15">
      <c r="A73" s="1"/>
      <c r="B73" s="1"/>
      <c r="C73" s="1"/>
      <c r="D73" s="1"/>
      <c r="E73" s="1"/>
      <c r="F73" s="1"/>
      <c r="G73" s="1"/>
      <c r="H73" s="1"/>
      <c r="I73" s="1"/>
      <c r="J73" s="1"/>
      <c r="K73" s="1"/>
      <c r="L73" s="1"/>
      <c r="M73" s="1"/>
      <c r="N73" s="1"/>
      <c r="O73" s="1"/>
      <c r="P73" s="1"/>
      <c r="Q73" s="1"/>
      <c r="R73" s="1"/>
      <c r="S73" s="1"/>
      <c r="T73" s="1"/>
      <c r="U73" s="1"/>
      <c r="V73" s="1"/>
      <c r="W73" s="1"/>
      <c r="X73" s="1"/>
      <c r="Y73" s="1"/>
      <c r="Z73" s="1"/>
      <c r="AA73" s="1"/>
    </row>
  </sheetData>
  <mergeCells count="123">
    <mergeCell ref="S32:W32"/>
    <mergeCell ref="S33:W33"/>
    <mergeCell ref="M28:M30"/>
    <mergeCell ref="M31:M33"/>
    <mergeCell ref="M22:M24"/>
    <mergeCell ref="M25:M27"/>
    <mergeCell ref="N22:N24"/>
    <mergeCell ref="N25:N27"/>
    <mergeCell ref="O22:O24"/>
    <mergeCell ref="P22:P24"/>
    <mergeCell ref="Q22:Q24"/>
    <mergeCell ref="O25:O27"/>
    <mergeCell ref="P25:P27"/>
    <mergeCell ref="Q25:Q27"/>
    <mergeCell ref="N28:N30"/>
    <mergeCell ref="Q31:Q33"/>
    <mergeCell ref="P31:P33"/>
    <mergeCell ref="O31:O33"/>
    <mergeCell ref="Q28:Q30"/>
    <mergeCell ref="P28:P30"/>
    <mergeCell ref="O28:O30"/>
    <mergeCell ref="J31:J33"/>
    <mergeCell ref="I31:I33"/>
    <mergeCell ref="K31:K33"/>
    <mergeCell ref="L31:L33"/>
    <mergeCell ref="K22:K24"/>
    <mergeCell ref="L22:L24"/>
    <mergeCell ref="K25:K27"/>
    <mergeCell ref="L25:L27"/>
    <mergeCell ref="K28:K30"/>
    <mergeCell ref="L28:L30"/>
    <mergeCell ref="J28:J30"/>
    <mergeCell ref="J22:J24"/>
    <mergeCell ref="J25:J27"/>
    <mergeCell ref="C13:H15"/>
    <mergeCell ref="C25:H27"/>
    <mergeCell ref="C28:H30"/>
    <mergeCell ref="C31:H33"/>
    <mergeCell ref="C16:H18"/>
    <mergeCell ref="C19:H21"/>
    <mergeCell ref="C22:H24"/>
    <mergeCell ref="A28:B30"/>
    <mergeCell ref="I28:I30"/>
    <mergeCell ref="A13:B15"/>
    <mergeCell ref="A16:B18"/>
    <mergeCell ref="A19:B21"/>
    <mergeCell ref="A22:B24"/>
    <mergeCell ref="A25:B27"/>
    <mergeCell ref="I13:I15"/>
    <mergeCell ref="A31:B33"/>
    <mergeCell ref="I25:I27"/>
    <mergeCell ref="J19:J21"/>
    <mergeCell ref="K19:K21"/>
    <mergeCell ref="L19:L21"/>
    <mergeCell ref="N16:N18"/>
    <mergeCell ref="I22:I24"/>
    <mergeCell ref="J16:J18"/>
    <mergeCell ref="K16:K18"/>
    <mergeCell ref="M13:M15"/>
    <mergeCell ref="N13:N15"/>
    <mergeCell ref="I16:I18"/>
    <mergeCell ref="I19:I21"/>
    <mergeCell ref="L16:L18"/>
    <mergeCell ref="M16:M18"/>
    <mergeCell ref="J13:J15"/>
    <mergeCell ref="K13:K15"/>
    <mergeCell ref="Q13:Q15"/>
    <mergeCell ref="O13:O15"/>
    <mergeCell ref="P13:P15"/>
    <mergeCell ref="O16:O18"/>
    <mergeCell ref="P16:P18"/>
    <mergeCell ref="Q16:Q18"/>
    <mergeCell ref="O19:O21"/>
    <mergeCell ref="P19:P21"/>
    <mergeCell ref="Q19:Q21"/>
    <mergeCell ref="B42:W42"/>
    <mergeCell ref="A3:B12"/>
    <mergeCell ref="B37:W37"/>
    <mergeCell ref="B38:W38"/>
    <mergeCell ref="B39:W39"/>
    <mergeCell ref="P5:P12"/>
    <mergeCell ref="Q5:Q12"/>
    <mergeCell ref="I3:Q3"/>
    <mergeCell ref="A35:F35"/>
    <mergeCell ref="K5:K12"/>
    <mergeCell ref="L5:L12"/>
    <mergeCell ref="M5:M12"/>
    <mergeCell ref="N5:N12"/>
    <mergeCell ref="O5:O12"/>
    <mergeCell ref="R34:W34"/>
    <mergeCell ref="A34:H34"/>
    <mergeCell ref="I5:I12"/>
    <mergeCell ref="J5:J12"/>
    <mergeCell ref="N31:N33"/>
    <mergeCell ref="M19:M21"/>
    <mergeCell ref="N19:N21"/>
    <mergeCell ref="R3:W12"/>
    <mergeCell ref="C3:H12"/>
    <mergeCell ref="L13:L15"/>
    <mergeCell ref="B43:W43"/>
    <mergeCell ref="B44:W44"/>
    <mergeCell ref="S13:W13"/>
    <mergeCell ref="S14:W14"/>
    <mergeCell ref="S15:W15"/>
    <mergeCell ref="S16:W16"/>
    <mergeCell ref="S17:W17"/>
    <mergeCell ref="S18:W18"/>
    <mergeCell ref="S19:W19"/>
    <mergeCell ref="S20:W20"/>
    <mergeCell ref="S21:W21"/>
    <mergeCell ref="S22:W22"/>
    <mergeCell ref="S23:W23"/>
    <mergeCell ref="S24:W24"/>
    <mergeCell ref="S25:W25"/>
    <mergeCell ref="S26:W26"/>
    <mergeCell ref="S27:W27"/>
    <mergeCell ref="S28:W28"/>
    <mergeCell ref="S29:W29"/>
    <mergeCell ref="S30:W30"/>
    <mergeCell ref="S31:W31"/>
    <mergeCell ref="B36:W36"/>
    <mergeCell ref="B40:W40"/>
    <mergeCell ref="B41:W41"/>
  </mergeCells>
  <phoneticPr fontId="1"/>
  <dataValidations count="1">
    <dataValidation type="list" allowBlank="1" showInputMessage="1" showErrorMessage="1" sqref="I13:Q33" xr:uid="{00000000-0002-0000-0000-000000000000}">
      <formula1>$AB$11:$AB$12</formula1>
    </dataValidation>
  </dataValidations>
  <pageMargins left="0.31496062992125984" right="0.31496062992125984" top="0.74803149606299213" bottom="0.55118110236220474"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FF00"/>
  </sheetPr>
  <dimension ref="A1:AP45"/>
  <sheetViews>
    <sheetView view="pageBreakPreview" zoomScale="130" zoomScaleNormal="145" zoomScaleSheetLayoutView="130" workbookViewId="0">
      <selection activeCell="J24" sqref="J24:Q24"/>
    </sheetView>
  </sheetViews>
  <sheetFormatPr defaultColWidth="2.7109375" defaultRowHeight="24.95" customHeight="1" x14ac:dyDescent="0.15"/>
  <cols>
    <col min="1" max="10" width="2.7109375" style="1"/>
    <col min="11" max="11" width="1.7109375" style="1" customWidth="1"/>
    <col min="12" max="15" width="2.7109375" style="1"/>
    <col min="16" max="16" width="1.7109375" style="1" customWidth="1"/>
    <col min="17" max="17" width="2.7109375" style="1"/>
    <col min="18" max="18" width="4.7109375" style="1" customWidth="1"/>
    <col min="19" max="19" width="2.7109375" style="1"/>
    <col min="20" max="20" width="1.7109375" style="1" customWidth="1"/>
    <col min="21" max="24" width="2.7109375" style="1"/>
    <col min="25" max="25" width="1.7109375" style="1" customWidth="1"/>
    <col min="26" max="26" width="2.7109375" style="1"/>
    <col min="27" max="27" width="4.7109375" style="1" customWidth="1"/>
    <col min="28" max="28" width="2.7109375" style="1"/>
    <col min="29" max="29" width="1.7109375" style="1" customWidth="1"/>
    <col min="30" max="33" width="2.7109375" style="1"/>
    <col min="34" max="34" width="1.7109375" style="1" customWidth="1"/>
    <col min="35" max="35" width="2.7109375" style="1"/>
    <col min="36" max="36" width="4.7109375" style="1" customWidth="1"/>
    <col min="37" max="16384" width="2.7109375" style="1"/>
  </cols>
  <sheetData>
    <row r="1" spans="1:36" ht="24.95" customHeight="1" x14ac:dyDescent="0.15">
      <c r="A1" s="27" t="s">
        <v>50</v>
      </c>
    </row>
    <row r="2" spans="1:36" ht="21.95" customHeight="1" x14ac:dyDescent="0.1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row>
    <row r="3" spans="1:36" ht="21.95" customHeight="1" x14ac:dyDescent="0.15">
      <c r="A3" s="32"/>
      <c r="B3" s="33" t="s">
        <v>51</v>
      </c>
      <c r="C3" s="32"/>
      <c r="D3" s="32"/>
      <c r="E3" s="32"/>
      <c r="F3" s="32"/>
      <c r="G3" s="32"/>
      <c r="H3" s="32"/>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2"/>
    </row>
    <row r="4" spans="1:36" ht="21.95" customHeight="1" x14ac:dyDescent="0.15">
      <c r="A4" s="32"/>
      <c r="B4" s="33" t="s">
        <v>52</v>
      </c>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row>
    <row r="5" spans="1:36" ht="23.1" customHeight="1" x14ac:dyDescent="0.15">
      <c r="A5" s="32"/>
      <c r="B5" s="172" t="s">
        <v>53</v>
      </c>
      <c r="C5" s="172"/>
      <c r="D5" s="172"/>
      <c r="E5" s="172"/>
      <c r="F5" s="172"/>
      <c r="G5" s="172"/>
      <c r="H5" s="172"/>
      <c r="I5" s="172"/>
      <c r="J5" s="172"/>
      <c r="K5" s="172"/>
      <c r="L5" s="172"/>
      <c r="M5" s="172"/>
      <c r="N5" s="172"/>
      <c r="O5" s="172"/>
      <c r="P5" s="172"/>
      <c r="Q5" s="172" t="s">
        <v>54</v>
      </c>
      <c r="R5" s="172"/>
      <c r="S5" s="172"/>
      <c r="T5" s="172"/>
      <c r="U5" s="172"/>
      <c r="V5" s="172"/>
      <c r="W5" s="172"/>
      <c r="X5" s="172"/>
      <c r="Y5" s="172"/>
      <c r="Z5" s="172"/>
      <c r="AA5" s="172" t="s">
        <v>55</v>
      </c>
      <c r="AB5" s="172"/>
      <c r="AC5" s="172"/>
      <c r="AD5" s="172"/>
      <c r="AE5" s="172"/>
      <c r="AF5" s="172"/>
      <c r="AG5" s="172"/>
      <c r="AH5" s="172"/>
      <c r="AI5" s="172"/>
      <c r="AJ5" s="172"/>
    </row>
    <row r="6" spans="1:36" ht="23.1" customHeight="1" x14ac:dyDescent="0.15">
      <c r="A6" s="32"/>
      <c r="B6" s="173" t="s">
        <v>56</v>
      </c>
      <c r="C6" s="173"/>
      <c r="D6" s="173"/>
      <c r="E6" s="173"/>
      <c r="F6" s="174" t="s">
        <v>57</v>
      </c>
      <c r="G6" s="174"/>
      <c r="H6" s="174"/>
      <c r="I6" s="174"/>
      <c r="J6" s="174"/>
      <c r="K6" s="174"/>
      <c r="L6" s="174"/>
      <c r="M6" s="174"/>
      <c r="N6" s="174"/>
      <c r="O6" s="174"/>
      <c r="P6" s="174"/>
      <c r="Q6" s="34"/>
      <c r="R6" s="35"/>
      <c r="S6" s="35"/>
      <c r="T6" s="35"/>
      <c r="U6" s="35"/>
      <c r="V6" s="178">
        <v>3</v>
      </c>
      <c r="W6" s="178"/>
      <c r="X6" s="178"/>
      <c r="Y6" s="180" t="s">
        <v>58</v>
      </c>
      <c r="Z6" s="183"/>
      <c r="AA6" s="36"/>
      <c r="AB6" s="37"/>
      <c r="AC6" s="37"/>
      <c r="AD6" s="37"/>
      <c r="AE6" s="37"/>
      <c r="AF6" s="177">
        <v>12</v>
      </c>
      <c r="AG6" s="177"/>
      <c r="AH6" s="177"/>
      <c r="AI6" s="186" t="s">
        <v>59</v>
      </c>
      <c r="AJ6" s="187"/>
    </row>
    <row r="7" spans="1:36" ht="23.1" customHeight="1" x14ac:dyDescent="0.15">
      <c r="A7" s="32"/>
      <c r="B7" s="172"/>
      <c r="C7" s="172"/>
      <c r="D7" s="172"/>
      <c r="E7" s="172"/>
      <c r="F7" s="175" t="s">
        <v>60</v>
      </c>
      <c r="G7" s="175"/>
      <c r="H7" s="175"/>
      <c r="I7" s="175"/>
      <c r="J7" s="175"/>
      <c r="K7" s="175"/>
      <c r="L7" s="175"/>
      <c r="M7" s="175"/>
      <c r="N7" s="175"/>
      <c r="O7" s="175"/>
      <c r="P7" s="175"/>
      <c r="Q7" s="34"/>
      <c r="R7" s="35"/>
      <c r="S7" s="35"/>
      <c r="T7" s="35"/>
      <c r="U7" s="35"/>
      <c r="V7" s="178">
        <v>1</v>
      </c>
      <c r="W7" s="178"/>
      <c r="X7" s="178"/>
      <c r="Y7" s="180" t="s">
        <v>58</v>
      </c>
      <c r="Z7" s="183"/>
      <c r="AA7" s="34"/>
      <c r="AB7" s="35"/>
      <c r="AC7" s="35"/>
      <c r="AD7" s="35"/>
      <c r="AE7" s="35"/>
      <c r="AF7" s="178">
        <v>5</v>
      </c>
      <c r="AG7" s="178"/>
      <c r="AH7" s="178"/>
      <c r="AI7" s="180" t="s">
        <v>59</v>
      </c>
      <c r="AJ7" s="183"/>
    </row>
    <row r="8" spans="1:36" ht="23.1" customHeight="1" x14ac:dyDescent="0.15">
      <c r="A8" s="32"/>
      <c r="B8" s="212" t="s">
        <v>61</v>
      </c>
      <c r="C8" s="186"/>
      <c r="D8" s="186"/>
      <c r="E8" s="187"/>
      <c r="F8" s="176" t="s">
        <v>62</v>
      </c>
      <c r="G8" s="176"/>
      <c r="H8" s="176"/>
      <c r="I8" s="176"/>
      <c r="J8" s="176"/>
      <c r="K8" s="176"/>
      <c r="L8" s="176"/>
      <c r="M8" s="176"/>
      <c r="N8" s="176"/>
      <c r="O8" s="176"/>
      <c r="P8" s="176"/>
      <c r="Q8" s="184">
        <v>1</v>
      </c>
      <c r="R8" s="185"/>
      <c r="S8" s="185"/>
      <c r="T8" s="180" t="s">
        <v>63</v>
      </c>
      <c r="U8" s="180"/>
      <c r="V8" s="178">
        <v>1</v>
      </c>
      <c r="W8" s="178"/>
      <c r="X8" s="178"/>
      <c r="Y8" s="180" t="s">
        <v>58</v>
      </c>
      <c r="Z8" s="183"/>
      <c r="AA8" s="182"/>
      <c r="AB8" s="178"/>
      <c r="AC8" s="178"/>
      <c r="AD8" s="180" t="s">
        <v>63</v>
      </c>
      <c r="AE8" s="180"/>
      <c r="AF8" s="178"/>
      <c r="AG8" s="178"/>
      <c r="AH8" s="178"/>
      <c r="AI8" s="180" t="s">
        <v>59</v>
      </c>
      <c r="AJ8" s="183"/>
    </row>
    <row r="9" spans="1:36" ht="23.1" customHeight="1" x14ac:dyDescent="0.15">
      <c r="A9" s="32"/>
      <c r="B9" s="213"/>
      <c r="C9" s="214"/>
      <c r="D9" s="214"/>
      <c r="E9" s="215"/>
      <c r="F9" s="176" t="s">
        <v>64</v>
      </c>
      <c r="G9" s="176"/>
      <c r="H9" s="176"/>
      <c r="I9" s="176"/>
      <c r="J9" s="176"/>
      <c r="K9" s="176"/>
      <c r="L9" s="176"/>
      <c r="M9" s="176"/>
      <c r="N9" s="176"/>
      <c r="O9" s="176"/>
      <c r="P9" s="176"/>
      <c r="Q9" s="184"/>
      <c r="R9" s="185"/>
      <c r="S9" s="185"/>
      <c r="T9" s="180" t="s">
        <v>63</v>
      </c>
      <c r="U9" s="180"/>
      <c r="V9" s="178"/>
      <c r="W9" s="178"/>
      <c r="X9" s="178"/>
      <c r="Y9" s="180" t="s">
        <v>58</v>
      </c>
      <c r="Z9" s="183"/>
      <c r="AA9" s="182">
        <v>2</v>
      </c>
      <c r="AB9" s="178"/>
      <c r="AC9" s="178"/>
      <c r="AD9" s="180" t="s">
        <v>63</v>
      </c>
      <c r="AE9" s="180"/>
      <c r="AF9" s="178">
        <v>6</v>
      </c>
      <c r="AG9" s="178"/>
      <c r="AH9" s="178"/>
      <c r="AI9" s="180" t="s">
        <v>59</v>
      </c>
      <c r="AJ9" s="183"/>
    </row>
    <row r="10" spans="1:36" ht="23.1" customHeight="1" x14ac:dyDescent="0.15">
      <c r="A10" s="32"/>
      <c r="B10" s="216"/>
      <c r="C10" s="181"/>
      <c r="D10" s="181"/>
      <c r="E10" s="188"/>
      <c r="F10" s="176" t="s">
        <v>65</v>
      </c>
      <c r="G10" s="176"/>
      <c r="H10" s="176"/>
      <c r="I10" s="176"/>
      <c r="J10" s="176"/>
      <c r="K10" s="176"/>
      <c r="L10" s="176"/>
      <c r="M10" s="176"/>
      <c r="N10" s="176"/>
      <c r="O10" s="176"/>
      <c r="P10" s="176"/>
      <c r="Q10" s="182">
        <v>1</v>
      </c>
      <c r="R10" s="178"/>
      <c r="S10" s="178"/>
      <c r="T10" s="180" t="s">
        <v>63</v>
      </c>
      <c r="U10" s="180"/>
      <c r="V10" s="178">
        <v>1</v>
      </c>
      <c r="W10" s="178"/>
      <c r="X10" s="178"/>
      <c r="Y10" s="180" t="s">
        <v>58</v>
      </c>
      <c r="Z10" s="183"/>
      <c r="AA10" s="190"/>
      <c r="AB10" s="179"/>
      <c r="AC10" s="179"/>
      <c r="AD10" s="181" t="s">
        <v>63</v>
      </c>
      <c r="AE10" s="181"/>
      <c r="AF10" s="179"/>
      <c r="AG10" s="179"/>
      <c r="AH10" s="179"/>
      <c r="AI10" s="181" t="s">
        <v>59</v>
      </c>
      <c r="AJ10" s="188"/>
    </row>
    <row r="11" spans="1:36" s="8" customFormat="1" ht="14.1" customHeight="1" x14ac:dyDescent="0.15">
      <c r="A11" s="38"/>
      <c r="B11" s="39" t="s">
        <v>31</v>
      </c>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row>
    <row r="12" spans="1:36" s="8" customFormat="1" ht="14.1" customHeight="1" x14ac:dyDescent="0.15">
      <c r="A12" s="38"/>
      <c r="B12" s="31" t="s">
        <v>32</v>
      </c>
      <c r="C12" s="39" t="s">
        <v>66</v>
      </c>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row>
    <row r="13" spans="1:36" s="8" customFormat="1" ht="14.1" customHeight="1" x14ac:dyDescent="0.15">
      <c r="A13" s="38"/>
      <c r="B13" s="31" t="s">
        <v>34</v>
      </c>
      <c r="C13" s="39" t="s">
        <v>67</v>
      </c>
      <c r="D13" s="3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row>
    <row r="14" spans="1:36" ht="21.95" customHeight="1" x14ac:dyDescent="0.15">
      <c r="A14" s="32"/>
      <c r="B14" s="40"/>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row>
    <row r="15" spans="1:36" ht="24.95" customHeight="1" x14ac:dyDescent="0.15">
      <c r="A15" s="32"/>
      <c r="B15" s="33" t="s">
        <v>68</v>
      </c>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row>
    <row r="16" spans="1:36" ht="23.1" customHeight="1" x14ac:dyDescent="0.15">
      <c r="A16" s="32"/>
      <c r="B16" s="149" t="s">
        <v>69</v>
      </c>
      <c r="C16" s="149"/>
      <c r="D16" s="149"/>
      <c r="E16" s="149"/>
      <c r="F16" s="149"/>
      <c r="G16" s="149"/>
      <c r="H16" s="149"/>
      <c r="I16" s="149"/>
      <c r="J16" s="149"/>
      <c r="K16" s="149"/>
      <c r="L16" s="149" t="s">
        <v>70</v>
      </c>
      <c r="M16" s="149"/>
      <c r="N16" s="149"/>
      <c r="O16" s="149"/>
      <c r="P16" s="149"/>
      <c r="Q16" s="149"/>
      <c r="R16" s="149"/>
      <c r="S16" s="149"/>
      <c r="T16" s="149"/>
      <c r="U16" s="149"/>
      <c r="V16" s="149"/>
      <c r="W16" s="149"/>
      <c r="X16" s="149"/>
      <c r="Y16" s="149" t="s">
        <v>71</v>
      </c>
      <c r="Z16" s="149"/>
      <c r="AA16" s="149"/>
      <c r="AB16" s="149"/>
      <c r="AC16" s="149"/>
      <c r="AD16" s="149"/>
      <c r="AE16" s="149"/>
      <c r="AF16" s="149"/>
      <c r="AG16" s="149"/>
      <c r="AH16" s="149"/>
      <c r="AI16" s="149"/>
      <c r="AJ16" s="149"/>
    </row>
    <row r="17" spans="1:42" ht="26.1" customHeight="1" x14ac:dyDescent="0.15">
      <c r="A17" s="32"/>
      <c r="B17" s="189" t="s">
        <v>72</v>
      </c>
      <c r="C17" s="189"/>
      <c r="D17" s="189"/>
      <c r="E17" s="189"/>
      <c r="F17" s="189"/>
      <c r="G17" s="189"/>
      <c r="H17" s="189"/>
      <c r="I17" s="189"/>
      <c r="J17" s="189"/>
      <c r="K17" s="189"/>
      <c r="L17" s="189" t="s">
        <v>73</v>
      </c>
      <c r="M17" s="189"/>
      <c r="N17" s="189"/>
      <c r="O17" s="189"/>
      <c r="P17" s="189"/>
      <c r="Q17" s="189"/>
      <c r="R17" s="189"/>
      <c r="S17" s="189"/>
      <c r="T17" s="189"/>
      <c r="U17" s="189"/>
      <c r="V17" s="189"/>
      <c r="W17" s="189"/>
      <c r="X17" s="189"/>
      <c r="Y17" s="189" t="s">
        <v>74</v>
      </c>
      <c r="Z17" s="189"/>
      <c r="AA17" s="189"/>
      <c r="AB17" s="189"/>
      <c r="AC17" s="189"/>
      <c r="AD17" s="189"/>
      <c r="AE17" s="189"/>
      <c r="AF17" s="189"/>
      <c r="AG17" s="189"/>
      <c r="AH17" s="189"/>
      <c r="AI17" s="189"/>
      <c r="AJ17" s="189"/>
    </row>
    <row r="18" spans="1:42" ht="26.1" customHeight="1" x14ac:dyDescent="0.15">
      <c r="A18" s="32"/>
      <c r="B18" s="189" t="s">
        <v>64</v>
      </c>
      <c r="C18" s="189"/>
      <c r="D18" s="189"/>
      <c r="E18" s="189"/>
      <c r="F18" s="189"/>
      <c r="G18" s="189"/>
      <c r="H18" s="189"/>
      <c r="I18" s="189"/>
      <c r="J18" s="189"/>
      <c r="K18" s="189"/>
      <c r="L18" s="189" t="s">
        <v>75</v>
      </c>
      <c r="M18" s="189"/>
      <c r="N18" s="189"/>
      <c r="O18" s="189"/>
      <c r="P18" s="189"/>
      <c r="Q18" s="189"/>
      <c r="R18" s="189"/>
      <c r="S18" s="189"/>
      <c r="T18" s="189"/>
      <c r="U18" s="189"/>
      <c r="V18" s="189"/>
      <c r="W18" s="189"/>
      <c r="X18" s="189"/>
      <c r="Y18" s="189" t="s">
        <v>76</v>
      </c>
      <c r="Z18" s="189"/>
      <c r="AA18" s="189"/>
      <c r="AB18" s="189"/>
      <c r="AC18" s="189"/>
      <c r="AD18" s="189"/>
      <c r="AE18" s="189"/>
      <c r="AF18" s="189"/>
      <c r="AG18" s="189"/>
      <c r="AH18" s="189"/>
      <c r="AI18" s="189"/>
      <c r="AJ18" s="189"/>
    </row>
    <row r="19" spans="1:42" ht="26.1" customHeight="1" x14ac:dyDescent="0.15">
      <c r="A19" s="32"/>
      <c r="B19" s="189" t="s">
        <v>65</v>
      </c>
      <c r="C19" s="189"/>
      <c r="D19" s="189"/>
      <c r="E19" s="189"/>
      <c r="F19" s="189"/>
      <c r="G19" s="189"/>
      <c r="H19" s="189"/>
      <c r="I19" s="189"/>
      <c r="J19" s="189"/>
      <c r="K19" s="189"/>
      <c r="L19" s="189" t="s">
        <v>77</v>
      </c>
      <c r="M19" s="189"/>
      <c r="N19" s="189"/>
      <c r="O19" s="189"/>
      <c r="P19" s="189"/>
      <c r="Q19" s="189"/>
      <c r="R19" s="189"/>
      <c r="S19" s="189"/>
      <c r="T19" s="189"/>
      <c r="U19" s="189"/>
      <c r="V19" s="189"/>
      <c r="W19" s="189"/>
      <c r="X19" s="189"/>
      <c r="Y19" s="189" t="s">
        <v>78</v>
      </c>
      <c r="Z19" s="189"/>
      <c r="AA19" s="189"/>
      <c r="AB19" s="189"/>
      <c r="AC19" s="189"/>
      <c r="AD19" s="189"/>
      <c r="AE19" s="189"/>
      <c r="AF19" s="189"/>
      <c r="AG19" s="189"/>
      <c r="AH19" s="189"/>
      <c r="AI19" s="189"/>
      <c r="AJ19" s="189"/>
    </row>
    <row r="20" spans="1:42" s="8" customFormat="1" ht="14.1" customHeight="1" x14ac:dyDescent="0.15">
      <c r="A20" s="38"/>
      <c r="B20" s="39" t="s">
        <v>79</v>
      </c>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row>
    <row r="21" spans="1:42" ht="21.95" customHeight="1" x14ac:dyDescent="0.15">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row>
    <row r="22" spans="1:42" ht="24.95" customHeight="1" x14ac:dyDescent="0.15">
      <c r="A22" s="32"/>
      <c r="B22" s="33" t="s">
        <v>80</v>
      </c>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row>
    <row r="23" spans="1:42" ht="21.95" customHeight="1" x14ac:dyDescent="0.15">
      <c r="A23" s="32"/>
      <c r="B23" s="140" t="s">
        <v>53</v>
      </c>
      <c r="C23" s="141"/>
      <c r="D23" s="141"/>
      <c r="E23" s="141"/>
      <c r="F23" s="141"/>
      <c r="G23" s="141"/>
      <c r="H23" s="141"/>
      <c r="I23" s="142"/>
      <c r="J23" s="217" t="s">
        <v>81</v>
      </c>
      <c r="K23" s="218"/>
      <c r="L23" s="218"/>
      <c r="M23" s="218"/>
      <c r="N23" s="218">
        <v>4</v>
      </c>
      <c r="O23" s="218"/>
      <c r="P23" s="218"/>
      <c r="Q23" s="41" t="s">
        <v>82</v>
      </c>
      <c r="R23" s="42"/>
      <c r="S23" s="219" t="s">
        <v>81</v>
      </c>
      <c r="T23" s="220"/>
      <c r="U23" s="220"/>
      <c r="V23" s="220"/>
      <c r="W23" s="218">
        <v>5</v>
      </c>
      <c r="X23" s="218"/>
      <c r="Y23" s="218"/>
      <c r="Z23" s="41" t="s">
        <v>82</v>
      </c>
      <c r="AA23" s="42"/>
      <c r="AB23" s="219" t="s">
        <v>81</v>
      </c>
      <c r="AC23" s="220"/>
      <c r="AD23" s="220"/>
      <c r="AE23" s="220"/>
      <c r="AF23" s="218">
        <v>6</v>
      </c>
      <c r="AG23" s="218"/>
      <c r="AH23" s="218"/>
      <c r="AI23" s="41" t="s">
        <v>82</v>
      </c>
      <c r="AJ23" s="42"/>
    </row>
    <row r="24" spans="1:42" ht="21.95" customHeight="1" x14ac:dyDescent="0.15">
      <c r="A24" s="32"/>
      <c r="B24" s="192" t="s">
        <v>83</v>
      </c>
      <c r="C24" s="193"/>
      <c r="D24" s="204" t="s">
        <v>84</v>
      </c>
      <c r="E24" s="204"/>
      <c r="F24" s="204"/>
      <c r="G24" s="204"/>
      <c r="H24" s="204"/>
      <c r="I24" s="205"/>
      <c r="J24" s="206">
        <v>7700</v>
      </c>
      <c r="K24" s="207"/>
      <c r="L24" s="207"/>
      <c r="M24" s="207"/>
      <c r="N24" s="207"/>
      <c r="O24" s="207"/>
      <c r="P24" s="207"/>
      <c r="Q24" s="207"/>
      <c r="R24" s="43" t="s">
        <v>85</v>
      </c>
      <c r="S24" s="206">
        <v>7400</v>
      </c>
      <c r="T24" s="207"/>
      <c r="U24" s="207"/>
      <c r="V24" s="207"/>
      <c r="W24" s="207"/>
      <c r="X24" s="207"/>
      <c r="Y24" s="207"/>
      <c r="Z24" s="207"/>
      <c r="AA24" s="43" t="s">
        <v>85</v>
      </c>
      <c r="AB24" s="206">
        <v>6400</v>
      </c>
      <c r="AC24" s="207"/>
      <c r="AD24" s="207"/>
      <c r="AE24" s="207"/>
      <c r="AF24" s="207"/>
      <c r="AG24" s="207"/>
      <c r="AH24" s="207"/>
      <c r="AI24" s="207"/>
      <c r="AJ24" s="43" t="s">
        <v>85</v>
      </c>
      <c r="AP24" s="1" t="s">
        <v>86</v>
      </c>
    </row>
    <row r="25" spans="1:42" ht="21.95" customHeight="1" x14ac:dyDescent="0.15">
      <c r="A25" s="32"/>
      <c r="B25" s="194"/>
      <c r="C25" s="195"/>
      <c r="D25" s="200" t="s">
        <v>87</v>
      </c>
      <c r="E25" s="200"/>
      <c r="F25" s="200"/>
      <c r="G25" s="200"/>
      <c r="H25" s="200"/>
      <c r="I25" s="200"/>
      <c r="J25" s="206">
        <v>800</v>
      </c>
      <c r="K25" s="207"/>
      <c r="L25" s="207"/>
      <c r="M25" s="207"/>
      <c r="N25" s="207"/>
      <c r="O25" s="207"/>
      <c r="P25" s="207"/>
      <c r="Q25" s="207"/>
      <c r="R25" s="43" t="s">
        <v>85</v>
      </c>
      <c r="S25" s="206">
        <v>500</v>
      </c>
      <c r="T25" s="207"/>
      <c r="U25" s="207"/>
      <c r="V25" s="207"/>
      <c r="W25" s="207"/>
      <c r="X25" s="207"/>
      <c r="Y25" s="207"/>
      <c r="Z25" s="207"/>
      <c r="AA25" s="43" t="s">
        <v>85</v>
      </c>
      <c r="AB25" s="206">
        <v>400</v>
      </c>
      <c r="AC25" s="207"/>
      <c r="AD25" s="207"/>
      <c r="AE25" s="207"/>
      <c r="AF25" s="207"/>
      <c r="AG25" s="207"/>
      <c r="AH25" s="207"/>
      <c r="AI25" s="207"/>
      <c r="AJ25" s="43" t="s">
        <v>85</v>
      </c>
      <c r="AP25" s="1" t="s">
        <v>81</v>
      </c>
    </row>
    <row r="26" spans="1:42" ht="21.95" customHeight="1" x14ac:dyDescent="0.15">
      <c r="A26" s="32"/>
      <c r="B26" s="194"/>
      <c r="C26" s="195"/>
      <c r="D26" s="200" t="s">
        <v>88</v>
      </c>
      <c r="E26" s="200"/>
      <c r="F26" s="200"/>
      <c r="G26" s="200"/>
      <c r="H26" s="200"/>
      <c r="I26" s="200"/>
      <c r="J26" s="206">
        <v>3300</v>
      </c>
      <c r="K26" s="207"/>
      <c r="L26" s="207"/>
      <c r="M26" s="207"/>
      <c r="N26" s="207"/>
      <c r="O26" s="207"/>
      <c r="P26" s="207"/>
      <c r="Q26" s="207"/>
      <c r="R26" s="43" t="s">
        <v>89</v>
      </c>
      <c r="S26" s="206">
        <v>2800</v>
      </c>
      <c r="T26" s="207"/>
      <c r="U26" s="207"/>
      <c r="V26" s="207"/>
      <c r="W26" s="207"/>
      <c r="X26" s="207"/>
      <c r="Y26" s="207"/>
      <c r="Z26" s="207"/>
      <c r="AA26" s="43" t="s">
        <v>89</v>
      </c>
      <c r="AB26" s="206">
        <v>2300</v>
      </c>
      <c r="AC26" s="207"/>
      <c r="AD26" s="207"/>
      <c r="AE26" s="207"/>
      <c r="AF26" s="207"/>
      <c r="AG26" s="207"/>
      <c r="AH26" s="207"/>
      <c r="AI26" s="207"/>
      <c r="AJ26" s="43" t="s">
        <v>89</v>
      </c>
    </row>
    <row r="27" spans="1:42" ht="21.95" customHeight="1" x14ac:dyDescent="0.15">
      <c r="A27" s="32"/>
      <c r="B27" s="194"/>
      <c r="C27" s="195"/>
      <c r="D27" s="201" t="s">
        <v>90</v>
      </c>
      <c r="E27" s="202"/>
      <c r="F27" s="202"/>
      <c r="G27" s="202"/>
      <c r="H27" s="202"/>
      <c r="I27" s="203"/>
      <c r="J27" s="208"/>
      <c r="K27" s="209"/>
      <c r="L27" s="209"/>
      <c r="M27" s="209"/>
      <c r="N27" s="209"/>
      <c r="O27" s="209"/>
      <c r="P27" s="209"/>
      <c r="Q27" s="209"/>
      <c r="R27" s="92"/>
      <c r="S27" s="208"/>
      <c r="T27" s="209"/>
      <c r="U27" s="209"/>
      <c r="V27" s="209"/>
      <c r="W27" s="209"/>
      <c r="X27" s="209"/>
      <c r="Y27" s="209"/>
      <c r="Z27" s="209"/>
      <c r="AA27" s="92"/>
      <c r="AB27" s="208"/>
      <c r="AC27" s="209"/>
      <c r="AD27" s="209"/>
      <c r="AE27" s="209"/>
      <c r="AF27" s="209"/>
      <c r="AG27" s="209"/>
      <c r="AH27" s="209"/>
      <c r="AI27" s="209"/>
      <c r="AJ27" s="92"/>
    </row>
    <row r="28" spans="1:42" ht="21.95" customHeight="1" x14ac:dyDescent="0.15">
      <c r="A28" s="32"/>
      <c r="B28" s="196"/>
      <c r="C28" s="197"/>
      <c r="D28" s="44" t="s">
        <v>91</v>
      </c>
      <c r="E28" s="198"/>
      <c r="F28" s="198"/>
      <c r="G28" s="198"/>
      <c r="H28" s="198"/>
      <c r="I28" s="45" t="s">
        <v>92</v>
      </c>
      <c r="J28" s="210"/>
      <c r="K28" s="211"/>
      <c r="L28" s="211"/>
      <c r="M28" s="211"/>
      <c r="N28" s="211"/>
      <c r="O28" s="211"/>
      <c r="P28" s="211"/>
      <c r="Q28" s="211"/>
      <c r="R28" s="93"/>
      <c r="S28" s="210"/>
      <c r="T28" s="211"/>
      <c r="U28" s="211"/>
      <c r="V28" s="211"/>
      <c r="W28" s="211"/>
      <c r="X28" s="211"/>
      <c r="Y28" s="211"/>
      <c r="Z28" s="211"/>
      <c r="AA28" s="93"/>
      <c r="AB28" s="210"/>
      <c r="AC28" s="211"/>
      <c r="AD28" s="211"/>
      <c r="AE28" s="211"/>
      <c r="AF28" s="211"/>
      <c r="AG28" s="211"/>
      <c r="AH28" s="211"/>
      <c r="AI28" s="211"/>
      <c r="AJ28" s="93"/>
    </row>
    <row r="29" spans="1:42" ht="21.95" customHeight="1" x14ac:dyDescent="0.15">
      <c r="A29" s="32"/>
      <c r="B29" s="192" t="s">
        <v>93</v>
      </c>
      <c r="C29" s="193"/>
      <c r="D29" s="200" t="s">
        <v>84</v>
      </c>
      <c r="E29" s="200"/>
      <c r="F29" s="200"/>
      <c r="G29" s="200"/>
      <c r="H29" s="200"/>
      <c r="I29" s="200"/>
      <c r="J29" s="206">
        <v>2100</v>
      </c>
      <c r="K29" s="207"/>
      <c r="L29" s="207"/>
      <c r="M29" s="207"/>
      <c r="N29" s="207"/>
      <c r="O29" s="207"/>
      <c r="P29" s="207"/>
      <c r="Q29" s="207"/>
      <c r="R29" s="43" t="s">
        <v>85</v>
      </c>
      <c r="S29" s="206">
        <v>1200</v>
      </c>
      <c r="T29" s="207"/>
      <c r="U29" s="207"/>
      <c r="V29" s="207"/>
      <c r="W29" s="207"/>
      <c r="X29" s="207"/>
      <c r="Y29" s="207"/>
      <c r="Z29" s="207"/>
      <c r="AA29" s="43" t="s">
        <v>85</v>
      </c>
      <c r="AB29" s="206">
        <v>2000</v>
      </c>
      <c r="AC29" s="207"/>
      <c r="AD29" s="207"/>
      <c r="AE29" s="207"/>
      <c r="AF29" s="207"/>
      <c r="AG29" s="207"/>
      <c r="AH29" s="207"/>
      <c r="AI29" s="207"/>
      <c r="AJ29" s="43" t="s">
        <v>85</v>
      </c>
    </row>
    <row r="30" spans="1:42" ht="21.95" customHeight="1" x14ac:dyDescent="0.15">
      <c r="A30" s="32"/>
      <c r="B30" s="194"/>
      <c r="C30" s="195"/>
      <c r="D30" s="200" t="s">
        <v>87</v>
      </c>
      <c r="E30" s="200"/>
      <c r="F30" s="200"/>
      <c r="G30" s="200"/>
      <c r="H30" s="200"/>
      <c r="I30" s="200"/>
      <c r="J30" s="206">
        <v>400</v>
      </c>
      <c r="K30" s="207"/>
      <c r="L30" s="207"/>
      <c r="M30" s="207"/>
      <c r="N30" s="207"/>
      <c r="O30" s="207"/>
      <c r="P30" s="207"/>
      <c r="Q30" s="207"/>
      <c r="R30" s="43" t="s">
        <v>85</v>
      </c>
      <c r="S30" s="206">
        <v>500</v>
      </c>
      <c r="T30" s="207"/>
      <c r="U30" s="207"/>
      <c r="V30" s="207"/>
      <c r="W30" s="207"/>
      <c r="X30" s="207"/>
      <c r="Y30" s="207"/>
      <c r="Z30" s="207"/>
      <c r="AA30" s="43" t="s">
        <v>85</v>
      </c>
      <c r="AB30" s="206">
        <v>600</v>
      </c>
      <c r="AC30" s="207"/>
      <c r="AD30" s="207"/>
      <c r="AE30" s="207"/>
      <c r="AF30" s="207"/>
      <c r="AG30" s="207"/>
      <c r="AH30" s="207"/>
      <c r="AI30" s="207"/>
      <c r="AJ30" s="43" t="s">
        <v>85</v>
      </c>
    </row>
    <row r="31" spans="1:42" ht="21.95" customHeight="1" x14ac:dyDescent="0.15">
      <c r="A31" s="32"/>
      <c r="B31" s="194"/>
      <c r="C31" s="195"/>
      <c r="D31" s="200" t="s">
        <v>88</v>
      </c>
      <c r="E31" s="200"/>
      <c r="F31" s="200"/>
      <c r="G31" s="200"/>
      <c r="H31" s="200"/>
      <c r="I31" s="200"/>
      <c r="J31" s="206">
        <v>1000</v>
      </c>
      <c r="K31" s="207"/>
      <c r="L31" s="207"/>
      <c r="M31" s="207"/>
      <c r="N31" s="207"/>
      <c r="O31" s="207"/>
      <c r="P31" s="207"/>
      <c r="Q31" s="207"/>
      <c r="R31" s="43" t="s">
        <v>89</v>
      </c>
      <c r="S31" s="206">
        <v>1100</v>
      </c>
      <c r="T31" s="207"/>
      <c r="U31" s="207"/>
      <c r="V31" s="207"/>
      <c r="W31" s="207"/>
      <c r="X31" s="207"/>
      <c r="Y31" s="207"/>
      <c r="Z31" s="207"/>
      <c r="AA31" s="43" t="s">
        <v>89</v>
      </c>
      <c r="AB31" s="206">
        <v>1100</v>
      </c>
      <c r="AC31" s="207"/>
      <c r="AD31" s="207"/>
      <c r="AE31" s="207"/>
      <c r="AF31" s="207"/>
      <c r="AG31" s="207"/>
      <c r="AH31" s="207"/>
      <c r="AI31" s="207"/>
      <c r="AJ31" s="43" t="s">
        <v>89</v>
      </c>
    </row>
    <row r="32" spans="1:42" ht="21.95" customHeight="1" x14ac:dyDescent="0.15">
      <c r="A32" s="32"/>
      <c r="B32" s="194"/>
      <c r="C32" s="195"/>
      <c r="D32" s="201" t="s">
        <v>90</v>
      </c>
      <c r="E32" s="202"/>
      <c r="F32" s="202"/>
      <c r="G32" s="202"/>
      <c r="H32" s="202"/>
      <c r="I32" s="203"/>
      <c r="J32" s="208"/>
      <c r="K32" s="209"/>
      <c r="L32" s="209"/>
      <c r="M32" s="209"/>
      <c r="N32" s="209"/>
      <c r="O32" s="209"/>
      <c r="P32" s="209"/>
      <c r="Q32" s="209"/>
      <c r="R32" s="92"/>
      <c r="S32" s="208"/>
      <c r="T32" s="209"/>
      <c r="U32" s="209"/>
      <c r="V32" s="209"/>
      <c r="W32" s="209"/>
      <c r="X32" s="209"/>
      <c r="Y32" s="209"/>
      <c r="Z32" s="209"/>
      <c r="AA32" s="92"/>
      <c r="AB32" s="208"/>
      <c r="AC32" s="209"/>
      <c r="AD32" s="209"/>
      <c r="AE32" s="209"/>
      <c r="AF32" s="209"/>
      <c r="AG32" s="209"/>
      <c r="AH32" s="209"/>
      <c r="AI32" s="209"/>
      <c r="AJ32" s="92"/>
    </row>
    <row r="33" spans="1:36" ht="21.95" customHeight="1" x14ac:dyDescent="0.15">
      <c r="A33" s="32"/>
      <c r="B33" s="196"/>
      <c r="C33" s="197"/>
      <c r="D33" s="44" t="s">
        <v>91</v>
      </c>
      <c r="E33" s="198"/>
      <c r="F33" s="198"/>
      <c r="G33" s="198"/>
      <c r="H33" s="198"/>
      <c r="I33" s="45" t="s">
        <v>92</v>
      </c>
      <c r="J33" s="210"/>
      <c r="K33" s="211"/>
      <c r="L33" s="211"/>
      <c r="M33" s="211"/>
      <c r="N33" s="211"/>
      <c r="O33" s="211"/>
      <c r="P33" s="211"/>
      <c r="Q33" s="211"/>
      <c r="R33" s="93"/>
      <c r="S33" s="210"/>
      <c r="T33" s="211"/>
      <c r="U33" s="211"/>
      <c r="V33" s="211"/>
      <c r="W33" s="211"/>
      <c r="X33" s="211"/>
      <c r="Y33" s="211"/>
      <c r="Z33" s="211"/>
      <c r="AA33" s="93"/>
      <c r="AB33" s="210"/>
      <c r="AC33" s="211"/>
      <c r="AD33" s="211"/>
      <c r="AE33" s="211"/>
      <c r="AF33" s="211"/>
      <c r="AG33" s="211"/>
      <c r="AH33" s="211"/>
      <c r="AI33" s="211"/>
      <c r="AJ33" s="93"/>
    </row>
    <row r="34" spans="1:36" s="7" customFormat="1" ht="14.1" customHeight="1" x14ac:dyDescent="0.15">
      <c r="A34" s="38"/>
      <c r="B34" s="39" t="s">
        <v>31</v>
      </c>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row>
    <row r="35" spans="1:36" s="7" customFormat="1" ht="14.1" customHeight="1" x14ac:dyDescent="0.15">
      <c r="A35" s="38"/>
      <c r="B35" s="31" t="s">
        <v>32</v>
      </c>
      <c r="C35" s="191" t="s">
        <v>94</v>
      </c>
      <c r="D35" s="191"/>
      <c r="E35" s="191"/>
      <c r="F35" s="191"/>
      <c r="G35" s="191"/>
      <c r="H35" s="191"/>
      <c r="I35" s="191"/>
      <c r="J35" s="191"/>
      <c r="K35" s="191"/>
      <c r="L35" s="191"/>
      <c r="M35" s="191"/>
      <c r="N35" s="191"/>
      <c r="O35" s="191"/>
      <c r="P35" s="191"/>
      <c r="Q35" s="191"/>
      <c r="R35" s="191"/>
      <c r="S35" s="191"/>
      <c r="T35" s="191"/>
      <c r="U35" s="191"/>
      <c r="V35" s="191"/>
      <c r="W35" s="191"/>
      <c r="X35" s="191"/>
      <c r="Y35" s="191"/>
      <c r="Z35" s="191"/>
      <c r="AA35" s="191"/>
      <c r="AB35" s="191"/>
      <c r="AC35" s="191"/>
      <c r="AD35" s="191"/>
      <c r="AE35" s="191"/>
      <c r="AF35" s="191"/>
      <c r="AG35" s="191"/>
      <c r="AH35" s="191"/>
      <c r="AI35" s="191"/>
      <c r="AJ35" s="191"/>
    </row>
    <row r="36" spans="1:36" s="7" customFormat="1" ht="14.1" customHeight="1" x14ac:dyDescent="0.15">
      <c r="A36" s="38"/>
      <c r="B36" s="31" t="s">
        <v>34</v>
      </c>
      <c r="C36" s="199" t="s">
        <v>95</v>
      </c>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row>
    <row r="37" spans="1:36" s="7" customFormat="1" ht="14.1" customHeight="1" x14ac:dyDescent="0.15">
      <c r="A37" s="38"/>
      <c r="B37" s="31" t="s">
        <v>96</v>
      </c>
      <c r="C37" s="191" t="s">
        <v>97</v>
      </c>
      <c r="D37" s="191"/>
      <c r="E37" s="191"/>
      <c r="F37" s="191"/>
      <c r="G37" s="191"/>
      <c r="H37" s="191"/>
      <c r="I37" s="191"/>
      <c r="J37" s="191"/>
      <c r="K37" s="191"/>
      <c r="L37" s="191"/>
      <c r="M37" s="191"/>
      <c r="N37" s="191"/>
      <c r="O37" s="191"/>
      <c r="P37" s="191"/>
      <c r="Q37" s="191"/>
      <c r="R37" s="191"/>
      <c r="S37" s="191"/>
      <c r="T37" s="191"/>
      <c r="U37" s="191"/>
      <c r="V37" s="191"/>
      <c r="W37" s="191"/>
      <c r="X37" s="191"/>
      <c r="Y37" s="191"/>
      <c r="Z37" s="191"/>
      <c r="AA37" s="191"/>
      <c r="AB37" s="191"/>
      <c r="AC37" s="191"/>
      <c r="AD37" s="191"/>
      <c r="AE37" s="191"/>
      <c r="AF37" s="191"/>
      <c r="AG37" s="191"/>
      <c r="AH37" s="191"/>
      <c r="AI37" s="191"/>
      <c r="AJ37" s="191"/>
    </row>
    <row r="38" spans="1:36" ht="21.95" customHeight="1" x14ac:dyDescent="0.15"/>
    <row r="39" spans="1:36" ht="21.95" customHeight="1" x14ac:dyDescent="0.15"/>
    <row r="40" spans="1:36" ht="21.95" customHeight="1" x14ac:dyDescent="0.15"/>
    <row r="41" spans="1:36" ht="21.95" customHeight="1" x14ac:dyDescent="0.15"/>
    <row r="42" spans="1:36" ht="21.95" customHeight="1" x14ac:dyDescent="0.15"/>
    <row r="43" spans="1:36" ht="21.95" customHeight="1" x14ac:dyDescent="0.15"/>
    <row r="44" spans="1:36" ht="21.95" customHeight="1" x14ac:dyDescent="0.15"/>
    <row r="45" spans="1:36" ht="21.95" customHeight="1" x14ac:dyDescent="0.15"/>
  </sheetData>
  <mergeCells count="106">
    <mergeCell ref="J32:Q32"/>
    <mergeCell ref="S32:Z32"/>
    <mergeCell ref="AB32:AI32"/>
    <mergeCell ref="J33:Q33"/>
    <mergeCell ref="S33:Z33"/>
    <mergeCell ref="AB33:AI33"/>
    <mergeCell ref="AI8:AJ8"/>
    <mergeCell ref="J24:Q24"/>
    <mergeCell ref="J25:Q25"/>
    <mergeCell ref="J26:Q26"/>
    <mergeCell ref="S24:Z24"/>
    <mergeCell ref="S25:Z25"/>
    <mergeCell ref="S26:Z26"/>
    <mergeCell ref="S29:Z29"/>
    <mergeCell ref="S30:Z30"/>
    <mergeCell ref="J29:Q29"/>
    <mergeCell ref="J30:Q30"/>
    <mergeCell ref="AB24:AI24"/>
    <mergeCell ref="AB25:AI25"/>
    <mergeCell ref="AB26:AI26"/>
    <mergeCell ref="AB29:AI29"/>
    <mergeCell ref="AB30:AI30"/>
    <mergeCell ref="J27:Q27"/>
    <mergeCell ref="J28:Q28"/>
    <mergeCell ref="AB27:AI27"/>
    <mergeCell ref="S28:Z28"/>
    <mergeCell ref="AB28:AI28"/>
    <mergeCell ref="B8:E10"/>
    <mergeCell ref="F8:P8"/>
    <mergeCell ref="Q8:S8"/>
    <mergeCell ref="T8:U8"/>
    <mergeCell ref="V8:X8"/>
    <mergeCell ref="Y8:Z8"/>
    <mergeCell ref="AA8:AC8"/>
    <mergeCell ref="AD8:AE8"/>
    <mergeCell ref="AF8:AH8"/>
    <mergeCell ref="B23:I23"/>
    <mergeCell ref="J23:M23"/>
    <mergeCell ref="N23:P23"/>
    <mergeCell ref="S23:V23"/>
    <mergeCell ref="W23:Y23"/>
    <mergeCell ref="AB23:AE23"/>
    <mergeCell ref="AF23:AH23"/>
    <mergeCell ref="Y19:AJ19"/>
    <mergeCell ref="L19:X19"/>
    <mergeCell ref="B19:K19"/>
    <mergeCell ref="Y16:AJ16"/>
    <mergeCell ref="B16:K16"/>
    <mergeCell ref="B17:K17"/>
    <mergeCell ref="B18:K18"/>
    <mergeCell ref="Y10:Z10"/>
    <mergeCell ref="AA10:AC10"/>
    <mergeCell ref="C37:AJ37"/>
    <mergeCell ref="B24:C28"/>
    <mergeCell ref="B29:C33"/>
    <mergeCell ref="E28:H28"/>
    <mergeCell ref="E33:H33"/>
    <mergeCell ref="C35:AJ35"/>
    <mergeCell ref="C36:AJ36"/>
    <mergeCell ref="D29:I29"/>
    <mergeCell ref="D30:I30"/>
    <mergeCell ref="D31:I31"/>
    <mergeCell ref="D32:I32"/>
    <mergeCell ref="D24:I24"/>
    <mergeCell ref="D25:I25"/>
    <mergeCell ref="D26:I26"/>
    <mergeCell ref="D27:I27"/>
    <mergeCell ref="S31:Z31"/>
    <mergeCell ref="J31:Q31"/>
    <mergeCell ref="AB31:AI31"/>
    <mergeCell ref="S27:Z27"/>
    <mergeCell ref="V10:X10"/>
    <mergeCell ref="AI6:AJ6"/>
    <mergeCell ref="AI7:AJ7"/>
    <mergeCell ref="AI9:AJ9"/>
    <mergeCell ref="AI10:AJ10"/>
    <mergeCell ref="V6:X6"/>
    <mergeCell ref="Y17:AJ17"/>
    <mergeCell ref="Y18:AJ18"/>
    <mergeCell ref="L16:X16"/>
    <mergeCell ref="L17:X17"/>
    <mergeCell ref="L18:X18"/>
    <mergeCell ref="B5:P5"/>
    <mergeCell ref="Q5:Z5"/>
    <mergeCell ref="AA5:AJ5"/>
    <mergeCell ref="B6:E7"/>
    <mergeCell ref="F6:P6"/>
    <mergeCell ref="F7:P7"/>
    <mergeCell ref="F9:P9"/>
    <mergeCell ref="F10:P10"/>
    <mergeCell ref="AF6:AH6"/>
    <mergeCell ref="AF7:AH7"/>
    <mergeCell ref="AF9:AH9"/>
    <mergeCell ref="AF10:AH10"/>
    <mergeCell ref="AD9:AE9"/>
    <mergeCell ref="AD10:AE10"/>
    <mergeCell ref="AA9:AC9"/>
    <mergeCell ref="Y6:Z6"/>
    <mergeCell ref="Y7:Z7"/>
    <mergeCell ref="Y9:Z9"/>
    <mergeCell ref="Q9:S9"/>
    <mergeCell ref="T9:U9"/>
    <mergeCell ref="Q10:S10"/>
    <mergeCell ref="T10:U10"/>
    <mergeCell ref="V7:X7"/>
    <mergeCell ref="V9:X9"/>
  </mergeCells>
  <phoneticPr fontId="1"/>
  <dataValidations count="1">
    <dataValidation type="list" showInputMessage="1" showErrorMessage="1" sqref="AB23:AE23 J23:M23 S23:V23" xr:uid="{00000000-0002-0000-0100-000000000000}">
      <formula1>$AP$24:$AP$26</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FFFF00"/>
  </sheetPr>
  <dimension ref="A1:AQ407"/>
  <sheetViews>
    <sheetView topLeftCell="A53" zoomScale="110" zoomScaleNormal="110" workbookViewId="0">
      <selection activeCell="AE16" sqref="AE16:AF16"/>
    </sheetView>
  </sheetViews>
  <sheetFormatPr defaultColWidth="2.7109375" defaultRowHeight="21.95" customHeight="1" x14ac:dyDescent="0.15"/>
  <cols>
    <col min="1" max="1" width="3.28515625" style="32" customWidth="1"/>
    <col min="2" max="17" width="2.7109375" style="32"/>
    <col min="18" max="19" width="2.7109375" style="32" customWidth="1"/>
    <col min="20" max="24" width="2.7109375" style="32"/>
    <col min="25" max="25" width="2.7109375" style="32" customWidth="1"/>
    <col min="26" max="26" width="2.7109375" style="32"/>
    <col min="27" max="27" width="2.7109375" style="32" customWidth="1"/>
    <col min="28" max="31" width="2.7109375" style="32"/>
    <col min="32" max="33" width="2.7109375" style="32" customWidth="1"/>
    <col min="34" max="35" width="2.7109375" style="32"/>
    <col min="36" max="42" width="2.7109375" style="1"/>
    <col min="43" max="45" width="2.7109375" style="1" customWidth="1"/>
    <col min="46" max="16384" width="2.7109375" style="1"/>
  </cols>
  <sheetData>
    <row r="1" spans="1:43" ht="21.95" customHeight="1" x14ac:dyDescent="0.15">
      <c r="A1" s="27" t="s">
        <v>98</v>
      </c>
    </row>
    <row r="2" spans="1:43" ht="21.95" customHeight="1" x14ac:dyDescent="0.15">
      <c r="A2" s="33" t="s">
        <v>99</v>
      </c>
    </row>
    <row r="3" spans="1:43" ht="18" customHeight="1" x14ac:dyDescent="0.15">
      <c r="A3" s="46"/>
    </row>
    <row r="4" spans="1:43" ht="18" customHeight="1" x14ac:dyDescent="0.15">
      <c r="A4" s="33" t="s">
        <v>100</v>
      </c>
    </row>
    <row r="5" spans="1:43" ht="18" customHeight="1" x14ac:dyDescent="0.15">
      <c r="A5" s="33" t="s">
        <v>101</v>
      </c>
    </row>
    <row r="6" spans="1:43" ht="18" customHeight="1" x14ac:dyDescent="0.15">
      <c r="A6" s="33" t="s">
        <v>102</v>
      </c>
    </row>
    <row r="7" spans="1:43" ht="21.95" customHeight="1" x14ac:dyDescent="0.15">
      <c r="B7" s="221" t="s">
        <v>103</v>
      </c>
      <c r="C7" s="221"/>
      <c r="D7" s="221"/>
      <c r="E7" s="221"/>
      <c r="F7" s="221"/>
      <c r="G7" s="221"/>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row>
    <row r="8" spans="1:43" ht="12" x14ac:dyDescent="0.15">
      <c r="B8" s="221"/>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row>
    <row r="9" spans="1:43" ht="12.75" customHeight="1" x14ac:dyDescent="0.15">
      <c r="A9" s="47" t="s">
        <v>104</v>
      </c>
      <c r="B9" s="221" t="s">
        <v>105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row>
    <row r="10" spans="1:43" ht="12" x14ac:dyDescent="0.15">
      <c r="A10" s="47"/>
      <c r="B10" s="221"/>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row>
    <row r="11" spans="1:43" ht="21.95" customHeight="1" x14ac:dyDescent="0.15">
      <c r="B11" s="221"/>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row>
    <row r="12" spans="1:43" ht="21.95" customHeight="1" x14ac:dyDescent="0.15">
      <c r="B12" s="221" t="s">
        <v>106</v>
      </c>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row>
    <row r="13" spans="1:43" ht="12.75" x14ac:dyDescent="0.15">
      <c r="A13" s="33" t="s">
        <v>107</v>
      </c>
      <c r="B13" s="221"/>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row>
    <row r="14" spans="1:43" ht="18" customHeight="1" x14ac:dyDescent="0.15"/>
    <row r="15" spans="1:43" ht="18" customHeight="1" x14ac:dyDescent="0.15">
      <c r="A15" s="33" t="s">
        <v>108</v>
      </c>
    </row>
    <row r="16" spans="1:43" ht="14.1" customHeight="1" x14ac:dyDescent="0.15">
      <c r="A16" s="140" t="s">
        <v>109</v>
      </c>
      <c r="B16" s="141"/>
      <c r="C16" s="141"/>
      <c r="D16" s="141"/>
      <c r="E16" s="141"/>
      <c r="F16" s="141"/>
      <c r="G16" s="141"/>
      <c r="H16" s="141"/>
      <c r="I16" s="141"/>
      <c r="J16" s="141"/>
      <c r="K16" s="142"/>
      <c r="L16" s="48" t="s">
        <v>91</v>
      </c>
      <c r="M16" s="222" t="s">
        <v>81</v>
      </c>
      <c r="N16" s="222"/>
      <c r="O16" s="222">
        <v>4</v>
      </c>
      <c r="P16" s="222"/>
      <c r="Q16" s="49" t="s">
        <v>110</v>
      </c>
      <c r="R16" s="49"/>
      <c r="S16" s="41"/>
      <c r="T16" s="48" t="s">
        <v>91</v>
      </c>
      <c r="U16" s="223" t="s">
        <v>81</v>
      </c>
      <c r="V16" s="223"/>
      <c r="W16" s="222">
        <v>5</v>
      </c>
      <c r="X16" s="222"/>
      <c r="Y16" s="141" t="s">
        <v>110</v>
      </c>
      <c r="Z16" s="141"/>
      <c r="AA16" s="142"/>
      <c r="AB16" s="48" t="s">
        <v>91</v>
      </c>
      <c r="AC16" s="223" t="s">
        <v>81</v>
      </c>
      <c r="AD16" s="223"/>
      <c r="AE16" s="222">
        <v>6</v>
      </c>
      <c r="AF16" s="222"/>
      <c r="AG16" s="141" t="s">
        <v>110</v>
      </c>
      <c r="AH16" s="141"/>
      <c r="AI16" s="142"/>
      <c r="AQ16" s="1" t="s">
        <v>81</v>
      </c>
    </row>
    <row r="17" spans="1:43" ht="14.1" customHeight="1" x14ac:dyDescent="0.15">
      <c r="A17" s="132" t="s">
        <v>111</v>
      </c>
      <c r="B17" s="233"/>
      <c r="C17" s="133"/>
      <c r="D17" s="238" t="s">
        <v>112</v>
      </c>
      <c r="E17" s="239"/>
      <c r="F17" s="239"/>
      <c r="G17" s="239"/>
      <c r="H17" s="239"/>
      <c r="I17" s="239"/>
      <c r="J17" s="239"/>
      <c r="K17" s="240"/>
      <c r="L17" s="230">
        <v>286523000</v>
      </c>
      <c r="M17" s="231"/>
      <c r="N17" s="231"/>
      <c r="O17" s="231"/>
      <c r="P17" s="231"/>
      <c r="Q17" s="231"/>
      <c r="R17" s="231"/>
      <c r="S17" s="232"/>
      <c r="T17" s="230">
        <v>299456000</v>
      </c>
      <c r="U17" s="231"/>
      <c r="V17" s="231"/>
      <c r="W17" s="231"/>
      <c r="X17" s="231"/>
      <c r="Y17" s="231"/>
      <c r="Z17" s="231"/>
      <c r="AA17" s="232"/>
      <c r="AB17" s="230">
        <v>320105000</v>
      </c>
      <c r="AC17" s="231"/>
      <c r="AD17" s="231"/>
      <c r="AE17" s="231"/>
      <c r="AF17" s="231"/>
      <c r="AG17" s="231"/>
      <c r="AH17" s="231"/>
      <c r="AI17" s="232"/>
      <c r="AQ17" s="1" t="s">
        <v>86</v>
      </c>
    </row>
    <row r="18" spans="1:43" ht="14.1" customHeight="1" x14ac:dyDescent="0.15">
      <c r="A18" s="134"/>
      <c r="B18" s="234"/>
      <c r="C18" s="135"/>
      <c r="D18" s="238" t="s">
        <v>113</v>
      </c>
      <c r="E18" s="239"/>
      <c r="F18" s="239"/>
      <c r="G18" s="239"/>
      <c r="H18" s="239"/>
      <c r="I18" s="239"/>
      <c r="J18" s="239"/>
      <c r="K18" s="240"/>
      <c r="L18" s="230">
        <v>93371000</v>
      </c>
      <c r="M18" s="231"/>
      <c r="N18" s="231"/>
      <c r="O18" s="231"/>
      <c r="P18" s="231"/>
      <c r="Q18" s="231"/>
      <c r="R18" s="231"/>
      <c r="S18" s="232"/>
      <c r="T18" s="230">
        <v>95366000</v>
      </c>
      <c r="U18" s="231"/>
      <c r="V18" s="231"/>
      <c r="W18" s="231"/>
      <c r="X18" s="231"/>
      <c r="Y18" s="231"/>
      <c r="Z18" s="231"/>
      <c r="AA18" s="232"/>
      <c r="AB18" s="230">
        <v>96958000</v>
      </c>
      <c r="AC18" s="231"/>
      <c r="AD18" s="231"/>
      <c r="AE18" s="231"/>
      <c r="AF18" s="231"/>
      <c r="AG18" s="231"/>
      <c r="AH18" s="231"/>
      <c r="AI18" s="232"/>
    </row>
    <row r="19" spans="1:43" ht="14.1" customHeight="1" x14ac:dyDescent="0.15">
      <c r="A19" s="136"/>
      <c r="B19" s="198"/>
      <c r="C19" s="137"/>
      <c r="D19" s="238" t="s">
        <v>114</v>
      </c>
      <c r="E19" s="239"/>
      <c r="F19" s="239"/>
      <c r="G19" s="239"/>
      <c r="H19" s="239"/>
      <c r="I19" s="239"/>
      <c r="J19" s="239"/>
      <c r="K19" s="240"/>
      <c r="L19" s="230">
        <v>0</v>
      </c>
      <c r="M19" s="231"/>
      <c r="N19" s="231"/>
      <c r="O19" s="231"/>
      <c r="P19" s="231"/>
      <c r="Q19" s="231"/>
      <c r="R19" s="231"/>
      <c r="S19" s="232"/>
      <c r="T19" s="230">
        <v>0</v>
      </c>
      <c r="U19" s="231"/>
      <c r="V19" s="231"/>
      <c r="W19" s="231"/>
      <c r="X19" s="231"/>
      <c r="Y19" s="231"/>
      <c r="Z19" s="231"/>
      <c r="AA19" s="232"/>
      <c r="AB19" s="230">
        <v>0</v>
      </c>
      <c r="AC19" s="231"/>
      <c r="AD19" s="231"/>
      <c r="AE19" s="231"/>
      <c r="AF19" s="231"/>
      <c r="AG19" s="231"/>
      <c r="AH19" s="231"/>
      <c r="AI19" s="232"/>
    </row>
    <row r="20" spans="1:43" ht="14.1" customHeight="1" x14ac:dyDescent="0.15">
      <c r="A20" s="235" t="s">
        <v>115</v>
      </c>
      <c r="B20" s="236"/>
      <c r="C20" s="236"/>
      <c r="D20" s="236"/>
      <c r="E20" s="236"/>
      <c r="F20" s="236"/>
      <c r="G20" s="236"/>
      <c r="H20" s="236"/>
      <c r="I20" s="236"/>
      <c r="J20" s="236"/>
      <c r="K20" s="237"/>
      <c r="L20" s="227">
        <f>IF(O16="","",SUM(L17:S19))</f>
        <v>379894000</v>
      </c>
      <c r="M20" s="228"/>
      <c r="N20" s="228"/>
      <c r="O20" s="228"/>
      <c r="P20" s="228"/>
      <c r="Q20" s="228"/>
      <c r="R20" s="228"/>
      <c r="S20" s="229"/>
      <c r="T20" s="227">
        <f>IF(W16="","",SUM(T17:AA19))</f>
        <v>394822000</v>
      </c>
      <c r="U20" s="228"/>
      <c r="V20" s="228"/>
      <c r="W20" s="228"/>
      <c r="X20" s="228"/>
      <c r="Y20" s="228"/>
      <c r="Z20" s="228"/>
      <c r="AA20" s="229"/>
      <c r="AB20" s="227">
        <f>IF(AE16="","",SUM(AB17:AI19))</f>
        <v>417063000</v>
      </c>
      <c r="AC20" s="228"/>
      <c r="AD20" s="228"/>
      <c r="AE20" s="228"/>
      <c r="AF20" s="228"/>
      <c r="AG20" s="228"/>
      <c r="AH20" s="228"/>
      <c r="AI20" s="229"/>
    </row>
    <row r="21" spans="1:43" ht="14.1" customHeight="1" x14ac:dyDescent="0.15">
      <c r="A21" s="132" t="s">
        <v>116</v>
      </c>
      <c r="B21" s="233"/>
      <c r="C21" s="133"/>
      <c r="D21" s="238" t="s">
        <v>117</v>
      </c>
      <c r="E21" s="239"/>
      <c r="F21" s="239"/>
      <c r="G21" s="239"/>
      <c r="H21" s="239"/>
      <c r="I21" s="239"/>
      <c r="J21" s="239"/>
      <c r="K21" s="240"/>
      <c r="L21" s="230">
        <v>201412000</v>
      </c>
      <c r="M21" s="231"/>
      <c r="N21" s="231"/>
      <c r="O21" s="231"/>
      <c r="P21" s="231"/>
      <c r="Q21" s="231"/>
      <c r="R21" s="231"/>
      <c r="S21" s="232"/>
      <c r="T21" s="230">
        <v>214568000</v>
      </c>
      <c r="U21" s="231"/>
      <c r="V21" s="231"/>
      <c r="W21" s="231"/>
      <c r="X21" s="231"/>
      <c r="Y21" s="231"/>
      <c r="Z21" s="231"/>
      <c r="AA21" s="232"/>
      <c r="AB21" s="230">
        <v>234521000</v>
      </c>
      <c r="AC21" s="231"/>
      <c r="AD21" s="231"/>
      <c r="AE21" s="231"/>
      <c r="AF21" s="231"/>
      <c r="AG21" s="231"/>
      <c r="AH21" s="231"/>
      <c r="AI21" s="232"/>
    </row>
    <row r="22" spans="1:43" ht="14.1" customHeight="1" x14ac:dyDescent="0.15">
      <c r="A22" s="134"/>
      <c r="B22" s="234"/>
      <c r="C22" s="135"/>
      <c r="D22" s="238" t="s">
        <v>118</v>
      </c>
      <c r="E22" s="239"/>
      <c r="F22" s="239"/>
      <c r="G22" s="239"/>
      <c r="H22" s="239"/>
      <c r="I22" s="239"/>
      <c r="J22" s="239"/>
      <c r="K22" s="240"/>
      <c r="L22" s="230">
        <v>66782000</v>
      </c>
      <c r="M22" s="231"/>
      <c r="N22" s="231"/>
      <c r="O22" s="231"/>
      <c r="P22" s="231"/>
      <c r="Q22" s="231"/>
      <c r="R22" s="231"/>
      <c r="S22" s="232"/>
      <c r="T22" s="230">
        <v>67264000</v>
      </c>
      <c r="U22" s="231"/>
      <c r="V22" s="231"/>
      <c r="W22" s="231"/>
      <c r="X22" s="231"/>
      <c r="Y22" s="231"/>
      <c r="Z22" s="231"/>
      <c r="AA22" s="232"/>
      <c r="AB22" s="230">
        <v>64205000</v>
      </c>
      <c r="AC22" s="231"/>
      <c r="AD22" s="231"/>
      <c r="AE22" s="231"/>
      <c r="AF22" s="231"/>
      <c r="AG22" s="231"/>
      <c r="AH22" s="231"/>
      <c r="AI22" s="232"/>
    </row>
    <row r="23" spans="1:43" ht="14.1" customHeight="1" x14ac:dyDescent="0.15">
      <c r="A23" s="136"/>
      <c r="B23" s="198"/>
      <c r="C23" s="137"/>
      <c r="D23" s="235" t="s">
        <v>119</v>
      </c>
      <c r="E23" s="236"/>
      <c r="F23" s="236"/>
      <c r="G23" s="236"/>
      <c r="H23" s="236"/>
      <c r="I23" s="236"/>
      <c r="J23" s="236"/>
      <c r="K23" s="237"/>
      <c r="L23" s="227">
        <f>IF(O16="","",SUM(L21:S22))</f>
        <v>268194000</v>
      </c>
      <c r="M23" s="228"/>
      <c r="N23" s="228"/>
      <c r="O23" s="228"/>
      <c r="P23" s="228"/>
      <c r="Q23" s="228"/>
      <c r="R23" s="228"/>
      <c r="S23" s="229"/>
      <c r="T23" s="227">
        <f>IF(W16="","",SUM(T21:AA22))</f>
        <v>281832000</v>
      </c>
      <c r="U23" s="228"/>
      <c r="V23" s="228"/>
      <c r="W23" s="228"/>
      <c r="X23" s="228"/>
      <c r="Y23" s="228"/>
      <c r="Z23" s="228"/>
      <c r="AA23" s="229"/>
      <c r="AB23" s="227">
        <f>IF(AE16="","",SUM(AB21:AI22))</f>
        <v>298726000</v>
      </c>
      <c r="AC23" s="228"/>
      <c r="AD23" s="228"/>
      <c r="AE23" s="228"/>
      <c r="AF23" s="228"/>
      <c r="AG23" s="228"/>
      <c r="AH23" s="228"/>
      <c r="AI23" s="229"/>
    </row>
    <row r="24" spans="1:43" ht="14.1" customHeight="1" x14ac:dyDescent="0.15">
      <c r="A24" s="132" t="s">
        <v>120</v>
      </c>
      <c r="B24" s="233"/>
      <c r="C24" s="133"/>
      <c r="D24" s="238" t="s">
        <v>121</v>
      </c>
      <c r="E24" s="239"/>
      <c r="F24" s="239"/>
      <c r="G24" s="239"/>
      <c r="H24" s="239"/>
      <c r="I24" s="239"/>
      <c r="J24" s="239"/>
      <c r="K24" s="240"/>
      <c r="L24" s="230">
        <v>24500000</v>
      </c>
      <c r="M24" s="231"/>
      <c r="N24" s="231"/>
      <c r="O24" s="231"/>
      <c r="P24" s="231"/>
      <c r="Q24" s="231"/>
      <c r="R24" s="231"/>
      <c r="S24" s="232"/>
      <c r="T24" s="230">
        <v>24500000</v>
      </c>
      <c r="U24" s="231"/>
      <c r="V24" s="231"/>
      <c r="W24" s="231"/>
      <c r="X24" s="231"/>
      <c r="Y24" s="231"/>
      <c r="Z24" s="231"/>
      <c r="AA24" s="232"/>
      <c r="AB24" s="230">
        <v>24500000</v>
      </c>
      <c r="AC24" s="231"/>
      <c r="AD24" s="231"/>
      <c r="AE24" s="231"/>
      <c r="AF24" s="231"/>
      <c r="AG24" s="231"/>
      <c r="AH24" s="231"/>
      <c r="AI24" s="232"/>
    </row>
    <row r="25" spans="1:43" ht="14.1" customHeight="1" x14ac:dyDescent="0.15">
      <c r="A25" s="134"/>
      <c r="B25" s="234"/>
      <c r="C25" s="135"/>
      <c r="D25" s="238" t="s">
        <v>122</v>
      </c>
      <c r="E25" s="239"/>
      <c r="F25" s="239"/>
      <c r="G25" s="239"/>
      <c r="H25" s="239"/>
      <c r="I25" s="239"/>
      <c r="J25" s="239"/>
      <c r="K25" s="240"/>
      <c r="L25" s="224">
        <f>IF(O16="","",L26+L27)</f>
        <v>2185000</v>
      </c>
      <c r="M25" s="225"/>
      <c r="N25" s="225"/>
      <c r="O25" s="225"/>
      <c r="P25" s="225"/>
      <c r="Q25" s="225"/>
      <c r="R25" s="225"/>
      <c r="S25" s="226"/>
      <c r="T25" s="224">
        <f>IF(W16="","",T26+T27)</f>
        <v>2185000</v>
      </c>
      <c r="U25" s="225"/>
      <c r="V25" s="225"/>
      <c r="W25" s="225"/>
      <c r="X25" s="225"/>
      <c r="Y25" s="225"/>
      <c r="Z25" s="225"/>
      <c r="AA25" s="226"/>
      <c r="AB25" s="224">
        <f>IF(AE16="","",AB26+AB27)</f>
        <v>2185000</v>
      </c>
      <c r="AC25" s="225"/>
      <c r="AD25" s="225"/>
      <c r="AE25" s="225"/>
      <c r="AF25" s="225"/>
      <c r="AG25" s="225"/>
      <c r="AH25" s="225"/>
      <c r="AI25" s="226"/>
    </row>
    <row r="26" spans="1:43" ht="14.1" customHeight="1" x14ac:dyDescent="0.15">
      <c r="A26" s="134"/>
      <c r="B26" s="234"/>
      <c r="C26" s="135"/>
      <c r="D26" s="238" t="s">
        <v>123</v>
      </c>
      <c r="E26" s="239"/>
      <c r="F26" s="239"/>
      <c r="G26" s="239"/>
      <c r="H26" s="239"/>
      <c r="I26" s="239"/>
      <c r="J26" s="239"/>
      <c r="K26" s="240"/>
      <c r="L26" s="230">
        <v>1400000</v>
      </c>
      <c r="M26" s="231"/>
      <c r="N26" s="231"/>
      <c r="O26" s="231"/>
      <c r="P26" s="231"/>
      <c r="Q26" s="231"/>
      <c r="R26" s="231"/>
      <c r="S26" s="232"/>
      <c r="T26" s="230">
        <v>1400000</v>
      </c>
      <c r="U26" s="231"/>
      <c r="V26" s="231"/>
      <c r="W26" s="231"/>
      <c r="X26" s="231"/>
      <c r="Y26" s="231"/>
      <c r="Z26" s="231"/>
      <c r="AA26" s="232"/>
      <c r="AB26" s="230">
        <v>1400000</v>
      </c>
      <c r="AC26" s="231"/>
      <c r="AD26" s="231"/>
      <c r="AE26" s="231"/>
      <c r="AF26" s="231"/>
      <c r="AG26" s="231"/>
      <c r="AH26" s="231"/>
      <c r="AI26" s="232"/>
    </row>
    <row r="27" spans="1:43" ht="14.1" customHeight="1" x14ac:dyDescent="0.15">
      <c r="A27" s="134"/>
      <c r="B27" s="234"/>
      <c r="C27" s="135"/>
      <c r="D27" s="238" t="s">
        <v>124</v>
      </c>
      <c r="E27" s="239"/>
      <c r="F27" s="239"/>
      <c r="G27" s="239"/>
      <c r="H27" s="239"/>
      <c r="I27" s="239"/>
      <c r="J27" s="239"/>
      <c r="K27" s="240"/>
      <c r="L27" s="230">
        <v>785000</v>
      </c>
      <c r="M27" s="231"/>
      <c r="N27" s="231"/>
      <c r="O27" s="231"/>
      <c r="P27" s="231"/>
      <c r="Q27" s="231"/>
      <c r="R27" s="231"/>
      <c r="S27" s="232"/>
      <c r="T27" s="230">
        <v>785000</v>
      </c>
      <c r="U27" s="231"/>
      <c r="V27" s="231"/>
      <c r="W27" s="231"/>
      <c r="X27" s="231"/>
      <c r="Y27" s="231"/>
      <c r="Z27" s="231"/>
      <c r="AA27" s="232"/>
      <c r="AB27" s="230">
        <v>785000</v>
      </c>
      <c r="AC27" s="231"/>
      <c r="AD27" s="231"/>
      <c r="AE27" s="231"/>
      <c r="AF27" s="231"/>
      <c r="AG27" s="231"/>
      <c r="AH27" s="231"/>
      <c r="AI27" s="232"/>
    </row>
    <row r="28" spans="1:43" ht="14.1" customHeight="1" x14ac:dyDescent="0.15">
      <c r="A28" s="134"/>
      <c r="B28" s="234"/>
      <c r="C28" s="135"/>
      <c r="D28" s="238" t="s">
        <v>125</v>
      </c>
      <c r="E28" s="239"/>
      <c r="F28" s="239"/>
      <c r="G28" s="239"/>
      <c r="H28" s="239"/>
      <c r="I28" s="239"/>
      <c r="J28" s="239"/>
      <c r="K28" s="240"/>
      <c r="L28" s="224">
        <f>IF(O16="","",L29+L30)</f>
        <v>82565000</v>
      </c>
      <c r="M28" s="225"/>
      <c r="N28" s="225"/>
      <c r="O28" s="225"/>
      <c r="P28" s="225"/>
      <c r="Q28" s="225"/>
      <c r="R28" s="225"/>
      <c r="S28" s="226"/>
      <c r="T28" s="224">
        <f>IF(W16="","",T29+T30)</f>
        <v>84278000</v>
      </c>
      <c r="U28" s="225"/>
      <c r="V28" s="225"/>
      <c r="W28" s="225"/>
      <c r="X28" s="225"/>
      <c r="Y28" s="225"/>
      <c r="Z28" s="225"/>
      <c r="AA28" s="226"/>
      <c r="AB28" s="224">
        <f t="shared" ref="AB28" si="0">IF(AE16="","",AB29+AB30)</f>
        <v>90545000</v>
      </c>
      <c r="AC28" s="225"/>
      <c r="AD28" s="225"/>
      <c r="AE28" s="225"/>
      <c r="AF28" s="225"/>
      <c r="AG28" s="225"/>
      <c r="AH28" s="225"/>
      <c r="AI28" s="226"/>
    </row>
    <row r="29" spans="1:43" ht="14.1" customHeight="1" x14ac:dyDescent="0.15">
      <c r="A29" s="134"/>
      <c r="B29" s="234"/>
      <c r="C29" s="135"/>
      <c r="D29" s="238" t="s">
        <v>126</v>
      </c>
      <c r="E29" s="239"/>
      <c r="F29" s="239"/>
      <c r="G29" s="239"/>
      <c r="H29" s="239"/>
      <c r="I29" s="239"/>
      <c r="J29" s="239"/>
      <c r="K29" s="240"/>
      <c r="L29" s="230">
        <v>79620000</v>
      </c>
      <c r="M29" s="231"/>
      <c r="N29" s="231"/>
      <c r="O29" s="231"/>
      <c r="P29" s="231"/>
      <c r="Q29" s="231"/>
      <c r="R29" s="231"/>
      <c r="S29" s="232"/>
      <c r="T29" s="230">
        <v>81245000</v>
      </c>
      <c r="U29" s="231"/>
      <c r="V29" s="231"/>
      <c r="W29" s="231"/>
      <c r="X29" s="231"/>
      <c r="Y29" s="231"/>
      <c r="Z29" s="231"/>
      <c r="AA29" s="232"/>
      <c r="AB29" s="230">
        <v>87225000</v>
      </c>
      <c r="AC29" s="231"/>
      <c r="AD29" s="231"/>
      <c r="AE29" s="231"/>
      <c r="AF29" s="231"/>
      <c r="AG29" s="231"/>
      <c r="AH29" s="231"/>
      <c r="AI29" s="232"/>
    </row>
    <row r="30" spans="1:43" ht="14.1" customHeight="1" x14ac:dyDescent="0.15">
      <c r="A30" s="134"/>
      <c r="B30" s="234"/>
      <c r="C30" s="135"/>
      <c r="D30" s="238" t="s">
        <v>127</v>
      </c>
      <c r="E30" s="239"/>
      <c r="F30" s="239"/>
      <c r="G30" s="239"/>
      <c r="H30" s="239"/>
      <c r="I30" s="239"/>
      <c r="J30" s="239"/>
      <c r="K30" s="240"/>
      <c r="L30" s="230">
        <v>2945000</v>
      </c>
      <c r="M30" s="231"/>
      <c r="N30" s="231"/>
      <c r="O30" s="231"/>
      <c r="P30" s="231"/>
      <c r="Q30" s="231"/>
      <c r="R30" s="231"/>
      <c r="S30" s="232"/>
      <c r="T30" s="230">
        <v>3033000</v>
      </c>
      <c r="U30" s="231"/>
      <c r="V30" s="231"/>
      <c r="W30" s="231"/>
      <c r="X30" s="231"/>
      <c r="Y30" s="231"/>
      <c r="Z30" s="231"/>
      <c r="AA30" s="232"/>
      <c r="AB30" s="230">
        <v>3320000</v>
      </c>
      <c r="AC30" s="231"/>
      <c r="AD30" s="231"/>
      <c r="AE30" s="231"/>
      <c r="AF30" s="231"/>
      <c r="AG30" s="231"/>
      <c r="AH30" s="231"/>
      <c r="AI30" s="232"/>
    </row>
    <row r="31" spans="1:43" ht="14.1" customHeight="1" x14ac:dyDescent="0.15">
      <c r="A31" s="134"/>
      <c r="B31" s="234"/>
      <c r="C31" s="135"/>
      <c r="D31" s="238" t="s">
        <v>128</v>
      </c>
      <c r="E31" s="239"/>
      <c r="F31" s="239"/>
      <c r="G31" s="239"/>
      <c r="H31" s="239"/>
      <c r="I31" s="239"/>
      <c r="J31" s="239"/>
      <c r="K31" s="240"/>
      <c r="L31" s="230">
        <v>-926000</v>
      </c>
      <c r="M31" s="231"/>
      <c r="N31" s="231"/>
      <c r="O31" s="231"/>
      <c r="P31" s="231"/>
      <c r="Q31" s="231"/>
      <c r="R31" s="231"/>
      <c r="S31" s="232"/>
      <c r="T31" s="230">
        <v>-959000</v>
      </c>
      <c r="U31" s="231"/>
      <c r="V31" s="231"/>
      <c r="W31" s="231"/>
      <c r="X31" s="231"/>
      <c r="Y31" s="231"/>
      <c r="Z31" s="231"/>
      <c r="AA31" s="232"/>
      <c r="AB31" s="230">
        <v>-1234000</v>
      </c>
      <c r="AC31" s="231"/>
      <c r="AD31" s="231"/>
      <c r="AE31" s="231"/>
      <c r="AF31" s="231"/>
      <c r="AG31" s="231"/>
      <c r="AH31" s="231"/>
      <c r="AI31" s="232"/>
    </row>
    <row r="32" spans="1:43" ht="14.1" customHeight="1" x14ac:dyDescent="0.15">
      <c r="A32" s="134"/>
      <c r="B32" s="234"/>
      <c r="C32" s="135"/>
      <c r="D32" s="238" t="s">
        <v>129</v>
      </c>
      <c r="E32" s="239"/>
      <c r="F32" s="239"/>
      <c r="G32" s="239"/>
      <c r="H32" s="239"/>
      <c r="I32" s="239"/>
      <c r="J32" s="239"/>
      <c r="K32" s="240"/>
      <c r="L32" s="230">
        <v>3376000</v>
      </c>
      <c r="M32" s="231"/>
      <c r="N32" s="231"/>
      <c r="O32" s="231"/>
      <c r="P32" s="231"/>
      <c r="Q32" s="231"/>
      <c r="R32" s="231"/>
      <c r="S32" s="232"/>
      <c r="T32" s="230">
        <v>2971000</v>
      </c>
      <c r="U32" s="231"/>
      <c r="V32" s="231"/>
      <c r="W32" s="231"/>
      <c r="X32" s="231"/>
      <c r="Y32" s="231"/>
      <c r="Z32" s="231"/>
      <c r="AA32" s="232"/>
      <c r="AB32" s="230">
        <v>2326000</v>
      </c>
      <c r="AC32" s="231"/>
      <c r="AD32" s="231"/>
      <c r="AE32" s="231"/>
      <c r="AF32" s="231"/>
      <c r="AG32" s="231"/>
      <c r="AH32" s="231"/>
      <c r="AI32" s="232"/>
    </row>
    <row r="33" spans="1:35" ht="14.1" customHeight="1" x14ac:dyDescent="0.15">
      <c r="A33" s="136"/>
      <c r="B33" s="198"/>
      <c r="C33" s="137"/>
      <c r="D33" s="235" t="s">
        <v>130</v>
      </c>
      <c r="E33" s="236"/>
      <c r="F33" s="236"/>
      <c r="G33" s="236"/>
      <c r="H33" s="236"/>
      <c r="I33" s="236"/>
      <c r="J33" s="236"/>
      <c r="K33" s="237"/>
      <c r="L33" s="227">
        <f>IFERROR(L24+L25+L28+L31+L32,"")</f>
        <v>111700000</v>
      </c>
      <c r="M33" s="228"/>
      <c r="N33" s="228"/>
      <c r="O33" s="228"/>
      <c r="P33" s="228"/>
      <c r="Q33" s="228"/>
      <c r="R33" s="228"/>
      <c r="S33" s="229"/>
      <c r="T33" s="227">
        <f t="shared" ref="T33" si="1">IFERROR(T24+T25+T28+T31+T32,"")</f>
        <v>112975000</v>
      </c>
      <c r="U33" s="228"/>
      <c r="V33" s="228"/>
      <c r="W33" s="228"/>
      <c r="X33" s="228"/>
      <c r="Y33" s="228"/>
      <c r="Z33" s="228"/>
      <c r="AA33" s="229"/>
      <c r="AB33" s="227">
        <f t="shared" ref="AB33" si="2">IFERROR(AB24+AB25+AB28+AB31+AB32,"")</f>
        <v>118322000</v>
      </c>
      <c r="AC33" s="228"/>
      <c r="AD33" s="228"/>
      <c r="AE33" s="228"/>
      <c r="AF33" s="228"/>
      <c r="AG33" s="228"/>
      <c r="AH33" s="228"/>
      <c r="AI33" s="229"/>
    </row>
    <row r="34" spans="1:35" ht="14.1" customHeight="1" x14ac:dyDescent="0.15">
      <c r="A34" s="235" t="s">
        <v>131</v>
      </c>
      <c r="B34" s="236"/>
      <c r="C34" s="236"/>
      <c r="D34" s="236"/>
      <c r="E34" s="236"/>
      <c r="F34" s="236"/>
      <c r="G34" s="236"/>
      <c r="H34" s="236"/>
      <c r="I34" s="236"/>
      <c r="J34" s="236"/>
      <c r="K34" s="237"/>
      <c r="L34" s="227">
        <f>IFERROR(L23+L33,"")</f>
        <v>379894000</v>
      </c>
      <c r="M34" s="228"/>
      <c r="N34" s="228"/>
      <c r="O34" s="228"/>
      <c r="P34" s="228"/>
      <c r="Q34" s="228"/>
      <c r="R34" s="228"/>
      <c r="S34" s="229"/>
      <c r="T34" s="227">
        <f t="shared" ref="T34" si="3">IFERROR(T23+T33,"")</f>
        <v>394807000</v>
      </c>
      <c r="U34" s="228"/>
      <c r="V34" s="228"/>
      <c r="W34" s="228"/>
      <c r="X34" s="228"/>
      <c r="Y34" s="228"/>
      <c r="Z34" s="228"/>
      <c r="AA34" s="229"/>
      <c r="AB34" s="227">
        <f t="shared" ref="AB34" si="4">IFERROR(AB23+AB33,"")</f>
        <v>417048000</v>
      </c>
      <c r="AC34" s="228"/>
      <c r="AD34" s="228"/>
      <c r="AE34" s="228"/>
      <c r="AF34" s="228"/>
      <c r="AG34" s="228"/>
      <c r="AH34" s="228"/>
      <c r="AI34" s="229"/>
    </row>
    <row r="35" spans="1:35" ht="18" customHeight="1" x14ac:dyDescent="0.15"/>
    <row r="36" spans="1:35" ht="18" customHeight="1" x14ac:dyDescent="0.15">
      <c r="A36" s="33" t="s">
        <v>132</v>
      </c>
    </row>
    <row r="37" spans="1:35" ht="14.1" customHeight="1" x14ac:dyDescent="0.15">
      <c r="A37" s="149" t="s">
        <v>53</v>
      </c>
      <c r="B37" s="149"/>
      <c r="C37" s="149"/>
      <c r="D37" s="149"/>
      <c r="E37" s="149"/>
      <c r="F37" s="149"/>
      <c r="G37" s="149"/>
      <c r="H37" s="149"/>
      <c r="I37" s="149"/>
      <c r="J37" s="149"/>
      <c r="K37" s="140"/>
      <c r="L37" s="48" t="s">
        <v>91</v>
      </c>
      <c r="M37" s="222" t="s">
        <v>81</v>
      </c>
      <c r="N37" s="222"/>
      <c r="O37" s="222">
        <f>IF($O$16=0,"",$O$16)</f>
        <v>4</v>
      </c>
      <c r="P37" s="222"/>
      <c r="Q37" s="241" t="s">
        <v>110</v>
      </c>
      <c r="R37" s="241"/>
      <c r="S37" s="242"/>
      <c r="T37" s="48" t="s">
        <v>91</v>
      </c>
      <c r="U37" s="222" t="s">
        <v>81</v>
      </c>
      <c r="V37" s="222"/>
      <c r="W37" s="222">
        <f>IF($W$16=0,"",$W$16)</f>
        <v>5</v>
      </c>
      <c r="X37" s="222"/>
      <c r="Y37" s="241" t="s">
        <v>110</v>
      </c>
      <c r="Z37" s="241"/>
      <c r="AA37" s="242"/>
      <c r="AB37" s="48" t="s">
        <v>91</v>
      </c>
      <c r="AC37" s="222" t="s">
        <v>81</v>
      </c>
      <c r="AD37" s="222"/>
      <c r="AE37" s="222">
        <f>IF($AE$16=0,"",$AE$16)</f>
        <v>6</v>
      </c>
      <c r="AF37" s="222"/>
      <c r="AG37" s="241" t="s">
        <v>110</v>
      </c>
      <c r="AH37" s="241"/>
      <c r="AI37" s="242"/>
    </row>
    <row r="38" spans="1:35" ht="14.1" customHeight="1" x14ac:dyDescent="0.15">
      <c r="A38" s="200" t="s">
        <v>133</v>
      </c>
      <c r="B38" s="200"/>
      <c r="C38" s="200"/>
      <c r="D38" s="200"/>
      <c r="E38" s="200"/>
      <c r="F38" s="200"/>
      <c r="G38" s="200"/>
      <c r="H38" s="200"/>
      <c r="I38" s="200"/>
      <c r="J38" s="200"/>
      <c r="K38" s="200"/>
      <c r="L38" s="243">
        <v>295000000</v>
      </c>
      <c r="M38" s="243"/>
      <c r="N38" s="243"/>
      <c r="O38" s="243"/>
      <c r="P38" s="243"/>
      <c r="Q38" s="243"/>
      <c r="R38" s="243"/>
      <c r="S38" s="243"/>
      <c r="T38" s="243">
        <v>221000000</v>
      </c>
      <c r="U38" s="243"/>
      <c r="V38" s="243"/>
      <c r="W38" s="243"/>
      <c r="X38" s="243"/>
      <c r="Y38" s="243"/>
      <c r="Z38" s="243"/>
      <c r="AA38" s="243"/>
      <c r="AB38" s="243">
        <v>288920000</v>
      </c>
      <c r="AC38" s="243"/>
      <c r="AD38" s="243"/>
      <c r="AE38" s="243"/>
      <c r="AF38" s="243"/>
      <c r="AG38" s="243"/>
      <c r="AH38" s="243"/>
      <c r="AI38" s="243"/>
    </row>
    <row r="39" spans="1:35" ht="14.1" customHeight="1" x14ac:dyDescent="0.15">
      <c r="A39" s="200" t="s">
        <v>134</v>
      </c>
      <c r="B39" s="200"/>
      <c r="C39" s="200"/>
      <c r="D39" s="200"/>
      <c r="E39" s="200"/>
      <c r="F39" s="200"/>
      <c r="G39" s="200"/>
      <c r="H39" s="200"/>
      <c r="I39" s="200"/>
      <c r="J39" s="200"/>
      <c r="K39" s="200"/>
      <c r="L39" s="243">
        <v>213520000</v>
      </c>
      <c r="M39" s="243"/>
      <c r="N39" s="243"/>
      <c r="O39" s="243"/>
      <c r="P39" s="243"/>
      <c r="Q39" s="243"/>
      <c r="R39" s="243"/>
      <c r="S39" s="243"/>
      <c r="T39" s="243">
        <v>174430000</v>
      </c>
      <c r="U39" s="243"/>
      <c r="V39" s="243"/>
      <c r="W39" s="243"/>
      <c r="X39" s="243"/>
      <c r="Y39" s="243"/>
      <c r="Z39" s="243"/>
      <c r="AA39" s="243"/>
      <c r="AB39" s="243">
        <v>202430000</v>
      </c>
      <c r="AC39" s="243"/>
      <c r="AD39" s="243"/>
      <c r="AE39" s="243"/>
      <c r="AF39" s="243"/>
      <c r="AG39" s="243"/>
      <c r="AH39" s="243"/>
      <c r="AI39" s="243"/>
    </row>
    <row r="40" spans="1:35" ht="14.1" customHeight="1" x14ac:dyDescent="0.15">
      <c r="A40" s="244" t="s">
        <v>135</v>
      </c>
      <c r="B40" s="244"/>
      <c r="C40" s="244"/>
      <c r="D40" s="244"/>
      <c r="E40" s="244"/>
      <c r="F40" s="244"/>
      <c r="G40" s="244"/>
      <c r="H40" s="244"/>
      <c r="I40" s="244"/>
      <c r="J40" s="244"/>
      <c r="K40" s="244"/>
      <c r="L40" s="245">
        <f>IF(O37="","",L38-L39)</f>
        <v>81480000</v>
      </c>
      <c r="M40" s="245"/>
      <c r="N40" s="245"/>
      <c r="O40" s="245"/>
      <c r="P40" s="245"/>
      <c r="Q40" s="245"/>
      <c r="R40" s="245"/>
      <c r="S40" s="245"/>
      <c r="T40" s="245">
        <f t="shared" ref="T40" si="5">IF(W37="","",T38-T39)</f>
        <v>46570000</v>
      </c>
      <c r="U40" s="245"/>
      <c r="V40" s="245"/>
      <c r="W40" s="245"/>
      <c r="X40" s="245"/>
      <c r="Y40" s="245"/>
      <c r="Z40" s="245"/>
      <c r="AA40" s="245"/>
      <c r="AB40" s="245">
        <f t="shared" ref="AB40" si="6">IF(AE37="","",AB38-AB39)</f>
        <v>86490000</v>
      </c>
      <c r="AC40" s="245"/>
      <c r="AD40" s="245"/>
      <c r="AE40" s="245"/>
      <c r="AF40" s="245"/>
      <c r="AG40" s="245"/>
      <c r="AH40" s="245"/>
      <c r="AI40" s="245"/>
    </row>
    <row r="41" spans="1:35" ht="14.1" customHeight="1" x14ac:dyDescent="0.15">
      <c r="A41" s="200" t="s">
        <v>136</v>
      </c>
      <c r="B41" s="200"/>
      <c r="C41" s="200"/>
      <c r="D41" s="200"/>
      <c r="E41" s="200"/>
      <c r="F41" s="200"/>
      <c r="G41" s="200"/>
      <c r="H41" s="200"/>
      <c r="I41" s="200"/>
      <c r="J41" s="200"/>
      <c r="K41" s="200"/>
      <c r="L41" s="243">
        <v>55678000</v>
      </c>
      <c r="M41" s="243"/>
      <c r="N41" s="243"/>
      <c r="O41" s="243"/>
      <c r="P41" s="243"/>
      <c r="Q41" s="243"/>
      <c r="R41" s="243"/>
      <c r="S41" s="243"/>
      <c r="T41" s="243">
        <v>23450000</v>
      </c>
      <c r="U41" s="243"/>
      <c r="V41" s="243"/>
      <c r="W41" s="243"/>
      <c r="X41" s="243"/>
      <c r="Y41" s="243"/>
      <c r="Z41" s="243"/>
      <c r="AA41" s="243"/>
      <c r="AB41" s="243">
        <v>54987000</v>
      </c>
      <c r="AC41" s="243"/>
      <c r="AD41" s="243"/>
      <c r="AE41" s="243"/>
      <c r="AF41" s="243"/>
      <c r="AG41" s="243"/>
      <c r="AH41" s="243"/>
      <c r="AI41" s="243"/>
    </row>
    <row r="42" spans="1:35" ht="14.1" customHeight="1" x14ac:dyDescent="0.15">
      <c r="A42" s="244" t="s">
        <v>137</v>
      </c>
      <c r="B42" s="244"/>
      <c r="C42" s="244"/>
      <c r="D42" s="244"/>
      <c r="E42" s="244"/>
      <c r="F42" s="244"/>
      <c r="G42" s="244"/>
      <c r="H42" s="244"/>
      <c r="I42" s="244"/>
      <c r="J42" s="244"/>
      <c r="K42" s="244"/>
      <c r="L42" s="245">
        <f>IFERROR(L40-L41,"")</f>
        <v>25802000</v>
      </c>
      <c r="M42" s="245"/>
      <c r="N42" s="245"/>
      <c r="O42" s="245"/>
      <c r="P42" s="245"/>
      <c r="Q42" s="245"/>
      <c r="R42" s="245"/>
      <c r="S42" s="245"/>
      <c r="T42" s="245">
        <f t="shared" ref="T42" si="7">IFERROR(T40-T41,"")</f>
        <v>23120000</v>
      </c>
      <c r="U42" s="245"/>
      <c r="V42" s="245"/>
      <c r="W42" s="245"/>
      <c r="X42" s="245"/>
      <c r="Y42" s="245"/>
      <c r="Z42" s="245"/>
      <c r="AA42" s="245"/>
      <c r="AB42" s="245">
        <f t="shared" ref="AB42" si="8">IFERROR(AB40-AB41,"")</f>
        <v>31503000</v>
      </c>
      <c r="AC42" s="245"/>
      <c r="AD42" s="245"/>
      <c r="AE42" s="245"/>
      <c r="AF42" s="245"/>
      <c r="AG42" s="245"/>
      <c r="AH42" s="245"/>
      <c r="AI42" s="245"/>
    </row>
    <row r="43" spans="1:35" ht="14.1" customHeight="1" x14ac:dyDescent="0.15">
      <c r="A43" s="200" t="s">
        <v>138</v>
      </c>
      <c r="B43" s="200"/>
      <c r="C43" s="200"/>
      <c r="D43" s="200"/>
      <c r="E43" s="200"/>
      <c r="F43" s="200"/>
      <c r="G43" s="200"/>
      <c r="H43" s="200"/>
      <c r="I43" s="200"/>
      <c r="J43" s="200"/>
      <c r="K43" s="200"/>
      <c r="L43" s="243">
        <v>500000</v>
      </c>
      <c r="M43" s="243"/>
      <c r="N43" s="243"/>
      <c r="O43" s="243"/>
      <c r="P43" s="243"/>
      <c r="Q43" s="243"/>
      <c r="R43" s="243"/>
      <c r="S43" s="243"/>
      <c r="T43" s="243">
        <v>480000</v>
      </c>
      <c r="U43" s="243"/>
      <c r="V43" s="243"/>
      <c r="W43" s="243"/>
      <c r="X43" s="243"/>
      <c r="Y43" s="243"/>
      <c r="Z43" s="243"/>
      <c r="AA43" s="243"/>
      <c r="AB43" s="243">
        <v>500000</v>
      </c>
      <c r="AC43" s="243"/>
      <c r="AD43" s="243"/>
      <c r="AE43" s="243"/>
      <c r="AF43" s="243"/>
      <c r="AG43" s="243"/>
      <c r="AH43" s="243"/>
      <c r="AI43" s="243"/>
    </row>
    <row r="44" spans="1:35" ht="14.1" customHeight="1" x14ac:dyDescent="0.15">
      <c r="A44" s="200" t="s">
        <v>139</v>
      </c>
      <c r="B44" s="200"/>
      <c r="C44" s="200"/>
      <c r="D44" s="200"/>
      <c r="E44" s="200"/>
      <c r="F44" s="200"/>
      <c r="G44" s="200"/>
      <c r="H44" s="200"/>
      <c r="I44" s="200"/>
      <c r="J44" s="200"/>
      <c r="K44" s="200"/>
      <c r="L44" s="243">
        <v>1200000</v>
      </c>
      <c r="M44" s="243"/>
      <c r="N44" s="243"/>
      <c r="O44" s="243"/>
      <c r="P44" s="243"/>
      <c r="Q44" s="243"/>
      <c r="R44" s="243"/>
      <c r="S44" s="243"/>
      <c r="T44" s="243">
        <v>1200000</v>
      </c>
      <c r="U44" s="243"/>
      <c r="V44" s="243"/>
      <c r="W44" s="243"/>
      <c r="X44" s="243"/>
      <c r="Y44" s="243"/>
      <c r="Z44" s="243"/>
      <c r="AA44" s="243"/>
      <c r="AB44" s="243">
        <v>1200000</v>
      </c>
      <c r="AC44" s="243"/>
      <c r="AD44" s="243"/>
      <c r="AE44" s="243"/>
      <c r="AF44" s="243"/>
      <c r="AG44" s="243"/>
      <c r="AH44" s="243"/>
      <c r="AI44" s="243"/>
    </row>
    <row r="45" spans="1:35" ht="14.1" customHeight="1" x14ac:dyDescent="0.15">
      <c r="A45" s="244" t="s">
        <v>140</v>
      </c>
      <c r="B45" s="244"/>
      <c r="C45" s="244"/>
      <c r="D45" s="244"/>
      <c r="E45" s="244"/>
      <c r="F45" s="244"/>
      <c r="G45" s="244"/>
      <c r="H45" s="244"/>
      <c r="I45" s="244"/>
      <c r="J45" s="244"/>
      <c r="K45" s="244"/>
      <c r="L45" s="245">
        <f>IFERROR(L42+L43-L44,"")</f>
        <v>25102000</v>
      </c>
      <c r="M45" s="245"/>
      <c r="N45" s="245"/>
      <c r="O45" s="245"/>
      <c r="P45" s="245"/>
      <c r="Q45" s="245"/>
      <c r="R45" s="245"/>
      <c r="S45" s="245"/>
      <c r="T45" s="245">
        <f t="shared" ref="T45" si="9">IFERROR(T42+T43-T44,"")</f>
        <v>22400000</v>
      </c>
      <c r="U45" s="245"/>
      <c r="V45" s="245"/>
      <c r="W45" s="245"/>
      <c r="X45" s="245"/>
      <c r="Y45" s="245"/>
      <c r="Z45" s="245"/>
      <c r="AA45" s="245"/>
      <c r="AB45" s="245">
        <f t="shared" ref="AB45" si="10">IFERROR(AB42+AB43-AB44,"")</f>
        <v>30803000</v>
      </c>
      <c r="AC45" s="245"/>
      <c r="AD45" s="245"/>
      <c r="AE45" s="245"/>
      <c r="AF45" s="245"/>
      <c r="AG45" s="245"/>
      <c r="AH45" s="245"/>
      <c r="AI45" s="245"/>
    </row>
    <row r="46" spans="1:35" ht="14.1" customHeight="1" x14ac:dyDescent="0.15">
      <c r="A46" s="200" t="s">
        <v>141</v>
      </c>
      <c r="B46" s="200"/>
      <c r="C46" s="200"/>
      <c r="D46" s="200"/>
      <c r="E46" s="200"/>
      <c r="F46" s="200"/>
      <c r="G46" s="200"/>
      <c r="H46" s="200"/>
      <c r="I46" s="200"/>
      <c r="J46" s="200"/>
      <c r="K46" s="200"/>
      <c r="L46" s="243">
        <v>0</v>
      </c>
      <c r="M46" s="243"/>
      <c r="N46" s="243"/>
      <c r="O46" s="243"/>
      <c r="P46" s="243"/>
      <c r="Q46" s="243"/>
      <c r="R46" s="243"/>
      <c r="S46" s="243"/>
      <c r="T46" s="243">
        <v>0</v>
      </c>
      <c r="U46" s="243"/>
      <c r="V46" s="243"/>
      <c r="W46" s="243"/>
      <c r="X46" s="243"/>
      <c r="Y46" s="243"/>
      <c r="Z46" s="243"/>
      <c r="AA46" s="243"/>
      <c r="AB46" s="243">
        <v>1200000</v>
      </c>
      <c r="AC46" s="243"/>
      <c r="AD46" s="243"/>
      <c r="AE46" s="243"/>
      <c r="AF46" s="243"/>
      <c r="AG46" s="243"/>
      <c r="AH46" s="243"/>
      <c r="AI46" s="243"/>
    </row>
    <row r="47" spans="1:35" ht="14.1" customHeight="1" x14ac:dyDescent="0.15">
      <c r="A47" s="200" t="s">
        <v>142</v>
      </c>
      <c r="B47" s="200"/>
      <c r="C47" s="200"/>
      <c r="D47" s="200"/>
      <c r="E47" s="200"/>
      <c r="F47" s="200"/>
      <c r="G47" s="200"/>
      <c r="H47" s="200"/>
      <c r="I47" s="200"/>
      <c r="J47" s="200"/>
      <c r="K47" s="200"/>
      <c r="L47" s="243">
        <v>120000</v>
      </c>
      <c r="M47" s="243"/>
      <c r="N47" s="243"/>
      <c r="O47" s="243"/>
      <c r="P47" s="243"/>
      <c r="Q47" s="243"/>
      <c r="R47" s="243"/>
      <c r="S47" s="243"/>
      <c r="T47" s="243">
        <v>0</v>
      </c>
      <c r="U47" s="243"/>
      <c r="V47" s="243"/>
      <c r="W47" s="243"/>
      <c r="X47" s="243"/>
      <c r="Y47" s="243"/>
      <c r="Z47" s="243"/>
      <c r="AA47" s="243"/>
      <c r="AB47" s="243">
        <v>6000000</v>
      </c>
      <c r="AC47" s="243"/>
      <c r="AD47" s="243"/>
      <c r="AE47" s="243"/>
      <c r="AF47" s="243"/>
      <c r="AG47" s="243"/>
      <c r="AH47" s="243"/>
      <c r="AI47" s="243"/>
    </row>
    <row r="48" spans="1:35" ht="14.1" customHeight="1" x14ac:dyDescent="0.15">
      <c r="A48" s="244" t="s">
        <v>143</v>
      </c>
      <c r="B48" s="244"/>
      <c r="C48" s="244"/>
      <c r="D48" s="244"/>
      <c r="E48" s="244"/>
      <c r="F48" s="244"/>
      <c r="G48" s="244"/>
      <c r="H48" s="244"/>
      <c r="I48" s="244"/>
      <c r="J48" s="244"/>
      <c r="K48" s="244"/>
      <c r="L48" s="245">
        <f>IFERROR(L45+L46-L47,"")</f>
        <v>24982000</v>
      </c>
      <c r="M48" s="245"/>
      <c r="N48" s="245"/>
      <c r="O48" s="245"/>
      <c r="P48" s="245"/>
      <c r="Q48" s="245"/>
      <c r="R48" s="245"/>
      <c r="S48" s="245"/>
      <c r="T48" s="245">
        <f t="shared" ref="T48" si="11">IFERROR(T45+T46-T47,"")</f>
        <v>22400000</v>
      </c>
      <c r="U48" s="245"/>
      <c r="V48" s="245"/>
      <c r="W48" s="245"/>
      <c r="X48" s="245"/>
      <c r="Y48" s="245"/>
      <c r="Z48" s="245"/>
      <c r="AA48" s="245"/>
      <c r="AB48" s="245">
        <f t="shared" ref="AB48" si="12">IFERROR(AB45+AB46-AB47,"")</f>
        <v>26003000</v>
      </c>
      <c r="AC48" s="245"/>
      <c r="AD48" s="245"/>
      <c r="AE48" s="245"/>
      <c r="AF48" s="245"/>
      <c r="AG48" s="245"/>
      <c r="AH48" s="245"/>
      <c r="AI48" s="245"/>
    </row>
    <row r="49" spans="1:35" ht="14.1" customHeight="1" x14ac:dyDescent="0.15">
      <c r="A49" s="200" t="s">
        <v>144</v>
      </c>
      <c r="B49" s="200"/>
      <c r="C49" s="200"/>
      <c r="D49" s="200"/>
      <c r="E49" s="200"/>
      <c r="F49" s="200"/>
      <c r="G49" s="200"/>
      <c r="H49" s="200"/>
      <c r="I49" s="200"/>
      <c r="J49" s="200"/>
      <c r="K49" s="200"/>
      <c r="L49" s="243">
        <v>15000000</v>
      </c>
      <c r="M49" s="243"/>
      <c r="N49" s="243"/>
      <c r="O49" s="243"/>
      <c r="P49" s="243"/>
      <c r="Q49" s="243"/>
      <c r="R49" s="243"/>
      <c r="S49" s="243"/>
      <c r="T49" s="230">
        <v>15000000</v>
      </c>
      <c r="U49" s="231"/>
      <c r="V49" s="231"/>
      <c r="W49" s="231"/>
      <c r="X49" s="231"/>
      <c r="Y49" s="231"/>
      <c r="Z49" s="231"/>
      <c r="AA49" s="232"/>
      <c r="AB49" s="230">
        <v>15000000</v>
      </c>
      <c r="AC49" s="231"/>
      <c r="AD49" s="231"/>
      <c r="AE49" s="231"/>
      <c r="AF49" s="231"/>
      <c r="AG49" s="231"/>
      <c r="AH49" s="231"/>
      <c r="AI49" s="232"/>
    </row>
    <row r="50" spans="1:35" ht="14.1" customHeight="1" x14ac:dyDescent="0.15">
      <c r="A50" s="244" t="s">
        <v>145</v>
      </c>
      <c r="B50" s="244"/>
      <c r="C50" s="244"/>
      <c r="D50" s="244"/>
      <c r="E50" s="244"/>
      <c r="F50" s="244"/>
      <c r="G50" s="244"/>
      <c r="H50" s="244"/>
      <c r="I50" s="244"/>
      <c r="J50" s="244"/>
      <c r="K50" s="244"/>
      <c r="L50" s="245">
        <f>IFERROR(L48-L49,"")</f>
        <v>9982000</v>
      </c>
      <c r="M50" s="245"/>
      <c r="N50" s="245"/>
      <c r="O50" s="245"/>
      <c r="P50" s="245"/>
      <c r="Q50" s="245"/>
      <c r="R50" s="245"/>
      <c r="S50" s="245"/>
      <c r="T50" s="245">
        <f t="shared" ref="T50" si="13">IFERROR(T48-T49,"")</f>
        <v>7400000</v>
      </c>
      <c r="U50" s="245"/>
      <c r="V50" s="245"/>
      <c r="W50" s="245"/>
      <c r="X50" s="245"/>
      <c r="Y50" s="245"/>
      <c r="Z50" s="245"/>
      <c r="AA50" s="245"/>
      <c r="AB50" s="245">
        <f t="shared" ref="AB50" si="14">IFERROR(AB48-AB49,"")</f>
        <v>11003000</v>
      </c>
      <c r="AC50" s="245"/>
      <c r="AD50" s="245"/>
      <c r="AE50" s="245"/>
      <c r="AF50" s="245"/>
      <c r="AG50" s="245"/>
      <c r="AH50" s="245"/>
      <c r="AI50" s="245"/>
    </row>
    <row r="51" spans="1:35" ht="14.1" customHeight="1" x14ac:dyDescent="0.15"/>
    <row r="52" spans="1:35" ht="18" customHeight="1" x14ac:dyDescent="0.15">
      <c r="A52" s="33" t="s">
        <v>146</v>
      </c>
    </row>
    <row r="53" spans="1:35" ht="15.95" customHeight="1" x14ac:dyDescent="0.15">
      <c r="A53" s="149" t="s">
        <v>53</v>
      </c>
      <c r="B53" s="149"/>
      <c r="C53" s="149"/>
      <c r="D53" s="149"/>
      <c r="E53" s="149"/>
      <c r="F53" s="149"/>
      <c r="G53" s="149"/>
      <c r="H53" s="149"/>
      <c r="I53" s="149"/>
      <c r="J53" s="149"/>
      <c r="K53" s="140"/>
      <c r="L53" s="48" t="s">
        <v>91</v>
      </c>
      <c r="M53" s="222" t="s">
        <v>81</v>
      </c>
      <c r="N53" s="222"/>
      <c r="O53" s="222">
        <f>IF($O$16=0,"",$O$16)</f>
        <v>4</v>
      </c>
      <c r="P53" s="222"/>
      <c r="Q53" s="241" t="s">
        <v>110</v>
      </c>
      <c r="R53" s="241"/>
      <c r="S53" s="242"/>
      <c r="T53" s="48" t="s">
        <v>91</v>
      </c>
      <c r="U53" s="222" t="s">
        <v>81</v>
      </c>
      <c r="V53" s="222"/>
      <c r="W53" s="222">
        <f>IF($W$16=0,"",$W$16)</f>
        <v>5</v>
      </c>
      <c r="X53" s="222"/>
      <c r="Y53" s="241" t="s">
        <v>110</v>
      </c>
      <c r="Z53" s="241"/>
      <c r="AA53" s="242"/>
      <c r="AB53" s="48" t="s">
        <v>91</v>
      </c>
      <c r="AC53" s="222" t="s">
        <v>81</v>
      </c>
      <c r="AD53" s="222"/>
      <c r="AE53" s="222">
        <f>IF($AE$16=0,"",$AE$16)</f>
        <v>6</v>
      </c>
      <c r="AF53" s="222"/>
      <c r="AG53" s="241" t="s">
        <v>110</v>
      </c>
      <c r="AH53" s="241"/>
      <c r="AI53" s="242"/>
    </row>
    <row r="54" spans="1:35" ht="15.95" customHeight="1" x14ac:dyDescent="0.15">
      <c r="A54" s="200" t="s">
        <v>147</v>
      </c>
      <c r="B54" s="200"/>
      <c r="C54" s="200"/>
      <c r="D54" s="200"/>
      <c r="E54" s="200"/>
      <c r="F54" s="200"/>
      <c r="G54" s="200"/>
      <c r="H54" s="200"/>
      <c r="I54" s="200"/>
      <c r="J54" s="200"/>
      <c r="K54" s="200"/>
      <c r="L54" s="226">
        <f>IFERROR(IF(L20=0,"",ROUND(L33/L20*100,0)),"")</f>
        <v>29</v>
      </c>
      <c r="M54" s="246"/>
      <c r="N54" s="246"/>
      <c r="O54" s="246"/>
      <c r="P54" s="246"/>
      <c r="Q54" s="246"/>
      <c r="R54" s="246"/>
      <c r="S54" s="246"/>
      <c r="T54" s="226">
        <f>IFERROR(IF(T20=0,"",ROUND(T33/T20*100,0)),"")</f>
        <v>29</v>
      </c>
      <c r="U54" s="246"/>
      <c r="V54" s="246"/>
      <c r="W54" s="246"/>
      <c r="X54" s="246"/>
      <c r="Y54" s="246"/>
      <c r="Z54" s="246"/>
      <c r="AA54" s="246"/>
      <c r="AB54" s="226">
        <f t="shared" ref="AB54" si="15">IFERROR(IF(AB20=0,"",ROUND(AB33/AB20*100,0)),"")</f>
        <v>28</v>
      </c>
      <c r="AC54" s="246"/>
      <c r="AD54" s="246"/>
      <c r="AE54" s="246"/>
      <c r="AF54" s="246"/>
      <c r="AG54" s="246"/>
      <c r="AH54" s="246"/>
      <c r="AI54" s="246"/>
    </row>
    <row r="55" spans="1:35" ht="15.95" customHeight="1" x14ac:dyDescent="0.15">
      <c r="A55" s="200" t="s">
        <v>140</v>
      </c>
      <c r="B55" s="200"/>
      <c r="C55" s="200"/>
      <c r="D55" s="200"/>
      <c r="E55" s="200"/>
      <c r="F55" s="200"/>
      <c r="G55" s="200"/>
      <c r="H55" s="200"/>
      <c r="I55" s="200"/>
      <c r="J55" s="200"/>
      <c r="K55" s="200"/>
      <c r="L55" s="226">
        <f>L45</f>
        <v>25102000</v>
      </c>
      <c r="M55" s="246"/>
      <c r="N55" s="246"/>
      <c r="O55" s="246"/>
      <c r="P55" s="246"/>
      <c r="Q55" s="246"/>
      <c r="R55" s="246"/>
      <c r="S55" s="246"/>
      <c r="T55" s="226">
        <f>T45</f>
        <v>22400000</v>
      </c>
      <c r="U55" s="246"/>
      <c r="V55" s="246"/>
      <c r="W55" s="246"/>
      <c r="X55" s="246"/>
      <c r="Y55" s="246"/>
      <c r="Z55" s="246"/>
      <c r="AA55" s="246"/>
      <c r="AB55" s="226">
        <f>AB45</f>
        <v>30803000</v>
      </c>
      <c r="AC55" s="246"/>
      <c r="AD55" s="246"/>
      <c r="AE55" s="246"/>
      <c r="AF55" s="246"/>
      <c r="AG55" s="246"/>
      <c r="AH55" s="246"/>
      <c r="AI55" s="246"/>
    </row>
    <row r="56" spans="1:35" ht="15.95" customHeight="1" x14ac:dyDescent="0.15">
      <c r="A56" s="200" t="s">
        <v>148</v>
      </c>
      <c r="B56" s="200"/>
      <c r="C56" s="200"/>
      <c r="D56" s="200"/>
      <c r="E56" s="200"/>
      <c r="F56" s="200"/>
      <c r="G56" s="200"/>
      <c r="H56" s="200"/>
      <c r="I56" s="200"/>
      <c r="J56" s="200"/>
      <c r="K56" s="200"/>
      <c r="L56" s="232">
        <v>8850000</v>
      </c>
      <c r="M56" s="243"/>
      <c r="N56" s="243"/>
      <c r="O56" s="243"/>
      <c r="P56" s="243"/>
      <c r="Q56" s="243"/>
      <c r="R56" s="243"/>
      <c r="S56" s="243"/>
      <c r="T56" s="232">
        <v>6630000</v>
      </c>
      <c r="U56" s="243"/>
      <c r="V56" s="243"/>
      <c r="W56" s="243"/>
      <c r="X56" s="243"/>
      <c r="Y56" s="243"/>
      <c r="Z56" s="243"/>
      <c r="AA56" s="243"/>
      <c r="AB56" s="232">
        <v>8667600</v>
      </c>
      <c r="AC56" s="243"/>
      <c r="AD56" s="243"/>
      <c r="AE56" s="243"/>
      <c r="AF56" s="243"/>
      <c r="AG56" s="243"/>
      <c r="AH56" s="243"/>
      <c r="AI56" s="243"/>
    </row>
    <row r="57" spans="1:35" ht="15.95" customHeight="1" x14ac:dyDescent="0.15">
      <c r="A57" s="200" t="s">
        <v>149</v>
      </c>
      <c r="B57" s="200"/>
      <c r="C57" s="200"/>
      <c r="D57" s="200"/>
      <c r="E57" s="200"/>
      <c r="F57" s="200"/>
      <c r="G57" s="200"/>
      <c r="H57" s="200"/>
      <c r="I57" s="200"/>
      <c r="J57" s="200"/>
      <c r="K57" s="200"/>
      <c r="L57" s="226">
        <f>IFERROR(L55+L56,"")</f>
        <v>33952000</v>
      </c>
      <c r="M57" s="246"/>
      <c r="N57" s="246"/>
      <c r="O57" s="246"/>
      <c r="P57" s="246"/>
      <c r="Q57" s="246"/>
      <c r="R57" s="246"/>
      <c r="S57" s="246"/>
      <c r="T57" s="226">
        <f t="shared" ref="T57" si="16">IFERROR(T55+T56,"")</f>
        <v>29030000</v>
      </c>
      <c r="U57" s="246"/>
      <c r="V57" s="246"/>
      <c r="W57" s="246"/>
      <c r="X57" s="246"/>
      <c r="Y57" s="246"/>
      <c r="Z57" s="246"/>
      <c r="AA57" s="246"/>
      <c r="AB57" s="226">
        <f t="shared" ref="AB57" si="17">IFERROR(AB55+AB56,"")</f>
        <v>39470600</v>
      </c>
      <c r="AC57" s="246"/>
      <c r="AD57" s="246"/>
      <c r="AE57" s="246"/>
      <c r="AF57" s="246"/>
      <c r="AG57" s="246"/>
      <c r="AH57" s="246"/>
      <c r="AI57" s="246"/>
    </row>
    <row r="58" spans="1:35" ht="14.1" customHeight="1" x14ac:dyDescent="0.15">
      <c r="A58" s="40" t="s">
        <v>31</v>
      </c>
    </row>
    <row r="59" spans="1:35" ht="14.1" customHeight="1" x14ac:dyDescent="0.15">
      <c r="A59" s="31" t="s">
        <v>32</v>
      </c>
      <c r="B59" s="39" t="s">
        <v>150</v>
      </c>
    </row>
    <row r="60" spans="1:35" ht="14.1" customHeight="1" x14ac:dyDescent="0.15">
      <c r="A60" s="31" t="s">
        <v>34</v>
      </c>
      <c r="B60" s="39" t="s">
        <v>151</v>
      </c>
    </row>
    <row r="61" spans="1:35" ht="14.1" customHeight="1" x14ac:dyDescent="0.15">
      <c r="A61" s="31" t="s">
        <v>96</v>
      </c>
      <c r="B61" s="39" t="s">
        <v>152</v>
      </c>
    </row>
    <row r="62" spans="1:35" ht="18" customHeight="1" x14ac:dyDescent="0.15"/>
    <row r="63" spans="1:35" ht="18" customHeight="1" x14ac:dyDescent="0.15">
      <c r="A63" s="33" t="s">
        <v>153</v>
      </c>
    </row>
    <row r="64" spans="1:35" ht="18" customHeight="1" x14ac:dyDescent="0.15">
      <c r="A64" s="50"/>
      <c r="B64" s="247" t="s">
        <v>154</v>
      </c>
      <c r="C64" s="247"/>
      <c r="D64" s="247"/>
      <c r="E64" s="247"/>
      <c r="F64" s="247"/>
      <c r="G64" s="247"/>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AG64" s="247"/>
      <c r="AH64" s="247"/>
      <c r="AI64" s="247"/>
    </row>
    <row r="65" spans="1:35" ht="14.1" customHeight="1" x14ac:dyDescent="0.15">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AG65" s="247"/>
      <c r="AH65" s="247"/>
      <c r="AI65" s="247"/>
    </row>
    <row r="66" spans="1:35" ht="14.1" customHeight="1" x14ac:dyDescent="0.15"/>
    <row r="67" spans="1:35" ht="18" customHeight="1" x14ac:dyDescent="0.15">
      <c r="A67" s="33" t="s">
        <v>155</v>
      </c>
    </row>
    <row r="68" spans="1:35" ht="18" customHeight="1" x14ac:dyDescent="0.15">
      <c r="A68" s="33" t="s">
        <v>102</v>
      </c>
    </row>
    <row r="69" spans="1:35" ht="18" customHeight="1" x14ac:dyDescent="0.15">
      <c r="B69" s="221" t="s">
        <v>156</v>
      </c>
      <c r="C69" s="221"/>
      <c r="D69" s="221"/>
      <c r="E69" s="221"/>
      <c r="F69" s="221"/>
      <c r="G69" s="221"/>
      <c r="H69" s="221"/>
      <c r="I69" s="221"/>
      <c r="J69" s="221"/>
      <c r="K69" s="221"/>
      <c r="L69" s="221"/>
      <c r="M69" s="221"/>
      <c r="N69" s="221"/>
      <c r="O69" s="221"/>
      <c r="P69" s="221"/>
      <c r="Q69" s="221"/>
      <c r="R69" s="221"/>
      <c r="S69" s="221"/>
      <c r="T69" s="221"/>
      <c r="U69" s="221"/>
      <c r="V69" s="221"/>
      <c r="W69" s="221"/>
      <c r="X69" s="221"/>
      <c r="Y69" s="221"/>
      <c r="Z69" s="221"/>
      <c r="AA69" s="221"/>
      <c r="AB69" s="221"/>
      <c r="AC69" s="221"/>
      <c r="AD69" s="221"/>
      <c r="AE69" s="221"/>
      <c r="AF69" s="221"/>
      <c r="AG69" s="221"/>
      <c r="AH69" s="221"/>
      <c r="AI69" s="221"/>
    </row>
    <row r="70" spans="1:35" ht="18" customHeight="1" x14ac:dyDescent="0.15">
      <c r="A70" s="32" t="s">
        <v>104</v>
      </c>
      <c r="B70" s="221" t="s">
        <v>157</v>
      </c>
      <c r="C70" s="221"/>
      <c r="D70" s="221"/>
      <c r="E70" s="221"/>
      <c r="F70" s="221"/>
      <c r="G70" s="221"/>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row>
    <row r="71" spans="1:35" ht="14.1" customHeight="1" x14ac:dyDescent="0.15">
      <c r="B71" s="221"/>
      <c r="C71" s="221"/>
      <c r="D71" s="221"/>
      <c r="E71" s="221"/>
      <c r="F71" s="221"/>
      <c r="G71" s="221"/>
      <c r="H71" s="221"/>
      <c r="I71" s="221"/>
      <c r="J71" s="221"/>
      <c r="K71" s="221"/>
      <c r="L71" s="221"/>
      <c r="M71" s="221"/>
      <c r="N71" s="221"/>
      <c r="O71" s="221"/>
      <c r="P71" s="221"/>
      <c r="Q71" s="221"/>
      <c r="R71" s="221"/>
      <c r="S71" s="221"/>
      <c r="T71" s="221"/>
      <c r="U71" s="221"/>
      <c r="V71" s="221"/>
      <c r="W71" s="221"/>
      <c r="X71" s="221"/>
      <c r="Y71" s="221"/>
      <c r="Z71" s="221"/>
      <c r="AA71" s="221"/>
      <c r="AB71" s="221"/>
      <c r="AC71" s="221"/>
      <c r="AD71" s="221"/>
      <c r="AE71" s="221"/>
      <c r="AF71" s="221"/>
      <c r="AG71" s="221"/>
      <c r="AH71" s="221"/>
      <c r="AI71" s="221"/>
    </row>
    <row r="72" spans="1:35" ht="18" customHeight="1" x14ac:dyDescent="0.15">
      <c r="B72" s="221" t="s">
        <v>106</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row>
    <row r="73" spans="1:35" ht="14.1" customHeight="1" x14ac:dyDescent="0.15">
      <c r="B73" s="221"/>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row>
    <row r="74" spans="1:35" ht="18" customHeight="1" x14ac:dyDescent="0.15"/>
    <row r="75" spans="1:35" ht="18" customHeight="1" x14ac:dyDescent="0.15">
      <c r="A75" s="33" t="s">
        <v>158</v>
      </c>
    </row>
    <row r="76" spans="1:35" ht="15.95" customHeight="1" x14ac:dyDescent="0.15">
      <c r="A76" s="149" t="s">
        <v>53</v>
      </c>
      <c r="B76" s="149"/>
      <c r="C76" s="149"/>
      <c r="D76" s="149"/>
      <c r="E76" s="149"/>
      <c r="F76" s="149"/>
      <c r="G76" s="149"/>
      <c r="H76" s="149"/>
      <c r="I76" s="149"/>
      <c r="J76" s="149"/>
      <c r="K76" s="149"/>
      <c r="L76" s="48" t="s">
        <v>91</v>
      </c>
      <c r="M76" s="248"/>
      <c r="N76" s="248"/>
      <c r="O76" s="248"/>
      <c r="P76" s="248"/>
      <c r="Q76" s="241" t="s">
        <v>110</v>
      </c>
      <c r="R76" s="241"/>
      <c r="S76" s="242"/>
      <c r="T76" s="48" t="s">
        <v>91</v>
      </c>
      <c r="U76" s="248"/>
      <c r="V76" s="248"/>
      <c r="W76" s="248"/>
      <c r="X76" s="248"/>
      <c r="Y76" s="241" t="s">
        <v>110</v>
      </c>
      <c r="Z76" s="241"/>
      <c r="AA76" s="242"/>
      <c r="AB76" s="48" t="s">
        <v>91</v>
      </c>
      <c r="AC76" s="248"/>
      <c r="AD76" s="248"/>
      <c r="AE76" s="248"/>
      <c r="AF76" s="248"/>
      <c r="AG76" s="241" t="s">
        <v>110</v>
      </c>
      <c r="AH76" s="241"/>
      <c r="AI76" s="242"/>
    </row>
    <row r="77" spans="1:35" ht="15.95" customHeight="1" x14ac:dyDescent="0.15">
      <c r="A77" s="200" t="s">
        <v>159</v>
      </c>
      <c r="B77" s="200"/>
      <c r="C77" s="200"/>
      <c r="D77" s="200"/>
      <c r="E77" s="200"/>
      <c r="F77" s="200"/>
      <c r="G77" s="200"/>
      <c r="H77" s="200"/>
      <c r="I77" s="200"/>
      <c r="J77" s="200"/>
      <c r="K77" s="200"/>
      <c r="L77" s="249"/>
      <c r="M77" s="249"/>
      <c r="N77" s="249"/>
      <c r="O77" s="249"/>
      <c r="P77" s="249"/>
      <c r="Q77" s="249"/>
      <c r="R77" s="249"/>
      <c r="S77" s="249"/>
      <c r="T77" s="249"/>
      <c r="U77" s="249"/>
      <c r="V77" s="249"/>
      <c r="W77" s="249"/>
      <c r="X77" s="249"/>
      <c r="Y77" s="249"/>
      <c r="Z77" s="249"/>
      <c r="AA77" s="249"/>
      <c r="AB77" s="249"/>
      <c r="AC77" s="249"/>
      <c r="AD77" s="249"/>
      <c r="AE77" s="249"/>
      <c r="AF77" s="249"/>
      <c r="AG77" s="249"/>
      <c r="AH77" s="249"/>
      <c r="AI77" s="249"/>
    </row>
    <row r="78" spans="1:35" ht="14.1" customHeight="1" x14ac:dyDescent="0.15">
      <c r="A78" s="40" t="s">
        <v>160</v>
      </c>
    </row>
    <row r="79" spans="1:35" ht="14.1" customHeight="1" x14ac:dyDescent="0.15"/>
    <row r="80" spans="1:35" s="12" customFormat="1" ht="18" customHeight="1" x14ac:dyDescent="0.15">
      <c r="A80" s="33" t="s">
        <v>153</v>
      </c>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row>
    <row r="81" spans="1:35" s="12" customFormat="1" ht="18" customHeight="1" x14ac:dyDescent="0.15">
      <c r="A81" s="33"/>
      <c r="B81" s="247" t="s">
        <v>161</v>
      </c>
      <c r="C81" s="247"/>
      <c r="D81" s="247"/>
      <c r="E81" s="247"/>
      <c r="F81" s="247"/>
      <c r="G81" s="247"/>
      <c r="H81" s="247"/>
      <c r="I81" s="247"/>
      <c r="J81" s="247"/>
      <c r="K81" s="247"/>
      <c r="L81" s="247"/>
      <c r="M81" s="247"/>
      <c r="N81" s="247"/>
      <c r="O81" s="247"/>
      <c r="P81" s="247"/>
      <c r="Q81" s="247"/>
      <c r="R81" s="247"/>
      <c r="S81" s="247"/>
      <c r="T81" s="247"/>
      <c r="U81" s="247"/>
      <c r="V81" s="247"/>
      <c r="W81" s="247"/>
      <c r="X81" s="247"/>
      <c r="Y81" s="247"/>
      <c r="Z81" s="247"/>
      <c r="AA81" s="247"/>
      <c r="AB81" s="247"/>
      <c r="AC81" s="247"/>
      <c r="AD81" s="247"/>
      <c r="AE81" s="247"/>
      <c r="AF81" s="247"/>
      <c r="AG81" s="247"/>
      <c r="AH81" s="247"/>
      <c r="AI81" s="247"/>
    </row>
    <row r="82" spans="1:35" ht="14.1" customHeight="1" x14ac:dyDescent="0.15">
      <c r="B82" s="247"/>
      <c r="C82" s="247"/>
      <c r="D82" s="247"/>
      <c r="E82" s="247"/>
      <c r="F82" s="247"/>
      <c r="G82" s="247"/>
      <c r="H82" s="247"/>
      <c r="I82" s="247"/>
      <c r="J82" s="247"/>
      <c r="K82" s="247"/>
      <c r="L82" s="247"/>
      <c r="M82" s="247"/>
      <c r="N82" s="247"/>
      <c r="O82" s="247"/>
      <c r="P82" s="247"/>
      <c r="Q82" s="247"/>
      <c r="R82" s="247"/>
      <c r="S82" s="247"/>
      <c r="T82" s="247"/>
      <c r="U82" s="247"/>
      <c r="V82" s="247"/>
      <c r="W82" s="247"/>
      <c r="X82" s="247"/>
      <c r="Y82" s="247"/>
      <c r="Z82" s="247"/>
      <c r="AA82" s="247"/>
      <c r="AB82" s="247"/>
      <c r="AC82" s="247"/>
      <c r="AD82" s="247"/>
      <c r="AE82" s="247"/>
      <c r="AF82" s="247"/>
      <c r="AG82" s="247"/>
      <c r="AH82" s="247"/>
      <c r="AI82" s="247"/>
    </row>
    <row r="83" spans="1:35" ht="14.1" customHeight="1" x14ac:dyDescent="0.15"/>
    <row r="84" spans="1:35" ht="14.1" customHeight="1" x14ac:dyDescent="0.15">
      <c r="A84" s="40"/>
      <c r="C84" s="124"/>
      <c r="D84" s="124"/>
      <c r="E84" s="124"/>
      <c r="F84" s="124"/>
      <c r="G84" s="124"/>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row>
    <row r="85" spans="1:35" ht="14.1" customHeight="1" x14ac:dyDescent="0.15">
      <c r="C85" s="124"/>
      <c r="D85" s="124"/>
      <c r="E85" s="124"/>
      <c r="F85" s="124"/>
      <c r="G85" s="124"/>
      <c r="H85" s="124"/>
      <c r="I85" s="124"/>
      <c r="J85" s="124"/>
      <c r="K85" s="124"/>
      <c r="L85" s="124"/>
      <c r="M85" s="124"/>
      <c r="N85" s="124"/>
      <c r="O85" s="124"/>
      <c r="P85" s="124"/>
      <c r="Q85" s="124"/>
      <c r="R85" s="124"/>
      <c r="S85" s="124"/>
      <c r="T85" s="124"/>
      <c r="U85" s="124"/>
      <c r="V85" s="124"/>
      <c r="W85" s="124"/>
      <c r="X85" s="124"/>
      <c r="Y85" s="124"/>
      <c r="Z85" s="124"/>
      <c r="AA85" s="124"/>
      <c r="AB85" s="124"/>
      <c r="AC85" s="124"/>
      <c r="AD85" s="124"/>
      <c r="AE85" s="124"/>
      <c r="AF85" s="124"/>
      <c r="AG85" s="124"/>
      <c r="AH85" s="124"/>
      <c r="AI85" s="124"/>
    </row>
    <row r="86" spans="1:35" ht="14.1" customHeight="1" x14ac:dyDescent="0.15">
      <c r="C86" s="124"/>
      <c r="D86" s="124"/>
      <c r="E86" s="124"/>
      <c r="F86" s="124"/>
      <c r="G86" s="124"/>
      <c r="H86" s="124"/>
      <c r="I86" s="124"/>
      <c r="J86" s="124"/>
      <c r="K86" s="124"/>
      <c r="L86" s="124"/>
      <c r="M86" s="124"/>
      <c r="N86" s="124"/>
      <c r="O86" s="124"/>
      <c r="P86" s="124"/>
      <c r="Q86" s="124"/>
      <c r="R86" s="124"/>
      <c r="S86" s="124"/>
      <c r="T86" s="124"/>
      <c r="U86" s="124"/>
      <c r="V86" s="124"/>
      <c r="W86" s="124"/>
      <c r="X86" s="124"/>
      <c r="Y86" s="124"/>
      <c r="Z86" s="124"/>
      <c r="AA86" s="124"/>
      <c r="AB86" s="124"/>
      <c r="AC86" s="124"/>
      <c r="AD86" s="124"/>
      <c r="AE86" s="124"/>
      <c r="AF86" s="124"/>
      <c r="AG86" s="124"/>
      <c r="AH86" s="124"/>
      <c r="AI86" s="124"/>
    </row>
    <row r="87" spans="1:35" ht="14.1" customHeight="1" x14ac:dyDescent="0.15">
      <c r="C87" s="124"/>
      <c r="D87" s="124"/>
      <c r="E87" s="124"/>
      <c r="F87" s="124"/>
      <c r="G87" s="124"/>
      <c r="H87" s="124"/>
      <c r="I87" s="124"/>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row>
    <row r="88" spans="1:35" ht="14.1" customHeight="1" x14ac:dyDescent="0.15"/>
    <row r="89" spans="1:35" ht="14.1" customHeight="1" x14ac:dyDescent="0.15"/>
    <row r="90" spans="1:35" ht="14.1" customHeight="1" x14ac:dyDescent="0.15"/>
    <row r="91" spans="1:35" ht="14.1" customHeight="1" x14ac:dyDescent="0.15"/>
    <row r="92" spans="1:35" ht="14.1" customHeight="1" x14ac:dyDescent="0.15"/>
    <row r="93" spans="1:35" ht="14.1" customHeight="1" x14ac:dyDescent="0.15"/>
    <row r="94" spans="1:35" ht="14.1" customHeight="1" x14ac:dyDescent="0.15"/>
    <row r="95" spans="1:35" ht="14.1" customHeight="1" x14ac:dyDescent="0.15"/>
    <row r="96" spans="1:35"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row r="284" ht="14.1" customHeight="1" x14ac:dyDescent="0.15"/>
    <row r="285" ht="14.1" customHeight="1" x14ac:dyDescent="0.15"/>
    <row r="286" ht="14.1" customHeight="1" x14ac:dyDescent="0.15"/>
    <row r="287" ht="14.1" customHeight="1" x14ac:dyDescent="0.15"/>
    <row r="288" ht="14.1" customHeight="1" x14ac:dyDescent="0.15"/>
    <row r="289" ht="14.1" customHeight="1" x14ac:dyDescent="0.15"/>
    <row r="290" ht="14.1" customHeight="1" x14ac:dyDescent="0.15"/>
    <row r="291" ht="14.1" customHeight="1" x14ac:dyDescent="0.15"/>
    <row r="292" ht="14.1" customHeight="1" x14ac:dyDescent="0.15"/>
    <row r="293" ht="14.1" customHeight="1" x14ac:dyDescent="0.15"/>
    <row r="294" ht="14.1" customHeight="1" x14ac:dyDescent="0.15"/>
    <row r="295" ht="14.1" customHeight="1" x14ac:dyDescent="0.15"/>
    <row r="296" ht="14.1" customHeight="1" x14ac:dyDescent="0.15"/>
    <row r="297" ht="14.1" customHeight="1" x14ac:dyDescent="0.15"/>
    <row r="298" ht="14.1" customHeight="1" x14ac:dyDescent="0.15"/>
    <row r="299" ht="14.1" customHeight="1" x14ac:dyDescent="0.15"/>
    <row r="300" ht="14.1" customHeight="1" x14ac:dyDescent="0.15"/>
    <row r="301" ht="14.1" customHeight="1" x14ac:dyDescent="0.15"/>
    <row r="302" ht="14.1" customHeight="1" x14ac:dyDescent="0.15"/>
    <row r="303" ht="14.1" customHeight="1" x14ac:dyDescent="0.15"/>
    <row r="304" ht="14.1" customHeight="1" x14ac:dyDescent="0.15"/>
    <row r="305" ht="14.1" customHeight="1" x14ac:dyDescent="0.15"/>
    <row r="306" ht="14.1" customHeight="1" x14ac:dyDescent="0.15"/>
    <row r="307" ht="14.1" customHeight="1" x14ac:dyDescent="0.15"/>
    <row r="308" ht="14.1" customHeight="1" x14ac:dyDescent="0.15"/>
    <row r="309" ht="14.1" customHeight="1" x14ac:dyDescent="0.15"/>
    <row r="310" ht="14.1" customHeight="1" x14ac:dyDescent="0.15"/>
    <row r="311" ht="14.1" customHeight="1" x14ac:dyDescent="0.15"/>
    <row r="312" ht="14.1" customHeight="1" x14ac:dyDescent="0.15"/>
    <row r="313" ht="14.1" customHeight="1" x14ac:dyDescent="0.15"/>
    <row r="314" ht="14.1" customHeight="1" x14ac:dyDescent="0.15"/>
    <row r="315" ht="14.1" customHeight="1" x14ac:dyDescent="0.15"/>
    <row r="316" ht="14.1" customHeight="1" x14ac:dyDescent="0.15"/>
    <row r="317" ht="14.1" customHeight="1" x14ac:dyDescent="0.15"/>
    <row r="318" ht="14.1" customHeight="1" x14ac:dyDescent="0.15"/>
    <row r="319" ht="14.1" customHeight="1" x14ac:dyDescent="0.15"/>
    <row r="320" ht="14.1" customHeight="1" x14ac:dyDescent="0.15"/>
    <row r="321" ht="14.1" customHeight="1" x14ac:dyDescent="0.15"/>
    <row r="322" ht="14.1" customHeight="1" x14ac:dyDescent="0.15"/>
    <row r="323" ht="14.1" customHeight="1" x14ac:dyDescent="0.15"/>
    <row r="324" ht="14.1" customHeight="1" x14ac:dyDescent="0.15"/>
    <row r="325" ht="14.1" customHeight="1" x14ac:dyDescent="0.15"/>
    <row r="326" ht="14.1" customHeight="1" x14ac:dyDescent="0.15"/>
    <row r="327" ht="14.1" customHeight="1" x14ac:dyDescent="0.15"/>
    <row r="328" ht="14.1" customHeight="1" x14ac:dyDescent="0.15"/>
    <row r="329" ht="14.1" customHeight="1" x14ac:dyDescent="0.15"/>
    <row r="330" ht="14.1" customHeight="1" x14ac:dyDescent="0.15"/>
    <row r="331" ht="14.1" customHeight="1" x14ac:dyDescent="0.15"/>
    <row r="332" ht="14.1" customHeight="1" x14ac:dyDescent="0.15"/>
    <row r="333" ht="14.1" customHeight="1" x14ac:dyDescent="0.15"/>
    <row r="334" ht="14.1" customHeight="1" x14ac:dyDescent="0.15"/>
    <row r="335" ht="14.1" customHeight="1" x14ac:dyDescent="0.15"/>
    <row r="336" ht="14.1" customHeight="1" x14ac:dyDescent="0.15"/>
    <row r="337" ht="14.1" customHeight="1" x14ac:dyDescent="0.15"/>
    <row r="338" ht="14.1" customHeight="1" x14ac:dyDescent="0.15"/>
    <row r="339" ht="14.1" customHeight="1" x14ac:dyDescent="0.15"/>
    <row r="340" ht="14.1" customHeight="1" x14ac:dyDescent="0.15"/>
    <row r="341" ht="14.1" customHeight="1" x14ac:dyDescent="0.15"/>
    <row r="342" ht="14.1" customHeight="1" x14ac:dyDescent="0.15"/>
    <row r="343" ht="14.1" customHeight="1" x14ac:dyDescent="0.15"/>
    <row r="344" ht="14.1" customHeight="1" x14ac:dyDescent="0.15"/>
    <row r="345" ht="14.1" customHeight="1" x14ac:dyDescent="0.15"/>
    <row r="346" ht="14.1" customHeight="1" x14ac:dyDescent="0.15"/>
    <row r="347" ht="14.1" customHeight="1" x14ac:dyDescent="0.15"/>
    <row r="348" ht="14.1" customHeight="1" x14ac:dyDescent="0.15"/>
    <row r="349" ht="14.1" customHeight="1" x14ac:dyDescent="0.15"/>
    <row r="350" ht="14.1" customHeight="1" x14ac:dyDescent="0.15"/>
    <row r="351" ht="14.1" customHeight="1" x14ac:dyDescent="0.15"/>
    <row r="352" ht="14.1" customHeight="1" x14ac:dyDescent="0.15"/>
    <row r="353" ht="14.1" customHeight="1" x14ac:dyDescent="0.15"/>
    <row r="354" ht="14.1" customHeight="1" x14ac:dyDescent="0.15"/>
    <row r="355" ht="14.1" customHeight="1" x14ac:dyDescent="0.15"/>
    <row r="356" ht="14.1" customHeight="1" x14ac:dyDescent="0.15"/>
    <row r="357" ht="14.1" customHeight="1" x14ac:dyDescent="0.15"/>
    <row r="358" ht="14.1" customHeight="1" x14ac:dyDescent="0.15"/>
    <row r="359" ht="14.1" customHeight="1" x14ac:dyDescent="0.15"/>
    <row r="360" ht="14.1" customHeight="1" x14ac:dyDescent="0.15"/>
    <row r="361" ht="14.1" customHeight="1" x14ac:dyDescent="0.15"/>
    <row r="362" ht="14.1" customHeight="1" x14ac:dyDescent="0.15"/>
    <row r="363" ht="14.1" customHeight="1" x14ac:dyDescent="0.15"/>
    <row r="364" ht="14.1" customHeight="1" x14ac:dyDescent="0.15"/>
    <row r="365" ht="14.1" customHeight="1" x14ac:dyDescent="0.15"/>
    <row r="366" ht="14.1" customHeight="1" x14ac:dyDescent="0.15"/>
    <row r="367" ht="14.1" customHeight="1" x14ac:dyDescent="0.15"/>
    <row r="368" ht="14.1" customHeight="1" x14ac:dyDescent="0.15"/>
    <row r="369" ht="14.1" customHeight="1" x14ac:dyDescent="0.15"/>
    <row r="370" ht="14.1" customHeight="1" x14ac:dyDescent="0.15"/>
    <row r="371" ht="14.1" customHeight="1" x14ac:dyDescent="0.15"/>
    <row r="372" ht="14.1" customHeight="1" x14ac:dyDescent="0.15"/>
    <row r="373" ht="14.1" customHeight="1" x14ac:dyDescent="0.15"/>
    <row r="374" ht="14.1" customHeight="1" x14ac:dyDescent="0.15"/>
    <row r="375" ht="14.1" customHeight="1" x14ac:dyDescent="0.15"/>
    <row r="376" ht="14.1" customHeight="1" x14ac:dyDescent="0.15"/>
    <row r="377" ht="14.1" customHeight="1" x14ac:dyDescent="0.15"/>
    <row r="378" ht="14.1" customHeight="1" x14ac:dyDescent="0.15"/>
    <row r="379" ht="14.1" customHeight="1" x14ac:dyDescent="0.15"/>
    <row r="380" ht="14.1" customHeight="1" x14ac:dyDescent="0.15"/>
    <row r="381" ht="14.1" customHeight="1" x14ac:dyDescent="0.15"/>
    <row r="382" ht="14.1" customHeight="1" x14ac:dyDescent="0.15"/>
    <row r="383" ht="14.1" customHeight="1" x14ac:dyDescent="0.15"/>
    <row r="384" ht="14.1" customHeight="1" x14ac:dyDescent="0.15"/>
    <row r="385" ht="14.1" customHeight="1" x14ac:dyDescent="0.15"/>
    <row r="386" ht="14.1" customHeight="1" x14ac:dyDescent="0.15"/>
    <row r="387" ht="14.1" customHeight="1" x14ac:dyDescent="0.15"/>
    <row r="388" ht="14.1" customHeight="1" x14ac:dyDescent="0.15"/>
    <row r="389" ht="14.1" customHeight="1" x14ac:dyDescent="0.15"/>
    <row r="390" ht="14.1" customHeight="1" x14ac:dyDescent="0.15"/>
    <row r="391" ht="14.1" customHeight="1" x14ac:dyDescent="0.15"/>
    <row r="392" ht="14.1" customHeight="1" x14ac:dyDescent="0.15"/>
    <row r="393" ht="14.1" customHeight="1" x14ac:dyDescent="0.15"/>
    <row r="394" ht="14.1" customHeight="1" x14ac:dyDescent="0.15"/>
    <row r="395" ht="14.1" customHeight="1" x14ac:dyDescent="0.15"/>
    <row r="396" ht="14.1" customHeight="1" x14ac:dyDescent="0.15"/>
    <row r="397" ht="14.1" customHeight="1" x14ac:dyDescent="0.15"/>
    <row r="398" ht="14.1" customHeight="1" x14ac:dyDescent="0.15"/>
    <row r="399" ht="14.1" customHeight="1" x14ac:dyDescent="0.15"/>
    <row r="400" ht="14.1" customHeight="1" x14ac:dyDescent="0.15"/>
    <row r="401" ht="14.1" customHeight="1" x14ac:dyDescent="0.15"/>
    <row r="402" ht="14.1" customHeight="1" x14ac:dyDescent="0.15"/>
    <row r="403" ht="14.1" customHeight="1" x14ac:dyDescent="0.15"/>
    <row r="404" ht="14.1" customHeight="1" x14ac:dyDescent="0.15"/>
    <row r="405" ht="14.1" customHeight="1" x14ac:dyDescent="0.15"/>
    <row r="406" ht="14.1" customHeight="1" x14ac:dyDescent="0.15"/>
    <row r="407" ht="14.1" customHeight="1" x14ac:dyDescent="0.15"/>
  </sheetData>
  <sheetProtection selectLockedCells="1"/>
  <mergeCells count="195">
    <mergeCell ref="AB31:AI31"/>
    <mergeCell ref="T32:AA32"/>
    <mergeCell ref="AB32:AI32"/>
    <mergeCell ref="T33:AA33"/>
    <mergeCell ref="AB33:AI33"/>
    <mergeCell ref="T34:AA34"/>
    <mergeCell ref="AB34:AI34"/>
    <mergeCell ref="L27:S27"/>
    <mergeCell ref="L28:S28"/>
    <mergeCell ref="T28:AA28"/>
    <mergeCell ref="AB21:AI21"/>
    <mergeCell ref="T22:AA22"/>
    <mergeCell ref="AB22:AI22"/>
    <mergeCell ref="T23:AA23"/>
    <mergeCell ref="AB26:AI26"/>
    <mergeCell ref="T27:AA27"/>
    <mergeCell ref="AB27:AI27"/>
    <mergeCell ref="L29:S29"/>
    <mergeCell ref="L30:S30"/>
    <mergeCell ref="T29:AA29"/>
    <mergeCell ref="AB29:AI29"/>
    <mergeCell ref="T30:AA30"/>
    <mergeCell ref="AB30:AI30"/>
    <mergeCell ref="AE16:AF16"/>
    <mergeCell ref="L17:S17"/>
    <mergeCell ref="L18:S18"/>
    <mergeCell ref="L19:S19"/>
    <mergeCell ref="L20:S20"/>
    <mergeCell ref="T17:AA17"/>
    <mergeCell ref="AB17:AI17"/>
    <mergeCell ref="T18:AA18"/>
    <mergeCell ref="AB18:AI18"/>
    <mergeCell ref="T19:AA19"/>
    <mergeCell ref="AB19:AI19"/>
    <mergeCell ref="T20:AA20"/>
    <mergeCell ref="AB20:AI20"/>
    <mergeCell ref="D28:K28"/>
    <mergeCell ref="D29:K29"/>
    <mergeCell ref="D30:K30"/>
    <mergeCell ref="D31:K31"/>
    <mergeCell ref="D32:K32"/>
    <mergeCell ref="D33:K33"/>
    <mergeCell ref="A34:K34"/>
    <mergeCell ref="O16:P16"/>
    <mergeCell ref="W16:X16"/>
    <mergeCell ref="L21:S21"/>
    <mergeCell ref="L22:S22"/>
    <mergeCell ref="L23:S23"/>
    <mergeCell ref="T21:AA21"/>
    <mergeCell ref="L31:S31"/>
    <mergeCell ref="L32:S32"/>
    <mergeCell ref="L33:S33"/>
    <mergeCell ref="L34:S34"/>
    <mergeCell ref="T31:AA31"/>
    <mergeCell ref="D17:K17"/>
    <mergeCell ref="D18:K18"/>
    <mergeCell ref="D19:K19"/>
    <mergeCell ref="D22:K22"/>
    <mergeCell ref="D23:K23"/>
    <mergeCell ref="D24:K24"/>
    <mergeCell ref="D25:K25"/>
    <mergeCell ref="D26:K26"/>
    <mergeCell ref="D27:K27"/>
    <mergeCell ref="B81:AI82"/>
    <mergeCell ref="C84:AI87"/>
    <mergeCell ref="AE76:AF76"/>
    <mergeCell ref="AG76:AI76"/>
    <mergeCell ref="A77:K77"/>
    <mergeCell ref="L77:S77"/>
    <mergeCell ref="T77:AA77"/>
    <mergeCell ref="AB77:AI77"/>
    <mergeCell ref="B70:AI71"/>
    <mergeCell ref="B72:AI73"/>
    <mergeCell ref="A76:K76"/>
    <mergeCell ref="M76:N76"/>
    <mergeCell ref="O76:P76"/>
    <mergeCell ref="Q76:S76"/>
    <mergeCell ref="U76:V76"/>
    <mergeCell ref="W76:X76"/>
    <mergeCell ref="Y76:AA76"/>
    <mergeCell ref="AC76:AD76"/>
    <mergeCell ref="A57:K57"/>
    <mergeCell ref="L57:S57"/>
    <mergeCell ref="T57:AA57"/>
    <mergeCell ref="AB57:AI57"/>
    <mergeCell ref="B64:AI65"/>
    <mergeCell ref="B69:AI69"/>
    <mergeCell ref="A55:K55"/>
    <mergeCell ref="L55:S55"/>
    <mergeCell ref="T55:AA55"/>
    <mergeCell ref="AB55:AI55"/>
    <mergeCell ref="A56:K56"/>
    <mergeCell ref="L56:S56"/>
    <mergeCell ref="T56:AA56"/>
    <mergeCell ref="AB56:AI56"/>
    <mergeCell ref="Y53:AA53"/>
    <mergeCell ref="AC53:AD53"/>
    <mergeCell ref="AE53:AF53"/>
    <mergeCell ref="AG53:AI53"/>
    <mergeCell ref="A54:K54"/>
    <mergeCell ref="L54:S54"/>
    <mergeCell ref="T54:AA54"/>
    <mergeCell ref="AB54:AI54"/>
    <mergeCell ref="A53:K53"/>
    <mergeCell ref="M53:N53"/>
    <mergeCell ref="O53:P53"/>
    <mergeCell ref="Q53:S53"/>
    <mergeCell ref="U53:V53"/>
    <mergeCell ref="W53:X53"/>
    <mergeCell ref="A49:K49"/>
    <mergeCell ref="L49:S49"/>
    <mergeCell ref="T49:AA49"/>
    <mergeCell ref="AB49:AI49"/>
    <mergeCell ref="A50:K50"/>
    <mergeCell ref="L50:S50"/>
    <mergeCell ref="T50:AA50"/>
    <mergeCell ref="AB50:AI50"/>
    <mergeCell ref="A47:K47"/>
    <mergeCell ref="L47:S47"/>
    <mergeCell ref="T47:AA47"/>
    <mergeCell ref="AB47:AI47"/>
    <mergeCell ref="A48:K48"/>
    <mergeCell ref="L48:S48"/>
    <mergeCell ref="T48:AA48"/>
    <mergeCell ref="AB48:AI48"/>
    <mergeCell ref="A45:K45"/>
    <mergeCell ref="L45:S45"/>
    <mergeCell ref="T45:AA45"/>
    <mergeCell ref="AB45:AI45"/>
    <mergeCell ref="A46:K46"/>
    <mergeCell ref="L46:S46"/>
    <mergeCell ref="T46:AA46"/>
    <mergeCell ref="AB46:AI46"/>
    <mergeCell ref="A43:K43"/>
    <mergeCell ref="L43:S43"/>
    <mergeCell ref="T43:AA43"/>
    <mergeCell ref="AB43:AI43"/>
    <mergeCell ref="A44:K44"/>
    <mergeCell ref="L44:S44"/>
    <mergeCell ref="T44:AA44"/>
    <mergeCell ref="AB44:AI44"/>
    <mergeCell ref="A41:K41"/>
    <mergeCell ref="L41:S41"/>
    <mergeCell ref="T41:AA41"/>
    <mergeCell ref="AB41:AI41"/>
    <mergeCell ref="A42:K42"/>
    <mergeCell ref="L42:S42"/>
    <mergeCell ref="T42:AA42"/>
    <mergeCell ref="AB42:AI42"/>
    <mergeCell ref="A39:K39"/>
    <mergeCell ref="L39:S39"/>
    <mergeCell ref="T39:AA39"/>
    <mergeCell ref="AB39:AI39"/>
    <mergeCell ref="A40:K40"/>
    <mergeCell ref="L40:S40"/>
    <mergeCell ref="T40:AA40"/>
    <mergeCell ref="AB40:AI40"/>
    <mergeCell ref="Y37:AA37"/>
    <mergeCell ref="AC37:AD37"/>
    <mergeCell ref="AE37:AF37"/>
    <mergeCell ref="AG37:AI37"/>
    <mergeCell ref="A38:K38"/>
    <mergeCell ref="L38:S38"/>
    <mergeCell ref="T38:AA38"/>
    <mergeCell ref="AB38:AI38"/>
    <mergeCell ref="A37:K37"/>
    <mergeCell ref="M37:N37"/>
    <mergeCell ref="O37:P37"/>
    <mergeCell ref="Q37:S37"/>
    <mergeCell ref="U37:V37"/>
    <mergeCell ref="W37:X37"/>
    <mergeCell ref="B7:AI8"/>
    <mergeCell ref="B9:AI11"/>
    <mergeCell ref="B12:AI13"/>
    <mergeCell ref="M16:N16"/>
    <mergeCell ref="U16:V16"/>
    <mergeCell ref="Y16:AA16"/>
    <mergeCell ref="AC16:AD16"/>
    <mergeCell ref="AG16:AI16"/>
    <mergeCell ref="AB28:AI28"/>
    <mergeCell ref="AB23:AI23"/>
    <mergeCell ref="L24:S24"/>
    <mergeCell ref="L25:S25"/>
    <mergeCell ref="T25:AA25"/>
    <mergeCell ref="AB25:AI25"/>
    <mergeCell ref="L26:S26"/>
    <mergeCell ref="T24:AA24"/>
    <mergeCell ref="AB24:AI24"/>
    <mergeCell ref="T26:AA26"/>
    <mergeCell ref="A17:C19"/>
    <mergeCell ref="A21:C23"/>
    <mergeCell ref="A24:C33"/>
    <mergeCell ref="A20:K20"/>
    <mergeCell ref="A16:K16"/>
    <mergeCell ref="D21:K21"/>
  </mergeCells>
  <phoneticPr fontId="1"/>
  <dataValidations count="3">
    <dataValidation type="list" showInputMessage="1" showErrorMessage="1" sqref="U16:V16 AC53:AD53 U53:V53 M53:N53 AC16:AD16 AC76:AD76 M76:N76 U76:V76 M16:N16" xr:uid="{00000000-0002-0000-0200-000000000000}">
      <formula1>$AQ$16:$AQ$18</formula1>
    </dataValidation>
    <dataValidation type="list" allowBlank="1" showInputMessage="1" showErrorMessage="1" sqref="M37:N37 AC37:AD37 U37:V37" xr:uid="{00000000-0002-0000-0200-000001000000}">
      <formula1>$AQ$16:$AQ$18</formula1>
    </dataValidation>
    <dataValidation showInputMessage="1" showErrorMessage="1" sqref="AE16:AF16 W16:X16 O16:P16" xr:uid="{00000000-0002-0000-0200-000002000000}"/>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0</xdr:col>
                    <xdr:colOff>0</xdr:colOff>
                    <xdr:row>5</xdr:row>
                    <xdr:rowOff>180975</xdr:rowOff>
                  </from>
                  <to>
                    <xdr:col>4</xdr:col>
                    <xdr:colOff>85725</xdr:colOff>
                    <xdr:row>6</xdr:row>
                    <xdr:rowOff>257175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0</xdr:col>
                    <xdr:colOff>0</xdr:colOff>
                    <xdr:row>10</xdr:row>
                    <xdr:rowOff>228600</xdr:rowOff>
                  </from>
                  <to>
                    <xdr:col>4</xdr:col>
                    <xdr:colOff>85725</xdr:colOff>
                    <xdr:row>11</xdr:row>
                    <xdr:rowOff>257175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0</xdr:col>
                    <xdr:colOff>0</xdr:colOff>
                    <xdr:row>62</xdr:row>
                    <xdr:rowOff>152400</xdr:rowOff>
                  </from>
                  <to>
                    <xdr:col>4</xdr:col>
                    <xdr:colOff>85725</xdr:colOff>
                    <xdr:row>64</xdr:row>
                    <xdr:rowOff>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0</xdr:col>
                    <xdr:colOff>0</xdr:colOff>
                    <xdr:row>67</xdr:row>
                    <xdr:rowOff>161925</xdr:rowOff>
                  </from>
                  <to>
                    <xdr:col>4</xdr:col>
                    <xdr:colOff>85725</xdr:colOff>
                    <xdr:row>69</xdr:row>
                    <xdr:rowOff>9525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0</xdr:col>
                    <xdr:colOff>0</xdr:colOff>
                    <xdr:row>70</xdr:row>
                    <xdr:rowOff>104775</xdr:rowOff>
                  </from>
                  <to>
                    <xdr:col>4</xdr:col>
                    <xdr:colOff>85725</xdr:colOff>
                    <xdr:row>72</xdr:row>
                    <xdr:rowOff>9525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0</xdr:col>
                    <xdr:colOff>0</xdr:colOff>
                    <xdr:row>79</xdr:row>
                    <xdr:rowOff>161925</xdr:rowOff>
                  </from>
                  <to>
                    <xdr:col>4</xdr:col>
                    <xdr:colOff>85725</xdr:colOff>
                    <xdr:row>81</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G337"/>
  <sheetViews>
    <sheetView zoomScale="130" zoomScaleNormal="130" workbookViewId="0">
      <selection activeCell="AK17" sqref="AK17"/>
    </sheetView>
  </sheetViews>
  <sheetFormatPr defaultColWidth="2.7109375" defaultRowHeight="21.95" customHeight="1" x14ac:dyDescent="0.15"/>
  <cols>
    <col min="1" max="1" width="2.7109375" style="32" customWidth="1"/>
    <col min="2" max="9" width="2.85546875" style="32" bestFit="1" customWidth="1"/>
    <col min="10" max="17" width="3.140625" style="32" bestFit="1" customWidth="1"/>
    <col min="18" max="19" width="2.7109375" style="32" customWidth="1"/>
    <col min="20" max="24" width="3.140625" style="32" bestFit="1" customWidth="1"/>
    <col min="25" max="25" width="2.7109375" style="32" customWidth="1"/>
    <col min="26" max="28" width="3.140625" style="32" bestFit="1" customWidth="1"/>
    <col min="29" max="30" width="2.7109375" style="32" customWidth="1"/>
    <col min="31" max="33" width="3.140625" style="32" bestFit="1" customWidth="1"/>
    <col min="34" max="16384" width="2.7109375" style="32"/>
  </cols>
  <sheetData>
    <row r="1" spans="1:33" ht="21.95" customHeight="1" x14ac:dyDescent="0.15">
      <c r="A1" s="27" t="s">
        <v>162</v>
      </c>
    </row>
    <row r="2" spans="1:33" ht="21.95" customHeight="1" x14ac:dyDescent="0.15">
      <c r="A2" s="33" t="s">
        <v>163</v>
      </c>
    </row>
    <row r="3" spans="1:33" ht="18" customHeight="1" x14ac:dyDescent="0.15">
      <c r="A3" s="51"/>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row>
    <row r="4" spans="1:33" ht="20.100000000000001" customHeight="1" x14ac:dyDescent="0.15">
      <c r="A4" s="149" t="s">
        <v>53</v>
      </c>
      <c r="B4" s="149"/>
      <c r="C4" s="149"/>
      <c r="D4" s="149"/>
      <c r="E4" s="149"/>
      <c r="F4" s="149"/>
      <c r="G4" s="149"/>
      <c r="H4" s="149"/>
      <c r="I4" s="149"/>
      <c r="J4" s="149"/>
      <c r="K4" s="149"/>
      <c r="L4" s="149"/>
      <c r="M4" s="149"/>
      <c r="N4" s="149"/>
      <c r="O4" s="149"/>
      <c r="P4" s="250" t="s">
        <v>164</v>
      </c>
      <c r="Q4" s="250"/>
      <c r="R4" s="250"/>
      <c r="S4" s="250"/>
      <c r="T4" s="250"/>
      <c r="U4" s="250"/>
      <c r="V4" s="250"/>
      <c r="W4" s="250"/>
      <c r="X4" s="250"/>
      <c r="Y4" s="250"/>
      <c r="Z4" s="250"/>
      <c r="AA4" s="250"/>
      <c r="AB4" s="250"/>
      <c r="AC4" s="250"/>
      <c r="AD4" s="250"/>
    </row>
    <row r="5" spans="1:33" ht="30" customHeight="1" x14ac:dyDescent="0.15">
      <c r="A5" s="201" t="s">
        <v>165</v>
      </c>
      <c r="B5" s="202"/>
      <c r="C5" s="202"/>
      <c r="D5" s="202"/>
      <c r="E5" s="202"/>
      <c r="F5" s="202"/>
      <c r="G5" s="202"/>
      <c r="H5" s="202"/>
      <c r="I5" s="202"/>
      <c r="J5" s="202"/>
      <c r="K5" s="202"/>
      <c r="L5" s="202"/>
      <c r="M5" s="202"/>
      <c r="N5" s="202"/>
      <c r="O5" s="203"/>
      <c r="P5" s="256">
        <v>22129000</v>
      </c>
      <c r="Q5" s="257"/>
      <c r="R5" s="257"/>
      <c r="S5" s="257"/>
      <c r="T5" s="257"/>
      <c r="U5" s="257"/>
      <c r="V5" s="257"/>
      <c r="W5" s="257"/>
      <c r="X5" s="257"/>
      <c r="Y5" s="257"/>
      <c r="Z5" s="257"/>
      <c r="AA5" s="257"/>
      <c r="AB5" s="257"/>
      <c r="AC5" s="251" t="s">
        <v>166</v>
      </c>
      <c r="AD5" s="252"/>
    </row>
    <row r="6" spans="1:33" ht="8.1" customHeight="1" x14ac:dyDescent="0.15">
      <c r="A6" s="205"/>
      <c r="B6" s="253"/>
      <c r="C6" s="253"/>
      <c r="D6" s="253"/>
      <c r="E6" s="253"/>
      <c r="F6" s="253"/>
      <c r="G6" s="253"/>
      <c r="H6" s="253"/>
      <c r="I6" s="253"/>
      <c r="J6" s="253"/>
      <c r="K6" s="253"/>
      <c r="L6" s="253"/>
      <c r="M6" s="253"/>
      <c r="N6" s="253"/>
      <c r="O6" s="254"/>
      <c r="P6" s="258"/>
      <c r="Q6" s="259"/>
      <c r="R6" s="259"/>
      <c r="S6" s="259"/>
      <c r="T6" s="259"/>
      <c r="U6" s="259"/>
      <c r="V6" s="259"/>
      <c r="W6" s="259"/>
      <c r="X6" s="259"/>
      <c r="Y6" s="259"/>
      <c r="Z6" s="259"/>
      <c r="AA6" s="259"/>
      <c r="AB6" s="259"/>
      <c r="AC6" s="52"/>
      <c r="AD6" s="53"/>
    </row>
    <row r="7" spans="1:33" ht="30" customHeight="1" x14ac:dyDescent="0.15">
      <c r="A7" s="201" t="s">
        <v>167</v>
      </c>
      <c r="B7" s="202"/>
      <c r="C7" s="202"/>
      <c r="D7" s="202"/>
      <c r="E7" s="202"/>
      <c r="F7" s="202"/>
      <c r="G7" s="202"/>
      <c r="H7" s="202"/>
      <c r="I7" s="202"/>
      <c r="J7" s="202"/>
      <c r="K7" s="202"/>
      <c r="L7" s="202"/>
      <c r="M7" s="202"/>
      <c r="N7" s="202"/>
      <c r="O7" s="203"/>
      <c r="P7" s="260" t="s">
        <v>168</v>
      </c>
      <c r="Q7" s="261"/>
      <c r="R7" s="261"/>
      <c r="S7" s="261"/>
      <c r="T7" s="261"/>
      <c r="U7" s="261"/>
      <c r="V7" s="261"/>
      <c r="W7" s="261"/>
      <c r="X7" s="261"/>
      <c r="Y7" s="261"/>
      <c r="Z7" s="261"/>
      <c r="AA7" s="261"/>
      <c r="AB7" s="261"/>
      <c r="AC7" s="251" t="s">
        <v>166</v>
      </c>
      <c r="AD7" s="252"/>
    </row>
    <row r="8" spans="1:33" ht="8.1" customHeight="1" x14ac:dyDescent="0.15">
      <c r="A8" s="205"/>
      <c r="B8" s="253"/>
      <c r="C8" s="253"/>
      <c r="D8" s="253"/>
      <c r="E8" s="253"/>
      <c r="F8" s="253"/>
      <c r="G8" s="253"/>
      <c r="H8" s="253"/>
      <c r="I8" s="253"/>
      <c r="J8" s="253"/>
      <c r="K8" s="253"/>
      <c r="L8" s="253"/>
      <c r="M8" s="253"/>
      <c r="N8" s="253"/>
      <c r="O8" s="254"/>
      <c r="P8" s="262"/>
      <c r="Q8" s="263"/>
      <c r="R8" s="263"/>
      <c r="S8" s="263"/>
      <c r="T8" s="263"/>
      <c r="U8" s="263"/>
      <c r="V8" s="263"/>
      <c r="W8" s="263"/>
      <c r="X8" s="263"/>
      <c r="Y8" s="263"/>
      <c r="Z8" s="263"/>
      <c r="AA8" s="263"/>
      <c r="AB8" s="263"/>
      <c r="AC8" s="54"/>
      <c r="AD8" s="45"/>
    </row>
    <row r="9" spans="1:33" ht="30" customHeight="1" x14ac:dyDescent="0.15">
      <c r="A9" s="201" t="s">
        <v>169</v>
      </c>
      <c r="B9" s="202"/>
      <c r="C9" s="202"/>
      <c r="D9" s="202"/>
      <c r="E9" s="202"/>
      <c r="F9" s="202"/>
      <c r="G9" s="202"/>
      <c r="H9" s="202"/>
      <c r="I9" s="202"/>
      <c r="J9" s="202"/>
      <c r="K9" s="202"/>
      <c r="L9" s="202"/>
      <c r="M9" s="202"/>
      <c r="N9" s="202"/>
      <c r="O9" s="203"/>
      <c r="P9" s="264" t="s">
        <v>170</v>
      </c>
      <c r="Q9" s="265"/>
      <c r="R9" s="265"/>
      <c r="S9" s="265"/>
      <c r="T9" s="265"/>
      <c r="U9" s="265"/>
      <c r="V9" s="265"/>
      <c r="W9" s="265"/>
      <c r="X9" s="265"/>
      <c r="Y9" s="265"/>
      <c r="Z9" s="265"/>
      <c r="AA9" s="265"/>
      <c r="AB9" s="265"/>
      <c r="AC9" s="251"/>
      <c r="AD9" s="252"/>
    </row>
    <row r="10" spans="1:33" ht="8.1" customHeight="1" x14ac:dyDescent="0.15">
      <c r="A10" s="205"/>
      <c r="B10" s="253"/>
      <c r="C10" s="253"/>
      <c r="D10" s="253"/>
      <c r="E10" s="253"/>
      <c r="F10" s="253"/>
      <c r="G10" s="253"/>
      <c r="H10" s="253"/>
      <c r="I10" s="253"/>
      <c r="J10" s="253"/>
      <c r="K10" s="253"/>
      <c r="L10" s="253"/>
      <c r="M10" s="253"/>
      <c r="N10" s="253"/>
      <c r="O10" s="254"/>
      <c r="P10" s="266"/>
      <c r="Q10" s="267"/>
      <c r="R10" s="267"/>
      <c r="S10" s="267"/>
      <c r="T10" s="267"/>
      <c r="U10" s="267"/>
      <c r="V10" s="267"/>
      <c r="W10" s="267"/>
      <c r="X10" s="267"/>
      <c r="Y10" s="267"/>
      <c r="Z10" s="267"/>
      <c r="AA10" s="267"/>
      <c r="AB10" s="267"/>
      <c r="AC10" s="54"/>
      <c r="AD10" s="45"/>
    </row>
    <row r="11" spans="1:33" ht="14.1" customHeight="1" x14ac:dyDescent="0.15">
      <c r="A11" s="40" t="s">
        <v>171</v>
      </c>
    </row>
    <row r="12" spans="1:33" ht="14.1" customHeight="1" x14ac:dyDescent="0.15">
      <c r="A12" s="55" t="s">
        <v>32</v>
      </c>
      <c r="B12" s="39" t="s">
        <v>172</v>
      </c>
    </row>
    <row r="13" spans="1:33" ht="14.1" customHeight="1" x14ac:dyDescent="0.15">
      <c r="A13" s="55" t="s">
        <v>34</v>
      </c>
      <c r="B13" s="39" t="s">
        <v>173</v>
      </c>
    </row>
    <row r="14" spans="1:33" ht="14.1" customHeight="1" x14ac:dyDescent="0.15">
      <c r="A14" s="255"/>
      <c r="B14" s="255"/>
      <c r="C14" s="124"/>
      <c r="D14" s="124"/>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row>
    <row r="15" spans="1:33" ht="14.1" customHeight="1" x14ac:dyDescent="0.15">
      <c r="C15" s="124"/>
      <c r="D15" s="124"/>
      <c r="E15" s="124"/>
      <c r="F15" s="124"/>
      <c r="G15" s="124"/>
      <c r="H15" s="124"/>
      <c r="I15" s="124"/>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row>
    <row r="16" spans="1:33" ht="14.1" customHeight="1" x14ac:dyDescent="0.15">
      <c r="C16" s="124"/>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row>
    <row r="17" spans="3:32" ht="14.1" customHeight="1" x14ac:dyDescent="0.15">
      <c r="C17" s="124"/>
      <c r="D17" s="124"/>
      <c r="E17" s="124"/>
      <c r="F17" s="124"/>
      <c r="G17" s="124"/>
      <c r="H17" s="124"/>
      <c r="I17" s="124"/>
      <c r="J17" s="124"/>
      <c r="K17" s="124"/>
      <c r="L17" s="124"/>
      <c r="M17" s="124"/>
      <c r="N17" s="124"/>
      <c r="O17" s="124"/>
      <c r="P17" s="124"/>
      <c r="Q17" s="124"/>
      <c r="R17" s="124"/>
      <c r="S17" s="124"/>
      <c r="T17" s="124"/>
      <c r="U17" s="124"/>
      <c r="V17" s="124"/>
      <c r="W17" s="124"/>
      <c r="X17" s="124"/>
      <c r="Y17" s="124"/>
      <c r="Z17" s="124"/>
      <c r="AA17" s="124"/>
      <c r="AB17" s="124"/>
      <c r="AC17" s="124"/>
      <c r="AD17" s="124"/>
      <c r="AE17" s="124"/>
      <c r="AF17" s="124"/>
    </row>
    <row r="18" spans="3:32" ht="14.1" customHeight="1" x14ac:dyDescent="0.15"/>
    <row r="19" spans="3:32" ht="14.1" customHeight="1" x14ac:dyDescent="0.15"/>
    <row r="20" spans="3:32" ht="14.1" customHeight="1" x14ac:dyDescent="0.15"/>
    <row r="21" spans="3:32" ht="14.1" customHeight="1" x14ac:dyDescent="0.15"/>
    <row r="22" spans="3:32" ht="14.1" customHeight="1" x14ac:dyDescent="0.15"/>
    <row r="23" spans="3:32" ht="14.1" customHeight="1" x14ac:dyDescent="0.15"/>
    <row r="24" spans="3:32" ht="14.1" customHeight="1" x14ac:dyDescent="0.15"/>
    <row r="25" spans="3:32" ht="14.1" customHeight="1" x14ac:dyDescent="0.15"/>
    <row r="26" spans="3:32" ht="14.1" customHeight="1" x14ac:dyDescent="0.15"/>
    <row r="27" spans="3:32" ht="14.1" customHeight="1" x14ac:dyDescent="0.15"/>
    <row r="28" spans="3:32" ht="14.1" customHeight="1" x14ac:dyDescent="0.15"/>
    <row r="29" spans="3:32" ht="14.1" customHeight="1" x14ac:dyDescent="0.15"/>
    <row r="30" spans="3:32" ht="14.1" customHeight="1" x14ac:dyDescent="0.15"/>
    <row r="31" spans="3:32" ht="14.1" customHeight="1" x14ac:dyDescent="0.15"/>
    <row r="32" spans="3:32" ht="14.1" customHeight="1" x14ac:dyDescent="0.15"/>
    <row r="33" ht="14.1" customHeight="1" x14ac:dyDescent="0.15"/>
    <row r="34" ht="14.1" customHeight="1" x14ac:dyDescent="0.15"/>
    <row r="35" ht="14.1" customHeight="1" x14ac:dyDescent="0.15"/>
    <row r="36" ht="14.1" customHeight="1" x14ac:dyDescent="0.15"/>
    <row r="37" ht="14.1" customHeight="1" x14ac:dyDescent="0.15"/>
    <row r="38" ht="14.1" customHeight="1" x14ac:dyDescent="0.15"/>
    <row r="39" ht="14.1" customHeight="1" x14ac:dyDescent="0.15"/>
    <row r="40" ht="14.1" customHeight="1" x14ac:dyDescent="0.15"/>
    <row r="41" ht="14.1" customHeight="1" x14ac:dyDescent="0.15"/>
    <row r="42" ht="14.1" customHeight="1" x14ac:dyDescent="0.15"/>
    <row r="43" ht="14.1" customHeight="1" x14ac:dyDescent="0.15"/>
    <row r="44" ht="14.1" customHeight="1" x14ac:dyDescent="0.15"/>
    <row r="45" ht="14.1" customHeight="1" x14ac:dyDescent="0.15"/>
    <row r="46" ht="14.1" customHeight="1" x14ac:dyDescent="0.15"/>
    <row r="47" ht="14.1" customHeight="1" x14ac:dyDescent="0.15"/>
    <row r="48"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row r="284" ht="14.1" customHeight="1" x14ac:dyDescent="0.15"/>
    <row r="285" ht="14.1" customHeight="1" x14ac:dyDescent="0.15"/>
    <row r="286" ht="14.1" customHeight="1" x14ac:dyDescent="0.15"/>
    <row r="287" ht="14.1" customHeight="1" x14ac:dyDescent="0.15"/>
    <row r="288" ht="14.1" customHeight="1" x14ac:dyDescent="0.15"/>
    <row r="289" ht="14.1" customHeight="1" x14ac:dyDescent="0.15"/>
    <row r="290" ht="14.1" customHeight="1" x14ac:dyDescent="0.15"/>
    <row r="291" ht="14.1" customHeight="1" x14ac:dyDescent="0.15"/>
    <row r="292" ht="14.1" customHeight="1" x14ac:dyDescent="0.15"/>
    <row r="293" ht="14.1" customHeight="1" x14ac:dyDescent="0.15"/>
    <row r="294" ht="14.1" customHeight="1" x14ac:dyDescent="0.15"/>
    <row r="295" ht="14.1" customHeight="1" x14ac:dyDescent="0.15"/>
    <row r="296" ht="14.1" customHeight="1" x14ac:dyDescent="0.15"/>
    <row r="297" ht="14.1" customHeight="1" x14ac:dyDescent="0.15"/>
    <row r="298" ht="14.1" customHeight="1" x14ac:dyDescent="0.15"/>
    <row r="299" ht="14.1" customHeight="1" x14ac:dyDescent="0.15"/>
    <row r="300" ht="14.1" customHeight="1" x14ac:dyDescent="0.15"/>
    <row r="301" ht="14.1" customHeight="1" x14ac:dyDescent="0.15"/>
    <row r="302" ht="14.1" customHeight="1" x14ac:dyDescent="0.15"/>
    <row r="303" ht="14.1" customHeight="1" x14ac:dyDescent="0.15"/>
    <row r="304" ht="14.1" customHeight="1" x14ac:dyDescent="0.15"/>
    <row r="305" ht="14.1" customHeight="1" x14ac:dyDescent="0.15"/>
    <row r="306" ht="14.1" customHeight="1" x14ac:dyDescent="0.15"/>
    <row r="307" ht="14.1" customHeight="1" x14ac:dyDescent="0.15"/>
    <row r="308" ht="14.1" customHeight="1" x14ac:dyDescent="0.15"/>
    <row r="309" ht="14.1" customHeight="1" x14ac:dyDescent="0.15"/>
    <row r="310" ht="14.1" customHeight="1" x14ac:dyDescent="0.15"/>
    <row r="311" ht="14.1" customHeight="1" x14ac:dyDescent="0.15"/>
    <row r="312" ht="14.1" customHeight="1" x14ac:dyDescent="0.15"/>
    <row r="313" ht="14.1" customHeight="1" x14ac:dyDescent="0.15"/>
    <row r="314" ht="14.1" customHeight="1" x14ac:dyDescent="0.15"/>
    <row r="315" ht="14.1" customHeight="1" x14ac:dyDescent="0.15"/>
    <row r="316" ht="14.1" customHeight="1" x14ac:dyDescent="0.15"/>
    <row r="317" ht="14.1" customHeight="1" x14ac:dyDescent="0.15"/>
    <row r="318" ht="14.1" customHeight="1" x14ac:dyDescent="0.15"/>
    <row r="319" ht="14.1" customHeight="1" x14ac:dyDescent="0.15"/>
    <row r="320" ht="14.1" customHeight="1" x14ac:dyDescent="0.15"/>
    <row r="321" ht="14.1" customHeight="1" x14ac:dyDescent="0.15"/>
    <row r="322" ht="14.1" customHeight="1" x14ac:dyDescent="0.15"/>
    <row r="323" ht="14.1" customHeight="1" x14ac:dyDescent="0.15"/>
    <row r="324" ht="14.1" customHeight="1" x14ac:dyDescent="0.15"/>
    <row r="325" ht="14.1" customHeight="1" x14ac:dyDescent="0.15"/>
    <row r="326" ht="14.1" customHeight="1" x14ac:dyDescent="0.15"/>
    <row r="327" ht="14.1" customHeight="1" x14ac:dyDescent="0.15"/>
    <row r="328" ht="14.1" customHeight="1" x14ac:dyDescent="0.15"/>
    <row r="329" ht="14.1" customHeight="1" x14ac:dyDescent="0.15"/>
    <row r="330" ht="14.1" customHeight="1" x14ac:dyDescent="0.15"/>
    <row r="331" ht="14.1" customHeight="1" x14ac:dyDescent="0.15"/>
    <row r="332" ht="14.1" customHeight="1" x14ac:dyDescent="0.15"/>
    <row r="333" ht="14.1" customHeight="1" x14ac:dyDescent="0.15"/>
    <row r="334" ht="14.1" customHeight="1" x14ac:dyDescent="0.15"/>
    <row r="335" ht="14.1" customHeight="1" x14ac:dyDescent="0.15"/>
    <row r="336" ht="14.1" customHeight="1" x14ac:dyDescent="0.15"/>
    <row r="337" ht="14.1" customHeight="1" x14ac:dyDescent="0.15"/>
  </sheetData>
  <sheetProtection selectLockedCells="1"/>
  <mergeCells count="13">
    <mergeCell ref="P4:AD4"/>
    <mergeCell ref="AC5:AD5"/>
    <mergeCell ref="A5:O6"/>
    <mergeCell ref="A4:O4"/>
    <mergeCell ref="C14:AF17"/>
    <mergeCell ref="A14:B14"/>
    <mergeCell ref="A7:O8"/>
    <mergeCell ref="P5:AB6"/>
    <mergeCell ref="P7:AB8"/>
    <mergeCell ref="P9:AB10"/>
    <mergeCell ref="A9:O10"/>
    <mergeCell ref="AC7:AD7"/>
    <mergeCell ref="AC9:AD9"/>
  </mergeCells>
  <phoneticPr fontId="1"/>
  <pageMargins left="0.70866141732283472" right="0.51181102362204722" top="0.74803149606299213" bottom="0.74803149606299213"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2:AY473"/>
  <sheetViews>
    <sheetView view="pageBreakPreview" topLeftCell="A179" zoomScale="110" zoomScaleNormal="130" zoomScaleSheetLayoutView="110" workbookViewId="0">
      <selection activeCell="B183" sqref="B183:E183"/>
    </sheetView>
  </sheetViews>
  <sheetFormatPr defaultColWidth="2.7109375" defaultRowHeight="21.95" customHeight="1" x14ac:dyDescent="0.15"/>
  <cols>
    <col min="1" max="1" width="2.7109375" style="32" customWidth="1"/>
    <col min="2" max="2" width="1.28515625" style="32" customWidth="1"/>
    <col min="3" max="18" width="2.7109375" style="32"/>
    <col min="19" max="20" width="2.7109375" style="32" customWidth="1"/>
    <col min="21" max="26" width="2.7109375" style="32"/>
    <col min="27" max="27" width="2.7109375" style="32" customWidth="1"/>
    <col min="28" max="28" width="2.7109375" style="32"/>
    <col min="29" max="31" width="2.7109375" style="32" customWidth="1"/>
    <col min="32" max="33" width="2.7109375" style="32"/>
    <col min="34" max="35" width="2.7109375" style="32" customWidth="1"/>
    <col min="36" max="40" width="2.7109375" style="32"/>
    <col min="41" max="42" width="0" style="32" hidden="1" customWidth="1"/>
    <col min="43" max="45" width="2.7109375" style="32"/>
    <col min="46" max="47" width="2.7109375" style="32" customWidth="1"/>
    <col min="48" max="49" width="2.7109375" style="32"/>
    <col min="50" max="50" width="8.7109375" style="32" bestFit="1" customWidth="1"/>
    <col min="51" max="16384" width="2.7109375" style="32"/>
  </cols>
  <sheetData>
    <row r="2" spans="1:46" ht="21.95" customHeight="1" x14ac:dyDescent="0.15">
      <c r="A2" s="268" t="s">
        <v>174</v>
      </c>
      <c r="B2" s="268"/>
      <c r="C2" s="268"/>
      <c r="D2" s="268"/>
      <c r="E2" s="268"/>
      <c r="F2" s="269" t="s">
        <v>175</v>
      </c>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row>
    <row r="3" spans="1:46" ht="18" customHeight="1" x14ac:dyDescent="0.15">
      <c r="A3" s="46"/>
      <c r="E3" s="27"/>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row>
    <row r="4" spans="1:46" s="38" customFormat="1" ht="21.95" customHeight="1" x14ac:dyDescent="0.15">
      <c r="A4" s="56" t="s">
        <v>176</v>
      </c>
      <c r="B4" s="57"/>
    </row>
    <row r="5" spans="1:46" s="38" customFormat="1" ht="18" customHeight="1" x14ac:dyDescent="0.15">
      <c r="B5" s="57"/>
    </row>
    <row r="6" spans="1:46" s="38" customFormat="1" ht="14.1" customHeight="1" x14ac:dyDescent="0.15">
      <c r="A6" s="56" t="s">
        <v>177</v>
      </c>
      <c r="B6" s="57"/>
    </row>
    <row r="7" spans="1:46" s="38" customFormat="1" ht="14.1" customHeight="1" x14ac:dyDescent="0.15">
      <c r="A7" s="58" t="s">
        <v>178</v>
      </c>
      <c r="B7" s="284" t="s">
        <v>548</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row>
    <row r="8" spans="1:46" s="58" customFormat="1" ht="144.6" customHeight="1" x14ac:dyDescent="0.15">
      <c r="A8" s="58" t="s">
        <v>178</v>
      </c>
      <c r="B8" s="221" t="s">
        <v>179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row>
    <row r="9" spans="1:46" s="58" customFormat="1" ht="27.95" customHeight="1" x14ac:dyDescent="0.15">
      <c r="A9" s="58" t="s">
        <v>178</v>
      </c>
      <c r="B9" s="221" t="s">
        <v>180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row>
    <row r="10" spans="1:46" ht="18" customHeight="1" x14ac:dyDescent="0.15"/>
    <row r="11" spans="1:46" ht="14.1" customHeight="1" x14ac:dyDescent="0.15">
      <c r="A11" s="56" t="s">
        <v>181</v>
      </c>
    </row>
    <row r="12" spans="1:46" ht="14.1" customHeight="1" x14ac:dyDescent="0.15">
      <c r="A12" s="59" t="s">
        <v>182</v>
      </c>
      <c r="C12" s="33"/>
      <c r="D12" s="270" t="s">
        <v>183</v>
      </c>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row>
    <row r="13" spans="1:46" ht="15.95" customHeight="1" x14ac:dyDescent="0.15">
      <c r="C13" s="56" t="s">
        <v>184</v>
      </c>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row>
    <row r="14" spans="1:46" ht="15.95" customHeight="1" x14ac:dyDescent="0.15">
      <c r="B14" s="172" t="s">
        <v>185</v>
      </c>
      <c r="C14" s="172"/>
      <c r="D14" s="172"/>
      <c r="E14" s="172"/>
      <c r="F14" s="172"/>
      <c r="G14" s="172"/>
      <c r="H14" s="172"/>
      <c r="I14" s="172" t="s">
        <v>186</v>
      </c>
      <c r="J14" s="172"/>
      <c r="K14" s="172"/>
      <c r="L14" s="172"/>
      <c r="M14" s="172"/>
      <c r="N14" s="172" t="s">
        <v>187</v>
      </c>
      <c r="O14" s="172"/>
      <c r="P14" s="172"/>
      <c r="Q14" s="172"/>
      <c r="R14" s="172"/>
      <c r="S14" s="172"/>
      <c r="T14" s="172"/>
      <c r="U14" s="172"/>
      <c r="V14" s="172"/>
      <c r="W14" s="172"/>
      <c r="X14" s="172"/>
      <c r="Y14" s="172"/>
      <c r="Z14" s="172"/>
      <c r="AA14" s="212" t="s">
        <v>188</v>
      </c>
      <c r="AB14" s="186"/>
      <c r="AC14" s="186"/>
      <c r="AD14" s="186"/>
      <c r="AE14" s="187"/>
      <c r="AF14" s="172" t="s">
        <v>189</v>
      </c>
      <c r="AG14" s="172"/>
      <c r="AH14" s="172" t="s">
        <v>4</v>
      </c>
      <c r="AI14" s="172"/>
      <c r="AJ14" s="172"/>
    </row>
    <row r="15" spans="1:46" ht="15.95" customHeight="1" x14ac:dyDescent="0.15">
      <c r="B15" s="172"/>
      <c r="C15" s="172"/>
      <c r="D15" s="172"/>
      <c r="E15" s="172"/>
      <c r="F15" s="172"/>
      <c r="G15" s="172"/>
      <c r="H15" s="172"/>
      <c r="I15" s="172"/>
      <c r="J15" s="172"/>
      <c r="K15" s="172"/>
      <c r="L15" s="172"/>
      <c r="M15" s="172"/>
      <c r="N15" s="276" t="s">
        <v>81</v>
      </c>
      <c r="O15" s="277"/>
      <c r="P15" s="278"/>
      <c r="Q15" s="279" t="s">
        <v>81</v>
      </c>
      <c r="R15" s="177"/>
      <c r="S15" s="280"/>
      <c r="T15" s="279" t="s">
        <v>81</v>
      </c>
      <c r="U15" s="177"/>
      <c r="V15" s="280"/>
      <c r="W15" s="212"/>
      <c r="X15" s="186"/>
      <c r="Y15" s="186"/>
      <c r="Z15" s="187"/>
      <c r="AA15" s="60"/>
      <c r="AB15" s="281" t="s">
        <v>81</v>
      </c>
      <c r="AC15" s="281"/>
      <c r="AD15" s="281"/>
      <c r="AE15" s="61"/>
      <c r="AF15" s="172"/>
      <c r="AG15" s="172"/>
      <c r="AH15" s="172"/>
      <c r="AI15" s="172"/>
      <c r="AJ15" s="172"/>
      <c r="AT15" s="32" t="s">
        <v>86</v>
      </c>
    </row>
    <row r="16" spans="1:46" ht="15.95" customHeight="1" x14ac:dyDescent="0.15">
      <c r="B16" s="172"/>
      <c r="C16" s="172"/>
      <c r="D16" s="172"/>
      <c r="E16" s="172"/>
      <c r="F16" s="172"/>
      <c r="G16" s="172"/>
      <c r="H16" s="172"/>
      <c r="I16" s="172"/>
      <c r="J16" s="172"/>
      <c r="K16" s="172"/>
      <c r="L16" s="172"/>
      <c r="M16" s="172"/>
      <c r="N16" s="282">
        <v>4</v>
      </c>
      <c r="O16" s="272"/>
      <c r="P16" s="283"/>
      <c r="Q16" s="282">
        <v>5</v>
      </c>
      <c r="R16" s="272"/>
      <c r="S16" s="283"/>
      <c r="T16" s="282">
        <v>6</v>
      </c>
      <c r="U16" s="272"/>
      <c r="V16" s="283"/>
      <c r="W16" s="213"/>
      <c r="X16" s="214"/>
      <c r="Y16" s="214"/>
      <c r="Z16" s="215"/>
      <c r="AA16" s="60"/>
      <c r="AB16" s="272">
        <v>12</v>
      </c>
      <c r="AC16" s="272"/>
      <c r="AD16" s="272"/>
      <c r="AE16" s="61"/>
      <c r="AF16" s="172"/>
      <c r="AG16" s="172"/>
      <c r="AH16" s="172"/>
      <c r="AI16" s="172"/>
      <c r="AJ16" s="172"/>
      <c r="AT16" s="32" t="s">
        <v>81</v>
      </c>
    </row>
    <row r="17" spans="2:51" ht="15.95" customHeight="1" x14ac:dyDescent="0.15">
      <c r="B17" s="271"/>
      <c r="C17" s="271"/>
      <c r="D17" s="271"/>
      <c r="E17" s="271"/>
      <c r="F17" s="271"/>
      <c r="G17" s="271"/>
      <c r="H17" s="271"/>
      <c r="I17" s="172"/>
      <c r="J17" s="172"/>
      <c r="K17" s="172"/>
      <c r="L17" s="172"/>
      <c r="M17" s="172"/>
      <c r="N17" s="216" t="s">
        <v>82</v>
      </c>
      <c r="O17" s="181"/>
      <c r="P17" s="188"/>
      <c r="Q17" s="216" t="s">
        <v>82</v>
      </c>
      <c r="R17" s="181"/>
      <c r="S17" s="188"/>
      <c r="T17" s="216" t="s">
        <v>82</v>
      </c>
      <c r="U17" s="181"/>
      <c r="V17" s="188"/>
      <c r="W17" s="216" t="s">
        <v>190</v>
      </c>
      <c r="X17" s="181"/>
      <c r="Y17" s="181"/>
      <c r="Z17" s="188"/>
      <c r="AA17" s="273" t="s">
        <v>191</v>
      </c>
      <c r="AB17" s="274"/>
      <c r="AC17" s="274"/>
      <c r="AD17" s="274"/>
      <c r="AE17" s="275"/>
      <c r="AF17" s="172"/>
      <c r="AG17" s="172"/>
      <c r="AH17" s="172"/>
      <c r="AI17" s="172"/>
      <c r="AJ17" s="172"/>
    </row>
    <row r="18" spans="2:51" ht="30" customHeight="1" x14ac:dyDescent="0.15">
      <c r="B18" s="34"/>
      <c r="C18" s="304" t="s">
        <v>192</v>
      </c>
      <c r="D18" s="304"/>
      <c r="E18" s="304"/>
      <c r="F18" s="304"/>
      <c r="G18" s="304"/>
      <c r="H18" s="305"/>
      <c r="I18" s="297" t="s">
        <v>193</v>
      </c>
      <c r="J18" s="290"/>
      <c r="K18" s="290"/>
      <c r="L18" s="290"/>
      <c r="M18" s="289"/>
      <c r="N18" s="298">
        <v>11000</v>
      </c>
      <c r="O18" s="299"/>
      <c r="P18" s="300"/>
      <c r="Q18" s="298">
        <v>9600</v>
      </c>
      <c r="R18" s="299"/>
      <c r="S18" s="300"/>
      <c r="T18" s="298">
        <v>9400</v>
      </c>
      <c r="U18" s="299"/>
      <c r="V18" s="300"/>
      <c r="W18" s="301">
        <f>IFERROR(ROUND(SUM(N18:V18)/COUNT(N18:V18),0),"")</f>
        <v>10000</v>
      </c>
      <c r="X18" s="302"/>
      <c r="Y18" s="302"/>
      <c r="Z18" s="303"/>
      <c r="AA18" s="285">
        <v>20000</v>
      </c>
      <c r="AB18" s="286"/>
      <c r="AC18" s="286"/>
      <c r="AD18" s="286"/>
      <c r="AE18" s="287"/>
      <c r="AF18" s="288" t="s">
        <v>85</v>
      </c>
      <c r="AG18" s="289"/>
      <c r="AH18" s="288" t="s">
        <v>194</v>
      </c>
      <c r="AI18" s="290"/>
      <c r="AJ18" s="289"/>
    </row>
    <row r="19" spans="2:51" ht="30" customHeight="1" x14ac:dyDescent="0.15">
      <c r="B19" s="212"/>
      <c r="C19" s="291" t="s">
        <v>195</v>
      </c>
      <c r="D19" s="291"/>
      <c r="E19" s="291"/>
      <c r="F19" s="291"/>
      <c r="G19" s="291"/>
      <c r="H19" s="292"/>
      <c r="I19" s="297" t="s">
        <v>196</v>
      </c>
      <c r="J19" s="290"/>
      <c r="K19" s="290"/>
      <c r="L19" s="290"/>
      <c r="M19" s="289"/>
      <c r="N19" s="298">
        <v>98000</v>
      </c>
      <c r="O19" s="299"/>
      <c r="P19" s="300"/>
      <c r="Q19" s="298">
        <v>102000</v>
      </c>
      <c r="R19" s="299"/>
      <c r="S19" s="300"/>
      <c r="T19" s="298">
        <v>100000</v>
      </c>
      <c r="U19" s="299"/>
      <c r="V19" s="300"/>
      <c r="W19" s="301">
        <f t="shared" ref="W19:W25" si="0">IFERROR(ROUND(SUM(N19:V19)/COUNT(N19:V19),0),"")</f>
        <v>100000</v>
      </c>
      <c r="X19" s="302"/>
      <c r="Y19" s="302"/>
      <c r="Z19" s="303"/>
      <c r="AA19" s="285">
        <v>200000</v>
      </c>
      <c r="AB19" s="286"/>
      <c r="AC19" s="286"/>
      <c r="AD19" s="286"/>
      <c r="AE19" s="287"/>
      <c r="AF19" s="288" t="s">
        <v>85</v>
      </c>
      <c r="AG19" s="289"/>
      <c r="AH19" s="288" t="s">
        <v>194</v>
      </c>
      <c r="AI19" s="290"/>
      <c r="AJ19" s="289"/>
    </row>
    <row r="20" spans="2:51" ht="30" customHeight="1" x14ac:dyDescent="0.15">
      <c r="B20" s="213"/>
      <c r="C20" s="293"/>
      <c r="D20" s="293"/>
      <c r="E20" s="293"/>
      <c r="F20" s="293"/>
      <c r="G20" s="293"/>
      <c r="H20" s="294"/>
      <c r="I20" s="297"/>
      <c r="J20" s="290"/>
      <c r="K20" s="290"/>
      <c r="L20" s="290"/>
      <c r="M20" s="289"/>
      <c r="N20" s="298"/>
      <c r="O20" s="299"/>
      <c r="P20" s="300"/>
      <c r="Q20" s="298"/>
      <c r="R20" s="299"/>
      <c r="S20" s="300"/>
      <c r="T20" s="298"/>
      <c r="U20" s="299"/>
      <c r="V20" s="300"/>
      <c r="W20" s="301"/>
      <c r="X20" s="302"/>
      <c r="Y20" s="302"/>
      <c r="Z20" s="303"/>
      <c r="AA20" s="285"/>
      <c r="AB20" s="286"/>
      <c r="AC20" s="286"/>
      <c r="AD20" s="286"/>
      <c r="AE20" s="287"/>
      <c r="AF20" s="288"/>
      <c r="AG20" s="289"/>
      <c r="AH20" s="288"/>
      <c r="AI20" s="290"/>
      <c r="AJ20" s="289"/>
    </row>
    <row r="21" spans="2:51" ht="30" customHeight="1" x14ac:dyDescent="0.15">
      <c r="B21" s="216"/>
      <c r="C21" s="295"/>
      <c r="D21" s="295"/>
      <c r="E21" s="295"/>
      <c r="F21" s="295"/>
      <c r="G21" s="295"/>
      <c r="H21" s="296"/>
      <c r="I21" s="297"/>
      <c r="J21" s="290"/>
      <c r="K21" s="290"/>
      <c r="L21" s="290"/>
      <c r="M21" s="289"/>
      <c r="N21" s="298"/>
      <c r="O21" s="299"/>
      <c r="P21" s="300"/>
      <c r="Q21" s="298"/>
      <c r="R21" s="299"/>
      <c r="S21" s="300"/>
      <c r="T21" s="298"/>
      <c r="U21" s="299"/>
      <c r="V21" s="300"/>
      <c r="W21" s="301"/>
      <c r="X21" s="302"/>
      <c r="Y21" s="302"/>
      <c r="Z21" s="303"/>
      <c r="AA21" s="285"/>
      <c r="AB21" s="286"/>
      <c r="AC21" s="286"/>
      <c r="AD21" s="286"/>
      <c r="AE21" s="287"/>
      <c r="AF21" s="288"/>
      <c r="AG21" s="289"/>
      <c r="AH21" s="288"/>
      <c r="AI21" s="290"/>
      <c r="AJ21" s="289"/>
    </row>
    <row r="22" spans="2:51" ht="30" customHeight="1" x14ac:dyDescent="0.15">
      <c r="B22" s="212"/>
      <c r="C22" s="291" t="s">
        <v>197</v>
      </c>
      <c r="D22" s="291"/>
      <c r="E22" s="291"/>
      <c r="F22" s="291"/>
      <c r="G22" s="291"/>
      <c r="H22" s="292"/>
      <c r="I22" s="297" t="s">
        <v>198</v>
      </c>
      <c r="J22" s="290"/>
      <c r="K22" s="290"/>
      <c r="L22" s="290"/>
      <c r="M22" s="289"/>
      <c r="N22" s="298">
        <v>3600</v>
      </c>
      <c r="O22" s="299"/>
      <c r="P22" s="300"/>
      <c r="Q22" s="298">
        <v>3300</v>
      </c>
      <c r="R22" s="299"/>
      <c r="S22" s="300"/>
      <c r="T22" s="298">
        <v>2100</v>
      </c>
      <c r="U22" s="299"/>
      <c r="V22" s="300"/>
      <c r="W22" s="301">
        <f t="shared" si="0"/>
        <v>3000</v>
      </c>
      <c r="X22" s="302"/>
      <c r="Y22" s="302"/>
      <c r="Z22" s="303"/>
      <c r="AA22" s="318"/>
      <c r="AB22" s="319"/>
      <c r="AC22" s="319"/>
      <c r="AD22" s="319"/>
      <c r="AE22" s="320"/>
      <c r="AF22" s="288"/>
      <c r="AG22" s="289"/>
      <c r="AH22" s="288" t="s">
        <v>199</v>
      </c>
      <c r="AI22" s="290"/>
      <c r="AJ22" s="289"/>
      <c r="AX22" s="32">
        <f>29*Y42</f>
        <v>2262</v>
      </c>
      <c r="AY22" s="32">
        <f>29*T42</f>
        <v>0</v>
      </c>
    </row>
    <row r="23" spans="2:51" ht="21.95" customHeight="1" x14ac:dyDescent="0.15">
      <c r="B23" s="213"/>
      <c r="C23" s="293"/>
      <c r="D23" s="293"/>
      <c r="E23" s="293"/>
      <c r="F23" s="293"/>
      <c r="G23" s="293"/>
      <c r="H23" s="294"/>
      <c r="I23" s="297"/>
      <c r="J23" s="290"/>
      <c r="K23" s="290"/>
      <c r="L23" s="290"/>
      <c r="M23" s="289"/>
      <c r="N23" s="317"/>
      <c r="O23" s="317"/>
      <c r="P23" s="317"/>
      <c r="Q23" s="317"/>
      <c r="R23" s="317"/>
      <c r="S23" s="317"/>
      <c r="T23" s="317"/>
      <c r="U23" s="317"/>
      <c r="V23" s="317"/>
      <c r="W23" s="301"/>
      <c r="X23" s="302"/>
      <c r="Y23" s="302"/>
      <c r="Z23" s="303"/>
      <c r="AA23" s="318"/>
      <c r="AB23" s="319"/>
      <c r="AC23" s="319"/>
      <c r="AD23" s="319"/>
      <c r="AE23" s="320"/>
      <c r="AF23" s="288"/>
      <c r="AG23" s="289"/>
      <c r="AH23" s="288"/>
      <c r="AI23" s="290"/>
      <c r="AJ23" s="289"/>
    </row>
    <row r="24" spans="2:51" ht="21.95" customHeight="1" x14ac:dyDescent="0.15">
      <c r="B24" s="216"/>
      <c r="C24" s="295"/>
      <c r="D24" s="295"/>
      <c r="E24" s="295"/>
      <c r="F24" s="295"/>
      <c r="G24" s="295"/>
      <c r="H24" s="296"/>
      <c r="I24" s="297"/>
      <c r="J24" s="290"/>
      <c r="K24" s="290"/>
      <c r="L24" s="290"/>
      <c r="M24" s="289"/>
      <c r="N24" s="285"/>
      <c r="O24" s="286"/>
      <c r="P24" s="287"/>
      <c r="Q24" s="285"/>
      <c r="R24" s="286"/>
      <c r="S24" s="287"/>
      <c r="T24" s="285"/>
      <c r="U24" s="286"/>
      <c r="V24" s="287"/>
      <c r="W24" s="324"/>
      <c r="X24" s="325"/>
      <c r="Y24" s="325"/>
      <c r="Z24" s="326"/>
      <c r="AA24" s="318"/>
      <c r="AB24" s="319"/>
      <c r="AC24" s="319"/>
      <c r="AD24" s="319"/>
      <c r="AE24" s="320"/>
      <c r="AF24" s="288"/>
      <c r="AG24" s="289"/>
      <c r="AH24" s="288"/>
      <c r="AI24" s="290"/>
      <c r="AJ24" s="289"/>
    </row>
    <row r="25" spans="2:51" ht="21.95" customHeight="1" x14ac:dyDescent="0.15">
      <c r="B25" s="34"/>
      <c r="C25" s="304" t="s">
        <v>200</v>
      </c>
      <c r="D25" s="304"/>
      <c r="E25" s="304"/>
      <c r="F25" s="304"/>
      <c r="G25" s="304"/>
      <c r="H25" s="305"/>
      <c r="I25" s="307"/>
      <c r="J25" s="308"/>
      <c r="K25" s="308"/>
      <c r="L25" s="308"/>
      <c r="M25" s="309"/>
      <c r="N25" s="206"/>
      <c r="O25" s="207"/>
      <c r="P25" s="310"/>
      <c r="Q25" s="206"/>
      <c r="R25" s="207"/>
      <c r="S25" s="310"/>
      <c r="T25" s="206"/>
      <c r="U25" s="207"/>
      <c r="V25" s="310"/>
      <c r="W25" s="311" t="str">
        <f t="shared" si="0"/>
        <v/>
      </c>
      <c r="X25" s="312"/>
      <c r="Y25" s="312"/>
      <c r="Z25" s="313"/>
      <c r="AA25" s="314"/>
      <c r="AB25" s="315"/>
      <c r="AC25" s="315"/>
      <c r="AD25" s="315"/>
      <c r="AE25" s="316"/>
      <c r="AF25" s="307"/>
      <c r="AG25" s="309"/>
      <c r="AH25" s="307"/>
      <c r="AI25" s="308"/>
      <c r="AJ25" s="309"/>
    </row>
    <row r="26" spans="2:51" ht="14.1" customHeight="1" x14ac:dyDescent="0.15">
      <c r="C26" s="40" t="s">
        <v>31</v>
      </c>
    </row>
    <row r="27" spans="2:51" ht="14.1" customHeight="1" x14ac:dyDescent="0.15">
      <c r="C27" s="31" t="s">
        <v>32</v>
      </c>
      <c r="D27" s="62" t="s">
        <v>201</v>
      </c>
    </row>
    <row r="28" spans="2:51" ht="36.950000000000003" customHeight="1" x14ac:dyDescent="0.15">
      <c r="B28" s="62"/>
      <c r="C28" s="31" t="s">
        <v>202</v>
      </c>
      <c r="D28" s="322" t="s">
        <v>203</v>
      </c>
      <c r="E28" s="322"/>
      <c r="F28" s="322"/>
      <c r="G28" s="322"/>
      <c r="H28" s="322"/>
      <c r="I28" s="322"/>
      <c r="J28" s="322"/>
      <c r="K28" s="322"/>
      <c r="L28" s="322"/>
      <c r="M28" s="322"/>
      <c r="N28" s="322"/>
      <c r="O28" s="322"/>
      <c r="P28" s="322"/>
      <c r="Q28" s="322"/>
      <c r="R28" s="322"/>
      <c r="S28" s="322"/>
      <c r="T28" s="322"/>
      <c r="U28" s="322"/>
      <c r="V28" s="322"/>
      <c r="W28" s="322"/>
      <c r="X28" s="322"/>
      <c r="Y28" s="322"/>
      <c r="Z28" s="322"/>
      <c r="AA28" s="322"/>
      <c r="AB28" s="322"/>
      <c r="AC28" s="322"/>
      <c r="AD28" s="322"/>
      <c r="AE28" s="322"/>
      <c r="AF28" s="322"/>
      <c r="AG28" s="322"/>
      <c r="AH28" s="322"/>
      <c r="AI28" s="322"/>
      <c r="AJ28" s="322"/>
    </row>
    <row r="29" spans="2:51" ht="36.950000000000003" customHeight="1" x14ac:dyDescent="0.15">
      <c r="B29" s="62"/>
      <c r="C29" s="31" t="s">
        <v>36</v>
      </c>
      <c r="D29" s="322" t="s">
        <v>204</v>
      </c>
      <c r="E29" s="322"/>
      <c r="F29" s="322"/>
      <c r="G29" s="322"/>
      <c r="H29" s="322"/>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2"/>
      <c r="AF29" s="322"/>
      <c r="AG29" s="322"/>
      <c r="AH29" s="322"/>
      <c r="AI29" s="322"/>
      <c r="AJ29" s="322"/>
    </row>
    <row r="30" spans="2:51" ht="36.950000000000003" customHeight="1" x14ac:dyDescent="0.15">
      <c r="B30" s="62"/>
      <c r="C30" s="31" t="s">
        <v>38</v>
      </c>
      <c r="D30" s="322" t="s">
        <v>205</v>
      </c>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row>
    <row r="31" spans="2:51" ht="48.95" customHeight="1" x14ac:dyDescent="0.15">
      <c r="B31" s="62"/>
      <c r="C31" s="31" t="s">
        <v>40</v>
      </c>
      <c r="D31" s="322" t="s">
        <v>206</v>
      </c>
      <c r="E31" s="322"/>
      <c r="F31" s="322"/>
      <c r="G31" s="322"/>
      <c r="H31" s="322"/>
      <c r="I31" s="322"/>
      <c r="J31" s="322"/>
      <c r="K31" s="322"/>
      <c r="L31" s="322"/>
      <c r="M31" s="322"/>
      <c r="N31" s="322"/>
      <c r="O31" s="322"/>
      <c r="P31" s="322"/>
      <c r="Q31" s="322"/>
      <c r="R31" s="322"/>
      <c r="S31" s="322"/>
      <c r="T31" s="322"/>
      <c r="U31" s="322"/>
      <c r="V31" s="322"/>
      <c r="W31" s="322"/>
      <c r="X31" s="322"/>
      <c r="Y31" s="322"/>
      <c r="Z31" s="322"/>
      <c r="AA31" s="322"/>
      <c r="AB31" s="322"/>
      <c r="AC31" s="322"/>
      <c r="AD31" s="322"/>
      <c r="AE31" s="322"/>
      <c r="AF31" s="322"/>
      <c r="AG31" s="322"/>
      <c r="AH31" s="322"/>
      <c r="AI31" s="322"/>
      <c r="AJ31" s="322"/>
    </row>
    <row r="32" spans="2:51" ht="85.5" customHeight="1" x14ac:dyDescent="0.15">
      <c r="B32" s="62"/>
      <c r="C32" s="31" t="s">
        <v>42</v>
      </c>
      <c r="D32" s="322" t="s">
        <v>207</v>
      </c>
      <c r="E32" s="322"/>
      <c r="F32" s="322"/>
      <c r="G32" s="322"/>
      <c r="H32" s="322"/>
      <c r="I32" s="322"/>
      <c r="J32" s="322"/>
      <c r="K32" s="322"/>
      <c r="L32" s="322"/>
      <c r="M32" s="322"/>
      <c r="N32" s="322"/>
      <c r="O32" s="322"/>
      <c r="P32" s="322"/>
      <c r="Q32" s="322"/>
      <c r="R32" s="322"/>
      <c r="S32" s="322"/>
      <c r="T32" s="322"/>
      <c r="U32" s="322"/>
      <c r="V32" s="322"/>
      <c r="W32" s="322"/>
      <c r="X32" s="322"/>
      <c r="Y32" s="322"/>
      <c r="Z32" s="322"/>
      <c r="AA32" s="322"/>
      <c r="AB32" s="322"/>
      <c r="AC32" s="322"/>
      <c r="AD32" s="322"/>
      <c r="AE32" s="322"/>
      <c r="AF32" s="322"/>
      <c r="AG32" s="322"/>
      <c r="AH32" s="322"/>
      <c r="AI32" s="322"/>
      <c r="AJ32" s="322"/>
    </row>
    <row r="33" spans="1:50" s="38" customFormat="1" ht="15.95" customHeight="1" x14ac:dyDescent="0.15">
      <c r="A33" s="56" t="s">
        <v>208</v>
      </c>
    </row>
    <row r="34" spans="1:50" ht="15.95" customHeight="1" x14ac:dyDescent="0.15">
      <c r="B34" s="172" t="s">
        <v>185</v>
      </c>
      <c r="C34" s="172"/>
      <c r="D34" s="172"/>
      <c r="E34" s="172"/>
      <c r="F34" s="172"/>
      <c r="G34" s="172"/>
      <c r="H34" s="172"/>
      <c r="I34" s="172" t="s">
        <v>186</v>
      </c>
      <c r="J34" s="172"/>
      <c r="K34" s="172"/>
      <c r="L34" s="172"/>
      <c r="M34" s="172"/>
      <c r="N34" s="306" t="s">
        <v>209</v>
      </c>
      <c r="O34" s="233"/>
      <c r="P34" s="233"/>
      <c r="Q34" s="233"/>
      <c r="R34" s="133"/>
      <c r="S34" s="172" t="s">
        <v>210</v>
      </c>
      <c r="T34" s="172"/>
      <c r="U34" s="172"/>
      <c r="V34" s="172"/>
      <c r="W34" s="172"/>
      <c r="X34" s="172"/>
      <c r="Y34" s="172"/>
      <c r="Z34" s="172"/>
      <c r="AA34" s="172"/>
      <c r="AB34" s="172"/>
      <c r="AC34" s="172"/>
      <c r="AD34" s="172"/>
      <c r="AE34" s="172"/>
      <c r="AF34" s="172" t="s">
        <v>189</v>
      </c>
      <c r="AG34" s="172"/>
      <c r="AH34" s="172" t="s">
        <v>4</v>
      </c>
      <c r="AI34" s="172"/>
      <c r="AJ34" s="172"/>
    </row>
    <row r="35" spans="1:50" ht="15.95" customHeight="1" x14ac:dyDescent="0.15">
      <c r="B35" s="172"/>
      <c r="C35" s="172"/>
      <c r="D35" s="172"/>
      <c r="E35" s="172"/>
      <c r="F35" s="172"/>
      <c r="G35" s="172"/>
      <c r="H35" s="172"/>
      <c r="I35" s="172"/>
      <c r="J35" s="172"/>
      <c r="K35" s="172"/>
      <c r="L35" s="172"/>
      <c r="M35" s="172"/>
      <c r="N35" s="134"/>
      <c r="O35" s="234"/>
      <c r="P35" s="234"/>
      <c r="Q35" s="234"/>
      <c r="R35" s="135"/>
      <c r="S35" s="279" t="s">
        <v>81</v>
      </c>
      <c r="T35" s="177"/>
      <c r="U35" s="280"/>
      <c r="V35" s="279" t="s">
        <v>81</v>
      </c>
      <c r="W35" s="177"/>
      <c r="X35" s="280"/>
      <c r="Y35" s="279" t="s">
        <v>81</v>
      </c>
      <c r="Z35" s="177"/>
      <c r="AA35" s="280"/>
      <c r="AB35" s="212"/>
      <c r="AC35" s="186"/>
      <c r="AD35" s="186"/>
      <c r="AE35" s="187"/>
      <c r="AF35" s="172"/>
      <c r="AG35" s="172"/>
      <c r="AH35" s="172"/>
      <c r="AI35" s="172"/>
      <c r="AJ35" s="172"/>
    </row>
    <row r="36" spans="1:50" ht="15.95" customHeight="1" x14ac:dyDescent="0.15">
      <c r="B36" s="172"/>
      <c r="C36" s="172"/>
      <c r="D36" s="172"/>
      <c r="E36" s="172"/>
      <c r="F36" s="172"/>
      <c r="G36" s="172"/>
      <c r="H36" s="172"/>
      <c r="I36" s="172"/>
      <c r="J36" s="172"/>
      <c r="K36" s="172"/>
      <c r="L36" s="172"/>
      <c r="M36" s="172"/>
      <c r="N36" s="134"/>
      <c r="O36" s="234"/>
      <c r="P36" s="234"/>
      <c r="Q36" s="234"/>
      <c r="R36" s="135"/>
      <c r="S36" s="282">
        <v>4</v>
      </c>
      <c r="T36" s="272"/>
      <c r="U36" s="283"/>
      <c r="V36" s="282">
        <v>5</v>
      </c>
      <c r="W36" s="272"/>
      <c r="X36" s="283"/>
      <c r="Y36" s="282">
        <v>6</v>
      </c>
      <c r="Z36" s="272"/>
      <c r="AA36" s="283"/>
      <c r="AB36" s="213"/>
      <c r="AC36" s="214"/>
      <c r="AD36" s="214"/>
      <c r="AE36" s="215"/>
      <c r="AF36" s="172"/>
      <c r="AG36" s="172"/>
      <c r="AH36" s="172"/>
      <c r="AI36" s="172"/>
      <c r="AJ36" s="172"/>
    </row>
    <row r="37" spans="1:50" ht="15.95" customHeight="1" x14ac:dyDescent="0.15">
      <c r="B37" s="271"/>
      <c r="C37" s="271"/>
      <c r="D37" s="271"/>
      <c r="E37" s="271"/>
      <c r="F37" s="271"/>
      <c r="G37" s="271"/>
      <c r="H37" s="271"/>
      <c r="I37" s="172"/>
      <c r="J37" s="172"/>
      <c r="K37" s="172"/>
      <c r="L37" s="172"/>
      <c r="M37" s="172"/>
      <c r="N37" s="136"/>
      <c r="O37" s="198"/>
      <c r="P37" s="198"/>
      <c r="Q37" s="198"/>
      <c r="R37" s="137"/>
      <c r="S37" s="216" t="s">
        <v>82</v>
      </c>
      <c r="T37" s="181"/>
      <c r="U37" s="188"/>
      <c r="V37" s="216" t="s">
        <v>82</v>
      </c>
      <c r="W37" s="181"/>
      <c r="X37" s="188"/>
      <c r="Y37" s="216" t="s">
        <v>82</v>
      </c>
      <c r="Z37" s="181"/>
      <c r="AA37" s="188"/>
      <c r="AB37" s="216" t="s">
        <v>190</v>
      </c>
      <c r="AC37" s="181"/>
      <c r="AD37" s="181"/>
      <c r="AE37" s="188"/>
      <c r="AF37" s="172"/>
      <c r="AG37" s="172"/>
      <c r="AH37" s="172"/>
      <c r="AI37" s="172"/>
      <c r="AJ37" s="172"/>
    </row>
    <row r="38" spans="1:50" ht="15.95" customHeight="1" x14ac:dyDescent="0.15">
      <c r="B38" s="212"/>
      <c r="C38" s="291" t="s">
        <v>195</v>
      </c>
      <c r="D38" s="291"/>
      <c r="E38" s="291"/>
      <c r="F38" s="291"/>
      <c r="G38" s="291"/>
      <c r="H38" s="292"/>
      <c r="I38" s="328" t="s">
        <v>196</v>
      </c>
      <c r="J38" s="329"/>
      <c r="K38" s="329"/>
      <c r="L38" s="329"/>
      <c r="M38" s="330"/>
      <c r="N38" s="323" t="s">
        <v>211</v>
      </c>
      <c r="O38" s="323"/>
      <c r="P38" s="323"/>
      <c r="Q38" s="323"/>
      <c r="R38" s="323"/>
      <c r="S38" s="317">
        <v>30000</v>
      </c>
      <c r="T38" s="317"/>
      <c r="U38" s="317"/>
      <c r="V38" s="317">
        <v>30000</v>
      </c>
      <c r="W38" s="317"/>
      <c r="X38" s="317"/>
      <c r="Y38" s="317">
        <v>30000</v>
      </c>
      <c r="Z38" s="317"/>
      <c r="AA38" s="317"/>
      <c r="AB38" s="321">
        <f>IFERROR(ROUND(SUM(S38:AA38)/COUNT(S38:AA38),0),"")</f>
        <v>30000</v>
      </c>
      <c r="AC38" s="321"/>
      <c r="AD38" s="321"/>
      <c r="AE38" s="321"/>
      <c r="AF38" s="323" t="s">
        <v>85</v>
      </c>
      <c r="AG38" s="323"/>
      <c r="AH38" s="323" t="s">
        <v>199</v>
      </c>
      <c r="AI38" s="323"/>
      <c r="AJ38" s="323"/>
    </row>
    <row r="39" spans="1:50" ht="15.95" customHeight="1" x14ac:dyDescent="0.15">
      <c r="B39" s="213"/>
      <c r="C39" s="293"/>
      <c r="D39" s="293"/>
      <c r="E39" s="293"/>
      <c r="F39" s="293"/>
      <c r="G39" s="293"/>
      <c r="H39" s="294"/>
      <c r="I39" s="443"/>
      <c r="J39" s="444"/>
      <c r="K39" s="444"/>
      <c r="L39" s="444"/>
      <c r="M39" s="445"/>
      <c r="N39" s="323" t="s">
        <v>212</v>
      </c>
      <c r="O39" s="323"/>
      <c r="P39" s="323"/>
      <c r="Q39" s="323"/>
      <c r="R39" s="323"/>
      <c r="S39" s="317">
        <v>18000</v>
      </c>
      <c r="T39" s="317"/>
      <c r="U39" s="317"/>
      <c r="V39" s="317">
        <v>18600</v>
      </c>
      <c r="W39" s="317"/>
      <c r="X39" s="317"/>
      <c r="Y39" s="317">
        <v>22800</v>
      </c>
      <c r="Z39" s="317"/>
      <c r="AA39" s="317"/>
      <c r="AB39" s="321">
        <f>IFERROR(ROUND(SUM(S39:AA39)/COUNT(S39:AA39),0),"")</f>
        <v>19800</v>
      </c>
      <c r="AC39" s="321"/>
      <c r="AD39" s="321"/>
      <c r="AE39" s="321"/>
      <c r="AF39" s="323" t="s">
        <v>85</v>
      </c>
      <c r="AG39" s="323"/>
      <c r="AH39" s="323" t="s">
        <v>199</v>
      </c>
      <c r="AI39" s="323"/>
      <c r="AJ39" s="323"/>
      <c r="AX39" s="32">
        <f>Y39*0.6</f>
        <v>13680</v>
      </c>
    </row>
    <row r="40" spans="1:50" ht="32.1" customHeight="1" x14ac:dyDescent="0.15">
      <c r="B40" s="213"/>
      <c r="C40" s="293"/>
      <c r="D40" s="293"/>
      <c r="E40" s="293"/>
      <c r="F40" s="293"/>
      <c r="G40" s="293"/>
      <c r="H40" s="294"/>
      <c r="I40" s="297"/>
      <c r="J40" s="290"/>
      <c r="K40" s="290"/>
      <c r="L40" s="290"/>
      <c r="M40" s="289"/>
      <c r="N40" s="323"/>
      <c r="O40" s="323"/>
      <c r="P40" s="323"/>
      <c r="Q40" s="323"/>
      <c r="R40" s="323"/>
      <c r="S40" s="317"/>
      <c r="T40" s="317"/>
      <c r="U40" s="317"/>
      <c r="V40" s="317"/>
      <c r="W40" s="317"/>
      <c r="X40" s="317"/>
      <c r="Y40" s="317"/>
      <c r="Z40" s="317"/>
      <c r="AA40" s="317"/>
      <c r="AB40" s="321"/>
      <c r="AC40" s="321"/>
      <c r="AD40" s="321"/>
      <c r="AE40" s="321"/>
      <c r="AF40" s="323"/>
      <c r="AG40" s="323"/>
      <c r="AH40" s="323"/>
      <c r="AI40" s="323"/>
      <c r="AJ40" s="323"/>
      <c r="AX40" s="32">
        <f>Y40*0.6</f>
        <v>0</v>
      </c>
    </row>
    <row r="41" spans="1:50" ht="32.1" customHeight="1" x14ac:dyDescent="0.15">
      <c r="B41" s="213"/>
      <c r="C41" s="293"/>
      <c r="D41" s="293"/>
      <c r="E41" s="293"/>
      <c r="F41" s="293"/>
      <c r="G41" s="293"/>
      <c r="H41" s="294"/>
      <c r="I41" s="328"/>
      <c r="J41" s="329"/>
      <c r="K41" s="329"/>
      <c r="L41" s="329"/>
      <c r="M41" s="330"/>
      <c r="N41" s="288"/>
      <c r="O41" s="290"/>
      <c r="P41" s="290"/>
      <c r="Q41" s="290"/>
      <c r="R41" s="289"/>
      <c r="S41" s="321"/>
      <c r="T41" s="321"/>
      <c r="U41" s="321"/>
      <c r="V41" s="321"/>
      <c r="W41" s="321"/>
      <c r="X41" s="321"/>
      <c r="Y41" s="321"/>
      <c r="Z41" s="321"/>
      <c r="AA41" s="321"/>
      <c r="AB41" s="321"/>
      <c r="AC41" s="321"/>
      <c r="AD41" s="321"/>
      <c r="AE41" s="321"/>
      <c r="AF41" s="323"/>
      <c r="AG41" s="323"/>
      <c r="AH41" s="323"/>
      <c r="AI41" s="323"/>
      <c r="AJ41" s="323"/>
    </row>
    <row r="42" spans="1:50" ht="32.1" customHeight="1" x14ac:dyDescent="0.15">
      <c r="B42" s="212"/>
      <c r="C42" s="291" t="s">
        <v>197</v>
      </c>
      <c r="D42" s="291"/>
      <c r="E42" s="291"/>
      <c r="F42" s="291"/>
      <c r="G42" s="291"/>
      <c r="H42" s="292"/>
      <c r="I42" s="297" t="s">
        <v>213</v>
      </c>
      <c r="J42" s="290"/>
      <c r="K42" s="290"/>
      <c r="L42" s="290"/>
      <c r="M42" s="289"/>
      <c r="N42" s="323" t="s">
        <v>214</v>
      </c>
      <c r="O42" s="323"/>
      <c r="P42" s="323"/>
      <c r="Q42" s="323"/>
      <c r="R42" s="323"/>
      <c r="S42" s="317">
        <v>121</v>
      </c>
      <c r="T42" s="317"/>
      <c r="U42" s="317"/>
      <c r="V42" s="317">
        <v>112</v>
      </c>
      <c r="W42" s="317"/>
      <c r="X42" s="317"/>
      <c r="Y42" s="317">
        <v>78</v>
      </c>
      <c r="Z42" s="317"/>
      <c r="AA42" s="317"/>
      <c r="AB42" s="321">
        <f t="shared" ref="AB42:AB45" si="1">IFERROR(ROUND(SUM(S42:AA42)/COUNT(S42:AA42),0),"")</f>
        <v>104</v>
      </c>
      <c r="AC42" s="321"/>
      <c r="AD42" s="321"/>
      <c r="AE42" s="321"/>
      <c r="AF42" s="323" t="s">
        <v>215</v>
      </c>
      <c r="AG42" s="323"/>
      <c r="AH42" s="323" t="s">
        <v>216</v>
      </c>
      <c r="AI42" s="323"/>
      <c r="AJ42" s="323"/>
      <c r="AX42" s="32">
        <f>3000/29</f>
        <v>103.44827586206897</v>
      </c>
    </row>
    <row r="43" spans="1:50" ht="32.1" customHeight="1" x14ac:dyDescent="0.15">
      <c r="B43" s="213"/>
      <c r="C43" s="293"/>
      <c r="D43" s="293"/>
      <c r="E43" s="293"/>
      <c r="F43" s="293"/>
      <c r="G43" s="293"/>
      <c r="H43" s="294"/>
      <c r="I43" s="458"/>
      <c r="J43" s="459"/>
      <c r="K43" s="459"/>
      <c r="L43" s="459"/>
      <c r="M43" s="460"/>
      <c r="N43" s="288"/>
      <c r="O43" s="290"/>
      <c r="P43" s="290"/>
      <c r="Q43" s="290"/>
      <c r="R43" s="289"/>
      <c r="S43" s="317"/>
      <c r="T43" s="317"/>
      <c r="U43" s="317"/>
      <c r="V43" s="317"/>
      <c r="W43" s="317"/>
      <c r="X43" s="317"/>
      <c r="Y43" s="317"/>
      <c r="Z43" s="317"/>
      <c r="AA43" s="317"/>
      <c r="AB43" s="321"/>
      <c r="AC43" s="321"/>
      <c r="AD43" s="321"/>
      <c r="AE43" s="321"/>
      <c r="AF43" s="323"/>
      <c r="AG43" s="323"/>
      <c r="AH43" s="323"/>
      <c r="AI43" s="323"/>
      <c r="AJ43" s="323"/>
    </row>
    <row r="44" spans="1:50" ht="32.1" customHeight="1" x14ac:dyDescent="0.15">
      <c r="B44" s="216"/>
      <c r="C44" s="295"/>
      <c r="D44" s="295"/>
      <c r="E44" s="295"/>
      <c r="F44" s="295"/>
      <c r="G44" s="295"/>
      <c r="H44" s="296"/>
      <c r="I44" s="297"/>
      <c r="J44" s="290"/>
      <c r="K44" s="290"/>
      <c r="L44" s="290"/>
      <c r="M44" s="289"/>
      <c r="N44" s="327"/>
      <c r="O44" s="323"/>
      <c r="P44" s="323"/>
      <c r="Q44" s="323"/>
      <c r="R44" s="323"/>
      <c r="S44" s="321"/>
      <c r="T44" s="321"/>
      <c r="U44" s="321"/>
      <c r="V44" s="321"/>
      <c r="W44" s="321"/>
      <c r="X44" s="321"/>
      <c r="Y44" s="321"/>
      <c r="Z44" s="321"/>
      <c r="AA44" s="321"/>
      <c r="AB44" s="321"/>
      <c r="AC44" s="321"/>
      <c r="AD44" s="321"/>
      <c r="AE44" s="321"/>
      <c r="AF44" s="323"/>
      <c r="AG44" s="323"/>
      <c r="AH44" s="333"/>
      <c r="AI44" s="333"/>
      <c r="AJ44" s="333"/>
    </row>
    <row r="45" spans="1:50" ht="18" customHeight="1" x14ac:dyDescent="0.15">
      <c r="B45" s="34"/>
      <c r="C45" s="304" t="s">
        <v>200</v>
      </c>
      <c r="D45" s="304"/>
      <c r="E45" s="304"/>
      <c r="F45" s="304"/>
      <c r="G45" s="304"/>
      <c r="H45" s="305"/>
      <c r="I45" s="334"/>
      <c r="J45" s="334"/>
      <c r="K45" s="334"/>
      <c r="L45" s="334"/>
      <c r="M45" s="334"/>
      <c r="N45" s="323"/>
      <c r="O45" s="323"/>
      <c r="P45" s="323"/>
      <c r="Q45" s="323"/>
      <c r="R45" s="323"/>
      <c r="S45" s="335"/>
      <c r="T45" s="335"/>
      <c r="U45" s="335"/>
      <c r="V45" s="335"/>
      <c r="W45" s="335"/>
      <c r="X45" s="335"/>
      <c r="Y45" s="335"/>
      <c r="Z45" s="335"/>
      <c r="AA45" s="335"/>
      <c r="AB45" s="335" t="str">
        <f t="shared" si="1"/>
        <v/>
      </c>
      <c r="AC45" s="335"/>
      <c r="AD45" s="335"/>
      <c r="AE45" s="335"/>
      <c r="AF45" s="323"/>
      <c r="AG45" s="323"/>
      <c r="AH45" s="323"/>
      <c r="AI45" s="323"/>
      <c r="AJ45" s="323"/>
    </row>
    <row r="46" spans="1:50" ht="14.1" customHeight="1" x14ac:dyDescent="0.15">
      <c r="C46" s="40" t="s">
        <v>31</v>
      </c>
    </row>
    <row r="47" spans="1:50" ht="36.950000000000003" customHeight="1" x14ac:dyDescent="0.15">
      <c r="C47" s="31" t="s">
        <v>32</v>
      </c>
      <c r="D47" s="322" t="s">
        <v>217</v>
      </c>
      <c r="E47" s="322"/>
      <c r="F47" s="322"/>
      <c r="G47" s="322"/>
      <c r="H47" s="322"/>
      <c r="I47" s="322"/>
      <c r="J47" s="322"/>
      <c r="K47" s="322"/>
      <c r="L47" s="322"/>
      <c r="M47" s="322"/>
      <c r="N47" s="322"/>
      <c r="O47" s="322"/>
      <c r="P47" s="322"/>
      <c r="Q47" s="322"/>
      <c r="R47" s="322"/>
      <c r="S47" s="322"/>
      <c r="T47" s="322"/>
      <c r="U47" s="322"/>
      <c r="V47" s="322"/>
      <c r="W47" s="322"/>
      <c r="X47" s="322"/>
      <c r="Y47" s="322"/>
      <c r="Z47" s="322"/>
      <c r="AA47" s="322"/>
      <c r="AB47" s="322"/>
      <c r="AC47" s="322"/>
      <c r="AD47" s="322"/>
      <c r="AE47" s="322"/>
      <c r="AF47" s="322"/>
      <c r="AG47" s="322"/>
      <c r="AH47" s="322"/>
      <c r="AI47" s="322"/>
      <c r="AJ47" s="322"/>
    </row>
    <row r="48" spans="1:50" ht="14.1" customHeight="1" x14ac:dyDescent="0.15">
      <c r="B48" s="62"/>
      <c r="C48" s="31" t="s">
        <v>202</v>
      </c>
      <c r="D48" s="322" t="s">
        <v>218</v>
      </c>
      <c r="E48" s="322"/>
      <c r="F48" s="322"/>
      <c r="G48" s="322"/>
      <c r="H48" s="322"/>
      <c r="I48" s="322"/>
      <c r="J48" s="322"/>
      <c r="K48" s="322"/>
      <c r="L48" s="322"/>
      <c r="M48" s="322"/>
      <c r="N48" s="322"/>
      <c r="O48" s="322"/>
      <c r="P48" s="322"/>
      <c r="Q48" s="322"/>
      <c r="R48" s="322"/>
      <c r="S48" s="322"/>
      <c r="T48" s="322"/>
      <c r="U48" s="322"/>
      <c r="V48" s="322"/>
      <c r="W48" s="322"/>
      <c r="X48" s="322"/>
      <c r="Y48" s="322"/>
      <c r="Z48" s="322"/>
      <c r="AA48" s="322"/>
      <c r="AB48" s="322"/>
      <c r="AC48" s="322"/>
      <c r="AD48" s="322"/>
      <c r="AE48" s="322"/>
      <c r="AF48" s="322"/>
      <c r="AG48" s="322"/>
      <c r="AH48" s="322"/>
      <c r="AI48" s="322"/>
      <c r="AJ48" s="322"/>
    </row>
    <row r="49" spans="1:36" ht="36.950000000000003" customHeight="1" x14ac:dyDescent="0.15">
      <c r="B49" s="62"/>
      <c r="C49" s="31" t="s">
        <v>36</v>
      </c>
      <c r="D49" s="322" t="s">
        <v>219</v>
      </c>
      <c r="E49" s="322"/>
      <c r="F49" s="322"/>
      <c r="G49" s="322"/>
      <c r="H49" s="322"/>
      <c r="I49" s="322"/>
      <c r="J49" s="322"/>
      <c r="K49" s="322"/>
      <c r="L49" s="322"/>
      <c r="M49" s="322"/>
      <c r="N49" s="322"/>
      <c r="O49" s="322"/>
      <c r="P49" s="322"/>
      <c r="Q49" s="322"/>
      <c r="R49" s="322"/>
      <c r="S49" s="322"/>
      <c r="T49" s="322"/>
      <c r="U49" s="322"/>
      <c r="V49" s="322"/>
      <c r="W49" s="322"/>
      <c r="X49" s="322"/>
      <c r="Y49" s="322"/>
      <c r="Z49" s="322"/>
      <c r="AA49" s="322"/>
      <c r="AB49" s="322"/>
      <c r="AC49" s="322"/>
      <c r="AD49" s="322"/>
      <c r="AE49" s="322"/>
      <c r="AF49" s="322"/>
      <c r="AG49" s="322"/>
      <c r="AH49" s="322"/>
      <c r="AI49" s="322"/>
      <c r="AJ49" s="322"/>
    </row>
    <row r="50" spans="1:36" ht="26.1" customHeight="1" x14ac:dyDescent="0.15">
      <c r="B50" s="62"/>
      <c r="C50" s="31" t="s">
        <v>38</v>
      </c>
      <c r="D50" s="322" t="s">
        <v>220</v>
      </c>
      <c r="E50" s="322"/>
      <c r="F50" s="322"/>
      <c r="G50" s="322"/>
      <c r="H50" s="322"/>
      <c r="I50" s="322"/>
      <c r="J50" s="322"/>
      <c r="K50" s="322"/>
      <c r="L50" s="322"/>
      <c r="M50" s="322"/>
      <c r="N50" s="322"/>
      <c r="O50" s="322"/>
      <c r="P50" s="322"/>
      <c r="Q50" s="322"/>
      <c r="R50" s="322"/>
      <c r="S50" s="322"/>
      <c r="T50" s="322"/>
      <c r="U50" s="322"/>
      <c r="V50" s="322"/>
      <c r="W50" s="322"/>
      <c r="X50" s="322"/>
      <c r="Y50" s="322"/>
      <c r="Z50" s="322"/>
      <c r="AA50" s="322"/>
      <c r="AB50" s="322"/>
      <c r="AC50" s="322"/>
      <c r="AD50" s="322"/>
      <c r="AE50" s="322"/>
      <c r="AF50" s="322"/>
      <c r="AG50" s="322"/>
      <c r="AH50" s="322"/>
      <c r="AI50" s="322"/>
      <c r="AJ50" s="322"/>
    </row>
    <row r="51" spans="1:36" ht="14.1" customHeight="1" x14ac:dyDescent="0.15">
      <c r="B51" s="62"/>
      <c r="C51" s="31" t="s">
        <v>40</v>
      </c>
      <c r="D51" s="322" t="s">
        <v>221</v>
      </c>
      <c r="E51" s="322"/>
      <c r="F51" s="322"/>
      <c r="G51" s="322"/>
      <c r="H51" s="322"/>
      <c r="I51" s="322"/>
      <c r="J51" s="322"/>
      <c r="K51" s="322"/>
      <c r="L51" s="322"/>
      <c r="M51" s="322"/>
      <c r="N51" s="322"/>
      <c r="O51" s="322"/>
      <c r="P51" s="322"/>
      <c r="Q51" s="322"/>
      <c r="R51" s="322"/>
      <c r="S51" s="322"/>
      <c r="T51" s="322"/>
      <c r="U51" s="322"/>
      <c r="V51" s="322"/>
      <c r="W51" s="322"/>
      <c r="X51" s="322"/>
      <c r="Y51" s="322"/>
      <c r="Z51" s="322"/>
      <c r="AA51" s="322"/>
      <c r="AB51" s="322"/>
      <c r="AC51" s="322"/>
      <c r="AD51" s="322"/>
      <c r="AE51" s="322"/>
      <c r="AF51" s="322"/>
      <c r="AG51" s="322"/>
      <c r="AH51" s="322"/>
      <c r="AI51" s="322"/>
      <c r="AJ51" s="322"/>
    </row>
    <row r="52" spans="1:36" ht="15.95" customHeight="1" x14ac:dyDescent="0.15"/>
    <row r="53" spans="1:36" ht="14.1" customHeight="1" x14ac:dyDescent="0.15">
      <c r="A53" s="33" t="s">
        <v>222</v>
      </c>
    </row>
    <row r="54" spans="1:36" ht="14.1" customHeight="1" x14ac:dyDescent="0.15">
      <c r="C54" s="39" t="s">
        <v>31</v>
      </c>
    </row>
    <row r="55" spans="1:36" ht="26.1" customHeight="1" x14ac:dyDescent="0.15">
      <c r="C55" s="31" t="s">
        <v>32</v>
      </c>
      <c r="D55" s="322" t="s">
        <v>223</v>
      </c>
      <c r="E55" s="322"/>
      <c r="F55" s="322"/>
      <c r="G55" s="322"/>
      <c r="H55" s="322"/>
      <c r="I55" s="322"/>
      <c r="J55" s="322"/>
      <c r="K55" s="322"/>
      <c r="L55" s="322"/>
      <c r="M55" s="322"/>
      <c r="N55" s="322"/>
      <c r="O55" s="322"/>
      <c r="P55" s="322"/>
      <c r="Q55" s="322"/>
      <c r="R55" s="322"/>
      <c r="S55" s="322"/>
      <c r="T55" s="322"/>
      <c r="U55" s="322"/>
      <c r="V55" s="322"/>
      <c r="W55" s="322"/>
      <c r="X55" s="322"/>
      <c r="Y55" s="322"/>
      <c r="Z55" s="322"/>
      <c r="AA55" s="322"/>
      <c r="AB55" s="322"/>
      <c r="AC55" s="322"/>
      <c r="AD55" s="322"/>
      <c r="AE55" s="322"/>
      <c r="AF55" s="322"/>
      <c r="AG55" s="322"/>
      <c r="AH55" s="322"/>
      <c r="AI55" s="322"/>
      <c r="AJ55" s="322"/>
    </row>
    <row r="56" spans="1:36" ht="59.1" customHeight="1" x14ac:dyDescent="0.15">
      <c r="B56" s="62"/>
      <c r="C56" s="31" t="s">
        <v>202</v>
      </c>
      <c r="D56" s="322" t="s">
        <v>224</v>
      </c>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row>
    <row r="57" spans="1:36" ht="61.5" customHeight="1" x14ac:dyDescent="0.15">
      <c r="B57" s="62"/>
      <c r="C57" s="31" t="s">
        <v>36</v>
      </c>
      <c r="D57" s="322" t="s">
        <v>225</v>
      </c>
      <c r="E57" s="322"/>
      <c r="F57" s="322"/>
      <c r="G57" s="322"/>
      <c r="H57" s="322"/>
      <c r="I57" s="322"/>
      <c r="J57" s="322"/>
      <c r="K57" s="322"/>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row>
    <row r="58" spans="1:36" ht="18" customHeight="1" x14ac:dyDescent="0.15"/>
    <row r="59" spans="1:36" ht="14.1" customHeight="1" x14ac:dyDescent="0.15">
      <c r="A59" s="33" t="s">
        <v>226</v>
      </c>
    </row>
    <row r="60" spans="1:36" s="38" customFormat="1" ht="15.95" customHeight="1" x14ac:dyDescent="0.15">
      <c r="A60" s="56" t="s">
        <v>227</v>
      </c>
    </row>
    <row r="61" spans="1:36" s="33" customFormat="1" ht="15.95" customHeight="1" x14ac:dyDescent="0.15">
      <c r="B61" s="36"/>
      <c r="C61" s="331" t="s">
        <v>228</v>
      </c>
      <c r="D61" s="331"/>
      <c r="E61" s="331"/>
      <c r="F61" s="331"/>
      <c r="G61" s="331"/>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2"/>
    </row>
    <row r="62" spans="1:36" s="33" customFormat="1" ht="15" customHeight="1" x14ac:dyDescent="0.15">
      <c r="B62" s="60"/>
      <c r="C62" s="61"/>
      <c r="D62" s="172" t="s">
        <v>192</v>
      </c>
      <c r="E62" s="172"/>
      <c r="F62" s="172"/>
      <c r="G62" s="172"/>
      <c r="H62" s="172"/>
      <c r="I62" s="172"/>
      <c r="J62" s="172"/>
      <c r="K62" s="172" t="s">
        <v>200</v>
      </c>
      <c r="L62" s="172"/>
      <c r="M62" s="172"/>
      <c r="N62" s="172"/>
      <c r="O62" s="172"/>
      <c r="P62" s="172"/>
      <c r="Q62" s="172"/>
      <c r="R62" s="172" t="s">
        <v>195</v>
      </c>
      <c r="S62" s="172"/>
      <c r="T62" s="172"/>
      <c r="U62" s="172"/>
      <c r="V62" s="172"/>
      <c r="W62" s="172"/>
      <c r="X62" s="172"/>
      <c r="Y62" s="172" t="s">
        <v>229</v>
      </c>
      <c r="Z62" s="172"/>
      <c r="AA62" s="172"/>
      <c r="AB62" s="172"/>
      <c r="AC62" s="172"/>
      <c r="AD62" s="172"/>
      <c r="AE62" s="172"/>
      <c r="AF62" s="172"/>
      <c r="AG62" s="172"/>
      <c r="AH62" s="172"/>
      <c r="AI62" s="172"/>
      <c r="AJ62" s="172"/>
    </row>
    <row r="63" spans="1:36" s="33" customFormat="1" ht="15" customHeight="1" x14ac:dyDescent="0.15">
      <c r="B63" s="60"/>
      <c r="C63" s="61"/>
      <c r="D63" s="340" t="s">
        <v>230</v>
      </c>
      <c r="E63" s="345"/>
      <c r="F63" s="345"/>
      <c r="G63" s="345"/>
      <c r="H63" s="345"/>
      <c r="I63" s="345"/>
      <c r="J63" s="345"/>
      <c r="K63" s="345"/>
      <c r="L63" s="345"/>
      <c r="M63" s="345"/>
      <c r="N63" s="345"/>
      <c r="O63" s="345"/>
      <c r="P63" s="345"/>
      <c r="Q63" s="345"/>
      <c r="R63" s="340" t="s">
        <v>231</v>
      </c>
      <c r="S63" s="343"/>
      <c r="T63" s="343"/>
      <c r="U63" s="343"/>
      <c r="V63" s="343"/>
      <c r="W63" s="343"/>
      <c r="X63" s="343"/>
      <c r="Y63" s="348" t="s">
        <v>232</v>
      </c>
      <c r="Z63" s="349"/>
      <c r="AA63" s="349"/>
      <c r="AB63" s="349"/>
      <c r="AC63" s="349"/>
      <c r="AD63" s="349"/>
      <c r="AE63" s="349"/>
      <c r="AF63" s="349"/>
      <c r="AG63" s="349"/>
      <c r="AH63" s="349"/>
      <c r="AI63" s="70" t="s">
        <v>233</v>
      </c>
      <c r="AJ63" s="71"/>
    </row>
    <row r="64" spans="1:36" s="33" customFormat="1" ht="15" customHeight="1" x14ac:dyDescent="0.15">
      <c r="B64" s="60"/>
      <c r="C64" s="61"/>
      <c r="D64" s="345"/>
      <c r="E64" s="345"/>
      <c r="F64" s="345"/>
      <c r="G64" s="345"/>
      <c r="H64" s="345"/>
      <c r="I64" s="345"/>
      <c r="J64" s="345"/>
      <c r="K64" s="345"/>
      <c r="L64" s="345"/>
      <c r="M64" s="345"/>
      <c r="N64" s="345"/>
      <c r="O64" s="345"/>
      <c r="P64" s="345"/>
      <c r="Q64" s="345"/>
      <c r="R64" s="343"/>
      <c r="S64" s="343"/>
      <c r="T64" s="343"/>
      <c r="U64" s="343"/>
      <c r="V64" s="343"/>
      <c r="W64" s="343"/>
      <c r="X64" s="343"/>
      <c r="Y64" s="72"/>
      <c r="Z64" s="347" t="s">
        <v>81</v>
      </c>
      <c r="AA64" s="347"/>
      <c r="AB64" s="350">
        <v>18</v>
      </c>
      <c r="AC64" s="350"/>
      <c r="AD64" s="122" t="s">
        <v>234</v>
      </c>
      <c r="AE64" s="350">
        <v>1</v>
      </c>
      <c r="AF64" s="350"/>
      <c r="AG64" s="122" t="s">
        <v>235</v>
      </c>
      <c r="AH64" s="350">
        <v>31</v>
      </c>
      <c r="AI64" s="350"/>
      <c r="AJ64" s="73" t="s">
        <v>236</v>
      </c>
    </row>
    <row r="65" spans="1:36" s="33" customFormat="1" ht="15" customHeight="1" x14ac:dyDescent="0.15">
      <c r="B65" s="60"/>
      <c r="C65" s="61"/>
      <c r="D65" s="346"/>
      <c r="E65" s="346"/>
      <c r="F65" s="346"/>
      <c r="G65" s="346"/>
      <c r="H65" s="346"/>
      <c r="I65" s="346"/>
      <c r="J65" s="346"/>
      <c r="K65" s="346"/>
      <c r="L65" s="346"/>
      <c r="M65" s="346"/>
      <c r="N65" s="346"/>
      <c r="O65" s="346"/>
      <c r="P65" s="346"/>
      <c r="Q65" s="346"/>
      <c r="R65" s="344"/>
      <c r="S65" s="344"/>
      <c r="T65" s="344"/>
      <c r="U65" s="344"/>
      <c r="V65" s="344"/>
      <c r="W65" s="344"/>
      <c r="X65" s="344"/>
      <c r="Y65" s="337" t="s">
        <v>237</v>
      </c>
      <c r="Z65" s="338"/>
      <c r="AA65" s="338"/>
      <c r="AB65" s="338"/>
      <c r="AC65" s="338"/>
      <c r="AD65" s="338"/>
      <c r="AE65" s="338"/>
      <c r="AF65" s="339">
        <v>10</v>
      </c>
      <c r="AG65" s="339"/>
      <c r="AH65" s="74" t="s">
        <v>238</v>
      </c>
      <c r="AI65" s="74"/>
      <c r="AJ65" s="75"/>
    </row>
    <row r="66" spans="1:36" s="33" customFormat="1" ht="38.25" customHeight="1" x14ac:dyDescent="0.15">
      <c r="B66" s="60"/>
      <c r="C66" s="61"/>
      <c r="D66" s="340" t="s">
        <v>239</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row>
    <row r="67" spans="1:36" s="33" customFormat="1" ht="38.25" customHeight="1" x14ac:dyDescent="0.15">
      <c r="B67" s="60"/>
      <c r="C67" s="61"/>
      <c r="D67" s="340"/>
      <c r="E67" s="340"/>
      <c r="F67" s="340"/>
      <c r="G67" s="340"/>
      <c r="H67" s="340"/>
      <c r="I67" s="340"/>
      <c r="J67" s="340"/>
      <c r="K67" s="340"/>
      <c r="L67" s="340"/>
      <c r="M67" s="340"/>
      <c r="N67" s="340"/>
      <c r="O67" s="340"/>
      <c r="P67" s="340"/>
      <c r="Q67" s="340"/>
      <c r="R67" s="340"/>
      <c r="S67" s="340"/>
      <c r="T67" s="340"/>
      <c r="U67" s="340"/>
      <c r="V67" s="340"/>
      <c r="W67" s="340"/>
      <c r="X67" s="340"/>
      <c r="Y67" s="340"/>
      <c r="Z67" s="340"/>
      <c r="AA67" s="340"/>
      <c r="AB67" s="340"/>
      <c r="AC67" s="340"/>
      <c r="AD67" s="340"/>
      <c r="AE67" s="340"/>
      <c r="AF67" s="340"/>
      <c r="AG67" s="340"/>
      <c r="AH67" s="340"/>
      <c r="AI67" s="340"/>
      <c r="AJ67" s="340"/>
    </row>
    <row r="68" spans="1:36" s="33" customFormat="1" ht="38.25" customHeight="1" x14ac:dyDescent="0.15">
      <c r="B68" s="60"/>
      <c r="C68" s="61"/>
      <c r="D68" s="340"/>
      <c r="E68" s="340"/>
      <c r="F68" s="340"/>
      <c r="G68" s="340"/>
      <c r="H68" s="340"/>
      <c r="I68" s="340"/>
      <c r="J68" s="340"/>
      <c r="K68" s="340"/>
      <c r="L68" s="340"/>
      <c r="M68" s="340"/>
      <c r="N68" s="340"/>
      <c r="O68" s="340"/>
      <c r="P68" s="340"/>
      <c r="Q68" s="340"/>
      <c r="R68" s="340"/>
      <c r="S68" s="340"/>
      <c r="T68" s="340"/>
      <c r="U68" s="340"/>
      <c r="V68" s="340"/>
      <c r="W68" s="340"/>
      <c r="X68" s="340"/>
      <c r="Y68" s="340"/>
      <c r="Z68" s="340"/>
      <c r="AA68" s="340"/>
      <c r="AB68" s="340"/>
      <c r="AC68" s="340"/>
      <c r="AD68" s="340"/>
      <c r="AE68" s="340"/>
      <c r="AF68" s="340"/>
      <c r="AG68" s="340"/>
      <c r="AH68" s="340"/>
      <c r="AI68" s="340"/>
      <c r="AJ68" s="340"/>
    </row>
    <row r="69" spans="1:36" s="33" customFormat="1" ht="15.95" customHeight="1" x14ac:dyDescent="0.15">
      <c r="B69" s="36"/>
      <c r="C69" s="331" t="s">
        <v>240</v>
      </c>
      <c r="D69" s="331"/>
      <c r="E69" s="331"/>
      <c r="F69" s="331"/>
      <c r="G69" s="331"/>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2"/>
    </row>
    <row r="70" spans="1:36" s="33" customFormat="1" ht="27.95" customHeight="1" x14ac:dyDescent="0.15">
      <c r="B70" s="60"/>
      <c r="C70" s="61"/>
      <c r="D70" s="172" t="s">
        <v>195</v>
      </c>
      <c r="E70" s="172"/>
      <c r="F70" s="172"/>
      <c r="G70" s="172"/>
      <c r="H70" s="172"/>
      <c r="I70" s="172"/>
      <c r="J70" s="172"/>
      <c r="K70" s="172" t="s">
        <v>200</v>
      </c>
      <c r="L70" s="172"/>
      <c r="M70" s="172"/>
      <c r="N70" s="172"/>
      <c r="O70" s="172"/>
      <c r="P70" s="172"/>
      <c r="Q70" s="172"/>
      <c r="R70" s="351" t="s">
        <v>241</v>
      </c>
      <c r="S70" s="351"/>
      <c r="T70" s="351"/>
      <c r="U70" s="351"/>
      <c r="V70" s="351"/>
      <c r="W70" s="351"/>
      <c r="X70" s="351"/>
      <c r="Y70" s="172" t="s">
        <v>229</v>
      </c>
      <c r="Z70" s="172"/>
      <c r="AA70" s="172"/>
      <c r="AB70" s="172"/>
      <c r="AC70" s="172"/>
      <c r="AD70" s="172"/>
      <c r="AE70" s="172"/>
      <c r="AF70" s="172"/>
      <c r="AG70" s="172"/>
      <c r="AH70" s="172"/>
      <c r="AI70" s="172"/>
      <c r="AJ70" s="172"/>
    </row>
    <row r="71" spans="1:36" s="33" customFormat="1" ht="18" customHeight="1" x14ac:dyDescent="0.15">
      <c r="B71" s="60"/>
      <c r="C71" s="61"/>
      <c r="D71" s="340" t="s">
        <v>231</v>
      </c>
      <c r="E71" s="343"/>
      <c r="F71" s="343"/>
      <c r="G71" s="343"/>
      <c r="H71" s="343"/>
      <c r="I71" s="343"/>
      <c r="J71" s="343"/>
      <c r="K71" s="345"/>
      <c r="L71" s="345"/>
      <c r="M71" s="345"/>
      <c r="N71" s="345"/>
      <c r="O71" s="345"/>
      <c r="P71" s="345"/>
      <c r="Q71" s="345"/>
      <c r="R71" s="340" t="s">
        <v>242</v>
      </c>
      <c r="S71" s="343"/>
      <c r="T71" s="343"/>
      <c r="U71" s="343"/>
      <c r="V71" s="343"/>
      <c r="W71" s="343"/>
      <c r="X71" s="343"/>
      <c r="Y71" s="348" t="s">
        <v>232</v>
      </c>
      <c r="Z71" s="349"/>
      <c r="AA71" s="349"/>
      <c r="AB71" s="349"/>
      <c r="AC71" s="349"/>
      <c r="AD71" s="349"/>
      <c r="AE71" s="349"/>
      <c r="AF71" s="349"/>
      <c r="AG71" s="349"/>
      <c r="AH71" s="349"/>
      <c r="AI71" s="70" t="s">
        <v>233</v>
      </c>
      <c r="AJ71" s="71"/>
    </row>
    <row r="72" spans="1:36" s="33" customFormat="1" ht="18" customHeight="1" x14ac:dyDescent="0.15">
      <c r="B72" s="60"/>
      <c r="C72" s="61"/>
      <c r="D72" s="343"/>
      <c r="E72" s="343"/>
      <c r="F72" s="343"/>
      <c r="G72" s="343"/>
      <c r="H72" s="343"/>
      <c r="I72" s="343"/>
      <c r="J72" s="343"/>
      <c r="K72" s="345"/>
      <c r="L72" s="345"/>
      <c r="M72" s="345"/>
      <c r="N72" s="345"/>
      <c r="O72" s="345"/>
      <c r="P72" s="345"/>
      <c r="Q72" s="345"/>
      <c r="R72" s="343"/>
      <c r="S72" s="343"/>
      <c r="T72" s="343"/>
      <c r="U72" s="343"/>
      <c r="V72" s="343"/>
      <c r="W72" s="343"/>
      <c r="X72" s="343"/>
      <c r="Y72" s="72"/>
      <c r="Z72" s="347" t="s">
        <v>81</v>
      </c>
      <c r="AA72" s="347"/>
      <c r="AB72" s="336">
        <v>18</v>
      </c>
      <c r="AC72" s="336"/>
      <c r="AD72" s="18" t="s">
        <v>234</v>
      </c>
      <c r="AE72" s="336">
        <v>1</v>
      </c>
      <c r="AF72" s="336"/>
      <c r="AG72" s="18" t="s">
        <v>235</v>
      </c>
      <c r="AH72" s="336">
        <v>31</v>
      </c>
      <c r="AI72" s="336"/>
      <c r="AJ72" s="73" t="s">
        <v>236</v>
      </c>
    </row>
    <row r="73" spans="1:36" s="33" customFormat="1" ht="18" customHeight="1" x14ac:dyDescent="0.15">
      <c r="B73" s="60"/>
      <c r="C73" s="61"/>
      <c r="D73" s="344"/>
      <c r="E73" s="344"/>
      <c r="F73" s="344"/>
      <c r="G73" s="344"/>
      <c r="H73" s="344"/>
      <c r="I73" s="344"/>
      <c r="J73" s="344"/>
      <c r="K73" s="346"/>
      <c r="L73" s="346"/>
      <c r="M73" s="346"/>
      <c r="N73" s="346"/>
      <c r="O73" s="346"/>
      <c r="P73" s="346"/>
      <c r="Q73" s="346"/>
      <c r="R73" s="344"/>
      <c r="S73" s="344"/>
      <c r="T73" s="344"/>
      <c r="U73" s="344"/>
      <c r="V73" s="344"/>
      <c r="W73" s="344"/>
      <c r="X73" s="344"/>
      <c r="Y73" s="337" t="s">
        <v>237</v>
      </c>
      <c r="Z73" s="338"/>
      <c r="AA73" s="338"/>
      <c r="AB73" s="338"/>
      <c r="AC73" s="338"/>
      <c r="AD73" s="338"/>
      <c r="AE73" s="338"/>
      <c r="AF73" s="339">
        <v>10</v>
      </c>
      <c r="AG73" s="339"/>
      <c r="AH73" s="74" t="s">
        <v>238</v>
      </c>
      <c r="AI73" s="74"/>
      <c r="AJ73" s="75"/>
    </row>
    <row r="74" spans="1:36" s="33" customFormat="1" ht="38.25" customHeight="1" x14ac:dyDescent="0.15">
      <c r="B74" s="60"/>
      <c r="C74" s="61"/>
      <c r="D74" s="340" t="s">
        <v>243</v>
      </c>
      <c r="E74" s="340"/>
      <c r="F74" s="340"/>
      <c r="G74" s="340"/>
      <c r="H74" s="340"/>
      <c r="I74" s="340"/>
      <c r="J74" s="340"/>
      <c r="K74" s="340"/>
      <c r="L74" s="340"/>
      <c r="M74" s="340"/>
      <c r="N74" s="340"/>
      <c r="O74" s="340"/>
      <c r="P74" s="340"/>
      <c r="Q74" s="340"/>
      <c r="R74" s="340"/>
      <c r="S74" s="340"/>
      <c r="T74" s="340"/>
      <c r="U74" s="340"/>
      <c r="V74" s="340"/>
      <c r="W74" s="340"/>
      <c r="X74" s="340"/>
      <c r="Y74" s="340"/>
      <c r="Z74" s="340"/>
      <c r="AA74" s="340"/>
      <c r="AB74" s="340"/>
      <c r="AC74" s="340"/>
      <c r="AD74" s="340"/>
      <c r="AE74" s="340"/>
      <c r="AF74" s="340"/>
      <c r="AG74" s="340"/>
      <c r="AH74" s="340"/>
      <c r="AI74" s="340"/>
      <c r="AJ74" s="340"/>
    </row>
    <row r="75" spans="1:36" s="33" customFormat="1" ht="38.25" customHeight="1" x14ac:dyDescent="0.15">
      <c r="B75" s="60"/>
      <c r="C75" s="6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c r="AB75" s="340"/>
      <c r="AC75" s="340"/>
      <c r="AD75" s="340"/>
      <c r="AE75" s="340"/>
      <c r="AF75" s="340"/>
      <c r="AG75" s="340"/>
      <c r="AH75" s="340"/>
      <c r="AI75" s="340"/>
      <c r="AJ75" s="340"/>
    </row>
    <row r="76" spans="1:36" s="33" customFormat="1" ht="38.25" customHeight="1" x14ac:dyDescent="0.15">
      <c r="B76" s="66"/>
      <c r="C76" s="65"/>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c r="AB76" s="340"/>
      <c r="AC76" s="340"/>
      <c r="AD76" s="340"/>
      <c r="AE76" s="340"/>
      <c r="AF76" s="340"/>
      <c r="AG76" s="340"/>
      <c r="AH76" s="340"/>
      <c r="AI76" s="340"/>
      <c r="AJ76" s="340"/>
    </row>
    <row r="77" spans="1:36" s="33" customFormat="1" ht="36.950000000000003" customHeight="1" x14ac:dyDescent="0.15">
      <c r="C77" s="341" t="s">
        <v>31</v>
      </c>
      <c r="D77" s="341"/>
      <c r="E77" s="342" t="s">
        <v>244</v>
      </c>
      <c r="F77" s="342"/>
      <c r="G77" s="342"/>
      <c r="H77" s="342"/>
      <c r="I77" s="342"/>
      <c r="J77" s="342"/>
      <c r="K77" s="342"/>
      <c r="L77" s="342"/>
      <c r="M77" s="342"/>
      <c r="N77" s="342"/>
      <c r="O77" s="342"/>
      <c r="P77" s="342"/>
      <c r="Q77" s="342"/>
      <c r="R77" s="342"/>
      <c r="S77" s="342"/>
      <c r="T77" s="342"/>
      <c r="U77" s="342"/>
      <c r="V77" s="342"/>
      <c r="W77" s="342"/>
      <c r="X77" s="342"/>
      <c r="Y77" s="342"/>
      <c r="Z77" s="342"/>
      <c r="AA77" s="342"/>
      <c r="AB77" s="342"/>
      <c r="AC77" s="342"/>
      <c r="AD77" s="342"/>
      <c r="AE77" s="342"/>
      <c r="AF77" s="342"/>
      <c r="AG77" s="342"/>
      <c r="AH77" s="342"/>
      <c r="AI77" s="342"/>
      <c r="AJ77" s="342"/>
    </row>
    <row r="78" spans="1:36" s="33" customFormat="1" ht="14.1" customHeight="1" x14ac:dyDescent="0.15">
      <c r="A78" s="33" t="s">
        <v>245</v>
      </c>
    </row>
    <row r="79" spans="1:36" s="38" customFormat="1" ht="15.95" customHeight="1" x14ac:dyDescent="0.15">
      <c r="A79" s="56"/>
      <c r="C79" s="56" t="s">
        <v>246</v>
      </c>
    </row>
    <row r="80" spans="1:36" s="33" customFormat="1" ht="14.1" customHeight="1" x14ac:dyDescent="0.15">
      <c r="B80" s="212" t="s">
        <v>185</v>
      </c>
      <c r="C80" s="186"/>
      <c r="D80" s="186"/>
      <c r="E80" s="186"/>
      <c r="F80" s="187"/>
      <c r="G80" s="36"/>
      <c r="H80" s="37"/>
      <c r="I80" s="37"/>
      <c r="J80" s="63"/>
      <c r="K80" s="36"/>
      <c r="L80" s="37"/>
      <c r="M80" s="37"/>
      <c r="N80" s="63"/>
      <c r="O80" s="36"/>
      <c r="P80" s="37"/>
      <c r="Q80" s="37"/>
      <c r="R80" s="63"/>
      <c r="S80" s="36"/>
      <c r="T80" s="37"/>
      <c r="U80" s="37"/>
      <c r="V80" s="63"/>
      <c r="W80" s="36"/>
      <c r="X80" s="37"/>
      <c r="Y80" s="37"/>
      <c r="Z80" s="63"/>
      <c r="AA80" s="132" t="s">
        <v>247</v>
      </c>
      <c r="AB80" s="233"/>
      <c r="AC80" s="233"/>
      <c r="AD80" s="133"/>
      <c r="AE80" s="352" t="s">
        <v>188</v>
      </c>
      <c r="AF80" s="353"/>
      <c r="AG80" s="353"/>
      <c r="AH80" s="354"/>
      <c r="AI80" s="212" t="s">
        <v>4</v>
      </c>
      <c r="AJ80" s="187"/>
    </row>
    <row r="81" spans="1:36" s="33" customFormat="1" ht="14.1" customHeight="1" x14ac:dyDescent="0.15">
      <c r="B81" s="213"/>
      <c r="C81" s="214"/>
      <c r="D81" s="214"/>
      <c r="E81" s="214"/>
      <c r="F81" s="215"/>
      <c r="G81" s="355" t="s">
        <v>81</v>
      </c>
      <c r="H81" s="356"/>
      <c r="J81" s="61"/>
      <c r="K81" s="355" t="str">
        <f>IF($G$81=0,"",$G$81)</f>
        <v>令和</v>
      </c>
      <c r="L81" s="356"/>
      <c r="N81" s="61"/>
      <c r="O81" s="355" t="str">
        <f>IF($G$81=0,"",$G$81)</f>
        <v>令和</v>
      </c>
      <c r="P81" s="356"/>
      <c r="R81" s="61"/>
      <c r="S81" s="355" t="str">
        <f>IF($G$81=0,"",$G$81)</f>
        <v>令和</v>
      </c>
      <c r="T81" s="356"/>
      <c r="V81" s="61"/>
      <c r="W81" s="355" t="str">
        <f>IF($G$81=0,"",$G$81)</f>
        <v>令和</v>
      </c>
      <c r="X81" s="356"/>
      <c r="Z81" s="61"/>
      <c r="AA81" s="134"/>
      <c r="AB81" s="234"/>
      <c r="AC81" s="234"/>
      <c r="AD81" s="135"/>
      <c r="AE81" s="60"/>
      <c r="AF81" s="356" t="str">
        <f>IF($G$81=0,"",$G$81)</f>
        <v>令和</v>
      </c>
      <c r="AG81" s="356"/>
      <c r="AH81" s="61"/>
      <c r="AI81" s="213"/>
      <c r="AJ81" s="215"/>
    </row>
    <row r="82" spans="1:36" s="33" customFormat="1" ht="14.1" customHeight="1" x14ac:dyDescent="0.15">
      <c r="B82" s="213"/>
      <c r="C82" s="214"/>
      <c r="D82" s="214"/>
      <c r="E82" s="214"/>
      <c r="F82" s="215"/>
      <c r="G82" s="282">
        <v>7</v>
      </c>
      <c r="H82" s="272"/>
      <c r="I82" s="214" t="s">
        <v>82</v>
      </c>
      <c r="J82" s="215"/>
      <c r="K82" s="282">
        <v>8</v>
      </c>
      <c r="L82" s="272"/>
      <c r="M82" s="214" t="s">
        <v>82</v>
      </c>
      <c r="N82" s="215"/>
      <c r="O82" s="282">
        <v>9</v>
      </c>
      <c r="P82" s="272"/>
      <c r="Q82" s="214" t="s">
        <v>82</v>
      </c>
      <c r="R82" s="215"/>
      <c r="S82" s="282">
        <v>10</v>
      </c>
      <c r="T82" s="272"/>
      <c r="U82" s="214" t="s">
        <v>82</v>
      </c>
      <c r="V82" s="215"/>
      <c r="W82" s="282">
        <v>11</v>
      </c>
      <c r="X82" s="272"/>
      <c r="Y82" s="214" t="s">
        <v>82</v>
      </c>
      <c r="Z82" s="215"/>
      <c r="AA82" s="134"/>
      <c r="AB82" s="234"/>
      <c r="AC82" s="234"/>
      <c r="AD82" s="135"/>
      <c r="AE82" s="60"/>
      <c r="AF82" s="272">
        <v>12</v>
      </c>
      <c r="AG82" s="272"/>
      <c r="AH82" s="61"/>
      <c r="AI82" s="213"/>
      <c r="AJ82" s="215"/>
    </row>
    <row r="83" spans="1:36" s="33" customFormat="1" ht="15.95" customHeight="1" x14ac:dyDescent="0.15">
      <c r="B83" s="216"/>
      <c r="C83" s="181"/>
      <c r="D83" s="181"/>
      <c r="E83" s="181"/>
      <c r="F83" s="188"/>
      <c r="G83" s="66"/>
      <c r="H83" s="64"/>
      <c r="I83" s="64"/>
      <c r="J83" s="65"/>
      <c r="K83" s="66"/>
      <c r="L83" s="64"/>
      <c r="M83" s="64"/>
      <c r="N83" s="65"/>
      <c r="O83" s="66"/>
      <c r="P83" s="64"/>
      <c r="Q83" s="64"/>
      <c r="R83" s="65"/>
      <c r="S83" s="66"/>
      <c r="T83" s="64"/>
      <c r="U83" s="64"/>
      <c r="V83" s="65"/>
      <c r="W83" s="66"/>
      <c r="X83" s="64"/>
      <c r="Y83" s="64"/>
      <c r="Z83" s="65"/>
      <c r="AA83" s="136"/>
      <c r="AB83" s="198"/>
      <c r="AC83" s="198"/>
      <c r="AD83" s="137"/>
      <c r="AE83" s="273" t="s">
        <v>191</v>
      </c>
      <c r="AF83" s="274"/>
      <c r="AG83" s="274"/>
      <c r="AH83" s="275"/>
      <c r="AI83" s="216"/>
      <c r="AJ83" s="188"/>
    </row>
    <row r="84" spans="1:36" s="33" customFormat="1" ht="15.95" customHeight="1" x14ac:dyDescent="0.15">
      <c r="B84" s="279" t="s">
        <v>248</v>
      </c>
      <c r="C84" s="177"/>
      <c r="D84" s="177"/>
      <c r="E84" s="177"/>
      <c r="F84" s="280"/>
      <c r="G84" s="357">
        <v>11000</v>
      </c>
      <c r="H84" s="357"/>
      <c r="I84" s="357"/>
      <c r="J84" s="357"/>
      <c r="K84" s="357">
        <v>13700</v>
      </c>
      <c r="L84" s="357"/>
      <c r="M84" s="357"/>
      <c r="N84" s="357"/>
      <c r="O84" s="357">
        <v>16500</v>
      </c>
      <c r="P84" s="357"/>
      <c r="Q84" s="357"/>
      <c r="R84" s="357"/>
      <c r="S84" s="357">
        <v>17500</v>
      </c>
      <c r="T84" s="357"/>
      <c r="U84" s="357"/>
      <c r="V84" s="357"/>
      <c r="W84" s="357">
        <v>19000</v>
      </c>
      <c r="X84" s="357"/>
      <c r="Y84" s="357"/>
      <c r="Z84" s="357"/>
      <c r="AA84" s="357">
        <f>IF(COUNT(G84:Z84)=0,"",SUM(G84:Z84))</f>
        <v>77700</v>
      </c>
      <c r="AB84" s="357"/>
      <c r="AC84" s="357"/>
      <c r="AD84" s="357"/>
      <c r="AE84" s="357">
        <v>20000</v>
      </c>
      <c r="AF84" s="357"/>
      <c r="AG84" s="357"/>
      <c r="AH84" s="357"/>
      <c r="AI84" s="156"/>
      <c r="AJ84" s="160"/>
    </row>
    <row r="85" spans="1:36" ht="15.95" customHeight="1" x14ac:dyDescent="0.15">
      <c r="B85" s="190"/>
      <c r="C85" s="179"/>
      <c r="D85" s="179"/>
      <c r="E85" s="179"/>
      <c r="F85" s="361"/>
      <c r="G85" s="358">
        <v>1000</v>
      </c>
      <c r="H85" s="358"/>
      <c r="I85" s="358"/>
      <c r="J85" s="358"/>
      <c r="K85" s="358">
        <v>3700</v>
      </c>
      <c r="L85" s="358"/>
      <c r="M85" s="358"/>
      <c r="N85" s="358"/>
      <c r="O85" s="358">
        <v>5000</v>
      </c>
      <c r="P85" s="358"/>
      <c r="Q85" s="358"/>
      <c r="R85" s="358"/>
      <c r="S85" s="358">
        <v>6000</v>
      </c>
      <c r="T85" s="358"/>
      <c r="U85" s="358"/>
      <c r="V85" s="358"/>
      <c r="W85" s="358">
        <v>6000</v>
      </c>
      <c r="X85" s="358"/>
      <c r="Y85" s="358"/>
      <c r="Z85" s="358"/>
      <c r="AA85" s="358">
        <f>IF(COUNT(G85:Z85)=0,"",SUM(G85:Z85))</f>
        <v>21700</v>
      </c>
      <c r="AB85" s="359"/>
      <c r="AC85" s="359"/>
      <c r="AD85" s="360"/>
      <c r="AE85" s="358">
        <v>6000</v>
      </c>
      <c r="AF85" s="358"/>
      <c r="AG85" s="358"/>
      <c r="AH85" s="358"/>
      <c r="AI85" s="158"/>
      <c r="AJ85" s="164"/>
    </row>
    <row r="86" spans="1:36" ht="14.1" customHeight="1" x14ac:dyDescent="0.15">
      <c r="C86" s="39" t="s">
        <v>31</v>
      </c>
    </row>
    <row r="87" spans="1:36" ht="14.1" customHeight="1" x14ac:dyDescent="0.15">
      <c r="C87" s="31" t="s">
        <v>32</v>
      </c>
      <c r="D87" s="39" t="s">
        <v>249</v>
      </c>
    </row>
    <row r="88" spans="1:36" ht="26.1" customHeight="1" x14ac:dyDescent="0.15">
      <c r="C88" s="31" t="s">
        <v>202</v>
      </c>
      <c r="D88" s="124" t="s">
        <v>250</v>
      </c>
      <c r="E88" s="124"/>
      <c r="F88" s="124"/>
      <c r="G88" s="124"/>
      <c r="H88" s="124"/>
      <c r="I88" s="124"/>
      <c r="J88" s="124"/>
      <c r="K88" s="124"/>
      <c r="L88" s="124"/>
      <c r="M88" s="124"/>
      <c r="N88" s="124"/>
      <c r="O88" s="124"/>
      <c r="P88" s="124"/>
      <c r="Q88" s="124"/>
      <c r="R88" s="124"/>
      <c r="S88" s="124"/>
      <c r="T88" s="124"/>
      <c r="U88" s="124"/>
      <c r="V88" s="124"/>
      <c r="W88" s="124"/>
      <c r="X88" s="124"/>
      <c r="Y88" s="124"/>
      <c r="Z88" s="124"/>
      <c r="AA88" s="124"/>
      <c r="AB88" s="124"/>
      <c r="AC88" s="124"/>
      <c r="AD88" s="124"/>
      <c r="AE88" s="124"/>
      <c r="AF88" s="124"/>
      <c r="AG88" s="124"/>
      <c r="AH88" s="124"/>
      <c r="AI88" s="124"/>
      <c r="AJ88" s="124"/>
    </row>
    <row r="89" spans="1:36" ht="54" customHeight="1" x14ac:dyDescent="0.15"/>
    <row r="90" spans="1:36" s="38" customFormat="1" ht="15.95" customHeight="1" x14ac:dyDescent="0.15">
      <c r="A90" s="56"/>
      <c r="C90" s="56" t="s">
        <v>251</v>
      </c>
    </row>
    <row r="91" spans="1:36" s="33" customFormat="1" ht="14.1" customHeight="1" x14ac:dyDescent="0.15">
      <c r="B91" s="212" t="s">
        <v>185</v>
      </c>
      <c r="C91" s="186"/>
      <c r="D91" s="186"/>
      <c r="E91" s="187"/>
      <c r="F91" s="362" t="s">
        <v>252</v>
      </c>
      <c r="G91" s="363"/>
      <c r="H91" s="363"/>
      <c r="I91" s="363"/>
      <c r="J91" s="364"/>
      <c r="K91" s="362" t="s">
        <v>253</v>
      </c>
      <c r="L91" s="363"/>
      <c r="M91" s="363"/>
      <c r="N91" s="363"/>
      <c r="O91" s="364"/>
      <c r="P91" s="212" t="s">
        <v>254</v>
      </c>
      <c r="Q91" s="187"/>
      <c r="R91" s="36"/>
      <c r="S91" s="63"/>
      <c r="T91" s="36"/>
      <c r="U91" s="63"/>
      <c r="V91" s="36"/>
      <c r="W91" s="63"/>
      <c r="X91" s="36"/>
      <c r="Y91" s="63"/>
      <c r="Z91" s="36"/>
      <c r="AA91" s="63"/>
      <c r="AB91" s="212" t="s">
        <v>247</v>
      </c>
      <c r="AC91" s="187"/>
      <c r="AD91" s="352" t="s">
        <v>188</v>
      </c>
      <c r="AE91" s="353"/>
      <c r="AF91" s="353"/>
      <c r="AG91" s="354"/>
      <c r="AH91" s="212" t="s">
        <v>4</v>
      </c>
      <c r="AI91" s="186"/>
      <c r="AJ91" s="187"/>
    </row>
    <row r="92" spans="1:36" s="33" customFormat="1" ht="14.1" customHeight="1" x14ac:dyDescent="0.15">
      <c r="B92" s="213"/>
      <c r="C92" s="214"/>
      <c r="D92" s="214"/>
      <c r="E92" s="215"/>
      <c r="F92" s="365"/>
      <c r="G92" s="366"/>
      <c r="H92" s="366"/>
      <c r="I92" s="366"/>
      <c r="J92" s="367"/>
      <c r="K92" s="365"/>
      <c r="L92" s="366"/>
      <c r="M92" s="366"/>
      <c r="N92" s="366"/>
      <c r="O92" s="367"/>
      <c r="P92" s="213"/>
      <c r="Q92" s="215"/>
      <c r="R92" s="355" t="str">
        <f>IF($G$81="","",$G$81)</f>
        <v>令和</v>
      </c>
      <c r="S92" s="371"/>
      <c r="T92" s="355" t="str">
        <f>IF($K$81="","",$K$81)</f>
        <v>令和</v>
      </c>
      <c r="U92" s="371"/>
      <c r="V92" s="355" t="str">
        <f>IF($O$81="","",$O$81)</f>
        <v>令和</v>
      </c>
      <c r="W92" s="371"/>
      <c r="X92" s="355" t="str">
        <f>IF($S$81="","",$S$81)</f>
        <v>令和</v>
      </c>
      <c r="Y92" s="371"/>
      <c r="Z92" s="355" t="str">
        <f>IF($W$81="","",$W$81)</f>
        <v>令和</v>
      </c>
      <c r="AA92" s="371"/>
      <c r="AB92" s="213"/>
      <c r="AC92" s="215"/>
      <c r="AD92" s="60"/>
      <c r="AE92" s="356" t="str">
        <f>IF($AF$81="","",$AF$81)</f>
        <v>令和</v>
      </c>
      <c r="AF92" s="356"/>
      <c r="AG92" s="61"/>
      <c r="AH92" s="213"/>
      <c r="AI92" s="214"/>
      <c r="AJ92" s="215"/>
    </row>
    <row r="93" spans="1:36" s="33" customFormat="1" ht="14.1" customHeight="1" x14ac:dyDescent="0.15">
      <c r="B93" s="213"/>
      <c r="C93" s="214"/>
      <c r="D93" s="214"/>
      <c r="E93" s="215"/>
      <c r="F93" s="365"/>
      <c r="G93" s="366"/>
      <c r="H93" s="366"/>
      <c r="I93" s="366"/>
      <c r="J93" s="367"/>
      <c r="K93" s="365"/>
      <c r="L93" s="366"/>
      <c r="M93" s="366"/>
      <c r="N93" s="366"/>
      <c r="O93" s="367"/>
      <c r="P93" s="213"/>
      <c r="Q93" s="215"/>
      <c r="R93" s="282">
        <f>IF($G$82="","",$G$82)</f>
        <v>7</v>
      </c>
      <c r="S93" s="283"/>
      <c r="T93" s="282">
        <f>IF($K$82="","",$K$82)</f>
        <v>8</v>
      </c>
      <c r="U93" s="283"/>
      <c r="V93" s="282">
        <f>IF($O$82="","",$O$82)</f>
        <v>9</v>
      </c>
      <c r="W93" s="283"/>
      <c r="X93" s="282">
        <f>IF($S$82="","",$S$82)</f>
        <v>10</v>
      </c>
      <c r="Y93" s="283"/>
      <c r="Z93" s="282">
        <f>IF($W$82="","",$W$82)</f>
        <v>11</v>
      </c>
      <c r="AA93" s="283"/>
      <c r="AB93" s="213"/>
      <c r="AC93" s="215"/>
      <c r="AD93" s="60"/>
      <c r="AE93" s="272">
        <f>IF($AF$82="","",$AF$82)</f>
        <v>12</v>
      </c>
      <c r="AF93" s="272"/>
      <c r="AG93" s="61"/>
      <c r="AH93" s="213"/>
      <c r="AI93" s="214"/>
      <c r="AJ93" s="215"/>
    </row>
    <row r="94" spans="1:36" s="33" customFormat="1" ht="14.1" customHeight="1" x14ac:dyDescent="0.15">
      <c r="B94" s="213"/>
      <c r="C94" s="214"/>
      <c r="D94" s="214"/>
      <c r="E94" s="215"/>
      <c r="F94" s="365"/>
      <c r="G94" s="366"/>
      <c r="H94" s="366"/>
      <c r="I94" s="366"/>
      <c r="J94" s="367"/>
      <c r="K94" s="365"/>
      <c r="L94" s="366"/>
      <c r="M94" s="366"/>
      <c r="N94" s="366"/>
      <c r="O94" s="367"/>
      <c r="P94" s="213"/>
      <c r="Q94" s="215"/>
      <c r="R94" s="213" t="s">
        <v>82</v>
      </c>
      <c r="S94" s="215"/>
      <c r="T94" s="213" t="s">
        <v>82</v>
      </c>
      <c r="U94" s="215"/>
      <c r="V94" s="213" t="s">
        <v>82</v>
      </c>
      <c r="W94" s="215"/>
      <c r="X94" s="213" t="s">
        <v>82</v>
      </c>
      <c r="Y94" s="215"/>
      <c r="Z94" s="213" t="s">
        <v>82</v>
      </c>
      <c r="AA94" s="215"/>
      <c r="AB94" s="213"/>
      <c r="AC94" s="215"/>
      <c r="AD94" s="372" t="s">
        <v>191</v>
      </c>
      <c r="AE94" s="373"/>
      <c r="AF94" s="373"/>
      <c r="AG94" s="374"/>
      <c r="AH94" s="213"/>
      <c r="AI94" s="214"/>
      <c r="AJ94" s="215"/>
    </row>
    <row r="95" spans="1:36" s="33" customFormat="1" ht="6" customHeight="1" x14ac:dyDescent="0.15">
      <c r="B95" s="216"/>
      <c r="C95" s="181"/>
      <c r="D95" s="181"/>
      <c r="E95" s="188"/>
      <c r="F95" s="368"/>
      <c r="G95" s="369"/>
      <c r="H95" s="369"/>
      <c r="I95" s="369"/>
      <c r="J95" s="370"/>
      <c r="K95" s="368"/>
      <c r="L95" s="369"/>
      <c r="M95" s="369"/>
      <c r="N95" s="369"/>
      <c r="O95" s="370"/>
      <c r="P95" s="216"/>
      <c r="Q95" s="188"/>
      <c r="R95" s="66"/>
      <c r="S95" s="65"/>
      <c r="T95" s="66"/>
      <c r="U95" s="65"/>
      <c r="V95" s="66"/>
      <c r="W95" s="65"/>
      <c r="X95" s="66"/>
      <c r="Y95" s="65"/>
      <c r="Z95" s="66"/>
      <c r="AA95" s="65"/>
      <c r="AB95" s="216"/>
      <c r="AC95" s="188"/>
      <c r="AD95" s="66"/>
      <c r="AE95" s="64"/>
      <c r="AF95" s="64"/>
      <c r="AG95" s="65"/>
      <c r="AH95" s="216"/>
      <c r="AI95" s="181"/>
      <c r="AJ95" s="188"/>
    </row>
    <row r="96" spans="1:36" s="33" customFormat="1" ht="30" customHeight="1" x14ac:dyDescent="0.15">
      <c r="B96" s="383" t="s">
        <v>255</v>
      </c>
      <c r="C96" s="384"/>
      <c r="D96" s="384"/>
      <c r="E96" s="385"/>
      <c r="F96" s="297" t="s">
        <v>256</v>
      </c>
      <c r="G96" s="290"/>
      <c r="H96" s="290"/>
      <c r="I96" s="290"/>
      <c r="J96" s="289"/>
      <c r="K96" s="288"/>
      <c r="L96" s="290"/>
      <c r="M96" s="290"/>
      <c r="N96" s="290"/>
      <c r="O96" s="289"/>
      <c r="P96" s="375">
        <v>1000</v>
      </c>
      <c r="Q96" s="376"/>
      <c r="R96" s="375">
        <v>2000</v>
      </c>
      <c r="S96" s="376"/>
      <c r="T96" s="375">
        <v>4700</v>
      </c>
      <c r="U96" s="376"/>
      <c r="V96" s="375">
        <v>7000</v>
      </c>
      <c r="W96" s="376"/>
      <c r="X96" s="375">
        <v>8000</v>
      </c>
      <c r="Y96" s="376"/>
      <c r="Z96" s="375">
        <v>8000</v>
      </c>
      <c r="AA96" s="376"/>
      <c r="AB96" s="375">
        <f>IF(COUNT(R96:AA96)=0,"",SUM(R96:AA96))</f>
        <v>29700</v>
      </c>
      <c r="AC96" s="376"/>
      <c r="AD96" s="377">
        <v>8000</v>
      </c>
      <c r="AE96" s="378"/>
      <c r="AF96" s="378"/>
      <c r="AG96" s="379"/>
      <c r="AH96" s="380"/>
      <c r="AI96" s="381"/>
      <c r="AJ96" s="382"/>
    </row>
    <row r="97" spans="1:36" s="33" customFormat="1" ht="30" customHeight="1" x14ac:dyDescent="0.15">
      <c r="B97" s="383"/>
      <c r="C97" s="384"/>
      <c r="D97" s="384"/>
      <c r="E97" s="385"/>
      <c r="F97" s="297"/>
      <c r="G97" s="290"/>
      <c r="H97" s="290"/>
      <c r="I97" s="290"/>
      <c r="J97" s="289"/>
      <c r="K97" s="288"/>
      <c r="L97" s="290"/>
      <c r="M97" s="290"/>
      <c r="N97" s="290"/>
      <c r="O97" s="289"/>
      <c r="P97" s="375"/>
      <c r="Q97" s="376"/>
      <c r="R97" s="375"/>
      <c r="S97" s="376"/>
      <c r="T97" s="375"/>
      <c r="U97" s="376"/>
      <c r="V97" s="375"/>
      <c r="W97" s="376"/>
      <c r="X97" s="375"/>
      <c r="Y97" s="376"/>
      <c r="Z97" s="375"/>
      <c r="AA97" s="376"/>
      <c r="AB97" s="375"/>
      <c r="AC97" s="376"/>
      <c r="AD97" s="377"/>
      <c r="AE97" s="378"/>
      <c r="AF97" s="378"/>
      <c r="AG97" s="379"/>
      <c r="AH97" s="380"/>
      <c r="AI97" s="381"/>
      <c r="AJ97" s="382"/>
    </row>
    <row r="98" spans="1:36" s="33" customFormat="1" ht="30" customHeight="1" x14ac:dyDescent="0.15">
      <c r="B98" s="383"/>
      <c r="C98" s="384"/>
      <c r="D98" s="384"/>
      <c r="E98" s="385"/>
      <c r="F98" s="297"/>
      <c r="G98" s="290"/>
      <c r="H98" s="290"/>
      <c r="I98" s="290"/>
      <c r="J98" s="289"/>
      <c r="K98" s="288"/>
      <c r="L98" s="290"/>
      <c r="M98" s="290"/>
      <c r="N98" s="290"/>
      <c r="O98" s="289"/>
      <c r="P98" s="375"/>
      <c r="Q98" s="376"/>
      <c r="R98" s="375"/>
      <c r="S98" s="376"/>
      <c r="T98" s="375"/>
      <c r="U98" s="376"/>
      <c r="V98" s="375"/>
      <c r="W98" s="376"/>
      <c r="X98" s="375"/>
      <c r="Y98" s="376"/>
      <c r="Z98" s="375"/>
      <c r="AA98" s="376"/>
      <c r="AB98" s="375"/>
      <c r="AC98" s="376"/>
      <c r="AD98" s="377"/>
      <c r="AE98" s="378"/>
      <c r="AF98" s="378"/>
      <c r="AG98" s="379"/>
      <c r="AH98" s="389"/>
      <c r="AI98" s="390"/>
      <c r="AJ98" s="391"/>
    </row>
    <row r="99" spans="1:36" s="33" customFormat="1" ht="15.95" customHeight="1" x14ac:dyDescent="0.15">
      <c r="B99" s="386" t="s">
        <v>247</v>
      </c>
      <c r="C99" s="387"/>
      <c r="D99" s="387"/>
      <c r="E99" s="388"/>
      <c r="F99" s="288"/>
      <c r="G99" s="290"/>
      <c r="H99" s="290"/>
      <c r="I99" s="290"/>
      <c r="J99" s="289"/>
      <c r="K99" s="288"/>
      <c r="L99" s="290"/>
      <c r="M99" s="290"/>
      <c r="N99" s="290"/>
      <c r="O99" s="289"/>
      <c r="P99" s="375">
        <f>IF(COUNT(P96:Q98)=0,"",SUM(P96:Q98))</f>
        <v>1000</v>
      </c>
      <c r="Q99" s="376"/>
      <c r="R99" s="375">
        <f t="shared" ref="R99" si="2">IF(COUNT(R96:S98)=0,"",SUM(R96:S98))</f>
        <v>2000</v>
      </c>
      <c r="S99" s="376"/>
      <c r="T99" s="375">
        <f>IF(COUNT(T96:U98)=0,"",SUM(T96:U98))</f>
        <v>4700</v>
      </c>
      <c r="U99" s="376"/>
      <c r="V99" s="375">
        <f t="shared" ref="V99" si="3">IF(COUNT(V96:W98)=0,"",SUM(V96:W98))</f>
        <v>7000</v>
      </c>
      <c r="W99" s="376"/>
      <c r="X99" s="375">
        <f t="shared" ref="X99" si="4">IF(COUNT(X96:Y98)=0,"",SUM(X96:Y98))</f>
        <v>8000</v>
      </c>
      <c r="Y99" s="376"/>
      <c r="Z99" s="375">
        <f t="shared" ref="Z99" si="5">IF(COUNT(Z96:AA98)=0,"",SUM(Z96:AA98))</f>
        <v>8000</v>
      </c>
      <c r="AA99" s="376"/>
      <c r="AB99" s="375">
        <f t="shared" ref="AB99" si="6">IF(COUNT(AB96:AC98)=0,"",SUM(AB96:AC98))</f>
        <v>29700</v>
      </c>
      <c r="AC99" s="376"/>
      <c r="AD99" s="377">
        <f>IF(SUM(AD96:AG98)=0,"",SUM(AD96:AG98))</f>
        <v>8000</v>
      </c>
      <c r="AE99" s="378"/>
      <c r="AF99" s="378"/>
      <c r="AG99" s="379"/>
      <c r="AH99" s="380"/>
      <c r="AI99" s="381"/>
      <c r="AJ99" s="382"/>
    </row>
    <row r="100" spans="1:36" s="33" customFormat="1" ht="14.1" customHeight="1" x14ac:dyDescent="0.15">
      <c r="C100" s="39" t="s">
        <v>31</v>
      </c>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row>
    <row r="101" spans="1:36" s="33" customFormat="1" ht="26.1" customHeight="1" x14ac:dyDescent="0.15">
      <c r="C101" s="31" t="s">
        <v>32</v>
      </c>
      <c r="D101" s="322" t="s">
        <v>257</v>
      </c>
      <c r="E101" s="322"/>
      <c r="F101" s="322"/>
      <c r="G101" s="322"/>
      <c r="H101" s="322"/>
      <c r="I101" s="322"/>
      <c r="J101" s="322"/>
      <c r="K101" s="322"/>
      <c r="L101" s="322"/>
      <c r="M101" s="322"/>
      <c r="N101" s="322"/>
      <c r="O101" s="322"/>
      <c r="P101" s="322"/>
      <c r="Q101" s="322"/>
      <c r="R101" s="322"/>
      <c r="S101" s="322"/>
      <c r="T101" s="322"/>
      <c r="U101" s="322"/>
      <c r="V101" s="322"/>
      <c r="W101" s="322"/>
      <c r="X101" s="322"/>
      <c r="Y101" s="322"/>
      <c r="Z101" s="322"/>
      <c r="AA101" s="322"/>
      <c r="AB101" s="322"/>
      <c r="AC101" s="322"/>
      <c r="AD101" s="322"/>
      <c r="AE101" s="322"/>
      <c r="AF101" s="322"/>
      <c r="AG101" s="322"/>
      <c r="AH101" s="322"/>
      <c r="AI101" s="322"/>
      <c r="AJ101" s="322"/>
    </row>
    <row r="102" spans="1:36" s="33" customFormat="1" ht="36.950000000000003" customHeight="1" x14ac:dyDescent="0.15">
      <c r="C102" s="31" t="s">
        <v>202</v>
      </c>
      <c r="D102" s="322" t="s">
        <v>258</v>
      </c>
      <c r="E102" s="322"/>
      <c r="F102" s="322"/>
      <c r="G102" s="322"/>
      <c r="H102" s="322"/>
      <c r="I102" s="322"/>
      <c r="J102" s="322"/>
      <c r="K102" s="322"/>
      <c r="L102" s="322"/>
      <c r="M102" s="322"/>
      <c r="N102" s="322"/>
      <c r="O102" s="322"/>
      <c r="P102" s="322"/>
      <c r="Q102" s="322"/>
      <c r="R102" s="322"/>
      <c r="S102" s="322"/>
      <c r="T102" s="322"/>
      <c r="U102" s="322"/>
      <c r="V102" s="322"/>
      <c r="W102" s="322"/>
      <c r="X102" s="322"/>
      <c r="Y102" s="322"/>
      <c r="Z102" s="322"/>
      <c r="AA102" s="322"/>
      <c r="AB102" s="322"/>
      <c r="AC102" s="322"/>
      <c r="AD102" s="322"/>
      <c r="AE102" s="322"/>
      <c r="AF102" s="322"/>
      <c r="AG102" s="322"/>
      <c r="AH102" s="322"/>
      <c r="AI102" s="322"/>
      <c r="AJ102" s="322"/>
    </row>
    <row r="103" spans="1:36" s="33" customFormat="1" ht="14.1" customHeight="1" x14ac:dyDescent="0.15">
      <c r="C103" s="31" t="s">
        <v>36</v>
      </c>
      <c r="D103" s="322" t="s">
        <v>259</v>
      </c>
      <c r="E103" s="322"/>
      <c r="F103" s="322"/>
      <c r="G103" s="322"/>
      <c r="H103" s="322"/>
      <c r="I103" s="322"/>
      <c r="J103" s="322"/>
      <c r="K103" s="322"/>
      <c r="L103" s="322"/>
      <c r="M103" s="322"/>
      <c r="N103" s="322"/>
      <c r="O103" s="322"/>
      <c r="P103" s="322"/>
      <c r="Q103" s="322"/>
      <c r="R103" s="322"/>
      <c r="S103" s="322"/>
      <c r="T103" s="322"/>
      <c r="U103" s="322"/>
      <c r="V103" s="322"/>
      <c r="W103" s="322"/>
      <c r="X103" s="322"/>
      <c r="Y103" s="322"/>
      <c r="Z103" s="322"/>
      <c r="AA103" s="322"/>
      <c r="AB103" s="322"/>
      <c r="AC103" s="322"/>
      <c r="AD103" s="322"/>
      <c r="AE103" s="322"/>
      <c r="AF103" s="322"/>
      <c r="AG103" s="322"/>
      <c r="AH103" s="322"/>
      <c r="AI103" s="322"/>
      <c r="AJ103" s="322"/>
    </row>
    <row r="104" spans="1:36" s="33" customFormat="1" ht="14.1" customHeight="1" x14ac:dyDescent="0.15">
      <c r="C104" s="31" t="s">
        <v>38</v>
      </c>
      <c r="D104" s="322" t="s">
        <v>221</v>
      </c>
      <c r="E104" s="322"/>
      <c r="F104" s="322"/>
      <c r="G104" s="322"/>
      <c r="H104" s="322"/>
      <c r="I104" s="322"/>
      <c r="J104" s="322"/>
      <c r="K104" s="322"/>
      <c r="L104" s="322"/>
      <c r="M104" s="322"/>
      <c r="N104" s="322"/>
      <c r="O104" s="322"/>
      <c r="P104" s="322"/>
      <c r="Q104" s="322"/>
      <c r="R104" s="322"/>
      <c r="S104" s="322"/>
      <c r="T104" s="322"/>
      <c r="U104" s="322"/>
      <c r="V104" s="322"/>
      <c r="W104" s="322"/>
      <c r="X104" s="322"/>
      <c r="Y104" s="322"/>
      <c r="Z104" s="322"/>
      <c r="AA104" s="322"/>
      <c r="AB104" s="322"/>
      <c r="AC104" s="322"/>
      <c r="AD104" s="322"/>
      <c r="AE104" s="322"/>
      <c r="AF104" s="322"/>
      <c r="AG104" s="322"/>
      <c r="AH104" s="322"/>
      <c r="AI104" s="322"/>
      <c r="AJ104" s="322"/>
    </row>
    <row r="105" spans="1:36" s="33" customFormat="1" ht="15.95" customHeight="1" x14ac:dyDescent="0.15"/>
    <row r="106" spans="1:36" s="38" customFormat="1" ht="15.95" customHeight="1" x14ac:dyDescent="0.15">
      <c r="A106" s="56"/>
      <c r="C106" s="56" t="s">
        <v>260</v>
      </c>
    </row>
    <row r="107" spans="1:36" s="33" customFormat="1" ht="14.1" customHeight="1" x14ac:dyDescent="0.15">
      <c r="B107" s="212" t="s">
        <v>185</v>
      </c>
      <c r="C107" s="186"/>
      <c r="D107" s="186"/>
      <c r="E107" s="187"/>
      <c r="F107" s="362" t="s">
        <v>252</v>
      </c>
      <c r="G107" s="363"/>
      <c r="H107" s="363"/>
      <c r="I107" s="364"/>
      <c r="J107" s="398" t="s">
        <v>261</v>
      </c>
      <c r="K107" s="398"/>
      <c r="L107" s="398"/>
      <c r="M107" s="398" t="s">
        <v>262</v>
      </c>
      <c r="N107" s="398"/>
      <c r="O107" s="398"/>
      <c r="P107" s="398"/>
      <c r="Q107" s="212" t="s">
        <v>254</v>
      </c>
      <c r="R107" s="187"/>
      <c r="S107" s="36"/>
      <c r="T107" s="63"/>
      <c r="U107" s="36"/>
      <c r="V107" s="63"/>
      <c r="W107" s="36"/>
      <c r="X107" s="63"/>
      <c r="Y107" s="36"/>
      <c r="Z107" s="63"/>
      <c r="AA107" s="36"/>
      <c r="AB107" s="63"/>
      <c r="AC107" s="212" t="s">
        <v>247</v>
      </c>
      <c r="AD107" s="187"/>
      <c r="AE107" s="352" t="s">
        <v>188</v>
      </c>
      <c r="AF107" s="353"/>
      <c r="AG107" s="353"/>
      <c r="AH107" s="354"/>
      <c r="AI107" s="212" t="s">
        <v>4</v>
      </c>
      <c r="AJ107" s="187"/>
    </row>
    <row r="108" spans="1:36" s="33" customFormat="1" ht="14.1" customHeight="1" x14ac:dyDescent="0.15">
      <c r="B108" s="213"/>
      <c r="C108" s="214"/>
      <c r="D108" s="214"/>
      <c r="E108" s="215"/>
      <c r="F108" s="365"/>
      <c r="G108" s="366"/>
      <c r="H108" s="366"/>
      <c r="I108" s="367"/>
      <c r="J108" s="398"/>
      <c r="K108" s="398"/>
      <c r="L108" s="398"/>
      <c r="M108" s="398"/>
      <c r="N108" s="398"/>
      <c r="O108" s="398"/>
      <c r="P108" s="398"/>
      <c r="Q108" s="213"/>
      <c r="R108" s="215"/>
      <c r="S108" s="355" t="str">
        <f>IF($G$81="","",$G$81)</f>
        <v>令和</v>
      </c>
      <c r="T108" s="371"/>
      <c r="U108" s="355" t="str">
        <f>IF($K$81="","",$K$81)</f>
        <v>令和</v>
      </c>
      <c r="V108" s="371"/>
      <c r="W108" s="355" t="str">
        <f>IF($O$81="","",$O$81)</f>
        <v>令和</v>
      </c>
      <c r="X108" s="371"/>
      <c r="Y108" s="355" t="str">
        <f>IF($S$81="","",$S$81)</f>
        <v>令和</v>
      </c>
      <c r="Z108" s="371"/>
      <c r="AA108" s="355" t="str">
        <f>IF($W$81="","",$W$81)</f>
        <v>令和</v>
      </c>
      <c r="AB108" s="371"/>
      <c r="AC108" s="213"/>
      <c r="AD108" s="215"/>
      <c r="AE108" s="60"/>
      <c r="AF108" s="356" t="str">
        <f>IF($AF$81="","",$AF$81)</f>
        <v>令和</v>
      </c>
      <c r="AG108" s="356"/>
      <c r="AH108" s="61"/>
      <c r="AI108" s="213"/>
      <c r="AJ108" s="215"/>
    </row>
    <row r="109" spans="1:36" s="33" customFormat="1" ht="14.1" customHeight="1" x14ac:dyDescent="0.15">
      <c r="B109" s="213"/>
      <c r="C109" s="214"/>
      <c r="D109" s="214"/>
      <c r="E109" s="215"/>
      <c r="F109" s="365"/>
      <c r="G109" s="366"/>
      <c r="H109" s="366"/>
      <c r="I109" s="367"/>
      <c r="J109" s="398"/>
      <c r="K109" s="398"/>
      <c r="L109" s="398"/>
      <c r="M109" s="398"/>
      <c r="N109" s="398"/>
      <c r="O109" s="398"/>
      <c r="P109" s="398"/>
      <c r="Q109" s="213"/>
      <c r="R109" s="215"/>
      <c r="S109" s="282">
        <f>IF($G$82="","",$G$82)</f>
        <v>7</v>
      </c>
      <c r="T109" s="283"/>
      <c r="U109" s="282">
        <f>IF($K$82="","",$K$82)</f>
        <v>8</v>
      </c>
      <c r="V109" s="283"/>
      <c r="W109" s="282">
        <f>IF($O$82="","",$O$82)</f>
        <v>9</v>
      </c>
      <c r="X109" s="283"/>
      <c r="Y109" s="282">
        <f>IF($S$82="","",$S$82)</f>
        <v>10</v>
      </c>
      <c r="Z109" s="283"/>
      <c r="AA109" s="282">
        <f>IF($W$82="","",$W$82)</f>
        <v>11</v>
      </c>
      <c r="AB109" s="283"/>
      <c r="AC109" s="213"/>
      <c r="AD109" s="215"/>
      <c r="AE109" s="60"/>
      <c r="AF109" s="272">
        <f>IF($AF$82="","",$AF$82)</f>
        <v>12</v>
      </c>
      <c r="AG109" s="272"/>
      <c r="AH109" s="61"/>
      <c r="AI109" s="213"/>
      <c r="AJ109" s="215"/>
    </row>
    <row r="110" spans="1:36" s="33" customFormat="1" ht="14.1" customHeight="1" x14ac:dyDescent="0.15">
      <c r="B110" s="213"/>
      <c r="C110" s="214"/>
      <c r="D110" s="214"/>
      <c r="E110" s="215"/>
      <c r="F110" s="365"/>
      <c r="G110" s="366"/>
      <c r="H110" s="366"/>
      <c r="I110" s="367"/>
      <c r="J110" s="398"/>
      <c r="K110" s="398"/>
      <c r="L110" s="398"/>
      <c r="M110" s="398"/>
      <c r="N110" s="398"/>
      <c r="O110" s="398"/>
      <c r="P110" s="398"/>
      <c r="Q110" s="213"/>
      <c r="R110" s="215"/>
      <c r="S110" s="213" t="s">
        <v>82</v>
      </c>
      <c r="T110" s="215"/>
      <c r="U110" s="213" t="s">
        <v>82</v>
      </c>
      <c r="V110" s="215"/>
      <c r="W110" s="213" t="s">
        <v>82</v>
      </c>
      <c r="X110" s="215"/>
      <c r="Y110" s="213" t="s">
        <v>82</v>
      </c>
      <c r="Z110" s="215"/>
      <c r="AA110" s="213" t="s">
        <v>82</v>
      </c>
      <c r="AB110" s="215"/>
      <c r="AC110" s="213"/>
      <c r="AD110" s="215"/>
      <c r="AE110" s="372" t="s">
        <v>191</v>
      </c>
      <c r="AF110" s="373"/>
      <c r="AG110" s="373"/>
      <c r="AH110" s="374"/>
      <c r="AI110" s="213"/>
      <c r="AJ110" s="215"/>
    </row>
    <row r="111" spans="1:36" s="33" customFormat="1" ht="6" customHeight="1" x14ac:dyDescent="0.15">
      <c r="B111" s="216"/>
      <c r="C111" s="181"/>
      <c r="D111" s="181"/>
      <c r="E111" s="188"/>
      <c r="F111" s="368"/>
      <c r="G111" s="369"/>
      <c r="H111" s="369"/>
      <c r="I111" s="370"/>
      <c r="J111" s="398"/>
      <c r="K111" s="398"/>
      <c r="L111" s="398"/>
      <c r="M111" s="398"/>
      <c r="N111" s="398"/>
      <c r="O111" s="398"/>
      <c r="P111" s="398"/>
      <c r="Q111" s="216"/>
      <c r="R111" s="188"/>
      <c r="S111" s="66"/>
      <c r="T111" s="65"/>
      <c r="U111" s="66"/>
      <c r="V111" s="65"/>
      <c r="W111" s="66"/>
      <c r="X111" s="65"/>
      <c r="Y111" s="66"/>
      <c r="Z111" s="65"/>
      <c r="AA111" s="66"/>
      <c r="AB111" s="65"/>
      <c r="AC111" s="216"/>
      <c r="AD111" s="188"/>
      <c r="AE111" s="66"/>
      <c r="AF111" s="64"/>
      <c r="AG111" s="64"/>
      <c r="AH111" s="65"/>
      <c r="AI111" s="216"/>
      <c r="AJ111" s="188"/>
    </row>
    <row r="112" spans="1:36" s="33" customFormat="1" ht="15" customHeight="1" x14ac:dyDescent="0.15">
      <c r="B112" s="397" t="s">
        <v>263</v>
      </c>
      <c r="C112" s="384"/>
      <c r="D112" s="384"/>
      <c r="E112" s="385"/>
      <c r="F112" s="328" t="s">
        <v>196</v>
      </c>
      <c r="G112" s="329"/>
      <c r="H112" s="329"/>
      <c r="I112" s="330"/>
      <c r="J112" s="461"/>
      <c r="K112" s="462"/>
      <c r="L112" s="463"/>
      <c r="M112" s="328" t="s">
        <v>264</v>
      </c>
      <c r="N112" s="329"/>
      <c r="O112" s="329"/>
      <c r="P112" s="330"/>
      <c r="Q112" s="375">
        <v>1800</v>
      </c>
      <c r="R112" s="376"/>
      <c r="S112" s="375">
        <v>2500</v>
      </c>
      <c r="T112" s="376"/>
      <c r="U112" s="375">
        <v>2500</v>
      </c>
      <c r="V112" s="376"/>
      <c r="W112" s="375">
        <v>3000</v>
      </c>
      <c r="X112" s="376"/>
      <c r="Y112" s="375">
        <v>3000</v>
      </c>
      <c r="Z112" s="376"/>
      <c r="AA112" s="375">
        <v>3000</v>
      </c>
      <c r="AB112" s="376"/>
      <c r="AC112" s="375">
        <f>IF(COUNT(S112:AB112)=0,"",SUM(S112:AB112))</f>
        <v>14000</v>
      </c>
      <c r="AD112" s="376"/>
      <c r="AE112" s="394">
        <v>3000</v>
      </c>
      <c r="AF112" s="395"/>
      <c r="AG112" s="395"/>
      <c r="AH112" s="396"/>
      <c r="AI112" s="399">
        <v>0.6</v>
      </c>
      <c r="AJ112" s="385"/>
    </row>
    <row r="113" spans="1:50" s="33" customFormat="1" ht="15" customHeight="1" x14ac:dyDescent="0.15">
      <c r="B113" s="397" t="s">
        <v>265</v>
      </c>
      <c r="C113" s="384"/>
      <c r="D113" s="384"/>
      <c r="E113" s="385"/>
      <c r="F113" s="458"/>
      <c r="G113" s="459"/>
      <c r="H113" s="459"/>
      <c r="I113" s="460"/>
      <c r="J113" s="464"/>
      <c r="K113" s="465"/>
      <c r="L113" s="466"/>
      <c r="M113" s="458"/>
      <c r="N113" s="459"/>
      <c r="O113" s="459"/>
      <c r="P113" s="460"/>
      <c r="Q113" s="375">
        <v>0</v>
      </c>
      <c r="R113" s="376"/>
      <c r="S113" s="375">
        <v>0</v>
      </c>
      <c r="T113" s="376"/>
      <c r="U113" s="375">
        <v>3600</v>
      </c>
      <c r="V113" s="376"/>
      <c r="W113" s="375">
        <v>3600</v>
      </c>
      <c r="X113" s="376"/>
      <c r="Y113" s="375">
        <v>3600</v>
      </c>
      <c r="Z113" s="376"/>
      <c r="AA113" s="375">
        <v>3600</v>
      </c>
      <c r="AB113" s="376"/>
      <c r="AC113" s="375">
        <f>IF(COUNT(S113:AB113)=0,"",SUM(S113:AB113))</f>
        <v>14400</v>
      </c>
      <c r="AD113" s="376"/>
      <c r="AE113" s="394">
        <v>3600</v>
      </c>
      <c r="AF113" s="395"/>
      <c r="AG113" s="395"/>
      <c r="AH113" s="396"/>
      <c r="AI113" s="399">
        <v>0.6</v>
      </c>
      <c r="AJ113" s="385"/>
    </row>
    <row r="114" spans="1:50" s="33" customFormat="1" ht="30" customHeight="1" x14ac:dyDescent="0.15">
      <c r="B114" s="383"/>
      <c r="C114" s="384"/>
      <c r="D114" s="384"/>
      <c r="E114" s="385"/>
      <c r="F114" s="297"/>
      <c r="G114" s="392"/>
      <c r="H114" s="392"/>
      <c r="I114" s="393"/>
      <c r="J114" s="288"/>
      <c r="K114" s="290"/>
      <c r="L114" s="289"/>
      <c r="M114" s="297"/>
      <c r="N114" s="392"/>
      <c r="O114" s="392"/>
      <c r="P114" s="393"/>
      <c r="Q114" s="375"/>
      <c r="R114" s="376"/>
      <c r="S114" s="375"/>
      <c r="T114" s="376"/>
      <c r="U114" s="375"/>
      <c r="V114" s="376"/>
      <c r="W114" s="375"/>
      <c r="X114" s="376"/>
      <c r="Y114" s="375"/>
      <c r="Z114" s="376"/>
      <c r="AA114" s="375"/>
      <c r="AB114" s="376"/>
      <c r="AC114" s="375"/>
      <c r="AD114" s="376"/>
      <c r="AE114" s="394"/>
      <c r="AF114" s="395"/>
      <c r="AG114" s="395"/>
      <c r="AH114" s="396"/>
      <c r="AI114" s="399"/>
      <c r="AJ114" s="385"/>
    </row>
    <row r="115" spans="1:50" s="33" customFormat="1" ht="30" customHeight="1" x14ac:dyDescent="0.15">
      <c r="B115" s="397"/>
      <c r="C115" s="384"/>
      <c r="D115" s="384"/>
      <c r="E115" s="385"/>
      <c r="F115" s="297"/>
      <c r="G115" s="290"/>
      <c r="H115" s="290"/>
      <c r="I115" s="289"/>
      <c r="J115" s="323"/>
      <c r="K115" s="323"/>
      <c r="L115" s="323"/>
      <c r="M115" s="327"/>
      <c r="N115" s="323"/>
      <c r="O115" s="323"/>
      <c r="P115" s="323"/>
      <c r="Q115" s="375"/>
      <c r="R115" s="376"/>
      <c r="S115" s="375"/>
      <c r="T115" s="376"/>
      <c r="U115" s="375"/>
      <c r="V115" s="376"/>
      <c r="W115" s="375"/>
      <c r="X115" s="376"/>
      <c r="Y115" s="375"/>
      <c r="Z115" s="376"/>
      <c r="AA115" s="375"/>
      <c r="AB115" s="376"/>
      <c r="AC115" s="375"/>
      <c r="AD115" s="376"/>
      <c r="AE115" s="394"/>
      <c r="AF115" s="395"/>
      <c r="AG115" s="395"/>
      <c r="AH115" s="396"/>
      <c r="AI115" s="399"/>
      <c r="AJ115" s="385"/>
    </row>
    <row r="116" spans="1:50" s="33" customFormat="1" ht="15.95" customHeight="1" x14ac:dyDescent="0.15">
      <c r="B116" s="386" t="s">
        <v>247</v>
      </c>
      <c r="C116" s="387"/>
      <c r="D116" s="387"/>
      <c r="E116" s="388"/>
      <c r="F116" s="288"/>
      <c r="G116" s="290"/>
      <c r="H116" s="290"/>
      <c r="I116" s="289"/>
      <c r="J116" s="323"/>
      <c r="K116" s="323"/>
      <c r="L116" s="323"/>
      <c r="M116" s="323"/>
      <c r="N116" s="323"/>
      <c r="O116" s="323"/>
      <c r="P116" s="323"/>
      <c r="Q116" s="375">
        <f>IF(COUNT(Q112:R115)=0,"",SUM(Q112:R115))</f>
        <v>1800</v>
      </c>
      <c r="R116" s="376"/>
      <c r="S116" s="375">
        <f>IF(COUNT(S112:T115)=0,"",SUM(S112:T115))</f>
        <v>2500</v>
      </c>
      <c r="T116" s="376"/>
      <c r="U116" s="375">
        <f>IF(COUNT(U112:V115)=0,"",SUM(U112:V115))</f>
        <v>6100</v>
      </c>
      <c r="V116" s="376"/>
      <c r="W116" s="375">
        <f>IF(COUNT(W112:X115)=0,"",SUM(W112:X115))</f>
        <v>6600</v>
      </c>
      <c r="X116" s="376"/>
      <c r="Y116" s="375">
        <f>IF(COUNT(Y112:Z115)=0,"",SUM(Y112:Z115))</f>
        <v>6600</v>
      </c>
      <c r="Z116" s="376"/>
      <c r="AA116" s="375">
        <f>IF(COUNT(AA112:AB115)=0,"",SUM(AA112:AB115))</f>
        <v>6600</v>
      </c>
      <c r="AB116" s="376"/>
      <c r="AC116" s="375">
        <f>IF(COUNT(AC112:AD115)=0,"",SUM(AC112:AD115))</f>
        <v>28400</v>
      </c>
      <c r="AD116" s="376"/>
      <c r="AE116" s="394">
        <f>IF(SUM(AE112:AH115)=0,"",SUM(AE112:AH115))</f>
        <v>6600</v>
      </c>
      <c r="AF116" s="395"/>
      <c r="AG116" s="395"/>
      <c r="AH116" s="396"/>
      <c r="AI116" s="288"/>
      <c r="AJ116" s="289"/>
    </row>
    <row r="117" spans="1:50" s="33" customFormat="1" ht="14.1" customHeight="1" x14ac:dyDescent="0.15">
      <c r="C117" s="39" t="s">
        <v>31</v>
      </c>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row>
    <row r="118" spans="1:50" s="33" customFormat="1" ht="14.1" customHeight="1" x14ac:dyDescent="0.15">
      <c r="C118" s="31" t="s">
        <v>32</v>
      </c>
      <c r="D118" s="322" t="s">
        <v>266</v>
      </c>
      <c r="E118" s="322"/>
      <c r="F118" s="322"/>
      <c r="G118" s="322"/>
      <c r="H118" s="322"/>
      <c r="I118" s="322"/>
      <c r="J118" s="322"/>
      <c r="K118" s="322"/>
      <c r="L118" s="322"/>
      <c r="M118" s="322"/>
      <c r="N118" s="322"/>
      <c r="O118" s="322"/>
      <c r="P118" s="322"/>
      <c r="Q118" s="322"/>
      <c r="R118" s="322"/>
      <c r="S118" s="322"/>
      <c r="T118" s="322"/>
      <c r="U118" s="322"/>
      <c r="V118" s="322"/>
      <c r="W118" s="322"/>
      <c r="X118" s="322"/>
      <c r="Y118" s="322"/>
      <c r="Z118" s="322"/>
      <c r="AA118" s="322"/>
      <c r="AB118" s="322"/>
      <c r="AC118" s="322"/>
      <c r="AD118" s="322"/>
      <c r="AE118" s="322"/>
      <c r="AF118" s="322"/>
      <c r="AG118" s="322"/>
      <c r="AH118" s="322"/>
      <c r="AI118" s="322"/>
      <c r="AJ118" s="322"/>
    </row>
    <row r="119" spans="1:50" s="33" customFormat="1" ht="36.950000000000003" customHeight="1" x14ac:dyDescent="0.15">
      <c r="C119" s="31" t="s">
        <v>202</v>
      </c>
      <c r="D119" s="322" t="s">
        <v>267</v>
      </c>
      <c r="E119" s="322"/>
      <c r="F119" s="322"/>
      <c r="G119" s="322"/>
      <c r="H119" s="322"/>
      <c r="I119" s="322"/>
      <c r="J119" s="322"/>
      <c r="K119" s="322"/>
      <c r="L119" s="322"/>
      <c r="M119" s="322"/>
      <c r="N119" s="322"/>
      <c r="O119" s="322"/>
      <c r="P119" s="322"/>
      <c r="Q119" s="322"/>
      <c r="R119" s="322"/>
      <c r="S119" s="322"/>
      <c r="T119" s="322"/>
      <c r="U119" s="322"/>
      <c r="V119" s="322"/>
      <c r="W119" s="322"/>
      <c r="X119" s="322"/>
      <c r="Y119" s="322"/>
      <c r="Z119" s="322"/>
      <c r="AA119" s="322"/>
      <c r="AB119" s="322"/>
      <c r="AC119" s="322"/>
      <c r="AD119" s="322"/>
      <c r="AE119" s="322"/>
      <c r="AF119" s="322"/>
      <c r="AG119" s="322"/>
      <c r="AH119" s="322"/>
      <c r="AI119" s="322"/>
      <c r="AJ119" s="322"/>
    </row>
    <row r="120" spans="1:50" s="33" customFormat="1" ht="14.1" customHeight="1" x14ac:dyDescent="0.15">
      <c r="C120" s="31" t="s">
        <v>36</v>
      </c>
      <c r="D120" s="322" t="s">
        <v>259</v>
      </c>
      <c r="E120" s="322"/>
      <c r="F120" s="322"/>
      <c r="G120" s="322"/>
      <c r="H120" s="322"/>
      <c r="I120" s="322"/>
      <c r="J120" s="322"/>
      <c r="K120" s="322"/>
      <c r="L120" s="322"/>
      <c r="M120" s="322"/>
      <c r="N120" s="322"/>
      <c r="O120" s="322"/>
      <c r="P120" s="322"/>
      <c r="Q120" s="322"/>
      <c r="R120" s="322"/>
      <c r="S120" s="322"/>
      <c r="T120" s="322"/>
      <c r="U120" s="322"/>
      <c r="V120" s="322"/>
      <c r="W120" s="322"/>
      <c r="X120" s="322"/>
      <c r="Y120" s="322"/>
      <c r="Z120" s="322"/>
      <c r="AA120" s="322"/>
      <c r="AB120" s="322"/>
      <c r="AC120" s="322"/>
      <c r="AD120" s="322"/>
      <c r="AE120" s="322"/>
      <c r="AF120" s="322"/>
      <c r="AG120" s="322"/>
      <c r="AH120" s="322"/>
      <c r="AI120" s="322"/>
      <c r="AJ120" s="322"/>
    </row>
    <row r="121" spans="1:50" s="33" customFormat="1" ht="14.1" customHeight="1" x14ac:dyDescent="0.15">
      <c r="C121" s="31" t="s">
        <v>38</v>
      </c>
      <c r="D121" s="322" t="s">
        <v>221</v>
      </c>
      <c r="E121" s="322"/>
      <c r="F121" s="322"/>
      <c r="G121" s="322"/>
      <c r="H121" s="322"/>
      <c r="I121" s="322"/>
      <c r="J121" s="322"/>
      <c r="K121" s="322"/>
      <c r="L121" s="322"/>
      <c r="M121" s="322"/>
      <c r="N121" s="322"/>
      <c r="O121" s="322"/>
      <c r="P121" s="322"/>
      <c r="Q121" s="322"/>
      <c r="R121" s="322"/>
      <c r="S121" s="322"/>
      <c r="T121" s="322"/>
      <c r="U121" s="322"/>
      <c r="V121" s="322"/>
      <c r="W121" s="322"/>
      <c r="X121" s="322"/>
      <c r="Y121" s="322"/>
      <c r="Z121" s="322"/>
      <c r="AA121" s="322"/>
      <c r="AB121" s="322"/>
      <c r="AC121" s="322"/>
      <c r="AD121" s="322"/>
      <c r="AE121" s="322"/>
      <c r="AF121" s="322"/>
      <c r="AG121" s="322"/>
      <c r="AH121" s="322"/>
      <c r="AI121" s="322"/>
      <c r="AJ121" s="322"/>
      <c r="AX121" s="33">
        <f>AE116*10/6</f>
        <v>11000</v>
      </c>
    </row>
    <row r="122" spans="1:50" s="33" customFormat="1" ht="14.1" customHeight="1" x14ac:dyDescent="0.15">
      <c r="C122" s="31" t="s">
        <v>40</v>
      </c>
      <c r="D122" s="39" t="s">
        <v>268</v>
      </c>
      <c r="AL122" s="82"/>
    </row>
    <row r="123" spans="1:50" s="33" customFormat="1" ht="14.1" customHeight="1" x14ac:dyDescent="0.15"/>
    <row r="124" spans="1:50" s="56" customFormat="1" ht="15.95" customHeight="1" x14ac:dyDescent="0.15">
      <c r="A124" s="56" t="s">
        <v>269</v>
      </c>
    </row>
    <row r="125" spans="1:50" s="33" customFormat="1" ht="15.95" customHeight="1" x14ac:dyDescent="0.15">
      <c r="B125" s="212" t="s">
        <v>270</v>
      </c>
      <c r="C125" s="186"/>
      <c r="D125" s="186"/>
      <c r="E125" s="186"/>
      <c r="F125" s="186"/>
      <c r="G125" s="186"/>
      <c r="H125" s="187"/>
      <c r="I125" s="362" t="s">
        <v>271</v>
      </c>
      <c r="J125" s="186"/>
      <c r="K125" s="187"/>
      <c r="L125" s="362" t="s">
        <v>272</v>
      </c>
      <c r="M125" s="186"/>
      <c r="N125" s="186"/>
      <c r="O125" s="186"/>
      <c r="P125" s="186"/>
      <c r="Q125" s="186"/>
      <c r="R125" s="186"/>
      <c r="S125" s="187"/>
      <c r="T125" s="398" t="s">
        <v>273</v>
      </c>
      <c r="U125" s="172"/>
      <c r="V125" s="172"/>
      <c r="W125" s="172"/>
      <c r="X125" s="172"/>
      <c r="Y125" s="172"/>
      <c r="Z125" s="172"/>
      <c r="AA125" s="172"/>
      <c r="AB125" s="172"/>
      <c r="AC125" s="172"/>
      <c r="AD125" s="172"/>
      <c r="AE125" s="172"/>
      <c r="AF125" s="398" t="s">
        <v>274</v>
      </c>
      <c r="AG125" s="172"/>
      <c r="AH125" s="172"/>
      <c r="AI125" s="172"/>
      <c r="AJ125" s="172"/>
    </row>
    <row r="126" spans="1:50" s="33" customFormat="1" ht="15.95" customHeight="1" x14ac:dyDescent="0.15">
      <c r="B126" s="216"/>
      <c r="C126" s="181"/>
      <c r="D126" s="181"/>
      <c r="E126" s="181"/>
      <c r="F126" s="181"/>
      <c r="G126" s="181"/>
      <c r="H126" s="188"/>
      <c r="I126" s="216"/>
      <c r="J126" s="181"/>
      <c r="K126" s="188"/>
      <c r="L126" s="216"/>
      <c r="M126" s="181"/>
      <c r="N126" s="181"/>
      <c r="O126" s="181"/>
      <c r="P126" s="181"/>
      <c r="Q126" s="181"/>
      <c r="R126" s="181"/>
      <c r="S126" s="188"/>
      <c r="T126" s="172"/>
      <c r="U126" s="172"/>
      <c r="V126" s="172"/>
      <c r="W126" s="172"/>
      <c r="X126" s="172"/>
      <c r="Y126" s="172"/>
      <c r="Z126" s="172"/>
      <c r="AA126" s="172"/>
      <c r="AB126" s="172"/>
      <c r="AC126" s="172"/>
      <c r="AD126" s="172"/>
      <c r="AE126" s="172"/>
      <c r="AF126" s="172"/>
      <c r="AG126" s="172"/>
      <c r="AH126" s="172"/>
      <c r="AI126" s="172"/>
      <c r="AJ126" s="172"/>
    </row>
    <row r="127" spans="1:50" s="33" customFormat="1" ht="24" customHeight="1" x14ac:dyDescent="0.15">
      <c r="B127" s="400" t="s">
        <v>275</v>
      </c>
      <c r="C127" s="401"/>
      <c r="D127" s="401"/>
      <c r="E127" s="401"/>
      <c r="F127" s="401"/>
      <c r="G127" s="401"/>
      <c r="H127" s="401"/>
      <c r="I127" s="402" t="s">
        <v>549</v>
      </c>
      <c r="J127" s="403"/>
      <c r="K127" s="403"/>
      <c r="L127" s="348" t="s">
        <v>276</v>
      </c>
      <c r="M127" s="349"/>
      <c r="N127" s="349"/>
      <c r="O127" s="349"/>
      <c r="P127" s="349"/>
      <c r="Q127" s="349"/>
      <c r="R127" s="349"/>
      <c r="S127" s="404"/>
      <c r="T127" s="400" t="s">
        <v>277</v>
      </c>
      <c r="U127" s="401"/>
      <c r="V127" s="401"/>
      <c r="W127" s="401"/>
      <c r="X127" s="401"/>
      <c r="Y127" s="401"/>
      <c r="Z127" s="401"/>
      <c r="AA127" s="401"/>
      <c r="AB127" s="401"/>
      <c r="AC127" s="401"/>
      <c r="AD127" s="401"/>
      <c r="AE127" s="401"/>
      <c r="AF127" s="405">
        <v>4300000</v>
      </c>
      <c r="AG127" s="405"/>
      <c r="AH127" s="405"/>
      <c r="AI127" s="405"/>
      <c r="AJ127" s="405"/>
    </row>
    <row r="128" spans="1:50" s="33" customFormat="1" ht="24" customHeight="1" x14ac:dyDescent="0.15">
      <c r="B128" s="401"/>
      <c r="C128" s="401"/>
      <c r="D128" s="401"/>
      <c r="E128" s="401"/>
      <c r="F128" s="401"/>
      <c r="G128" s="401"/>
      <c r="H128" s="401"/>
      <c r="I128" s="403"/>
      <c r="J128" s="403"/>
      <c r="K128" s="403"/>
      <c r="L128" s="406" t="s">
        <v>278</v>
      </c>
      <c r="M128" s="339"/>
      <c r="N128" s="339"/>
      <c r="O128" s="339"/>
      <c r="P128" s="339"/>
      <c r="Q128" s="339"/>
      <c r="R128" s="339"/>
      <c r="S128" s="407"/>
      <c r="T128" s="401"/>
      <c r="U128" s="401"/>
      <c r="V128" s="401"/>
      <c r="W128" s="401"/>
      <c r="X128" s="401"/>
      <c r="Y128" s="401"/>
      <c r="Z128" s="401"/>
      <c r="AA128" s="401"/>
      <c r="AB128" s="401"/>
      <c r="AC128" s="401"/>
      <c r="AD128" s="401"/>
      <c r="AE128" s="401"/>
      <c r="AF128" s="405"/>
      <c r="AG128" s="405"/>
      <c r="AH128" s="405"/>
      <c r="AI128" s="405"/>
      <c r="AJ128" s="405"/>
    </row>
    <row r="129" spans="1:36" s="33" customFormat="1" ht="26.1" customHeight="1" x14ac:dyDescent="0.15">
      <c r="C129" s="341" t="s">
        <v>31</v>
      </c>
      <c r="D129" s="341"/>
      <c r="E129" s="342" t="s">
        <v>279</v>
      </c>
      <c r="F129" s="342"/>
      <c r="G129" s="342"/>
      <c r="H129" s="342"/>
      <c r="I129" s="342"/>
      <c r="J129" s="342"/>
      <c r="K129" s="342"/>
      <c r="L129" s="342"/>
      <c r="M129" s="342"/>
      <c r="N129" s="342"/>
      <c r="O129" s="342"/>
      <c r="P129" s="342"/>
      <c r="Q129" s="342"/>
      <c r="R129" s="342"/>
      <c r="S129" s="342"/>
      <c r="T129" s="342"/>
      <c r="U129" s="342"/>
      <c r="V129" s="342"/>
      <c r="W129" s="342"/>
      <c r="X129" s="342"/>
      <c r="Y129" s="342"/>
      <c r="Z129" s="342"/>
      <c r="AA129" s="342"/>
      <c r="AB129" s="342"/>
      <c r="AC129" s="342"/>
      <c r="AD129" s="342"/>
      <c r="AE129" s="342"/>
      <c r="AF129" s="342"/>
      <c r="AG129" s="342"/>
      <c r="AH129" s="342"/>
      <c r="AI129" s="342"/>
      <c r="AJ129" s="342"/>
    </row>
    <row r="130" spans="1:36" s="33" customFormat="1" ht="14.1" customHeight="1" x14ac:dyDescent="0.15"/>
    <row r="131" spans="1:36" s="56" customFormat="1" ht="15.95" customHeight="1" x14ac:dyDescent="0.15">
      <c r="A131" s="56" t="s">
        <v>280</v>
      </c>
    </row>
    <row r="132" spans="1:36" s="33" customFormat="1" ht="18" customHeight="1" x14ac:dyDescent="0.15">
      <c r="B132" s="408" t="s">
        <v>270</v>
      </c>
      <c r="C132" s="409"/>
      <c r="D132" s="409"/>
      <c r="E132" s="409"/>
      <c r="F132" s="409"/>
      <c r="G132" s="409"/>
      <c r="H132" s="409"/>
      <c r="I132" s="409"/>
      <c r="J132" s="410"/>
      <c r="K132" s="408" t="s">
        <v>281</v>
      </c>
      <c r="L132" s="409"/>
      <c r="M132" s="409"/>
      <c r="N132" s="409"/>
      <c r="O132" s="409"/>
      <c r="P132" s="409"/>
      <c r="Q132" s="409"/>
      <c r="R132" s="409"/>
      <c r="S132" s="409"/>
      <c r="T132" s="409"/>
      <c r="U132" s="409"/>
      <c r="V132" s="409"/>
      <c r="W132" s="409"/>
      <c r="X132" s="409"/>
      <c r="Y132" s="409"/>
      <c r="Z132" s="409"/>
      <c r="AA132" s="409"/>
      <c r="AB132" s="409"/>
      <c r="AC132" s="409"/>
      <c r="AD132" s="409"/>
      <c r="AE132" s="409"/>
      <c r="AF132" s="409"/>
      <c r="AG132" s="409"/>
      <c r="AH132" s="409"/>
      <c r="AI132" s="409"/>
      <c r="AJ132" s="410"/>
    </row>
    <row r="133" spans="1:36" s="18" customFormat="1" ht="70.5" customHeight="1" x14ac:dyDescent="0.15">
      <c r="B133" s="414" t="s">
        <v>282</v>
      </c>
      <c r="C133" s="414"/>
      <c r="D133" s="414"/>
      <c r="E133" s="414"/>
      <c r="F133" s="414"/>
      <c r="G133" s="414"/>
      <c r="H133" s="414"/>
      <c r="I133" s="414"/>
      <c r="J133" s="414"/>
      <c r="K133" s="415" t="s">
        <v>283</v>
      </c>
      <c r="L133" s="415"/>
      <c r="M133" s="415"/>
      <c r="N133" s="415"/>
      <c r="O133" s="415"/>
      <c r="P133" s="415"/>
      <c r="Q133" s="415"/>
      <c r="R133" s="415"/>
      <c r="S133" s="415"/>
      <c r="T133" s="415"/>
      <c r="U133" s="415"/>
      <c r="V133" s="415"/>
      <c r="W133" s="415"/>
      <c r="X133" s="415"/>
      <c r="Y133" s="415"/>
      <c r="Z133" s="415"/>
      <c r="AA133" s="415"/>
      <c r="AB133" s="415"/>
      <c r="AC133" s="415"/>
      <c r="AD133" s="415"/>
      <c r="AE133" s="415"/>
      <c r="AF133" s="415"/>
      <c r="AG133" s="415"/>
      <c r="AH133" s="415"/>
      <c r="AI133" s="415"/>
      <c r="AJ133" s="415"/>
    </row>
    <row r="134" spans="1:36" s="18" customFormat="1" ht="63.75" customHeight="1" x14ac:dyDescent="0.15">
      <c r="B134" s="414"/>
      <c r="C134" s="414"/>
      <c r="D134" s="414"/>
      <c r="E134" s="414"/>
      <c r="F134" s="414"/>
      <c r="G134" s="414"/>
      <c r="H134" s="414"/>
      <c r="I134" s="414"/>
      <c r="J134" s="414"/>
      <c r="K134" s="414"/>
      <c r="L134" s="414"/>
      <c r="M134" s="414"/>
      <c r="N134" s="414"/>
      <c r="O134" s="414"/>
      <c r="P134" s="414"/>
      <c r="Q134" s="414"/>
      <c r="R134" s="414"/>
      <c r="S134" s="414"/>
      <c r="T134" s="414"/>
      <c r="U134" s="414"/>
      <c r="V134" s="414"/>
      <c r="W134" s="414"/>
      <c r="X134" s="414"/>
      <c r="Y134" s="414"/>
      <c r="Z134" s="414"/>
      <c r="AA134" s="414"/>
      <c r="AB134" s="414"/>
      <c r="AC134" s="414"/>
      <c r="AD134" s="414"/>
      <c r="AE134" s="414"/>
      <c r="AF134" s="414"/>
      <c r="AG134" s="414"/>
      <c r="AH134" s="414"/>
      <c r="AI134" s="414"/>
      <c r="AJ134" s="414"/>
    </row>
    <row r="135" spans="1:36" s="18" customFormat="1" ht="77.099999999999994" customHeight="1" x14ac:dyDescent="0.15">
      <c r="B135" s="414"/>
      <c r="C135" s="414"/>
      <c r="D135" s="414"/>
      <c r="E135" s="414"/>
      <c r="F135" s="414"/>
      <c r="G135" s="414"/>
      <c r="H135" s="414"/>
      <c r="I135" s="414"/>
      <c r="J135" s="414"/>
      <c r="K135" s="414"/>
      <c r="L135" s="414"/>
      <c r="M135" s="414"/>
      <c r="N135" s="414"/>
      <c r="O135" s="414"/>
      <c r="P135" s="414"/>
      <c r="Q135" s="414"/>
      <c r="R135" s="414"/>
      <c r="S135" s="414"/>
      <c r="T135" s="414"/>
      <c r="U135" s="414"/>
      <c r="V135" s="414"/>
      <c r="W135" s="414"/>
      <c r="X135" s="414"/>
      <c r="Y135" s="414"/>
      <c r="Z135" s="414"/>
      <c r="AA135" s="414"/>
      <c r="AB135" s="414"/>
      <c r="AC135" s="414"/>
      <c r="AD135" s="414"/>
      <c r="AE135" s="414"/>
      <c r="AF135" s="414"/>
      <c r="AG135" s="414"/>
      <c r="AH135" s="414"/>
      <c r="AI135" s="414"/>
      <c r="AJ135" s="414"/>
    </row>
    <row r="136" spans="1:36" s="18" customFormat="1" ht="61.5" customHeight="1" x14ac:dyDescent="0.15">
      <c r="B136" s="414"/>
      <c r="C136" s="414"/>
      <c r="D136" s="414"/>
      <c r="E136" s="414"/>
      <c r="F136" s="414"/>
      <c r="G136" s="414"/>
      <c r="H136" s="414"/>
      <c r="I136" s="414"/>
      <c r="J136" s="414"/>
      <c r="K136" s="414"/>
      <c r="L136" s="414"/>
      <c r="M136" s="414"/>
      <c r="N136" s="414"/>
      <c r="O136" s="414"/>
      <c r="P136" s="414"/>
      <c r="Q136" s="414"/>
      <c r="R136" s="414"/>
      <c r="S136" s="414"/>
      <c r="T136" s="414"/>
      <c r="U136" s="414"/>
      <c r="V136" s="414"/>
      <c r="W136" s="414"/>
      <c r="X136" s="414"/>
      <c r="Y136" s="414"/>
      <c r="Z136" s="414"/>
      <c r="AA136" s="414"/>
      <c r="AB136" s="414"/>
      <c r="AC136" s="414"/>
      <c r="AD136" s="414"/>
      <c r="AE136" s="414"/>
      <c r="AF136" s="414"/>
      <c r="AG136" s="414"/>
      <c r="AH136" s="414"/>
      <c r="AI136" s="414"/>
      <c r="AJ136" s="414"/>
    </row>
    <row r="137" spans="1:36" s="33" customFormat="1" ht="14.1" customHeight="1" x14ac:dyDescent="0.15">
      <c r="C137" s="39" t="s">
        <v>31</v>
      </c>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row>
    <row r="138" spans="1:36" s="33" customFormat="1" ht="26.1" customHeight="1" x14ac:dyDescent="0.15">
      <c r="C138" s="31" t="s">
        <v>32</v>
      </c>
      <c r="D138" s="322" t="s">
        <v>284</v>
      </c>
      <c r="E138" s="322"/>
      <c r="F138" s="322"/>
      <c r="G138" s="322"/>
      <c r="H138" s="322"/>
      <c r="I138" s="322"/>
      <c r="J138" s="322"/>
      <c r="K138" s="322"/>
      <c r="L138" s="322"/>
      <c r="M138" s="322"/>
      <c r="N138" s="322"/>
      <c r="O138" s="322"/>
      <c r="P138" s="322"/>
      <c r="Q138" s="322"/>
      <c r="R138" s="322"/>
      <c r="S138" s="322"/>
      <c r="T138" s="322"/>
      <c r="U138" s="322"/>
      <c r="V138" s="322"/>
      <c r="W138" s="322"/>
      <c r="X138" s="322"/>
      <c r="Y138" s="322"/>
      <c r="Z138" s="322"/>
      <c r="AA138" s="322"/>
      <c r="AB138" s="322"/>
      <c r="AC138" s="322"/>
      <c r="AD138" s="322"/>
      <c r="AE138" s="322"/>
      <c r="AF138" s="322"/>
      <c r="AG138" s="322"/>
      <c r="AH138" s="322"/>
      <c r="AI138" s="322"/>
      <c r="AJ138" s="322"/>
    </row>
    <row r="139" spans="1:36" s="33" customFormat="1" ht="69" customHeight="1" x14ac:dyDescent="0.15">
      <c r="C139" s="31" t="s">
        <v>202</v>
      </c>
      <c r="D139" s="322" t="s">
        <v>285</v>
      </c>
      <c r="E139" s="322"/>
      <c r="F139" s="322"/>
      <c r="G139" s="322"/>
      <c r="H139" s="322"/>
      <c r="I139" s="322"/>
      <c r="J139" s="322"/>
      <c r="K139" s="322"/>
      <c r="L139" s="322"/>
      <c r="M139" s="322"/>
      <c r="N139" s="322"/>
      <c r="O139" s="322"/>
      <c r="P139" s="322"/>
      <c r="Q139" s="322"/>
      <c r="R139" s="322"/>
      <c r="S139" s="322"/>
      <c r="T139" s="322"/>
      <c r="U139" s="322"/>
      <c r="V139" s="322"/>
      <c r="W139" s="322"/>
      <c r="X139" s="322"/>
      <c r="Y139" s="322"/>
      <c r="Z139" s="322"/>
      <c r="AA139" s="322"/>
      <c r="AB139" s="322"/>
      <c r="AC139" s="322"/>
      <c r="AD139" s="322"/>
      <c r="AE139" s="322"/>
      <c r="AF139" s="322"/>
      <c r="AG139" s="322"/>
      <c r="AH139" s="322"/>
      <c r="AI139" s="322"/>
      <c r="AJ139" s="322"/>
    </row>
    <row r="140" spans="1:36" s="33" customFormat="1" ht="26.1" customHeight="1" x14ac:dyDescent="0.15">
      <c r="C140" s="31" t="s">
        <v>36</v>
      </c>
      <c r="D140" s="322" t="s">
        <v>286</v>
      </c>
      <c r="E140" s="322"/>
      <c r="F140" s="322"/>
      <c r="G140" s="322"/>
      <c r="H140" s="322"/>
      <c r="I140" s="322"/>
      <c r="J140" s="322"/>
      <c r="K140" s="322"/>
      <c r="L140" s="322"/>
      <c r="M140" s="322"/>
      <c r="N140" s="322"/>
      <c r="O140" s="322"/>
      <c r="P140" s="322"/>
      <c r="Q140" s="322"/>
      <c r="R140" s="322"/>
      <c r="S140" s="322"/>
      <c r="T140" s="322"/>
      <c r="U140" s="322"/>
      <c r="V140" s="322"/>
      <c r="W140" s="322"/>
      <c r="X140" s="322"/>
      <c r="Y140" s="322"/>
      <c r="Z140" s="322"/>
      <c r="AA140" s="322"/>
      <c r="AB140" s="322"/>
      <c r="AC140" s="322"/>
      <c r="AD140" s="322"/>
      <c r="AE140" s="322"/>
      <c r="AF140" s="322"/>
      <c r="AG140" s="322"/>
      <c r="AH140" s="322"/>
      <c r="AI140" s="322"/>
      <c r="AJ140" s="322"/>
    </row>
    <row r="141" spans="1:36" s="33" customFormat="1" ht="14.1" customHeight="1" x14ac:dyDescent="0.15">
      <c r="C141" s="31" t="s">
        <v>38</v>
      </c>
      <c r="D141" s="322" t="s">
        <v>287</v>
      </c>
      <c r="E141" s="322"/>
      <c r="F141" s="322"/>
      <c r="G141" s="322"/>
      <c r="H141" s="322"/>
      <c r="I141" s="322"/>
      <c r="J141" s="322"/>
      <c r="K141" s="322"/>
      <c r="L141" s="322"/>
      <c r="M141" s="322"/>
      <c r="N141" s="322"/>
      <c r="O141" s="322"/>
      <c r="P141" s="322"/>
      <c r="Q141" s="322"/>
      <c r="R141" s="322"/>
      <c r="S141" s="322"/>
      <c r="T141" s="322"/>
      <c r="U141" s="322"/>
      <c r="V141" s="322"/>
      <c r="W141" s="322"/>
      <c r="X141" s="322"/>
      <c r="Y141" s="322"/>
      <c r="Z141" s="322"/>
      <c r="AA141" s="322"/>
      <c r="AB141" s="322"/>
      <c r="AC141" s="322"/>
      <c r="AD141" s="322"/>
      <c r="AE141" s="322"/>
      <c r="AF141" s="322"/>
      <c r="AG141" s="322"/>
      <c r="AH141" s="322"/>
      <c r="AI141" s="322"/>
      <c r="AJ141" s="322"/>
    </row>
    <row r="142" spans="1:36" s="33" customFormat="1" ht="15.95" customHeight="1" x14ac:dyDescent="0.15">
      <c r="C142" s="31"/>
    </row>
    <row r="143" spans="1:36" s="56" customFormat="1" ht="19.5" customHeight="1" x14ac:dyDescent="0.15">
      <c r="A143" s="56" t="s">
        <v>288</v>
      </c>
    </row>
    <row r="144" spans="1:36" s="33" customFormat="1" ht="18" customHeight="1" x14ac:dyDescent="0.15">
      <c r="B144" s="408" t="s">
        <v>195</v>
      </c>
      <c r="C144" s="409"/>
      <c r="D144" s="409"/>
      <c r="E144" s="409"/>
      <c r="F144" s="409"/>
      <c r="G144" s="409"/>
      <c r="H144" s="409"/>
      <c r="I144" s="409"/>
      <c r="J144" s="409"/>
      <c r="K144" s="409"/>
      <c r="L144" s="410"/>
      <c r="M144" s="408" t="s">
        <v>289</v>
      </c>
      <c r="N144" s="409"/>
      <c r="O144" s="409"/>
      <c r="P144" s="409"/>
      <c r="Q144" s="409"/>
      <c r="R144" s="409"/>
      <c r="S144" s="409"/>
      <c r="T144" s="409"/>
      <c r="U144" s="409"/>
      <c r="V144" s="409"/>
      <c r="W144" s="409"/>
      <c r="X144" s="409"/>
      <c r="Y144" s="409"/>
      <c r="Z144" s="409"/>
      <c r="AA144" s="409"/>
      <c r="AB144" s="409"/>
      <c r="AC144" s="409"/>
      <c r="AD144" s="409"/>
      <c r="AE144" s="409"/>
      <c r="AF144" s="409"/>
      <c r="AG144" s="409"/>
      <c r="AH144" s="409"/>
      <c r="AI144" s="409"/>
      <c r="AJ144" s="410"/>
    </row>
    <row r="145" spans="1:36" s="33" customFormat="1" ht="27" customHeight="1" x14ac:dyDescent="0.15">
      <c r="B145" s="411" t="s">
        <v>231</v>
      </c>
      <c r="C145" s="412"/>
      <c r="D145" s="412"/>
      <c r="E145" s="412"/>
      <c r="F145" s="412"/>
      <c r="G145" s="412"/>
      <c r="H145" s="412"/>
      <c r="I145" s="412"/>
      <c r="J145" s="412"/>
      <c r="K145" s="412"/>
      <c r="L145" s="413"/>
      <c r="M145" s="411" t="s">
        <v>290</v>
      </c>
      <c r="N145" s="412"/>
      <c r="O145" s="412"/>
      <c r="P145" s="412"/>
      <c r="Q145" s="412"/>
      <c r="R145" s="412"/>
      <c r="S145" s="412"/>
      <c r="T145" s="412"/>
      <c r="U145" s="412"/>
      <c r="V145" s="412"/>
      <c r="W145" s="412"/>
      <c r="X145" s="412"/>
      <c r="Y145" s="412"/>
      <c r="Z145" s="412"/>
      <c r="AA145" s="412"/>
      <c r="AB145" s="412"/>
      <c r="AC145" s="412"/>
      <c r="AD145" s="412"/>
      <c r="AE145" s="412"/>
      <c r="AF145" s="412"/>
      <c r="AG145" s="412"/>
      <c r="AH145" s="412"/>
      <c r="AI145" s="412"/>
      <c r="AJ145" s="413"/>
    </row>
    <row r="146" spans="1:36" s="33" customFormat="1" ht="27" customHeight="1" x14ac:dyDescent="0.15">
      <c r="B146" s="411"/>
      <c r="C146" s="412"/>
      <c r="D146" s="412"/>
      <c r="E146" s="412"/>
      <c r="F146" s="412"/>
      <c r="G146" s="412"/>
      <c r="H146" s="412"/>
      <c r="I146" s="412"/>
      <c r="J146" s="412"/>
      <c r="K146" s="412"/>
      <c r="L146" s="413"/>
      <c r="M146" s="411"/>
      <c r="N146" s="412"/>
      <c r="O146" s="412"/>
      <c r="P146" s="412"/>
      <c r="Q146" s="412"/>
      <c r="R146" s="412"/>
      <c r="S146" s="412"/>
      <c r="T146" s="412"/>
      <c r="U146" s="412"/>
      <c r="V146" s="412"/>
      <c r="W146" s="412"/>
      <c r="X146" s="412"/>
      <c r="Y146" s="412"/>
      <c r="Z146" s="412"/>
      <c r="AA146" s="412"/>
      <c r="AB146" s="412"/>
      <c r="AC146" s="412"/>
      <c r="AD146" s="412"/>
      <c r="AE146" s="412"/>
      <c r="AF146" s="412"/>
      <c r="AG146" s="412"/>
      <c r="AH146" s="412"/>
      <c r="AI146" s="412"/>
      <c r="AJ146" s="413"/>
    </row>
    <row r="147" spans="1:36" s="33" customFormat="1" ht="27" customHeight="1" x14ac:dyDescent="0.15">
      <c r="B147" s="411"/>
      <c r="C147" s="412"/>
      <c r="D147" s="412"/>
      <c r="E147" s="412"/>
      <c r="F147" s="412"/>
      <c r="G147" s="412"/>
      <c r="H147" s="412"/>
      <c r="I147" s="412"/>
      <c r="J147" s="412"/>
      <c r="K147" s="412"/>
      <c r="L147" s="413"/>
      <c r="M147" s="411"/>
      <c r="N147" s="412"/>
      <c r="O147" s="412"/>
      <c r="P147" s="412"/>
      <c r="Q147" s="412"/>
      <c r="R147" s="412"/>
      <c r="S147" s="412"/>
      <c r="T147" s="412"/>
      <c r="U147" s="412"/>
      <c r="V147" s="412"/>
      <c r="W147" s="412"/>
      <c r="X147" s="412"/>
      <c r="Y147" s="412"/>
      <c r="Z147" s="412"/>
      <c r="AA147" s="412"/>
      <c r="AB147" s="412"/>
      <c r="AC147" s="412"/>
      <c r="AD147" s="412"/>
      <c r="AE147" s="412"/>
      <c r="AF147" s="412"/>
      <c r="AG147" s="412"/>
      <c r="AH147" s="412"/>
      <c r="AI147" s="412"/>
      <c r="AJ147" s="413"/>
    </row>
    <row r="148" spans="1:36" s="33" customFormat="1" ht="15.95" customHeight="1" x14ac:dyDescent="0.15"/>
    <row r="149" spans="1:36" s="56" customFormat="1" ht="33.6" customHeight="1" x14ac:dyDescent="0.15">
      <c r="A149" s="221" t="s">
        <v>291</v>
      </c>
      <c r="B149" s="221"/>
      <c r="C149" s="221"/>
      <c r="D149" s="221"/>
      <c r="E149" s="221"/>
      <c r="F149" s="221"/>
      <c r="G149" s="221"/>
      <c r="H149" s="221"/>
      <c r="I149" s="221"/>
      <c r="J149" s="221"/>
      <c r="K149" s="221"/>
      <c r="L149" s="221"/>
      <c r="M149" s="221"/>
      <c r="N149" s="221"/>
      <c r="O149" s="221"/>
      <c r="P149" s="221"/>
      <c r="Q149" s="221"/>
      <c r="R149" s="221"/>
      <c r="S149" s="221"/>
      <c r="T149" s="221"/>
      <c r="U149" s="221"/>
      <c r="V149" s="221"/>
      <c r="W149" s="221"/>
      <c r="X149" s="221"/>
      <c r="Y149" s="221"/>
      <c r="Z149" s="221"/>
      <c r="AA149" s="221"/>
      <c r="AB149" s="221"/>
      <c r="AC149" s="221"/>
      <c r="AD149" s="221"/>
      <c r="AE149" s="221"/>
      <c r="AF149" s="221"/>
      <c r="AG149" s="221"/>
      <c r="AH149" s="221"/>
      <c r="AI149" s="221"/>
      <c r="AJ149" s="221"/>
    </row>
    <row r="150" spans="1:36" s="33" customFormat="1" ht="18" customHeight="1" x14ac:dyDescent="0.15">
      <c r="B150" s="408" t="s">
        <v>292</v>
      </c>
      <c r="C150" s="409"/>
      <c r="D150" s="409"/>
      <c r="E150" s="409"/>
      <c r="F150" s="409"/>
      <c r="G150" s="409"/>
      <c r="H150" s="409"/>
      <c r="I150" s="409"/>
      <c r="J150" s="409"/>
      <c r="K150" s="409"/>
      <c r="L150" s="410"/>
      <c r="M150" s="408" t="s">
        <v>293</v>
      </c>
      <c r="N150" s="409"/>
      <c r="O150" s="409"/>
      <c r="P150" s="409"/>
      <c r="Q150" s="409"/>
      <c r="R150" s="409"/>
      <c r="S150" s="409"/>
      <c r="T150" s="409"/>
      <c r="U150" s="409"/>
      <c r="V150" s="409"/>
      <c r="W150" s="409"/>
      <c r="X150" s="409"/>
      <c r="Y150" s="409"/>
      <c r="Z150" s="409"/>
      <c r="AA150" s="409"/>
      <c r="AB150" s="409"/>
      <c r="AC150" s="409"/>
      <c r="AD150" s="409"/>
      <c r="AE150" s="409"/>
      <c r="AF150" s="409"/>
      <c r="AG150" s="409"/>
      <c r="AH150" s="409"/>
      <c r="AI150" s="409"/>
      <c r="AJ150" s="410"/>
    </row>
    <row r="151" spans="1:36" s="33" customFormat="1" ht="27" customHeight="1" x14ac:dyDescent="0.15">
      <c r="B151" s="411" t="s">
        <v>242</v>
      </c>
      <c r="C151" s="412"/>
      <c r="D151" s="412"/>
      <c r="E151" s="412"/>
      <c r="F151" s="412"/>
      <c r="G151" s="412"/>
      <c r="H151" s="412"/>
      <c r="I151" s="412"/>
      <c r="J151" s="412"/>
      <c r="K151" s="412"/>
      <c r="L151" s="413"/>
      <c r="M151" s="411" t="s">
        <v>294</v>
      </c>
      <c r="N151" s="412"/>
      <c r="O151" s="412"/>
      <c r="P151" s="412"/>
      <c r="Q151" s="412"/>
      <c r="R151" s="412"/>
      <c r="S151" s="412"/>
      <c r="T151" s="412"/>
      <c r="U151" s="412"/>
      <c r="V151" s="412"/>
      <c r="W151" s="412"/>
      <c r="X151" s="412"/>
      <c r="Y151" s="412"/>
      <c r="Z151" s="412"/>
      <c r="AA151" s="412"/>
      <c r="AB151" s="412"/>
      <c r="AC151" s="412"/>
      <c r="AD151" s="412"/>
      <c r="AE151" s="412"/>
      <c r="AF151" s="412"/>
      <c r="AG151" s="412"/>
      <c r="AH151" s="412"/>
      <c r="AI151" s="412"/>
      <c r="AJ151" s="413"/>
    </row>
    <row r="152" spans="1:36" s="33" customFormat="1" ht="27" customHeight="1" x14ac:dyDescent="0.15">
      <c r="B152" s="411"/>
      <c r="C152" s="412"/>
      <c r="D152" s="412"/>
      <c r="E152" s="412"/>
      <c r="F152" s="412"/>
      <c r="G152" s="412"/>
      <c r="H152" s="412"/>
      <c r="I152" s="412"/>
      <c r="J152" s="412"/>
      <c r="K152" s="412"/>
      <c r="L152" s="413"/>
      <c r="M152" s="411"/>
      <c r="N152" s="412"/>
      <c r="O152" s="412"/>
      <c r="P152" s="412"/>
      <c r="Q152" s="412"/>
      <c r="R152" s="412"/>
      <c r="S152" s="412"/>
      <c r="T152" s="412"/>
      <c r="U152" s="412"/>
      <c r="V152" s="412"/>
      <c r="W152" s="412"/>
      <c r="X152" s="412"/>
      <c r="Y152" s="412"/>
      <c r="Z152" s="412"/>
      <c r="AA152" s="412"/>
      <c r="AB152" s="412"/>
      <c r="AC152" s="412"/>
      <c r="AD152" s="412"/>
      <c r="AE152" s="412"/>
      <c r="AF152" s="412"/>
      <c r="AG152" s="412"/>
      <c r="AH152" s="412"/>
      <c r="AI152" s="412"/>
      <c r="AJ152" s="413"/>
    </row>
    <row r="153" spans="1:36" s="33" customFormat="1" ht="27" customHeight="1" x14ac:dyDescent="0.15">
      <c r="B153" s="411"/>
      <c r="C153" s="412"/>
      <c r="D153" s="412"/>
      <c r="E153" s="412"/>
      <c r="F153" s="412"/>
      <c r="G153" s="412"/>
      <c r="H153" s="412"/>
      <c r="I153" s="412"/>
      <c r="J153" s="412"/>
      <c r="K153" s="412"/>
      <c r="L153" s="413"/>
      <c r="M153" s="411"/>
      <c r="N153" s="412"/>
      <c r="O153" s="412"/>
      <c r="P153" s="412"/>
      <c r="Q153" s="412"/>
      <c r="R153" s="412"/>
      <c r="S153" s="412"/>
      <c r="T153" s="412"/>
      <c r="U153" s="412"/>
      <c r="V153" s="412"/>
      <c r="W153" s="412"/>
      <c r="X153" s="412"/>
      <c r="Y153" s="412"/>
      <c r="Z153" s="412"/>
      <c r="AA153" s="412"/>
      <c r="AB153" s="412"/>
      <c r="AC153" s="412"/>
      <c r="AD153" s="412"/>
      <c r="AE153" s="412"/>
      <c r="AF153" s="412"/>
      <c r="AG153" s="412"/>
      <c r="AH153" s="412"/>
      <c r="AI153" s="412"/>
      <c r="AJ153" s="413"/>
    </row>
    <row r="154" spans="1:36" s="33" customFormat="1" ht="47.25" customHeight="1" x14ac:dyDescent="0.15">
      <c r="A154" s="131" t="s">
        <v>295</v>
      </c>
      <c r="B154" s="419"/>
      <c r="C154" s="419"/>
      <c r="D154" s="419"/>
      <c r="E154" s="419"/>
      <c r="F154" s="419"/>
      <c r="G154" s="419"/>
      <c r="H154" s="419"/>
      <c r="I154" s="419"/>
      <c r="J154" s="419"/>
      <c r="K154" s="419"/>
      <c r="L154" s="419"/>
      <c r="M154" s="419"/>
      <c r="N154" s="419"/>
      <c r="O154" s="419"/>
      <c r="P154" s="419"/>
      <c r="Q154" s="419"/>
      <c r="R154" s="419"/>
      <c r="S154" s="419"/>
      <c r="T154" s="419"/>
      <c r="U154" s="419"/>
      <c r="V154" s="419"/>
      <c r="W154" s="419"/>
      <c r="X154" s="419"/>
      <c r="Y154" s="419"/>
      <c r="Z154" s="419"/>
      <c r="AA154" s="419"/>
      <c r="AB154" s="419"/>
      <c r="AC154" s="419"/>
      <c r="AD154" s="419"/>
      <c r="AE154" s="419"/>
      <c r="AF154" s="419"/>
      <c r="AG154" s="419"/>
      <c r="AH154" s="419"/>
      <c r="AI154" s="419"/>
      <c r="AJ154" s="419"/>
    </row>
    <row r="155" spans="1:36" s="56" customFormat="1" ht="18" customHeight="1" x14ac:dyDescent="0.15">
      <c r="A155" s="56" t="s">
        <v>296</v>
      </c>
      <c r="H155" s="418" t="s">
        <v>297</v>
      </c>
      <c r="I155" s="418"/>
      <c r="J155" s="416" t="s">
        <v>232</v>
      </c>
      <c r="K155" s="416"/>
      <c r="L155" s="416"/>
      <c r="M155" s="416"/>
      <c r="N155" s="416"/>
      <c r="O155" s="416"/>
      <c r="P155" s="416"/>
      <c r="Q155" s="416"/>
      <c r="R155" s="416"/>
      <c r="S155" s="416"/>
      <c r="T155" s="56" t="s">
        <v>236</v>
      </c>
      <c r="U155" s="56" t="s">
        <v>298</v>
      </c>
      <c r="V155" s="418" t="s">
        <v>299</v>
      </c>
      <c r="W155" s="418"/>
      <c r="X155" s="416" t="s">
        <v>81</v>
      </c>
      <c r="Y155" s="416"/>
      <c r="Z155" s="417">
        <v>18</v>
      </c>
      <c r="AA155" s="417"/>
      <c r="AB155" s="123" t="s">
        <v>234</v>
      </c>
      <c r="AC155" s="417">
        <v>1</v>
      </c>
      <c r="AD155" s="417"/>
      <c r="AE155" s="123" t="s">
        <v>235</v>
      </c>
      <c r="AF155" s="417">
        <v>31</v>
      </c>
      <c r="AG155" s="417"/>
      <c r="AH155" s="56" t="s">
        <v>236</v>
      </c>
    </row>
    <row r="156" spans="1:36" s="56" customFormat="1" ht="18" customHeight="1" x14ac:dyDescent="0.15">
      <c r="I156" s="373" t="s">
        <v>300</v>
      </c>
      <c r="J156" s="373"/>
      <c r="K156" s="373"/>
      <c r="L156" s="373"/>
      <c r="M156" s="373"/>
      <c r="N156" s="373"/>
      <c r="O156" s="373"/>
      <c r="P156" s="373"/>
      <c r="Q156" s="417">
        <v>10</v>
      </c>
      <c r="R156" s="417"/>
      <c r="S156" s="56" t="s">
        <v>301</v>
      </c>
    </row>
    <row r="157" spans="1:36" s="56" customFormat="1" ht="18" customHeight="1" x14ac:dyDescent="0.15">
      <c r="H157" s="33"/>
      <c r="I157" s="33"/>
      <c r="J157" s="33"/>
      <c r="K157" s="33"/>
      <c r="L157" s="33"/>
      <c r="M157" s="33"/>
      <c r="N157" s="33"/>
      <c r="O157" s="33"/>
      <c r="P157" s="33"/>
      <c r="Q157" s="33"/>
      <c r="R157" s="33"/>
      <c r="S157" s="33"/>
      <c r="T157" s="33"/>
      <c r="U157" s="33"/>
      <c r="V157" s="33"/>
      <c r="W157" s="33"/>
      <c r="X157" s="33"/>
      <c r="Y157" s="33"/>
      <c r="Z157" s="33"/>
      <c r="AA157" s="33"/>
      <c r="AB157" s="33"/>
      <c r="AC157" s="33"/>
      <c r="AD157" s="33"/>
      <c r="AE157" s="33"/>
      <c r="AF157" s="33"/>
      <c r="AG157" s="33"/>
      <c r="AH157" s="33"/>
      <c r="AI157" s="33"/>
      <c r="AJ157" s="33"/>
    </row>
    <row r="158" spans="1:36" s="33" customFormat="1" ht="14.1" hidden="1" customHeight="1" x14ac:dyDescent="0.15"/>
    <row r="159" spans="1:36" s="33" customFormat="1" ht="14.1" hidden="1" customHeight="1" x14ac:dyDescent="0.15"/>
    <row r="160" spans="1:36" s="33" customFormat="1" ht="14.1" hidden="1" customHeight="1" x14ac:dyDescent="0.15"/>
    <row r="161" spans="1:36" s="33" customFormat="1" ht="14.1" hidden="1" customHeight="1" x14ac:dyDescent="0.15"/>
    <row r="162" spans="1:36" s="33" customFormat="1" ht="14.1" hidden="1" customHeight="1" x14ac:dyDescent="0.15"/>
    <row r="163" spans="1:36" s="33" customFormat="1" ht="14.1" hidden="1" customHeight="1" x14ac:dyDescent="0.15"/>
    <row r="164" spans="1:36" s="33" customFormat="1" ht="14.1" hidden="1" customHeight="1" x14ac:dyDescent="0.15"/>
    <row r="165" spans="1:36" s="33" customFormat="1" ht="14.1" hidden="1" customHeight="1" x14ac:dyDescent="0.15"/>
    <row r="166" spans="1:36" s="33" customFormat="1" ht="14.1" hidden="1" customHeight="1" x14ac:dyDescent="0.15"/>
    <row r="167" spans="1:36" s="33" customFormat="1" ht="14.1" hidden="1" customHeight="1" x14ac:dyDescent="0.15"/>
    <row r="168" spans="1:36" s="33" customFormat="1" ht="14.1" hidden="1" customHeight="1" x14ac:dyDescent="0.15"/>
    <row r="169" spans="1:36" s="33" customFormat="1" ht="14.1" hidden="1" customHeight="1" x14ac:dyDescent="0.15"/>
    <row r="170" spans="1:36" s="33" customFormat="1" ht="14.1" hidden="1" customHeight="1" x14ac:dyDescent="0.15"/>
    <row r="171" spans="1:36" s="33" customFormat="1" ht="14.1" hidden="1" customHeight="1" x14ac:dyDescent="0.15"/>
    <row r="172" spans="1:36" s="56" customFormat="1" ht="15.95" customHeight="1" x14ac:dyDescent="0.15">
      <c r="A172" s="56" t="s">
        <v>302</v>
      </c>
    </row>
    <row r="173" spans="1:36" s="33" customFormat="1" ht="18" customHeight="1" x14ac:dyDescent="0.15">
      <c r="B173" s="172" t="s">
        <v>82</v>
      </c>
      <c r="C173" s="172"/>
      <c r="D173" s="172"/>
      <c r="E173" s="172"/>
      <c r="F173" s="172" t="s">
        <v>270</v>
      </c>
      <c r="G173" s="172"/>
      <c r="H173" s="172"/>
      <c r="I173" s="172"/>
      <c r="J173" s="398" t="s">
        <v>303</v>
      </c>
      <c r="K173" s="172"/>
      <c r="L173" s="172" t="s">
        <v>304</v>
      </c>
      <c r="M173" s="172"/>
      <c r="N173" s="172"/>
      <c r="O173" s="172"/>
      <c r="P173" s="172"/>
      <c r="Q173" s="172" t="s">
        <v>305</v>
      </c>
      <c r="R173" s="172"/>
      <c r="S173" s="172"/>
      <c r="T173" s="172"/>
      <c r="U173" s="172"/>
      <c r="V173" s="172"/>
      <c r="W173" s="172"/>
      <c r="X173" s="172"/>
      <c r="Y173" s="172"/>
      <c r="Z173" s="172"/>
      <c r="AA173" s="172"/>
      <c r="AB173" s="172"/>
      <c r="AC173" s="172"/>
      <c r="AD173" s="172"/>
      <c r="AE173" s="172"/>
      <c r="AF173" s="172"/>
      <c r="AG173" s="172"/>
      <c r="AH173" s="172"/>
      <c r="AI173" s="172"/>
      <c r="AJ173" s="172"/>
    </row>
    <row r="174" spans="1:36" s="33" customFormat="1" ht="15.95" customHeight="1" x14ac:dyDescent="0.15">
      <c r="B174" s="172"/>
      <c r="C174" s="172"/>
      <c r="D174" s="172"/>
      <c r="E174" s="172"/>
      <c r="F174" s="172"/>
      <c r="G174" s="172"/>
      <c r="H174" s="172"/>
      <c r="I174" s="172"/>
      <c r="J174" s="172"/>
      <c r="K174" s="172"/>
      <c r="L174" s="172"/>
      <c r="M174" s="172"/>
      <c r="N174" s="172"/>
      <c r="O174" s="172"/>
      <c r="P174" s="172"/>
      <c r="Q174" s="431" t="s">
        <v>306</v>
      </c>
      <c r="R174" s="431"/>
      <c r="S174" s="431"/>
      <c r="T174" s="431"/>
      <c r="U174" s="431"/>
      <c r="V174" s="431"/>
      <c r="W174" s="431"/>
      <c r="X174" s="431"/>
      <c r="Y174" s="398" t="s">
        <v>307</v>
      </c>
      <c r="Z174" s="398"/>
      <c r="AA174" s="398"/>
      <c r="AB174" s="398"/>
      <c r="AC174" s="172" t="s">
        <v>308</v>
      </c>
      <c r="AD174" s="172"/>
      <c r="AE174" s="172"/>
      <c r="AF174" s="172"/>
      <c r="AG174" s="172" t="s">
        <v>309</v>
      </c>
      <c r="AH174" s="172"/>
      <c r="AI174" s="172"/>
      <c r="AJ174" s="172"/>
    </row>
    <row r="175" spans="1:36" s="33" customFormat="1" ht="15.95" customHeight="1" x14ac:dyDescent="0.15">
      <c r="B175" s="172"/>
      <c r="C175" s="172"/>
      <c r="D175" s="172"/>
      <c r="E175" s="172"/>
      <c r="F175" s="172"/>
      <c r="G175" s="172"/>
      <c r="H175" s="172"/>
      <c r="I175" s="172"/>
      <c r="J175" s="172"/>
      <c r="K175" s="172"/>
      <c r="L175" s="172"/>
      <c r="M175" s="172"/>
      <c r="N175" s="172"/>
      <c r="O175" s="172"/>
      <c r="P175" s="172"/>
      <c r="Q175" s="431"/>
      <c r="R175" s="431"/>
      <c r="S175" s="431"/>
      <c r="T175" s="431"/>
      <c r="U175" s="431"/>
      <c r="V175" s="431"/>
      <c r="W175" s="431"/>
      <c r="X175" s="431"/>
      <c r="Y175" s="398"/>
      <c r="Z175" s="398"/>
      <c r="AA175" s="398"/>
      <c r="AB175" s="398"/>
      <c r="AC175" s="172"/>
      <c r="AD175" s="172"/>
      <c r="AE175" s="172"/>
      <c r="AF175" s="172"/>
      <c r="AG175" s="172"/>
      <c r="AH175" s="172"/>
      <c r="AI175" s="172"/>
      <c r="AJ175" s="172"/>
    </row>
    <row r="176" spans="1:36" s="33" customFormat="1" ht="14.1" customHeight="1" x14ac:dyDescent="0.15">
      <c r="B176" s="172"/>
      <c r="C176" s="172"/>
      <c r="D176" s="172"/>
      <c r="E176" s="172"/>
      <c r="F176" s="172"/>
      <c r="G176" s="172"/>
      <c r="H176" s="172"/>
      <c r="I176" s="172"/>
      <c r="J176" s="172"/>
      <c r="K176" s="172"/>
      <c r="L176" s="172"/>
      <c r="M176" s="172"/>
      <c r="N176" s="172"/>
      <c r="O176" s="172"/>
      <c r="P176" s="172"/>
      <c r="Q176" s="172" t="s">
        <v>310</v>
      </c>
      <c r="R176" s="172"/>
      <c r="S176" s="172"/>
      <c r="T176" s="172"/>
      <c r="U176" s="172" t="s">
        <v>311</v>
      </c>
      <c r="V176" s="172"/>
      <c r="W176" s="172"/>
      <c r="X176" s="172"/>
      <c r="Y176" s="398"/>
      <c r="Z176" s="398"/>
      <c r="AA176" s="398"/>
      <c r="AB176" s="398"/>
      <c r="AC176" s="172"/>
      <c r="AD176" s="172"/>
      <c r="AE176" s="172"/>
      <c r="AF176" s="172"/>
      <c r="AG176" s="172"/>
      <c r="AH176" s="172"/>
      <c r="AI176" s="172"/>
      <c r="AJ176" s="172"/>
    </row>
    <row r="177" spans="2:36" s="33" customFormat="1" ht="6" customHeight="1" x14ac:dyDescent="0.15">
      <c r="B177" s="172"/>
      <c r="C177" s="172"/>
      <c r="D177" s="172"/>
      <c r="E177" s="172"/>
      <c r="F177" s="172"/>
      <c r="G177" s="172"/>
      <c r="H177" s="172"/>
      <c r="I177" s="172"/>
      <c r="J177" s="172"/>
      <c r="K177" s="172"/>
      <c r="L177" s="172"/>
      <c r="M177" s="172"/>
      <c r="N177" s="172"/>
      <c r="O177" s="172"/>
      <c r="P177" s="172"/>
      <c r="Q177" s="172"/>
      <c r="R177" s="172"/>
      <c r="S177" s="172"/>
      <c r="T177" s="172"/>
      <c r="U177" s="172"/>
      <c r="V177" s="172"/>
      <c r="W177" s="172"/>
      <c r="X177" s="172"/>
      <c r="Y177" s="398"/>
      <c r="Z177" s="398"/>
      <c r="AA177" s="398"/>
      <c r="AB177" s="398"/>
      <c r="AC177" s="172"/>
      <c r="AD177" s="172"/>
      <c r="AE177" s="172"/>
      <c r="AF177" s="172"/>
      <c r="AG177" s="172"/>
      <c r="AH177" s="172"/>
      <c r="AI177" s="172"/>
      <c r="AJ177" s="172"/>
    </row>
    <row r="178" spans="2:36" s="33" customFormat="1" ht="18" customHeight="1" x14ac:dyDescent="0.15">
      <c r="B178" s="212"/>
      <c r="C178" s="186"/>
      <c r="D178" s="186"/>
      <c r="E178" s="187"/>
      <c r="F178" s="420" t="s">
        <v>193</v>
      </c>
      <c r="G178" s="421"/>
      <c r="H178" s="421"/>
      <c r="I178" s="422"/>
      <c r="J178" s="362" t="s">
        <v>312</v>
      </c>
      <c r="K178" s="187"/>
      <c r="L178" s="429" t="s">
        <v>313</v>
      </c>
      <c r="M178" s="429"/>
      <c r="N178" s="429"/>
      <c r="O178" s="429"/>
      <c r="P178" s="429"/>
      <c r="Q178" s="430"/>
      <c r="R178" s="430"/>
      <c r="S178" s="430"/>
      <c r="T178" s="430"/>
      <c r="U178" s="430"/>
      <c r="V178" s="430"/>
      <c r="W178" s="430"/>
      <c r="X178" s="430"/>
      <c r="Y178" s="430"/>
      <c r="Z178" s="430"/>
      <c r="AA178" s="430"/>
      <c r="AB178" s="430"/>
      <c r="AC178" s="430"/>
      <c r="AD178" s="430"/>
      <c r="AE178" s="430"/>
      <c r="AF178" s="430"/>
      <c r="AG178" s="432"/>
      <c r="AH178" s="433"/>
      <c r="AI178" s="433"/>
      <c r="AJ178" s="434"/>
    </row>
    <row r="179" spans="2:36" s="33" customFormat="1" ht="18" customHeight="1" x14ac:dyDescent="0.15">
      <c r="B179" s="213" t="s">
        <v>314</v>
      </c>
      <c r="C179" s="214"/>
      <c r="D179" s="214"/>
      <c r="E179" s="215"/>
      <c r="F179" s="423"/>
      <c r="G179" s="424"/>
      <c r="H179" s="424"/>
      <c r="I179" s="425"/>
      <c r="J179" s="216"/>
      <c r="K179" s="188"/>
      <c r="L179" s="429"/>
      <c r="M179" s="429"/>
      <c r="N179" s="429"/>
      <c r="O179" s="429"/>
      <c r="P179" s="429"/>
      <c r="Q179" s="430"/>
      <c r="R179" s="430"/>
      <c r="S179" s="430"/>
      <c r="T179" s="430"/>
      <c r="U179" s="430"/>
      <c r="V179" s="430"/>
      <c r="W179" s="430"/>
      <c r="X179" s="430"/>
      <c r="Y179" s="430"/>
      <c r="Z179" s="430"/>
      <c r="AA179" s="430"/>
      <c r="AB179" s="430"/>
      <c r="AC179" s="430"/>
      <c r="AD179" s="430"/>
      <c r="AE179" s="430"/>
      <c r="AF179" s="430"/>
      <c r="AG179" s="435"/>
      <c r="AH179" s="436"/>
      <c r="AI179" s="436"/>
      <c r="AJ179" s="437"/>
    </row>
    <row r="180" spans="2:36" s="33" customFormat="1" ht="18" customHeight="1" x14ac:dyDescent="0.15">
      <c r="B180" s="438" t="s">
        <v>81</v>
      </c>
      <c r="C180" s="439"/>
      <c r="D180" s="439"/>
      <c r="E180" s="61"/>
      <c r="F180" s="423"/>
      <c r="G180" s="424"/>
      <c r="H180" s="424"/>
      <c r="I180" s="425"/>
      <c r="J180" s="362" t="s">
        <v>315</v>
      </c>
      <c r="K180" s="187"/>
      <c r="L180" s="440" t="s">
        <v>316</v>
      </c>
      <c r="M180" s="440"/>
      <c r="N180" s="440"/>
      <c r="O180" s="440"/>
      <c r="P180" s="440"/>
      <c r="Q180" s="430"/>
      <c r="R180" s="430"/>
      <c r="S180" s="430"/>
      <c r="T180" s="430"/>
      <c r="U180" s="430"/>
      <c r="V180" s="430"/>
      <c r="W180" s="430"/>
      <c r="X180" s="430"/>
      <c r="Y180" s="430"/>
      <c r="Z180" s="430"/>
      <c r="AA180" s="430"/>
      <c r="AB180" s="430"/>
      <c r="AC180" s="430"/>
      <c r="AD180" s="430"/>
      <c r="AE180" s="430"/>
      <c r="AF180" s="430"/>
      <c r="AG180" s="432"/>
      <c r="AH180" s="433"/>
      <c r="AI180" s="433"/>
      <c r="AJ180" s="434"/>
    </row>
    <row r="181" spans="2:36" s="33" customFormat="1" ht="18" customHeight="1" x14ac:dyDescent="0.15">
      <c r="B181" s="441">
        <v>7</v>
      </c>
      <c r="C181" s="442"/>
      <c r="D181" s="181" t="s">
        <v>82</v>
      </c>
      <c r="E181" s="188"/>
      <c r="F181" s="426"/>
      <c r="G181" s="427"/>
      <c r="H181" s="427"/>
      <c r="I181" s="428"/>
      <c r="J181" s="216"/>
      <c r="K181" s="188"/>
      <c r="L181" s="440"/>
      <c r="M181" s="440"/>
      <c r="N181" s="440"/>
      <c r="O181" s="440"/>
      <c r="P181" s="440"/>
      <c r="Q181" s="430"/>
      <c r="R181" s="430"/>
      <c r="S181" s="430"/>
      <c r="T181" s="430"/>
      <c r="U181" s="430"/>
      <c r="V181" s="430"/>
      <c r="W181" s="430"/>
      <c r="X181" s="430"/>
      <c r="Y181" s="430"/>
      <c r="Z181" s="430"/>
      <c r="AA181" s="430"/>
      <c r="AB181" s="430"/>
      <c r="AC181" s="430"/>
      <c r="AD181" s="430"/>
      <c r="AE181" s="430"/>
      <c r="AF181" s="430"/>
      <c r="AG181" s="435"/>
      <c r="AH181" s="436"/>
      <c r="AI181" s="436"/>
      <c r="AJ181" s="437"/>
    </row>
    <row r="182" spans="2:36" s="33" customFormat="1" ht="18" customHeight="1" x14ac:dyDescent="0.15">
      <c r="B182" s="212"/>
      <c r="C182" s="186"/>
      <c r="D182" s="186"/>
      <c r="E182" s="187"/>
      <c r="F182" s="420" t="s">
        <v>193</v>
      </c>
      <c r="G182" s="421"/>
      <c r="H182" s="421"/>
      <c r="I182" s="422"/>
      <c r="J182" s="362" t="s">
        <v>312</v>
      </c>
      <c r="K182" s="187"/>
      <c r="L182" s="429"/>
      <c r="M182" s="429"/>
      <c r="N182" s="429"/>
      <c r="O182" s="429"/>
      <c r="P182" s="429"/>
      <c r="Q182" s="430"/>
      <c r="R182" s="430"/>
      <c r="S182" s="430"/>
      <c r="T182" s="430"/>
      <c r="U182" s="430"/>
      <c r="V182" s="430"/>
      <c r="W182" s="430"/>
      <c r="X182" s="430"/>
      <c r="Y182" s="430"/>
      <c r="Z182" s="430"/>
      <c r="AA182" s="430"/>
      <c r="AB182" s="430"/>
      <c r="AC182" s="430"/>
      <c r="AD182" s="430"/>
      <c r="AE182" s="430"/>
      <c r="AF182" s="430"/>
      <c r="AG182" s="432"/>
      <c r="AH182" s="433"/>
      <c r="AI182" s="433"/>
      <c r="AJ182" s="434"/>
    </row>
    <row r="183" spans="2:36" s="33" customFormat="1" ht="18" customHeight="1" x14ac:dyDescent="0.15">
      <c r="B183" s="213" t="s">
        <v>317</v>
      </c>
      <c r="C183" s="214"/>
      <c r="D183" s="214"/>
      <c r="E183" s="215"/>
      <c r="F183" s="423"/>
      <c r="G183" s="424"/>
      <c r="H183" s="424"/>
      <c r="I183" s="425"/>
      <c r="J183" s="216"/>
      <c r="K183" s="188"/>
      <c r="L183" s="429"/>
      <c r="M183" s="429"/>
      <c r="N183" s="429"/>
      <c r="O183" s="429"/>
      <c r="P183" s="429"/>
      <c r="Q183" s="430"/>
      <c r="R183" s="430"/>
      <c r="S183" s="430"/>
      <c r="T183" s="430"/>
      <c r="U183" s="430"/>
      <c r="V183" s="430"/>
      <c r="W183" s="430"/>
      <c r="X183" s="430"/>
      <c r="Y183" s="430"/>
      <c r="Z183" s="430"/>
      <c r="AA183" s="430"/>
      <c r="AB183" s="430"/>
      <c r="AC183" s="430"/>
      <c r="AD183" s="430"/>
      <c r="AE183" s="430"/>
      <c r="AF183" s="430"/>
      <c r="AG183" s="435"/>
      <c r="AH183" s="436"/>
      <c r="AI183" s="436"/>
      <c r="AJ183" s="437"/>
    </row>
    <row r="184" spans="2:36" s="33" customFormat="1" ht="18" customHeight="1" x14ac:dyDescent="0.15">
      <c r="B184" s="438" t="str">
        <f>IF($B$180="","",$B$180)</f>
        <v>令和</v>
      </c>
      <c r="C184" s="439"/>
      <c r="D184" s="439"/>
      <c r="E184" s="61"/>
      <c r="F184" s="423"/>
      <c r="G184" s="424"/>
      <c r="H184" s="424"/>
      <c r="I184" s="425"/>
      <c r="J184" s="362" t="s">
        <v>315</v>
      </c>
      <c r="K184" s="187"/>
      <c r="L184" s="440" t="s">
        <v>318</v>
      </c>
      <c r="M184" s="440"/>
      <c r="N184" s="440"/>
      <c r="O184" s="440"/>
      <c r="P184" s="440"/>
      <c r="Q184" s="430"/>
      <c r="R184" s="430"/>
      <c r="S184" s="430"/>
      <c r="T184" s="430"/>
      <c r="U184" s="430"/>
      <c r="V184" s="430"/>
      <c r="W184" s="430"/>
      <c r="X184" s="430"/>
      <c r="Y184" s="430"/>
      <c r="Z184" s="430"/>
      <c r="AA184" s="430"/>
      <c r="AB184" s="430"/>
      <c r="AC184" s="430"/>
      <c r="AD184" s="430"/>
      <c r="AE184" s="430"/>
      <c r="AF184" s="430"/>
      <c r="AG184" s="432"/>
      <c r="AH184" s="433"/>
      <c r="AI184" s="433"/>
      <c r="AJ184" s="434"/>
    </row>
    <row r="185" spans="2:36" s="33" customFormat="1" ht="18" customHeight="1" x14ac:dyDescent="0.15">
      <c r="B185" s="441">
        <f>IF($B$181="","",$B$181+1)</f>
        <v>8</v>
      </c>
      <c r="C185" s="442"/>
      <c r="D185" s="181" t="s">
        <v>82</v>
      </c>
      <c r="E185" s="188"/>
      <c r="F185" s="426"/>
      <c r="G185" s="427"/>
      <c r="H185" s="427"/>
      <c r="I185" s="428"/>
      <c r="J185" s="216"/>
      <c r="K185" s="188"/>
      <c r="L185" s="440"/>
      <c r="M185" s="440"/>
      <c r="N185" s="440"/>
      <c r="O185" s="440"/>
      <c r="P185" s="440"/>
      <c r="Q185" s="430"/>
      <c r="R185" s="430"/>
      <c r="S185" s="430"/>
      <c r="T185" s="430"/>
      <c r="U185" s="430"/>
      <c r="V185" s="430"/>
      <c r="W185" s="430"/>
      <c r="X185" s="430"/>
      <c r="Y185" s="430"/>
      <c r="Z185" s="430"/>
      <c r="AA185" s="430"/>
      <c r="AB185" s="430"/>
      <c r="AC185" s="430"/>
      <c r="AD185" s="430"/>
      <c r="AE185" s="430"/>
      <c r="AF185" s="430"/>
      <c r="AG185" s="435"/>
      <c r="AH185" s="436"/>
      <c r="AI185" s="436"/>
      <c r="AJ185" s="437"/>
    </row>
    <row r="186" spans="2:36" s="33" customFormat="1" ht="18" customHeight="1" x14ac:dyDescent="0.15">
      <c r="B186" s="212"/>
      <c r="C186" s="186"/>
      <c r="D186" s="186"/>
      <c r="E186" s="187"/>
      <c r="F186" s="420" t="s">
        <v>193</v>
      </c>
      <c r="G186" s="421"/>
      <c r="H186" s="421"/>
      <c r="I186" s="422"/>
      <c r="J186" s="362" t="s">
        <v>312</v>
      </c>
      <c r="K186" s="187"/>
      <c r="L186" s="429"/>
      <c r="M186" s="429"/>
      <c r="N186" s="429"/>
      <c r="O186" s="429"/>
      <c r="P186" s="429"/>
      <c r="Q186" s="430"/>
      <c r="R186" s="430"/>
      <c r="S186" s="430"/>
      <c r="T186" s="430"/>
      <c r="U186" s="430"/>
      <c r="V186" s="430"/>
      <c r="W186" s="430"/>
      <c r="X186" s="430"/>
      <c r="Y186" s="430"/>
      <c r="Z186" s="430"/>
      <c r="AA186" s="430"/>
      <c r="AB186" s="430"/>
      <c r="AC186" s="430"/>
      <c r="AD186" s="430"/>
      <c r="AE186" s="430"/>
      <c r="AF186" s="430"/>
      <c r="AG186" s="432"/>
      <c r="AH186" s="433"/>
      <c r="AI186" s="433"/>
      <c r="AJ186" s="434"/>
    </row>
    <row r="187" spans="2:36" s="33" customFormat="1" ht="18" customHeight="1" x14ac:dyDescent="0.15">
      <c r="B187" s="213" t="s">
        <v>319</v>
      </c>
      <c r="C187" s="214"/>
      <c r="D187" s="214"/>
      <c r="E187" s="215"/>
      <c r="F187" s="423"/>
      <c r="G187" s="424"/>
      <c r="H187" s="424"/>
      <c r="I187" s="425"/>
      <c r="J187" s="216"/>
      <c r="K187" s="188"/>
      <c r="L187" s="429"/>
      <c r="M187" s="429"/>
      <c r="N187" s="429"/>
      <c r="O187" s="429"/>
      <c r="P187" s="429"/>
      <c r="Q187" s="430"/>
      <c r="R187" s="430"/>
      <c r="S187" s="430"/>
      <c r="T187" s="430"/>
      <c r="U187" s="430"/>
      <c r="V187" s="430"/>
      <c r="W187" s="430"/>
      <c r="X187" s="430"/>
      <c r="Y187" s="430"/>
      <c r="Z187" s="430"/>
      <c r="AA187" s="430"/>
      <c r="AB187" s="430"/>
      <c r="AC187" s="430"/>
      <c r="AD187" s="430"/>
      <c r="AE187" s="430"/>
      <c r="AF187" s="430"/>
      <c r="AG187" s="435"/>
      <c r="AH187" s="436"/>
      <c r="AI187" s="436"/>
      <c r="AJ187" s="437"/>
    </row>
    <row r="188" spans="2:36" s="33" customFormat="1" ht="18" customHeight="1" x14ac:dyDescent="0.15">
      <c r="B188" s="438" t="str">
        <f>IF($B$180="","",$B$180)</f>
        <v>令和</v>
      </c>
      <c r="C188" s="439"/>
      <c r="D188" s="439"/>
      <c r="E188" s="61"/>
      <c r="F188" s="423"/>
      <c r="G188" s="424"/>
      <c r="H188" s="424"/>
      <c r="I188" s="425"/>
      <c r="J188" s="362" t="s">
        <v>315</v>
      </c>
      <c r="K188" s="187"/>
      <c r="L188" s="440" t="s">
        <v>318</v>
      </c>
      <c r="M188" s="440"/>
      <c r="N188" s="440"/>
      <c r="O188" s="440"/>
      <c r="P188" s="440"/>
      <c r="Q188" s="430"/>
      <c r="R188" s="430"/>
      <c r="S188" s="430"/>
      <c r="T188" s="430"/>
      <c r="U188" s="430"/>
      <c r="V188" s="430"/>
      <c r="W188" s="430"/>
      <c r="X188" s="430"/>
      <c r="Y188" s="430"/>
      <c r="Z188" s="430"/>
      <c r="AA188" s="430"/>
      <c r="AB188" s="430"/>
      <c r="AC188" s="430"/>
      <c r="AD188" s="430"/>
      <c r="AE188" s="430"/>
      <c r="AF188" s="430"/>
      <c r="AG188" s="432"/>
      <c r="AH188" s="433"/>
      <c r="AI188" s="433"/>
      <c r="AJ188" s="434"/>
    </row>
    <row r="189" spans="2:36" s="33" customFormat="1" ht="18" customHeight="1" x14ac:dyDescent="0.15">
      <c r="B189" s="441">
        <f>IF($B$185="","",$B$185+1)</f>
        <v>9</v>
      </c>
      <c r="C189" s="442"/>
      <c r="D189" s="181" t="s">
        <v>82</v>
      </c>
      <c r="E189" s="188"/>
      <c r="F189" s="426"/>
      <c r="G189" s="427"/>
      <c r="H189" s="427"/>
      <c r="I189" s="428"/>
      <c r="J189" s="216"/>
      <c r="K189" s="188"/>
      <c r="L189" s="440"/>
      <c r="M189" s="440"/>
      <c r="N189" s="440"/>
      <c r="O189" s="440"/>
      <c r="P189" s="440"/>
      <c r="Q189" s="430"/>
      <c r="R189" s="430"/>
      <c r="S189" s="430"/>
      <c r="T189" s="430"/>
      <c r="U189" s="430"/>
      <c r="V189" s="430"/>
      <c r="W189" s="430"/>
      <c r="X189" s="430"/>
      <c r="Y189" s="430"/>
      <c r="Z189" s="430"/>
      <c r="AA189" s="430"/>
      <c r="AB189" s="430"/>
      <c r="AC189" s="430"/>
      <c r="AD189" s="430"/>
      <c r="AE189" s="430"/>
      <c r="AF189" s="430"/>
      <c r="AG189" s="435"/>
      <c r="AH189" s="436"/>
      <c r="AI189" s="436"/>
      <c r="AJ189" s="437"/>
    </row>
    <row r="190" spans="2:36" s="33" customFormat="1" ht="18" customHeight="1" x14ac:dyDescent="0.15">
      <c r="B190" s="212"/>
      <c r="C190" s="186"/>
      <c r="D190" s="186"/>
      <c r="E190" s="187"/>
      <c r="F190" s="420" t="s">
        <v>193</v>
      </c>
      <c r="G190" s="421"/>
      <c r="H190" s="421"/>
      <c r="I190" s="422"/>
      <c r="J190" s="362" t="s">
        <v>312</v>
      </c>
      <c r="K190" s="187"/>
      <c r="L190" s="429"/>
      <c r="M190" s="429"/>
      <c r="N190" s="429"/>
      <c r="O190" s="429"/>
      <c r="P190" s="429"/>
      <c r="Q190" s="430"/>
      <c r="R190" s="430"/>
      <c r="S190" s="430"/>
      <c r="T190" s="430"/>
      <c r="U190" s="430"/>
      <c r="V190" s="430"/>
      <c r="W190" s="430"/>
      <c r="X190" s="430"/>
      <c r="Y190" s="430"/>
      <c r="Z190" s="430"/>
      <c r="AA190" s="430"/>
      <c r="AB190" s="430"/>
      <c r="AC190" s="430"/>
      <c r="AD190" s="430"/>
      <c r="AE190" s="430"/>
      <c r="AF190" s="430"/>
      <c r="AG190" s="432"/>
      <c r="AH190" s="433"/>
      <c r="AI190" s="433"/>
      <c r="AJ190" s="434"/>
    </row>
    <row r="191" spans="2:36" s="33" customFormat="1" ht="18" customHeight="1" x14ac:dyDescent="0.15">
      <c r="B191" s="213" t="s">
        <v>320</v>
      </c>
      <c r="C191" s="214"/>
      <c r="D191" s="214"/>
      <c r="E191" s="215"/>
      <c r="F191" s="423"/>
      <c r="G191" s="424"/>
      <c r="H191" s="424"/>
      <c r="I191" s="425"/>
      <c r="J191" s="216"/>
      <c r="K191" s="188"/>
      <c r="L191" s="429"/>
      <c r="M191" s="429"/>
      <c r="N191" s="429"/>
      <c r="O191" s="429"/>
      <c r="P191" s="429"/>
      <c r="Q191" s="430"/>
      <c r="R191" s="430"/>
      <c r="S191" s="430"/>
      <c r="T191" s="430"/>
      <c r="U191" s="430"/>
      <c r="V191" s="430"/>
      <c r="W191" s="430"/>
      <c r="X191" s="430"/>
      <c r="Y191" s="430"/>
      <c r="Z191" s="430"/>
      <c r="AA191" s="430"/>
      <c r="AB191" s="430"/>
      <c r="AC191" s="430"/>
      <c r="AD191" s="430"/>
      <c r="AE191" s="430"/>
      <c r="AF191" s="430"/>
      <c r="AG191" s="435"/>
      <c r="AH191" s="436"/>
      <c r="AI191" s="436"/>
      <c r="AJ191" s="437"/>
    </row>
    <row r="192" spans="2:36" s="33" customFormat="1" ht="18" customHeight="1" x14ac:dyDescent="0.15">
      <c r="B192" s="438" t="str">
        <f>IF($B$180="","",$B$180)</f>
        <v>令和</v>
      </c>
      <c r="C192" s="439"/>
      <c r="D192" s="439"/>
      <c r="E192" s="61"/>
      <c r="F192" s="423"/>
      <c r="G192" s="424"/>
      <c r="H192" s="424"/>
      <c r="I192" s="425"/>
      <c r="J192" s="362" t="s">
        <v>315</v>
      </c>
      <c r="K192" s="187"/>
      <c r="L192" s="440" t="s">
        <v>318</v>
      </c>
      <c r="M192" s="440"/>
      <c r="N192" s="440"/>
      <c r="O192" s="440"/>
      <c r="P192" s="440"/>
      <c r="Q192" s="430"/>
      <c r="R192" s="430"/>
      <c r="S192" s="430"/>
      <c r="T192" s="430"/>
      <c r="U192" s="430"/>
      <c r="V192" s="430"/>
      <c r="W192" s="430"/>
      <c r="X192" s="430"/>
      <c r="Y192" s="430"/>
      <c r="Z192" s="430"/>
      <c r="AA192" s="430"/>
      <c r="AB192" s="430"/>
      <c r="AC192" s="430"/>
      <c r="AD192" s="430"/>
      <c r="AE192" s="430"/>
      <c r="AF192" s="430"/>
      <c r="AG192" s="432"/>
      <c r="AH192" s="433"/>
      <c r="AI192" s="433"/>
      <c r="AJ192" s="434"/>
    </row>
    <row r="193" spans="2:36" s="33" customFormat="1" ht="18" customHeight="1" x14ac:dyDescent="0.15">
      <c r="B193" s="441">
        <f>IF($B$189="","",$B$189+1)</f>
        <v>10</v>
      </c>
      <c r="C193" s="442"/>
      <c r="D193" s="181" t="s">
        <v>82</v>
      </c>
      <c r="E193" s="188"/>
      <c r="F193" s="426"/>
      <c r="G193" s="427"/>
      <c r="H193" s="427"/>
      <c r="I193" s="428"/>
      <c r="J193" s="216"/>
      <c r="K193" s="188"/>
      <c r="L193" s="440"/>
      <c r="M193" s="440"/>
      <c r="N193" s="440"/>
      <c r="O193" s="440"/>
      <c r="P193" s="440"/>
      <c r="Q193" s="430"/>
      <c r="R193" s="430"/>
      <c r="S193" s="430"/>
      <c r="T193" s="430"/>
      <c r="U193" s="430"/>
      <c r="V193" s="430"/>
      <c r="W193" s="430"/>
      <c r="X193" s="430"/>
      <c r="Y193" s="430"/>
      <c r="Z193" s="430"/>
      <c r="AA193" s="430"/>
      <c r="AB193" s="430"/>
      <c r="AC193" s="430"/>
      <c r="AD193" s="430"/>
      <c r="AE193" s="430"/>
      <c r="AF193" s="430"/>
      <c r="AG193" s="435"/>
      <c r="AH193" s="436"/>
      <c r="AI193" s="436"/>
      <c r="AJ193" s="437"/>
    </row>
    <row r="194" spans="2:36" s="33" customFormat="1" ht="18" customHeight="1" x14ac:dyDescent="0.15">
      <c r="B194" s="212"/>
      <c r="C194" s="186"/>
      <c r="D194" s="186"/>
      <c r="E194" s="187"/>
      <c r="F194" s="420" t="s">
        <v>193</v>
      </c>
      <c r="G194" s="421"/>
      <c r="H194" s="421"/>
      <c r="I194" s="422"/>
      <c r="J194" s="362" t="s">
        <v>312</v>
      </c>
      <c r="K194" s="187"/>
      <c r="L194" s="429"/>
      <c r="M194" s="429"/>
      <c r="N194" s="429"/>
      <c r="O194" s="429"/>
      <c r="P194" s="429"/>
      <c r="Q194" s="430"/>
      <c r="R194" s="430"/>
      <c r="S194" s="430"/>
      <c r="T194" s="430"/>
      <c r="U194" s="430"/>
      <c r="V194" s="430"/>
      <c r="W194" s="430"/>
      <c r="X194" s="430"/>
      <c r="Y194" s="430"/>
      <c r="Z194" s="430"/>
      <c r="AA194" s="430"/>
      <c r="AB194" s="430"/>
      <c r="AC194" s="430"/>
      <c r="AD194" s="430"/>
      <c r="AE194" s="430"/>
      <c r="AF194" s="430"/>
      <c r="AG194" s="432"/>
      <c r="AH194" s="433"/>
      <c r="AI194" s="433"/>
      <c r="AJ194" s="434"/>
    </row>
    <row r="195" spans="2:36" s="33" customFormat="1" ht="18" customHeight="1" x14ac:dyDescent="0.15">
      <c r="B195" s="213" t="s">
        <v>321</v>
      </c>
      <c r="C195" s="214"/>
      <c r="D195" s="214"/>
      <c r="E195" s="215"/>
      <c r="F195" s="423"/>
      <c r="G195" s="424"/>
      <c r="H195" s="424"/>
      <c r="I195" s="425"/>
      <c r="J195" s="216"/>
      <c r="K195" s="188"/>
      <c r="L195" s="429"/>
      <c r="M195" s="429"/>
      <c r="N195" s="429"/>
      <c r="O195" s="429"/>
      <c r="P195" s="429"/>
      <c r="Q195" s="430"/>
      <c r="R195" s="430"/>
      <c r="S195" s="430"/>
      <c r="T195" s="430"/>
      <c r="U195" s="430"/>
      <c r="V195" s="430"/>
      <c r="W195" s="430"/>
      <c r="X195" s="430"/>
      <c r="Y195" s="430"/>
      <c r="Z195" s="430"/>
      <c r="AA195" s="430"/>
      <c r="AB195" s="430"/>
      <c r="AC195" s="430"/>
      <c r="AD195" s="430"/>
      <c r="AE195" s="430"/>
      <c r="AF195" s="430"/>
      <c r="AG195" s="435"/>
      <c r="AH195" s="436"/>
      <c r="AI195" s="436"/>
      <c r="AJ195" s="437"/>
    </row>
    <row r="196" spans="2:36" s="33" customFormat="1" ht="18" customHeight="1" x14ac:dyDescent="0.15">
      <c r="B196" s="438" t="str">
        <f>IF($B$180="","",$B$180)</f>
        <v>令和</v>
      </c>
      <c r="C196" s="439"/>
      <c r="D196" s="439"/>
      <c r="E196" s="61"/>
      <c r="F196" s="423"/>
      <c r="G196" s="424"/>
      <c r="H196" s="424"/>
      <c r="I196" s="425"/>
      <c r="J196" s="362" t="s">
        <v>315</v>
      </c>
      <c r="K196" s="187"/>
      <c r="L196" s="440" t="s">
        <v>318</v>
      </c>
      <c r="M196" s="440"/>
      <c r="N196" s="440"/>
      <c r="O196" s="440"/>
      <c r="P196" s="440"/>
      <c r="Q196" s="430"/>
      <c r="R196" s="430"/>
      <c r="S196" s="430"/>
      <c r="T196" s="430"/>
      <c r="U196" s="430"/>
      <c r="V196" s="430"/>
      <c r="W196" s="430"/>
      <c r="X196" s="430"/>
      <c r="Y196" s="430"/>
      <c r="Z196" s="430"/>
      <c r="AA196" s="430"/>
      <c r="AB196" s="430"/>
      <c r="AC196" s="430"/>
      <c r="AD196" s="430"/>
      <c r="AE196" s="430"/>
      <c r="AF196" s="430"/>
      <c r="AG196" s="432"/>
      <c r="AH196" s="433"/>
      <c r="AI196" s="433"/>
      <c r="AJ196" s="434"/>
    </row>
    <row r="197" spans="2:36" s="33" customFormat="1" ht="18" customHeight="1" x14ac:dyDescent="0.15">
      <c r="B197" s="441">
        <f>IF($B$193="","",$B$193+1)</f>
        <v>11</v>
      </c>
      <c r="C197" s="442"/>
      <c r="D197" s="181" t="s">
        <v>82</v>
      </c>
      <c r="E197" s="188"/>
      <c r="F197" s="426"/>
      <c r="G197" s="427"/>
      <c r="H197" s="427"/>
      <c r="I197" s="428"/>
      <c r="J197" s="216"/>
      <c r="K197" s="188"/>
      <c r="L197" s="440"/>
      <c r="M197" s="440"/>
      <c r="N197" s="440"/>
      <c r="O197" s="440"/>
      <c r="P197" s="440"/>
      <c r="Q197" s="430"/>
      <c r="R197" s="430"/>
      <c r="S197" s="430"/>
      <c r="T197" s="430"/>
      <c r="U197" s="430"/>
      <c r="V197" s="430"/>
      <c r="W197" s="430"/>
      <c r="X197" s="430"/>
      <c r="Y197" s="430"/>
      <c r="Z197" s="430"/>
      <c r="AA197" s="430"/>
      <c r="AB197" s="430"/>
      <c r="AC197" s="430"/>
      <c r="AD197" s="430"/>
      <c r="AE197" s="430"/>
      <c r="AF197" s="430"/>
      <c r="AG197" s="435"/>
      <c r="AH197" s="436"/>
      <c r="AI197" s="436"/>
      <c r="AJ197" s="437"/>
    </row>
    <row r="198" spans="2:36" s="33" customFormat="1" ht="14.1" customHeight="1" x14ac:dyDescent="0.15">
      <c r="C198" s="40" t="s">
        <v>31</v>
      </c>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row>
    <row r="199" spans="2:36" s="33" customFormat="1" ht="14.1" customHeight="1" x14ac:dyDescent="0.15">
      <c r="C199" s="31" t="s">
        <v>32</v>
      </c>
      <c r="D199" s="322" t="s">
        <v>322</v>
      </c>
      <c r="E199" s="322"/>
      <c r="F199" s="322"/>
      <c r="G199" s="322"/>
      <c r="H199" s="322"/>
      <c r="I199" s="322"/>
      <c r="J199" s="322"/>
      <c r="K199" s="322"/>
      <c r="L199" s="322"/>
      <c r="M199" s="322"/>
      <c r="N199" s="322"/>
      <c r="O199" s="322"/>
      <c r="P199" s="322"/>
      <c r="Q199" s="322"/>
      <c r="R199" s="322"/>
      <c r="S199" s="322"/>
      <c r="T199" s="322"/>
      <c r="U199" s="322"/>
      <c r="V199" s="322"/>
      <c r="W199" s="322"/>
      <c r="X199" s="322"/>
      <c r="Y199" s="322"/>
      <c r="Z199" s="322"/>
      <c r="AA199" s="322"/>
      <c r="AB199" s="322"/>
      <c r="AC199" s="322"/>
      <c r="AD199" s="322"/>
      <c r="AE199" s="322"/>
      <c r="AF199" s="322"/>
      <c r="AG199" s="322"/>
      <c r="AH199" s="322"/>
      <c r="AI199" s="322"/>
      <c r="AJ199" s="322"/>
    </row>
    <row r="200" spans="2:36" s="33" customFormat="1" ht="26.1" customHeight="1" x14ac:dyDescent="0.15">
      <c r="C200" s="31" t="s">
        <v>202</v>
      </c>
      <c r="D200" s="322" t="s">
        <v>323</v>
      </c>
      <c r="E200" s="322"/>
      <c r="F200" s="322"/>
      <c r="G200" s="322"/>
      <c r="H200" s="322"/>
      <c r="I200" s="322"/>
      <c r="J200" s="322"/>
      <c r="K200" s="322"/>
      <c r="L200" s="322"/>
      <c r="M200" s="322"/>
      <c r="N200" s="322"/>
      <c r="O200" s="322"/>
      <c r="P200" s="322"/>
      <c r="Q200" s="322"/>
      <c r="R200" s="322"/>
      <c r="S200" s="322"/>
      <c r="T200" s="322"/>
      <c r="U200" s="322"/>
      <c r="V200" s="322"/>
      <c r="W200" s="322"/>
      <c r="X200" s="322"/>
      <c r="Y200" s="322"/>
      <c r="Z200" s="322"/>
      <c r="AA200" s="322"/>
      <c r="AB200" s="322"/>
      <c r="AC200" s="322"/>
      <c r="AD200" s="322"/>
      <c r="AE200" s="322"/>
      <c r="AF200" s="322"/>
      <c r="AG200" s="322"/>
      <c r="AH200" s="322"/>
      <c r="AI200" s="322"/>
      <c r="AJ200" s="322"/>
    </row>
    <row r="201" spans="2:36" s="33" customFormat="1" ht="26.1" customHeight="1" x14ac:dyDescent="0.15">
      <c r="C201" s="31" t="s">
        <v>36</v>
      </c>
      <c r="D201" s="322" t="s">
        <v>324</v>
      </c>
      <c r="E201" s="322"/>
      <c r="F201" s="322"/>
      <c r="G201" s="322"/>
      <c r="H201" s="322"/>
      <c r="I201" s="322"/>
      <c r="J201" s="322"/>
      <c r="K201" s="322"/>
      <c r="L201" s="322"/>
      <c r="M201" s="322"/>
      <c r="N201" s="322"/>
      <c r="O201" s="322"/>
      <c r="P201" s="322"/>
      <c r="Q201" s="322"/>
      <c r="R201" s="322"/>
      <c r="S201" s="322"/>
      <c r="T201" s="322"/>
      <c r="U201" s="322"/>
      <c r="V201" s="322"/>
      <c r="W201" s="322"/>
      <c r="X201" s="322"/>
      <c r="Y201" s="322"/>
      <c r="Z201" s="322"/>
      <c r="AA201" s="322"/>
      <c r="AB201" s="322"/>
      <c r="AC201" s="322"/>
      <c r="AD201" s="322"/>
      <c r="AE201" s="322"/>
      <c r="AF201" s="322"/>
      <c r="AG201" s="322"/>
      <c r="AH201" s="322"/>
      <c r="AI201" s="322"/>
      <c r="AJ201" s="322"/>
    </row>
    <row r="202" spans="2:36" s="33" customFormat="1" ht="14.1" customHeight="1" x14ac:dyDescent="0.15">
      <c r="C202" s="31" t="s">
        <v>38</v>
      </c>
      <c r="D202" s="322" t="s">
        <v>325</v>
      </c>
      <c r="E202" s="322"/>
      <c r="F202" s="322"/>
      <c r="G202" s="322"/>
      <c r="H202" s="322"/>
      <c r="I202" s="322"/>
      <c r="J202" s="322"/>
      <c r="K202" s="322"/>
      <c r="L202" s="322"/>
      <c r="M202" s="322"/>
      <c r="N202" s="322"/>
      <c r="O202" s="322"/>
      <c r="P202" s="322"/>
      <c r="Q202" s="322"/>
      <c r="R202" s="322"/>
      <c r="S202" s="322"/>
      <c r="T202" s="322"/>
      <c r="U202" s="322"/>
      <c r="V202" s="322"/>
      <c r="W202" s="322"/>
      <c r="X202" s="322"/>
      <c r="Y202" s="322"/>
      <c r="Z202" s="322"/>
      <c r="AA202" s="322"/>
      <c r="AB202" s="322"/>
      <c r="AC202" s="322"/>
      <c r="AD202" s="322"/>
      <c r="AE202" s="322"/>
      <c r="AF202" s="322"/>
      <c r="AG202" s="322"/>
      <c r="AH202" s="322"/>
      <c r="AI202" s="322"/>
      <c r="AJ202" s="322"/>
    </row>
    <row r="203" spans="2:36" s="33" customFormat="1" ht="14.1" customHeight="1" x14ac:dyDescent="0.15">
      <c r="C203" s="31" t="s">
        <v>40</v>
      </c>
      <c r="D203" s="322" t="s">
        <v>326</v>
      </c>
      <c r="E203" s="322"/>
      <c r="F203" s="322"/>
      <c r="G203" s="322"/>
      <c r="H203" s="322"/>
      <c r="I203" s="322"/>
      <c r="J203" s="322"/>
      <c r="K203" s="322"/>
      <c r="L203" s="322"/>
      <c r="M203" s="322"/>
      <c r="N203" s="322"/>
      <c r="O203" s="322"/>
      <c r="P203" s="322"/>
      <c r="Q203" s="322"/>
      <c r="R203" s="322"/>
      <c r="S203" s="322"/>
      <c r="T203" s="322"/>
      <c r="U203" s="322"/>
      <c r="V203" s="322"/>
      <c r="W203" s="322"/>
      <c r="X203" s="322"/>
      <c r="Y203" s="322"/>
      <c r="Z203" s="322"/>
      <c r="AA203" s="322"/>
      <c r="AB203" s="322"/>
      <c r="AC203" s="322"/>
      <c r="AD203" s="322"/>
      <c r="AE203" s="322"/>
      <c r="AF203" s="322"/>
      <c r="AG203" s="322"/>
      <c r="AH203" s="322"/>
      <c r="AI203" s="322"/>
      <c r="AJ203" s="322"/>
    </row>
    <row r="204" spans="2:36" s="33" customFormat="1" ht="14.1" customHeight="1" x14ac:dyDescent="0.15"/>
    <row r="205" spans="2:36" s="33" customFormat="1" ht="14.1" customHeight="1" x14ac:dyDescent="0.15"/>
    <row r="206" spans="2:36" s="33" customFormat="1" ht="14.1" customHeight="1" x14ac:dyDescent="0.15"/>
    <row r="207" spans="2:36" s="33" customFormat="1" ht="14.1" customHeight="1" x14ac:dyDescent="0.15"/>
    <row r="208" spans="2:36" s="33" customFormat="1" ht="14.1" customHeight="1" x14ac:dyDescent="0.15"/>
    <row r="209" spans="2:36" s="33" customFormat="1" ht="14.1" customHeight="1" x14ac:dyDescent="0.15"/>
    <row r="210" spans="2:36" s="33" customFormat="1" ht="14.1" customHeight="1" x14ac:dyDescent="0.15"/>
    <row r="211" spans="2:36" s="33" customFormat="1" ht="14.1" customHeight="1" x14ac:dyDescent="0.15"/>
    <row r="212" spans="2:36" s="33" customFormat="1" ht="14.1" customHeight="1" x14ac:dyDescent="0.15"/>
    <row r="213" spans="2:36" s="33" customFormat="1" ht="14.1" customHeight="1" x14ac:dyDescent="0.15"/>
    <row r="214" spans="2:36" s="33" customFormat="1" ht="14.1" customHeight="1" x14ac:dyDescent="0.15"/>
    <row r="215" spans="2:36" s="33" customFormat="1" ht="14.1" customHeight="1" x14ac:dyDescent="0.15"/>
    <row r="216" spans="2:36" s="33" customFormat="1" ht="14.1" customHeight="1" x14ac:dyDescent="0.15"/>
    <row r="217" spans="2:36" s="33" customFormat="1" ht="14.1" customHeight="1" x14ac:dyDescent="0.15"/>
    <row r="218" spans="2:36" s="33" customFormat="1" ht="14.1" customHeight="1" x14ac:dyDescent="0.15"/>
    <row r="219" spans="2:36" s="33" customFormat="1" ht="14.1" customHeight="1" x14ac:dyDescent="0.15"/>
    <row r="220" spans="2:36" s="33" customFormat="1" ht="14.1" customHeight="1" x14ac:dyDescent="0.15"/>
    <row r="221" spans="2:36" s="33" customFormat="1" ht="14.1" customHeight="1" x14ac:dyDescent="0.15"/>
    <row r="222" spans="2:36" s="33" customFormat="1" ht="18" customHeight="1" x14ac:dyDescent="0.15">
      <c r="B222" s="172" t="s">
        <v>82</v>
      </c>
      <c r="C222" s="172"/>
      <c r="D222" s="172"/>
      <c r="E222" s="172"/>
      <c r="F222" s="172" t="s">
        <v>270</v>
      </c>
      <c r="G222" s="172"/>
      <c r="H222" s="172"/>
      <c r="I222" s="172"/>
      <c r="J222" s="398" t="s">
        <v>303</v>
      </c>
      <c r="K222" s="172"/>
      <c r="L222" s="172" t="s">
        <v>304</v>
      </c>
      <c r="M222" s="172"/>
      <c r="N222" s="172"/>
      <c r="O222" s="172"/>
      <c r="P222" s="172"/>
      <c r="Q222" s="172" t="s">
        <v>305</v>
      </c>
      <c r="R222" s="172"/>
      <c r="S222" s="172"/>
      <c r="T222" s="172"/>
      <c r="U222" s="172"/>
      <c r="V222" s="172"/>
      <c r="W222" s="172"/>
      <c r="X222" s="172"/>
      <c r="Y222" s="172"/>
      <c r="Z222" s="172"/>
      <c r="AA222" s="172"/>
      <c r="AB222" s="172"/>
      <c r="AC222" s="172"/>
      <c r="AD222" s="172"/>
      <c r="AE222" s="172"/>
      <c r="AF222" s="172"/>
      <c r="AG222" s="172"/>
      <c r="AH222" s="172"/>
      <c r="AI222" s="172"/>
      <c r="AJ222" s="172"/>
    </row>
    <row r="223" spans="2:36" s="33" customFormat="1" ht="15.95" customHeight="1" x14ac:dyDescent="0.15">
      <c r="B223" s="172"/>
      <c r="C223" s="172"/>
      <c r="D223" s="172"/>
      <c r="E223" s="172"/>
      <c r="F223" s="172"/>
      <c r="G223" s="172"/>
      <c r="H223" s="172"/>
      <c r="I223" s="172"/>
      <c r="J223" s="172"/>
      <c r="K223" s="172"/>
      <c r="L223" s="172"/>
      <c r="M223" s="172"/>
      <c r="N223" s="172"/>
      <c r="O223" s="172"/>
      <c r="P223" s="172"/>
      <c r="Q223" s="431" t="s">
        <v>306</v>
      </c>
      <c r="R223" s="431"/>
      <c r="S223" s="431"/>
      <c r="T223" s="431"/>
      <c r="U223" s="431"/>
      <c r="V223" s="431"/>
      <c r="W223" s="431"/>
      <c r="X223" s="431"/>
      <c r="Y223" s="398" t="s">
        <v>307</v>
      </c>
      <c r="Z223" s="398"/>
      <c r="AA223" s="398"/>
      <c r="AB223" s="398"/>
      <c r="AC223" s="172" t="s">
        <v>308</v>
      </c>
      <c r="AD223" s="172"/>
      <c r="AE223" s="172"/>
      <c r="AF223" s="172"/>
      <c r="AG223" s="172" t="s">
        <v>309</v>
      </c>
      <c r="AH223" s="172"/>
      <c r="AI223" s="172"/>
      <c r="AJ223" s="172"/>
    </row>
    <row r="224" spans="2:36" s="33" customFormat="1" ht="15.95" customHeight="1" x14ac:dyDescent="0.15">
      <c r="B224" s="172"/>
      <c r="C224" s="172"/>
      <c r="D224" s="172"/>
      <c r="E224" s="172"/>
      <c r="F224" s="172"/>
      <c r="G224" s="172"/>
      <c r="H224" s="172"/>
      <c r="I224" s="172"/>
      <c r="J224" s="172"/>
      <c r="K224" s="172"/>
      <c r="L224" s="172"/>
      <c r="M224" s="172"/>
      <c r="N224" s="172"/>
      <c r="O224" s="172"/>
      <c r="P224" s="172"/>
      <c r="Q224" s="431"/>
      <c r="R224" s="431"/>
      <c r="S224" s="431"/>
      <c r="T224" s="431"/>
      <c r="U224" s="431"/>
      <c r="V224" s="431"/>
      <c r="W224" s="431"/>
      <c r="X224" s="431"/>
      <c r="Y224" s="398"/>
      <c r="Z224" s="398"/>
      <c r="AA224" s="398"/>
      <c r="AB224" s="398"/>
      <c r="AC224" s="172"/>
      <c r="AD224" s="172"/>
      <c r="AE224" s="172"/>
      <c r="AF224" s="172"/>
      <c r="AG224" s="172"/>
      <c r="AH224" s="172"/>
      <c r="AI224" s="172"/>
      <c r="AJ224" s="172"/>
    </row>
    <row r="225" spans="2:36" s="33" customFormat="1" ht="14.1" customHeight="1" x14ac:dyDescent="0.15">
      <c r="B225" s="172"/>
      <c r="C225" s="172"/>
      <c r="D225" s="172"/>
      <c r="E225" s="172"/>
      <c r="F225" s="172"/>
      <c r="G225" s="172"/>
      <c r="H225" s="172"/>
      <c r="I225" s="172"/>
      <c r="J225" s="172"/>
      <c r="K225" s="172"/>
      <c r="L225" s="172"/>
      <c r="M225" s="172"/>
      <c r="N225" s="172"/>
      <c r="O225" s="172"/>
      <c r="P225" s="172"/>
      <c r="Q225" s="172" t="s">
        <v>310</v>
      </c>
      <c r="R225" s="172"/>
      <c r="S225" s="172"/>
      <c r="T225" s="172"/>
      <c r="U225" s="172" t="s">
        <v>311</v>
      </c>
      <c r="V225" s="172"/>
      <c r="W225" s="172"/>
      <c r="X225" s="172"/>
      <c r="Y225" s="398"/>
      <c r="Z225" s="398"/>
      <c r="AA225" s="398"/>
      <c r="AB225" s="398"/>
      <c r="AC225" s="172"/>
      <c r="AD225" s="172"/>
      <c r="AE225" s="172"/>
      <c r="AF225" s="172"/>
      <c r="AG225" s="172"/>
      <c r="AH225" s="172"/>
      <c r="AI225" s="172"/>
      <c r="AJ225" s="172"/>
    </row>
    <row r="226" spans="2:36" s="33" customFormat="1" ht="6" customHeight="1" x14ac:dyDescent="0.15">
      <c r="B226" s="172"/>
      <c r="C226" s="172"/>
      <c r="D226" s="172"/>
      <c r="E226" s="172"/>
      <c r="F226" s="172"/>
      <c r="G226" s="172"/>
      <c r="H226" s="172"/>
      <c r="I226" s="172"/>
      <c r="J226" s="172"/>
      <c r="K226" s="172"/>
      <c r="L226" s="172"/>
      <c r="M226" s="172"/>
      <c r="N226" s="172"/>
      <c r="O226" s="172"/>
      <c r="P226" s="172"/>
      <c r="Q226" s="172"/>
      <c r="R226" s="172"/>
      <c r="S226" s="172"/>
      <c r="T226" s="172"/>
      <c r="U226" s="172"/>
      <c r="V226" s="172"/>
      <c r="W226" s="172"/>
      <c r="X226" s="172"/>
      <c r="Y226" s="398"/>
      <c r="Z226" s="398"/>
      <c r="AA226" s="398"/>
      <c r="AB226" s="398"/>
      <c r="AC226" s="172"/>
      <c r="AD226" s="172"/>
      <c r="AE226" s="172"/>
      <c r="AF226" s="172"/>
      <c r="AG226" s="172"/>
      <c r="AH226" s="172"/>
      <c r="AI226" s="172"/>
      <c r="AJ226" s="172"/>
    </row>
    <row r="227" spans="2:36" s="33" customFormat="1" ht="18" customHeight="1" x14ac:dyDescent="0.15">
      <c r="B227" s="212"/>
      <c r="C227" s="186"/>
      <c r="D227" s="186"/>
      <c r="E227" s="187"/>
      <c r="F227" s="420" t="s">
        <v>275</v>
      </c>
      <c r="G227" s="421"/>
      <c r="H227" s="421"/>
      <c r="I227" s="422"/>
      <c r="J227" s="362" t="s">
        <v>312</v>
      </c>
      <c r="K227" s="187"/>
      <c r="L227" s="429"/>
      <c r="M227" s="429"/>
      <c r="N227" s="429"/>
      <c r="O227" s="429"/>
      <c r="P227" s="429"/>
      <c r="Q227" s="430"/>
      <c r="R227" s="430"/>
      <c r="S227" s="430"/>
      <c r="T227" s="430"/>
      <c r="U227" s="430"/>
      <c r="V227" s="430"/>
      <c r="W227" s="430"/>
      <c r="X227" s="430"/>
      <c r="Y227" s="430"/>
      <c r="Z227" s="430"/>
      <c r="AA227" s="430"/>
      <c r="AB227" s="430"/>
      <c r="AC227" s="430"/>
      <c r="AD227" s="430"/>
      <c r="AE227" s="430"/>
      <c r="AF227" s="430"/>
      <c r="AG227" s="432" t="str">
        <f>IF(L227="","",SUM(Q227:AF228))</f>
        <v/>
      </c>
      <c r="AH227" s="433"/>
      <c r="AI227" s="433"/>
      <c r="AJ227" s="434"/>
    </row>
    <row r="228" spans="2:36" s="33" customFormat="1" ht="18" customHeight="1" x14ac:dyDescent="0.15">
      <c r="B228" s="213" t="s">
        <v>314</v>
      </c>
      <c r="C228" s="214"/>
      <c r="D228" s="214"/>
      <c r="E228" s="215"/>
      <c r="F228" s="423"/>
      <c r="G228" s="424"/>
      <c r="H228" s="424"/>
      <c r="I228" s="425"/>
      <c r="J228" s="216"/>
      <c r="K228" s="188"/>
      <c r="L228" s="429"/>
      <c r="M228" s="429"/>
      <c r="N228" s="429"/>
      <c r="O228" s="429"/>
      <c r="P228" s="429"/>
      <c r="Q228" s="430"/>
      <c r="R228" s="430"/>
      <c r="S228" s="430"/>
      <c r="T228" s="430"/>
      <c r="U228" s="430"/>
      <c r="V228" s="430"/>
      <c r="W228" s="430"/>
      <c r="X228" s="430"/>
      <c r="Y228" s="430"/>
      <c r="Z228" s="430"/>
      <c r="AA228" s="430"/>
      <c r="AB228" s="430"/>
      <c r="AC228" s="430"/>
      <c r="AD228" s="430"/>
      <c r="AE228" s="430"/>
      <c r="AF228" s="430"/>
      <c r="AG228" s="435"/>
      <c r="AH228" s="436"/>
      <c r="AI228" s="436"/>
      <c r="AJ228" s="437"/>
    </row>
    <row r="229" spans="2:36" s="33" customFormat="1" ht="18" customHeight="1" x14ac:dyDescent="0.15">
      <c r="B229" s="438" t="s">
        <v>81</v>
      </c>
      <c r="C229" s="439"/>
      <c r="D229" s="439"/>
      <c r="E229" s="61"/>
      <c r="F229" s="423"/>
      <c r="G229" s="424"/>
      <c r="H229" s="424"/>
      <c r="I229" s="425"/>
      <c r="J229" s="362" t="s">
        <v>315</v>
      </c>
      <c r="K229" s="187"/>
      <c r="L229" s="440" t="s">
        <v>327</v>
      </c>
      <c r="M229" s="440"/>
      <c r="N229" s="440"/>
      <c r="O229" s="440"/>
      <c r="P229" s="440"/>
      <c r="Q229" s="430"/>
      <c r="R229" s="430"/>
      <c r="S229" s="430"/>
      <c r="T229" s="430"/>
      <c r="U229" s="430"/>
      <c r="V229" s="430"/>
      <c r="W229" s="430"/>
      <c r="X229" s="430"/>
      <c r="Y229" s="430"/>
      <c r="Z229" s="430"/>
      <c r="AA229" s="430"/>
      <c r="AB229" s="430"/>
      <c r="AC229" s="430"/>
      <c r="AD229" s="430"/>
      <c r="AE229" s="430"/>
      <c r="AF229" s="430"/>
      <c r="AG229" s="432">
        <f>IF(L229="","",SUM(Q229:AF230))</f>
        <v>0</v>
      </c>
      <c r="AH229" s="433"/>
      <c r="AI229" s="433"/>
      <c r="AJ229" s="434"/>
    </row>
    <row r="230" spans="2:36" s="33" customFormat="1" ht="18" customHeight="1" x14ac:dyDescent="0.15">
      <c r="B230" s="406">
        <f>B181</f>
        <v>7</v>
      </c>
      <c r="C230" s="339"/>
      <c r="D230" s="181" t="s">
        <v>82</v>
      </c>
      <c r="E230" s="188"/>
      <c r="F230" s="426"/>
      <c r="G230" s="427"/>
      <c r="H230" s="427"/>
      <c r="I230" s="428"/>
      <c r="J230" s="216"/>
      <c r="K230" s="188"/>
      <c r="L230" s="440"/>
      <c r="M230" s="440"/>
      <c r="N230" s="440"/>
      <c r="O230" s="440"/>
      <c r="P230" s="440"/>
      <c r="Q230" s="430"/>
      <c r="R230" s="430"/>
      <c r="S230" s="430"/>
      <c r="T230" s="430"/>
      <c r="U230" s="430"/>
      <c r="V230" s="430"/>
      <c r="W230" s="430"/>
      <c r="X230" s="430"/>
      <c r="Y230" s="430"/>
      <c r="Z230" s="430"/>
      <c r="AA230" s="430"/>
      <c r="AB230" s="430"/>
      <c r="AC230" s="430"/>
      <c r="AD230" s="430"/>
      <c r="AE230" s="430"/>
      <c r="AF230" s="430"/>
      <c r="AG230" s="435"/>
      <c r="AH230" s="436"/>
      <c r="AI230" s="436"/>
      <c r="AJ230" s="437"/>
    </row>
    <row r="231" spans="2:36" s="33" customFormat="1" ht="18" customHeight="1" x14ac:dyDescent="0.15">
      <c r="B231" s="212"/>
      <c r="C231" s="186"/>
      <c r="D231" s="186"/>
      <c r="E231" s="187"/>
      <c r="F231" s="420" t="s">
        <v>275</v>
      </c>
      <c r="G231" s="421"/>
      <c r="H231" s="421"/>
      <c r="I231" s="422"/>
      <c r="J231" s="362" t="s">
        <v>312</v>
      </c>
      <c r="K231" s="187"/>
      <c r="L231" s="429"/>
      <c r="M231" s="429"/>
      <c r="N231" s="429"/>
      <c r="O231" s="429"/>
      <c r="P231" s="429"/>
      <c r="Q231" s="430"/>
      <c r="R231" s="430"/>
      <c r="S231" s="430"/>
      <c r="T231" s="430"/>
      <c r="U231" s="430"/>
      <c r="V231" s="430"/>
      <c r="W231" s="430"/>
      <c r="X231" s="430"/>
      <c r="Y231" s="430"/>
      <c r="Z231" s="430"/>
      <c r="AA231" s="430"/>
      <c r="AB231" s="430"/>
      <c r="AC231" s="430"/>
      <c r="AD231" s="430"/>
      <c r="AE231" s="430"/>
      <c r="AF231" s="430"/>
      <c r="AG231" s="432" t="str">
        <f t="shared" ref="AG231" si="7">IF(L231="","",SUM(Q231:AF232))</f>
        <v/>
      </c>
      <c r="AH231" s="433"/>
      <c r="AI231" s="433"/>
      <c r="AJ231" s="434"/>
    </row>
    <row r="232" spans="2:36" s="33" customFormat="1" ht="18" customHeight="1" x14ac:dyDescent="0.15">
      <c r="B232" s="213" t="s">
        <v>317</v>
      </c>
      <c r="C232" s="214"/>
      <c r="D232" s="214"/>
      <c r="E232" s="215"/>
      <c r="F232" s="423"/>
      <c r="G232" s="424"/>
      <c r="H232" s="424"/>
      <c r="I232" s="425"/>
      <c r="J232" s="216"/>
      <c r="K232" s="188"/>
      <c r="L232" s="429"/>
      <c r="M232" s="429"/>
      <c r="N232" s="429"/>
      <c r="O232" s="429"/>
      <c r="P232" s="429"/>
      <c r="Q232" s="430"/>
      <c r="R232" s="430"/>
      <c r="S232" s="430"/>
      <c r="T232" s="430"/>
      <c r="U232" s="430"/>
      <c r="V232" s="430"/>
      <c r="W232" s="430"/>
      <c r="X232" s="430"/>
      <c r="Y232" s="430"/>
      <c r="Z232" s="430"/>
      <c r="AA232" s="430"/>
      <c r="AB232" s="430"/>
      <c r="AC232" s="430"/>
      <c r="AD232" s="430"/>
      <c r="AE232" s="430"/>
      <c r="AF232" s="430"/>
      <c r="AG232" s="435"/>
      <c r="AH232" s="436"/>
      <c r="AI232" s="436"/>
      <c r="AJ232" s="437"/>
    </row>
    <row r="233" spans="2:36" s="33" customFormat="1" ht="18" customHeight="1" x14ac:dyDescent="0.15">
      <c r="B233" s="438" t="str">
        <f>IF($B$180="","",$B$180)</f>
        <v>令和</v>
      </c>
      <c r="C233" s="439"/>
      <c r="D233" s="439"/>
      <c r="E233" s="61"/>
      <c r="F233" s="423"/>
      <c r="G233" s="424"/>
      <c r="H233" s="424"/>
      <c r="I233" s="425"/>
      <c r="J233" s="362" t="s">
        <v>315</v>
      </c>
      <c r="K233" s="187"/>
      <c r="L233" s="440" t="s">
        <v>327</v>
      </c>
      <c r="M233" s="440"/>
      <c r="N233" s="440"/>
      <c r="O233" s="440"/>
      <c r="P233" s="440"/>
      <c r="Q233" s="430"/>
      <c r="R233" s="430"/>
      <c r="S233" s="430"/>
      <c r="T233" s="430"/>
      <c r="U233" s="430"/>
      <c r="V233" s="430"/>
      <c r="W233" s="430"/>
      <c r="X233" s="430"/>
      <c r="Y233" s="430"/>
      <c r="Z233" s="430"/>
      <c r="AA233" s="430"/>
      <c r="AB233" s="430"/>
      <c r="AC233" s="430"/>
      <c r="AD233" s="430"/>
      <c r="AE233" s="430"/>
      <c r="AF233" s="430"/>
      <c r="AG233" s="432">
        <f t="shared" ref="AG233" si="8">IF(L233="","",SUM(Q233:AF234))</f>
        <v>0</v>
      </c>
      <c r="AH233" s="433"/>
      <c r="AI233" s="433"/>
      <c r="AJ233" s="434"/>
    </row>
    <row r="234" spans="2:36" s="33" customFormat="1" ht="18" customHeight="1" x14ac:dyDescent="0.15">
      <c r="B234" s="406">
        <f>IF($B$181="","",$B$181+1)</f>
        <v>8</v>
      </c>
      <c r="C234" s="339"/>
      <c r="D234" s="181" t="s">
        <v>82</v>
      </c>
      <c r="E234" s="188"/>
      <c r="F234" s="426"/>
      <c r="G234" s="427"/>
      <c r="H234" s="427"/>
      <c r="I234" s="428"/>
      <c r="J234" s="216"/>
      <c r="K234" s="188"/>
      <c r="L234" s="440"/>
      <c r="M234" s="440"/>
      <c r="N234" s="440"/>
      <c r="O234" s="440"/>
      <c r="P234" s="440"/>
      <c r="Q234" s="430"/>
      <c r="R234" s="430"/>
      <c r="S234" s="430"/>
      <c r="T234" s="430"/>
      <c r="U234" s="430"/>
      <c r="V234" s="430"/>
      <c r="W234" s="430"/>
      <c r="X234" s="430"/>
      <c r="Y234" s="430"/>
      <c r="Z234" s="430"/>
      <c r="AA234" s="430"/>
      <c r="AB234" s="430"/>
      <c r="AC234" s="430"/>
      <c r="AD234" s="430"/>
      <c r="AE234" s="430"/>
      <c r="AF234" s="430"/>
      <c r="AG234" s="435"/>
      <c r="AH234" s="436"/>
      <c r="AI234" s="436"/>
      <c r="AJ234" s="437"/>
    </row>
    <row r="235" spans="2:36" s="33" customFormat="1" ht="18" customHeight="1" x14ac:dyDescent="0.15">
      <c r="B235" s="212"/>
      <c r="C235" s="186"/>
      <c r="D235" s="186"/>
      <c r="E235" s="187"/>
      <c r="F235" s="420" t="s">
        <v>275</v>
      </c>
      <c r="G235" s="421"/>
      <c r="H235" s="421"/>
      <c r="I235" s="422"/>
      <c r="J235" s="362" t="s">
        <v>312</v>
      </c>
      <c r="K235" s="187"/>
      <c r="L235" s="429"/>
      <c r="M235" s="429"/>
      <c r="N235" s="429"/>
      <c r="O235" s="429"/>
      <c r="P235" s="429"/>
      <c r="Q235" s="430"/>
      <c r="R235" s="430"/>
      <c r="S235" s="430"/>
      <c r="T235" s="430"/>
      <c r="U235" s="430"/>
      <c r="V235" s="430"/>
      <c r="W235" s="430"/>
      <c r="X235" s="430"/>
      <c r="Y235" s="430"/>
      <c r="Z235" s="430"/>
      <c r="AA235" s="430"/>
      <c r="AB235" s="430"/>
      <c r="AC235" s="430"/>
      <c r="AD235" s="430"/>
      <c r="AE235" s="430"/>
      <c r="AF235" s="430"/>
      <c r="AG235" s="432" t="str">
        <f t="shared" ref="AG235" si="9">IF(L235="","",SUM(Q235:AF236))</f>
        <v/>
      </c>
      <c r="AH235" s="433"/>
      <c r="AI235" s="433"/>
      <c r="AJ235" s="434"/>
    </row>
    <row r="236" spans="2:36" s="33" customFormat="1" ht="18" customHeight="1" x14ac:dyDescent="0.15">
      <c r="B236" s="213" t="s">
        <v>319</v>
      </c>
      <c r="C236" s="214"/>
      <c r="D236" s="214"/>
      <c r="E236" s="215"/>
      <c r="F236" s="423"/>
      <c r="G236" s="424"/>
      <c r="H236" s="424"/>
      <c r="I236" s="425"/>
      <c r="J236" s="216"/>
      <c r="K236" s="188"/>
      <c r="L236" s="429"/>
      <c r="M236" s="429"/>
      <c r="N236" s="429"/>
      <c r="O236" s="429"/>
      <c r="P236" s="429"/>
      <c r="Q236" s="430"/>
      <c r="R236" s="430"/>
      <c r="S236" s="430"/>
      <c r="T236" s="430"/>
      <c r="U236" s="430"/>
      <c r="V236" s="430"/>
      <c r="W236" s="430"/>
      <c r="X236" s="430"/>
      <c r="Y236" s="430"/>
      <c r="Z236" s="430"/>
      <c r="AA236" s="430"/>
      <c r="AB236" s="430"/>
      <c r="AC236" s="430"/>
      <c r="AD236" s="430"/>
      <c r="AE236" s="430"/>
      <c r="AF236" s="430"/>
      <c r="AG236" s="435"/>
      <c r="AH236" s="436"/>
      <c r="AI236" s="436"/>
      <c r="AJ236" s="437"/>
    </row>
    <row r="237" spans="2:36" s="33" customFormat="1" ht="18" customHeight="1" x14ac:dyDescent="0.15">
      <c r="B237" s="438" t="str">
        <f>IF($B$180="","",$B$180)</f>
        <v>令和</v>
      </c>
      <c r="C237" s="439"/>
      <c r="D237" s="439"/>
      <c r="E237" s="61"/>
      <c r="F237" s="423"/>
      <c r="G237" s="424"/>
      <c r="H237" s="424"/>
      <c r="I237" s="425"/>
      <c r="J237" s="362" t="s">
        <v>315</v>
      </c>
      <c r="K237" s="187"/>
      <c r="L237" s="440" t="s">
        <v>327</v>
      </c>
      <c r="M237" s="440"/>
      <c r="N237" s="440"/>
      <c r="O237" s="440"/>
      <c r="P237" s="440"/>
      <c r="Q237" s="430"/>
      <c r="R237" s="430"/>
      <c r="S237" s="430"/>
      <c r="T237" s="430"/>
      <c r="U237" s="430"/>
      <c r="V237" s="430"/>
      <c r="W237" s="430"/>
      <c r="X237" s="430"/>
      <c r="Y237" s="430"/>
      <c r="Z237" s="430"/>
      <c r="AA237" s="430"/>
      <c r="AB237" s="430"/>
      <c r="AC237" s="430"/>
      <c r="AD237" s="430"/>
      <c r="AE237" s="430"/>
      <c r="AF237" s="430"/>
      <c r="AG237" s="432">
        <f t="shared" ref="AG237" si="10">IF(L237="","",SUM(Q237:AF238))</f>
        <v>0</v>
      </c>
      <c r="AH237" s="433"/>
      <c r="AI237" s="433"/>
      <c r="AJ237" s="434"/>
    </row>
    <row r="238" spans="2:36" s="33" customFormat="1" ht="18" customHeight="1" x14ac:dyDescent="0.15">
      <c r="B238" s="406">
        <f>IF($B$185="","",$B$185+1)</f>
        <v>9</v>
      </c>
      <c r="C238" s="339"/>
      <c r="D238" s="181" t="s">
        <v>82</v>
      </c>
      <c r="E238" s="188"/>
      <c r="F238" s="426"/>
      <c r="G238" s="427"/>
      <c r="H238" s="427"/>
      <c r="I238" s="428"/>
      <c r="J238" s="216"/>
      <c r="K238" s="188"/>
      <c r="L238" s="440"/>
      <c r="M238" s="440"/>
      <c r="N238" s="440"/>
      <c r="O238" s="440"/>
      <c r="P238" s="440"/>
      <c r="Q238" s="430"/>
      <c r="R238" s="430"/>
      <c r="S238" s="430"/>
      <c r="T238" s="430"/>
      <c r="U238" s="430"/>
      <c r="V238" s="430"/>
      <c r="W238" s="430"/>
      <c r="X238" s="430"/>
      <c r="Y238" s="430"/>
      <c r="Z238" s="430"/>
      <c r="AA238" s="430"/>
      <c r="AB238" s="430"/>
      <c r="AC238" s="430"/>
      <c r="AD238" s="430"/>
      <c r="AE238" s="430"/>
      <c r="AF238" s="430"/>
      <c r="AG238" s="435"/>
      <c r="AH238" s="436"/>
      <c r="AI238" s="436"/>
      <c r="AJ238" s="437"/>
    </row>
    <row r="239" spans="2:36" s="33" customFormat="1" ht="18" customHeight="1" x14ac:dyDescent="0.15">
      <c r="B239" s="212"/>
      <c r="C239" s="186"/>
      <c r="D239" s="186"/>
      <c r="E239" s="187"/>
      <c r="F239" s="420" t="s">
        <v>275</v>
      </c>
      <c r="G239" s="421"/>
      <c r="H239" s="421"/>
      <c r="I239" s="422"/>
      <c r="J239" s="362" t="s">
        <v>312</v>
      </c>
      <c r="K239" s="187"/>
      <c r="L239" s="429"/>
      <c r="M239" s="429"/>
      <c r="N239" s="429"/>
      <c r="O239" s="429"/>
      <c r="P239" s="429"/>
      <c r="Q239" s="430"/>
      <c r="R239" s="430"/>
      <c r="S239" s="430"/>
      <c r="T239" s="430"/>
      <c r="U239" s="430"/>
      <c r="V239" s="430"/>
      <c r="W239" s="430"/>
      <c r="X239" s="430"/>
      <c r="Y239" s="430"/>
      <c r="Z239" s="430"/>
      <c r="AA239" s="430"/>
      <c r="AB239" s="430"/>
      <c r="AC239" s="430"/>
      <c r="AD239" s="430"/>
      <c r="AE239" s="430"/>
      <c r="AF239" s="430"/>
      <c r="AG239" s="432" t="str">
        <f t="shared" ref="AG239" si="11">IF(L239="","",SUM(Q239:AF240))</f>
        <v/>
      </c>
      <c r="AH239" s="433"/>
      <c r="AI239" s="433"/>
      <c r="AJ239" s="434"/>
    </row>
    <row r="240" spans="2:36" s="33" customFormat="1" ht="18" customHeight="1" x14ac:dyDescent="0.15">
      <c r="B240" s="213" t="s">
        <v>320</v>
      </c>
      <c r="C240" s="214"/>
      <c r="D240" s="214"/>
      <c r="E240" s="215"/>
      <c r="F240" s="423"/>
      <c r="G240" s="424"/>
      <c r="H240" s="424"/>
      <c r="I240" s="425"/>
      <c r="J240" s="216"/>
      <c r="K240" s="188"/>
      <c r="L240" s="429"/>
      <c r="M240" s="429"/>
      <c r="N240" s="429"/>
      <c r="O240" s="429"/>
      <c r="P240" s="429"/>
      <c r="Q240" s="430"/>
      <c r="R240" s="430"/>
      <c r="S240" s="430"/>
      <c r="T240" s="430"/>
      <c r="U240" s="430"/>
      <c r="V240" s="430"/>
      <c r="W240" s="430"/>
      <c r="X240" s="430"/>
      <c r="Y240" s="430"/>
      <c r="Z240" s="430"/>
      <c r="AA240" s="430"/>
      <c r="AB240" s="430"/>
      <c r="AC240" s="430"/>
      <c r="AD240" s="430"/>
      <c r="AE240" s="430"/>
      <c r="AF240" s="430"/>
      <c r="AG240" s="435"/>
      <c r="AH240" s="436"/>
      <c r="AI240" s="436"/>
      <c r="AJ240" s="437"/>
    </row>
    <row r="241" spans="2:36" s="33" customFormat="1" ht="18" customHeight="1" x14ac:dyDescent="0.15">
      <c r="B241" s="438" t="str">
        <f>IF($B$180="","",$B$180)</f>
        <v>令和</v>
      </c>
      <c r="C241" s="439"/>
      <c r="D241" s="439"/>
      <c r="E241" s="61"/>
      <c r="F241" s="423"/>
      <c r="G241" s="424"/>
      <c r="H241" s="424"/>
      <c r="I241" s="425"/>
      <c r="J241" s="362" t="s">
        <v>315</v>
      </c>
      <c r="K241" s="187"/>
      <c r="L241" s="440" t="s">
        <v>327</v>
      </c>
      <c r="M241" s="440"/>
      <c r="N241" s="440"/>
      <c r="O241" s="440"/>
      <c r="P241" s="440"/>
      <c r="Q241" s="430"/>
      <c r="R241" s="430"/>
      <c r="S241" s="430"/>
      <c r="T241" s="430"/>
      <c r="U241" s="430"/>
      <c r="V241" s="430"/>
      <c r="W241" s="430"/>
      <c r="X241" s="430"/>
      <c r="Y241" s="430"/>
      <c r="Z241" s="430"/>
      <c r="AA241" s="430"/>
      <c r="AB241" s="430"/>
      <c r="AC241" s="430"/>
      <c r="AD241" s="430"/>
      <c r="AE241" s="430"/>
      <c r="AF241" s="430"/>
      <c r="AG241" s="432">
        <f t="shared" ref="AG241" si="12">IF(L241="","",SUM(Q241:AF242))</f>
        <v>0</v>
      </c>
      <c r="AH241" s="433"/>
      <c r="AI241" s="433"/>
      <c r="AJ241" s="434"/>
    </row>
    <row r="242" spans="2:36" s="33" customFormat="1" ht="18" customHeight="1" x14ac:dyDescent="0.15">
      <c r="B242" s="406">
        <f>IF($B$189="","",$B$189+1)</f>
        <v>10</v>
      </c>
      <c r="C242" s="339"/>
      <c r="D242" s="181" t="s">
        <v>82</v>
      </c>
      <c r="E242" s="188"/>
      <c r="F242" s="426"/>
      <c r="G242" s="427"/>
      <c r="H242" s="427"/>
      <c r="I242" s="428"/>
      <c r="J242" s="216"/>
      <c r="K242" s="188"/>
      <c r="L242" s="440"/>
      <c r="M242" s="440"/>
      <c r="N242" s="440"/>
      <c r="O242" s="440"/>
      <c r="P242" s="440"/>
      <c r="Q242" s="430"/>
      <c r="R242" s="430"/>
      <c r="S242" s="430"/>
      <c r="T242" s="430"/>
      <c r="U242" s="430"/>
      <c r="V242" s="430"/>
      <c r="W242" s="430"/>
      <c r="X242" s="430"/>
      <c r="Y242" s="430"/>
      <c r="Z242" s="430"/>
      <c r="AA242" s="430"/>
      <c r="AB242" s="430"/>
      <c r="AC242" s="430"/>
      <c r="AD242" s="430"/>
      <c r="AE242" s="430"/>
      <c r="AF242" s="430"/>
      <c r="AG242" s="435"/>
      <c r="AH242" s="436"/>
      <c r="AI242" s="436"/>
      <c r="AJ242" s="437"/>
    </row>
    <row r="243" spans="2:36" s="33" customFormat="1" ht="18" customHeight="1" x14ac:dyDescent="0.15">
      <c r="B243" s="212"/>
      <c r="C243" s="186"/>
      <c r="D243" s="186"/>
      <c r="E243" s="187"/>
      <c r="F243" s="420" t="s">
        <v>275</v>
      </c>
      <c r="G243" s="421"/>
      <c r="H243" s="421"/>
      <c r="I243" s="422"/>
      <c r="J243" s="362" t="s">
        <v>312</v>
      </c>
      <c r="K243" s="187"/>
      <c r="L243" s="429"/>
      <c r="M243" s="429"/>
      <c r="N243" s="429"/>
      <c r="O243" s="429"/>
      <c r="P243" s="429"/>
      <c r="Q243" s="430"/>
      <c r="R243" s="430"/>
      <c r="S243" s="430"/>
      <c r="T243" s="430"/>
      <c r="U243" s="430"/>
      <c r="V243" s="430"/>
      <c r="W243" s="430"/>
      <c r="X243" s="430"/>
      <c r="Y243" s="430"/>
      <c r="Z243" s="430"/>
      <c r="AA243" s="430"/>
      <c r="AB243" s="430"/>
      <c r="AC243" s="430"/>
      <c r="AD243" s="430"/>
      <c r="AE243" s="430"/>
      <c r="AF243" s="430"/>
      <c r="AG243" s="432" t="str">
        <f t="shared" ref="AG243" si="13">IF(L243="","",SUM(Q243:AF244))</f>
        <v/>
      </c>
      <c r="AH243" s="433"/>
      <c r="AI243" s="433"/>
      <c r="AJ243" s="434"/>
    </row>
    <row r="244" spans="2:36" s="33" customFormat="1" ht="18" customHeight="1" x14ac:dyDescent="0.15">
      <c r="B244" s="213" t="s">
        <v>321</v>
      </c>
      <c r="C244" s="214"/>
      <c r="D244" s="214"/>
      <c r="E244" s="215"/>
      <c r="F244" s="423"/>
      <c r="G244" s="424"/>
      <c r="H244" s="424"/>
      <c r="I244" s="425"/>
      <c r="J244" s="216"/>
      <c r="K244" s="188"/>
      <c r="L244" s="429"/>
      <c r="M244" s="429"/>
      <c r="N244" s="429"/>
      <c r="O244" s="429"/>
      <c r="P244" s="429"/>
      <c r="Q244" s="430"/>
      <c r="R244" s="430"/>
      <c r="S244" s="430"/>
      <c r="T244" s="430"/>
      <c r="U244" s="430"/>
      <c r="V244" s="430"/>
      <c r="W244" s="430"/>
      <c r="X244" s="430"/>
      <c r="Y244" s="430"/>
      <c r="Z244" s="430"/>
      <c r="AA244" s="430"/>
      <c r="AB244" s="430"/>
      <c r="AC244" s="430"/>
      <c r="AD244" s="430"/>
      <c r="AE244" s="430"/>
      <c r="AF244" s="430"/>
      <c r="AG244" s="435"/>
      <c r="AH244" s="436"/>
      <c r="AI244" s="436"/>
      <c r="AJ244" s="437"/>
    </row>
    <row r="245" spans="2:36" s="33" customFormat="1" ht="18" customHeight="1" x14ac:dyDescent="0.15">
      <c r="B245" s="438" t="str">
        <f>IF($B$180="","",$B$180)</f>
        <v>令和</v>
      </c>
      <c r="C245" s="439"/>
      <c r="D245" s="439"/>
      <c r="E245" s="61"/>
      <c r="F245" s="423"/>
      <c r="G245" s="424"/>
      <c r="H245" s="424"/>
      <c r="I245" s="425"/>
      <c r="J245" s="362" t="s">
        <v>315</v>
      </c>
      <c r="K245" s="187"/>
      <c r="L245" s="440" t="s">
        <v>327</v>
      </c>
      <c r="M245" s="440"/>
      <c r="N245" s="440"/>
      <c r="O245" s="440"/>
      <c r="P245" s="440"/>
      <c r="Q245" s="430"/>
      <c r="R245" s="430"/>
      <c r="S245" s="430"/>
      <c r="T245" s="430"/>
      <c r="U245" s="430"/>
      <c r="V245" s="430"/>
      <c r="W245" s="430"/>
      <c r="X245" s="430"/>
      <c r="Y245" s="430"/>
      <c r="Z245" s="430"/>
      <c r="AA245" s="430"/>
      <c r="AB245" s="430"/>
      <c r="AC245" s="430"/>
      <c r="AD245" s="430"/>
      <c r="AE245" s="430"/>
      <c r="AF245" s="430"/>
      <c r="AG245" s="432">
        <f t="shared" ref="AG245" si="14">IF(L245="","",SUM(Q245:AF246))</f>
        <v>0</v>
      </c>
      <c r="AH245" s="433"/>
      <c r="AI245" s="433"/>
      <c r="AJ245" s="434"/>
    </row>
    <row r="246" spans="2:36" s="33" customFormat="1" ht="18" customHeight="1" x14ac:dyDescent="0.15">
      <c r="B246" s="406">
        <f>IF($B$193="","",$B$193+1)</f>
        <v>11</v>
      </c>
      <c r="C246" s="339"/>
      <c r="D246" s="181" t="s">
        <v>82</v>
      </c>
      <c r="E246" s="188"/>
      <c r="F246" s="426"/>
      <c r="G246" s="427"/>
      <c r="H246" s="427"/>
      <c r="I246" s="428"/>
      <c r="J246" s="216"/>
      <c r="K246" s="188"/>
      <c r="L246" s="440"/>
      <c r="M246" s="440"/>
      <c r="N246" s="440"/>
      <c r="O246" s="440"/>
      <c r="P246" s="440"/>
      <c r="Q246" s="430"/>
      <c r="R246" s="430"/>
      <c r="S246" s="430"/>
      <c r="T246" s="430"/>
      <c r="U246" s="430"/>
      <c r="V246" s="430"/>
      <c r="W246" s="430"/>
      <c r="X246" s="430"/>
      <c r="Y246" s="430"/>
      <c r="Z246" s="430"/>
      <c r="AA246" s="430"/>
      <c r="AB246" s="430"/>
      <c r="AC246" s="430"/>
      <c r="AD246" s="430"/>
      <c r="AE246" s="430"/>
      <c r="AF246" s="430"/>
      <c r="AG246" s="435"/>
      <c r="AH246" s="436"/>
      <c r="AI246" s="436"/>
      <c r="AJ246" s="437"/>
    </row>
    <row r="247" spans="2:36" s="33" customFormat="1" ht="14.1" customHeight="1" x14ac:dyDescent="0.15">
      <c r="C247" s="40" t="s">
        <v>31</v>
      </c>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row>
    <row r="248" spans="2:36" s="33" customFormat="1" ht="14.1" customHeight="1" x14ac:dyDescent="0.15">
      <c r="C248" s="31" t="s">
        <v>32</v>
      </c>
      <c r="D248" s="322" t="s">
        <v>322</v>
      </c>
      <c r="E248" s="322"/>
      <c r="F248" s="322"/>
      <c r="G248" s="322"/>
      <c r="H248" s="322"/>
      <c r="I248" s="322"/>
      <c r="J248" s="322"/>
      <c r="K248" s="322"/>
      <c r="L248" s="322"/>
      <c r="M248" s="322"/>
      <c r="N248" s="322"/>
      <c r="O248" s="322"/>
      <c r="P248" s="322"/>
      <c r="Q248" s="322"/>
      <c r="R248" s="322"/>
      <c r="S248" s="322"/>
      <c r="T248" s="322"/>
      <c r="U248" s="322"/>
      <c r="V248" s="322"/>
      <c r="W248" s="322"/>
      <c r="X248" s="322"/>
      <c r="Y248" s="322"/>
      <c r="Z248" s="322"/>
      <c r="AA248" s="322"/>
      <c r="AB248" s="322"/>
      <c r="AC248" s="322"/>
      <c r="AD248" s="322"/>
      <c r="AE248" s="322"/>
      <c r="AF248" s="322"/>
      <c r="AG248" s="322"/>
      <c r="AH248" s="322"/>
      <c r="AI248" s="322"/>
      <c r="AJ248" s="322"/>
    </row>
    <row r="249" spans="2:36" s="33" customFormat="1" ht="26.1" customHeight="1" x14ac:dyDescent="0.15">
      <c r="C249" s="31" t="s">
        <v>202</v>
      </c>
      <c r="D249" s="322" t="s">
        <v>323</v>
      </c>
      <c r="E249" s="322"/>
      <c r="F249" s="322"/>
      <c r="G249" s="322"/>
      <c r="H249" s="322"/>
      <c r="I249" s="322"/>
      <c r="J249" s="322"/>
      <c r="K249" s="322"/>
      <c r="L249" s="322"/>
      <c r="M249" s="322"/>
      <c r="N249" s="322"/>
      <c r="O249" s="322"/>
      <c r="P249" s="322"/>
      <c r="Q249" s="322"/>
      <c r="R249" s="322"/>
      <c r="S249" s="322"/>
      <c r="T249" s="322"/>
      <c r="U249" s="322"/>
      <c r="V249" s="322"/>
      <c r="W249" s="322"/>
      <c r="X249" s="322"/>
      <c r="Y249" s="322"/>
      <c r="Z249" s="322"/>
      <c r="AA249" s="322"/>
      <c r="AB249" s="322"/>
      <c r="AC249" s="322"/>
      <c r="AD249" s="322"/>
      <c r="AE249" s="322"/>
      <c r="AF249" s="322"/>
      <c r="AG249" s="322"/>
      <c r="AH249" s="322"/>
      <c r="AI249" s="322"/>
      <c r="AJ249" s="322"/>
    </row>
    <row r="250" spans="2:36" s="33" customFormat="1" ht="26.1" customHeight="1" x14ac:dyDescent="0.15">
      <c r="C250" s="31" t="s">
        <v>36</v>
      </c>
      <c r="D250" s="322" t="s">
        <v>324</v>
      </c>
      <c r="E250" s="322"/>
      <c r="F250" s="322"/>
      <c r="G250" s="322"/>
      <c r="H250" s="322"/>
      <c r="I250" s="322"/>
      <c r="J250" s="322"/>
      <c r="K250" s="322"/>
      <c r="L250" s="322"/>
      <c r="M250" s="322"/>
      <c r="N250" s="322"/>
      <c r="O250" s="322"/>
      <c r="P250" s="322"/>
      <c r="Q250" s="322"/>
      <c r="R250" s="322"/>
      <c r="S250" s="322"/>
      <c r="T250" s="322"/>
      <c r="U250" s="322"/>
      <c r="V250" s="322"/>
      <c r="W250" s="322"/>
      <c r="X250" s="322"/>
      <c r="Y250" s="322"/>
      <c r="Z250" s="322"/>
      <c r="AA250" s="322"/>
      <c r="AB250" s="322"/>
      <c r="AC250" s="322"/>
      <c r="AD250" s="322"/>
      <c r="AE250" s="322"/>
      <c r="AF250" s="322"/>
      <c r="AG250" s="322"/>
      <c r="AH250" s="322"/>
      <c r="AI250" s="322"/>
      <c r="AJ250" s="322"/>
    </row>
    <row r="251" spans="2:36" s="33" customFormat="1" ht="14.1" customHeight="1" x14ac:dyDescent="0.15">
      <c r="C251" s="31" t="s">
        <v>38</v>
      </c>
      <c r="D251" s="322" t="s">
        <v>325</v>
      </c>
      <c r="E251" s="322"/>
      <c r="F251" s="322"/>
      <c r="G251" s="322"/>
      <c r="H251" s="322"/>
      <c r="I251" s="322"/>
      <c r="J251" s="322"/>
      <c r="K251" s="322"/>
      <c r="L251" s="322"/>
      <c r="M251" s="322"/>
      <c r="N251" s="322"/>
      <c r="O251" s="322"/>
      <c r="P251" s="322"/>
      <c r="Q251" s="322"/>
      <c r="R251" s="322"/>
      <c r="S251" s="322"/>
      <c r="T251" s="322"/>
      <c r="U251" s="322"/>
      <c r="V251" s="322"/>
      <c r="W251" s="322"/>
      <c r="X251" s="322"/>
      <c r="Y251" s="322"/>
      <c r="Z251" s="322"/>
      <c r="AA251" s="322"/>
      <c r="AB251" s="322"/>
      <c r="AC251" s="322"/>
      <c r="AD251" s="322"/>
      <c r="AE251" s="322"/>
      <c r="AF251" s="322"/>
      <c r="AG251" s="322"/>
      <c r="AH251" s="322"/>
      <c r="AI251" s="322"/>
      <c r="AJ251" s="322"/>
    </row>
    <row r="252" spans="2:36" s="33" customFormat="1" ht="14.1" customHeight="1" x14ac:dyDescent="0.15">
      <c r="C252" s="31" t="s">
        <v>40</v>
      </c>
      <c r="D252" s="322" t="s">
        <v>326</v>
      </c>
      <c r="E252" s="322"/>
      <c r="F252" s="322"/>
      <c r="G252" s="322"/>
      <c r="H252" s="322"/>
      <c r="I252" s="322"/>
      <c r="J252" s="322"/>
      <c r="K252" s="322"/>
      <c r="L252" s="322"/>
      <c r="M252" s="322"/>
      <c r="N252" s="322"/>
      <c r="O252" s="322"/>
      <c r="P252" s="322"/>
      <c r="Q252" s="322"/>
      <c r="R252" s="322"/>
      <c r="S252" s="322"/>
      <c r="T252" s="322"/>
      <c r="U252" s="322"/>
      <c r="V252" s="322"/>
      <c r="W252" s="322"/>
      <c r="X252" s="322"/>
      <c r="Y252" s="322"/>
      <c r="Z252" s="322"/>
      <c r="AA252" s="322"/>
      <c r="AB252" s="322"/>
      <c r="AC252" s="322"/>
      <c r="AD252" s="322"/>
      <c r="AE252" s="322"/>
      <c r="AF252" s="322"/>
      <c r="AG252" s="322"/>
      <c r="AH252" s="322"/>
      <c r="AI252" s="322"/>
      <c r="AJ252" s="322"/>
    </row>
    <row r="253" spans="2:36" s="33" customFormat="1" ht="14.1" customHeight="1" x14ac:dyDescent="0.15"/>
    <row r="254" spans="2:36" s="33" customFormat="1" ht="14.1" customHeight="1" x14ac:dyDescent="0.15"/>
    <row r="255" spans="2:36" s="33" customFormat="1" ht="14.1" customHeight="1" x14ac:dyDescent="0.15"/>
    <row r="256" spans="2:36" s="33" customFormat="1" ht="14.1" customHeight="1" x14ac:dyDescent="0.15"/>
    <row r="257" s="33" customFormat="1" ht="14.1" customHeight="1" x14ac:dyDescent="0.15"/>
    <row r="258" s="33" customFormat="1" ht="14.1" customHeight="1" x14ac:dyDescent="0.15"/>
    <row r="259" s="33" customFormat="1" ht="14.1" customHeight="1" x14ac:dyDescent="0.15"/>
    <row r="260" s="33" customFormat="1" ht="14.1" customHeight="1" x14ac:dyDescent="0.15"/>
    <row r="261" s="33" customFormat="1" ht="14.1" customHeight="1" x14ac:dyDescent="0.15"/>
    <row r="262" s="33" customFormat="1" ht="14.1" customHeight="1" x14ac:dyDescent="0.15"/>
    <row r="263" s="33" customFormat="1" ht="14.1" customHeight="1" x14ac:dyDescent="0.15"/>
    <row r="264" s="33" customFormat="1" ht="14.1" customHeight="1" x14ac:dyDescent="0.15"/>
    <row r="265" s="33" customFormat="1" ht="14.1" customHeight="1" x14ac:dyDescent="0.15"/>
    <row r="266" s="33" customFormat="1" ht="14.1" customHeight="1" x14ac:dyDescent="0.15"/>
    <row r="267" s="33" customFormat="1" ht="14.1" customHeight="1" x14ac:dyDescent="0.15"/>
    <row r="268" s="33" customFormat="1" ht="14.1" customHeight="1" x14ac:dyDescent="0.15"/>
    <row r="269" s="33" customFormat="1" ht="14.1" customHeight="1" x14ac:dyDescent="0.15"/>
    <row r="270" s="33" customFormat="1" ht="14.1" customHeight="1" x14ac:dyDescent="0.15"/>
    <row r="271" s="33" customFormat="1" ht="14.1" customHeight="1" x14ac:dyDescent="0.15"/>
    <row r="272" s="33" customFormat="1" ht="14.1" customHeight="1" x14ac:dyDescent="0.15"/>
    <row r="273" spans="2:36" s="33" customFormat="1" ht="18" customHeight="1" x14ac:dyDescent="0.15">
      <c r="B273" s="172" t="s">
        <v>82</v>
      </c>
      <c r="C273" s="172"/>
      <c r="D273" s="172"/>
      <c r="E273" s="172"/>
      <c r="F273" s="172" t="s">
        <v>270</v>
      </c>
      <c r="G273" s="172"/>
      <c r="H273" s="172"/>
      <c r="I273" s="172"/>
      <c r="J273" s="398" t="s">
        <v>303</v>
      </c>
      <c r="K273" s="172"/>
      <c r="L273" s="172" t="s">
        <v>304</v>
      </c>
      <c r="M273" s="172"/>
      <c r="N273" s="172"/>
      <c r="O273" s="172"/>
      <c r="P273" s="172"/>
      <c r="Q273" s="172" t="s">
        <v>305</v>
      </c>
      <c r="R273" s="172"/>
      <c r="S273" s="172"/>
      <c r="T273" s="172"/>
      <c r="U273" s="172"/>
      <c r="V273" s="172"/>
      <c r="W273" s="172"/>
      <c r="X273" s="172"/>
      <c r="Y273" s="172"/>
      <c r="Z273" s="172"/>
      <c r="AA273" s="172"/>
      <c r="AB273" s="172"/>
      <c r="AC273" s="172"/>
      <c r="AD273" s="172"/>
      <c r="AE273" s="172"/>
      <c r="AF273" s="172"/>
      <c r="AG273" s="172"/>
      <c r="AH273" s="172"/>
      <c r="AI273" s="172"/>
      <c r="AJ273" s="172"/>
    </row>
    <row r="274" spans="2:36" s="33" customFormat="1" ht="15.95" customHeight="1" x14ac:dyDescent="0.15">
      <c r="B274" s="172"/>
      <c r="C274" s="172"/>
      <c r="D274" s="172"/>
      <c r="E274" s="172"/>
      <c r="F274" s="172"/>
      <c r="G274" s="172"/>
      <c r="H274" s="172"/>
      <c r="I274" s="172"/>
      <c r="J274" s="172"/>
      <c r="K274" s="172"/>
      <c r="L274" s="172"/>
      <c r="M274" s="172"/>
      <c r="N274" s="172"/>
      <c r="O274" s="172"/>
      <c r="P274" s="172"/>
      <c r="Q274" s="431" t="s">
        <v>306</v>
      </c>
      <c r="R274" s="431"/>
      <c r="S274" s="431"/>
      <c r="T274" s="431"/>
      <c r="U274" s="431"/>
      <c r="V274" s="431"/>
      <c r="W274" s="431"/>
      <c r="X274" s="431"/>
      <c r="Y274" s="398" t="s">
        <v>307</v>
      </c>
      <c r="Z274" s="398"/>
      <c r="AA274" s="398"/>
      <c r="AB274" s="398"/>
      <c r="AC274" s="172" t="s">
        <v>308</v>
      </c>
      <c r="AD274" s="172"/>
      <c r="AE274" s="172"/>
      <c r="AF274" s="172"/>
      <c r="AG274" s="172" t="s">
        <v>309</v>
      </c>
      <c r="AH274" s="172"/>
      <c r="AI274" s="172"/>
      <c r="AJ274" s="172"/>
    </row>
    <row r="275" spans="2:36" s="33" customFormat="1" ht="15.95" customHeight="1" x14ac:dyDescent="0.15">
      <c r="B275" s="172"/>
      <c r="C275" s="172"/>
      <c r="D275" s="172"/>
      <c r="E275" s="172"/>
      <c r="F275" s="172"/>
      <c r="G275" s="172"/>
      <c r="H275" s="172"/>
      <c r="I275" s="172"/>
      <c r="J275" s="172"/>
      <c r="K275" s="172"/>
      <c r="L275" s="172"/>
      <c r="M275" s="172"/>
      <c r="N275" s="172"/>
      <c r="O275" s="172"/>
      <c r="P275" s="172"/>
      <c r="Q275" s="431"/>
      <c r="R275" s="431"/>
      <c r="S275" s="431"/>
      <c r="T275" s="431"/>
      <c r="U275" s="431"/>
      <c r="V275" s="431"/>
      <c r="W275" s="431"/>
      <c r="X275" s="431"/>
      <c r="Y275" s="398"/>
      <c r="Z275" s="398"/>
      <c r="AA275" s="398"/>
      <c r="AB275" s="398"/>
      <c r="AC275" s="172"/>
      <c r="AD275" s="172"/>
      <c r="AE275" s="172"/>
      <c r="AF275" s="172"/>
      <c r="AG275" s="172"/>
      <c r="AH275" s="172"/>
      <c r="AI275" s="172"/>
      <c r="AJ275" s="172"/>
    </row>
    <row r="276" spans="2:36" s="33" customFormat="1" ht="14.1" customHeight="1" x14ac:dyDescent="0.15">
      <c r="B276" s="172"/>
      <c r="C276" s="172"/>
      <c r="D276" s="172"/>
      <c r="E276" s="172"/>
      <c r="F276" s="172"/>
      <c r="G276" s="172"/>
      <c r="H276" s="172"/>
      <c r="I276" s="172"/>
      <c r="J276" s="172"/>
      <c r="K276" s="172"/>
      <c r="L276" s="172"/>
      <c r="M276" s="172"/>
      <c r="N276" s="172"/>
      <c r="O276" s="172"/>
      <c r="P276" s="172"/>
      <c r="Q276" s="172" t="s">
        <v>310</v>
      </c>
      <c r="R276" s="172"/>
      <c r="S276" s="172"/>
      <c r="T276" s="172"/>
      <c r="U276" s="172" t="s">
        <v>311</v>
      </c>
      <c r="V276" s="172"/>
      <c r="W276" s="172"/>
      <c r="X276" s="172"/>
      <c r="Y276" s="398"/>
      <c r="Z276" s="398"/>
      <c r="AA276" s="398"/>
      <c r="AB276" s="398"/>
      <c r="AC276" s="172"/>
      <c r="AD276" s="172"/>
      <c r="AE276" s="172"/>
      <c r="AF276" s="172"/>
      <c r="AG276" s="172"/>
      <c r="AH276" s="172"/>
      <c r="AI276" s="172"/>
      <c r="AJ276" s="172"/>
    </row>
    <row r="277" spans="2:36" s="33" customFormat="1" ht="6" customHeight="1" x14ac:dyDescent="0.15">
      <c r="B277" s="172"/>
      <c r="C277" s="172"/>
      <c r="D277" s="172"/>
      <c r="E277" s="172"/>
      <c r="F277" s="172"/>
      <c r="G277" s="172"/>
      <c r="H277" s="172"/>
      <c r="I277" s="172"/>
      <c r="J277" s="172"/>
      <c r="K277" s="172"/>
      <c r="L277" s="172"/>
      <c r="M277" s="172"/>
      <c r="N277" s="172"/>
      <c r="O277" s="172"/>
      <c r="P277" s="172"/>
      <c r="Q277" s="172"/>
      <c r="R277" s="172"/>
      <c r="S277" s="172"/>
      <c r="T277" s="172"/>
      <c r="U277" s="172"/>
      <c r="V277" s="172"/>
      <c r="W277" s="172"/>
      <c r="X277" s="172"/>
      <c r="Y277" s="398"/>
      <c r="Z277" s="398"/>
      <c r="AA277" s="398"/>
      <c r="AB277" s="398"/>
      <c r="AC277" s="172"/>
      <c r="AD277" s="172"/>
      <c r="AE277" s="172"/>
      <c r="AF277" s="172"/>
      <c r="AG277" s="172"/>
      <c r="AH277" s="172"/>
      <c r="AI277" s="172"/>
      <c r="AJ277" s="172"/>
    </row>
    <row r="278" spans="2:36" s="33" customFormat="1" ht="18" customHeight="1" x14ac:dyDescent="0.15">
      <c r="B278" s="212"/>
      <c r="C278" s="186"/>
      <c r="D278" s="186"/>
      <c r="E278" s="187"/>
      <c r="F278" s="420" t="s">
        <v>328</v>
      </c>
      <c r="G278" s="421"/>
      <c r="H278" s="421"/>
      <c r="I278" s="422"/>
      <c r="J278" s="362" t="s">
        <v>312</v>
      </c>
      <c r="K278" s="187"/>
      <c r="L278" s="429"/>
      <c r="M278" s="429"/>
      <c r="N278" s="429"/>
      <c r="O278" s="429"/>
      <c r="P278" s="429"/>
      <c r="Q278" s="430"/>
      <c r="R278" s="430"/>
      <c r="S278" s="430"/>
      <c r="T278" s="430"/>
      <c r="U278" s="430"/>
      <c r="V278" s="430"/>
      <c r="W278" s="430"/>
      <c r="X278" s="430"/>
      <c r="Y278" s="430"/>
      <c r="Z278" s="430"/>
      <c r="AA278" s="430"/>
      <c r="AB278" s="430"/>
      <c r="AC278" s="430"/>
      <c r="AD278" s="430"/>
      <c r="AE278" s="430"/>
      <c r="AF278" s="430"/>
      <c r="AG278" s="432" t="str">
        <f>IF(L278="","",SUM(Q278:AF279))</f>
        <v/>
      </c>
      <c r="AH278" s="433"/>
      <c r="AI278" s="433"/>
      <c r="AJ278" s="434"/>
    </row>
    <row r="279" spans="2:36" s="33" customFormat="1" ht="18" customHeight="1" x14ac:dyDescent="0.15">
      <c r="B279" s="213" t="s">
        <v>314</v>
      </c>
      <c r="C279" s="214"/>
      <c r="D279" s="214"/>
      <c r="E279" s="215"/>
      <c r="F279" s="423"/>
      <c r="G279" s="424"/>
      <c r="H279" s="424"/>
      <c r="I279" s="425"/>
      <c r="J279" s="216"/>
      <c r="K279" s="188"/>
      <c r="L279" s="429"/>
      <c r="M279" s="429"/>
      <c r="N279" s="429"/>
      <c r="O279" s="429"/>
      <c r="P279" s="429"/>
      <c r="Q279" s="430"/>
      <c r="R279" s="430"/>
      <c r="S279" s="430"/>
      <c r="T279" s="430"/>
      <c r="U279" s="430"/>
      <c r="V279" s="430"/>
      <c r="W279" s="430"/>
      <c r="X279" s="430"/>
      <c r="Y279" s="430"/>
      <c r="Z279" s="430"/>
      <c r="AA279" s="430"/>
      <c r="AB279" s="430"/>
      <c r="AC279" s="430"/>
      <c r="AD279" s="430"/>
      <c r="AE279" s="430"/>
      <c r="AF279" s="430"/>
      <c r="AG279" s="435"/>
      <c r="AH279" s="436"/>
      <c r="AI279" s="436"/>
      <c r="AJ279" s="437"/>
    </row>
    <row r="280" spans="2:36" s="33" customFormat="1" ht="18" customHeight="1" x14ac:dyDescent="0.15">
      <c r="B280" s="438" t="s">
        <v>81</v>
      </c>
      <c r="C280" s="439"/>
      <c r="D280" s="439"/>
      <c r="E280" s="61"/>
      <c r="F280" s="423"/>
      <c r="G280" s="424"/>
      <c r="H280" s="424"/>
      <c r="I280" s="425"/>
      <c r="J280" s="362" t="s">
        <v>315</v>
      </c>
      <c r="K280" s="187"/>
      <c r="L280" s="440" t="s">
        <v>327</v>
      </c>
      <c r="M280" s="440"/>
      <c r="N280" s="440"/>
      <c r="O280" s="440"/>
      <c r="P280" s="440"/>
      <c r="Q280" s="430"/>
      <c r="R280" s="430"/>
      <c r="S280" s="430"/>
      <c r="T280" s="430"/>
      <c r="U280" s="430"/>
      <c r="V280" s="430"/>
      <c r="W280" s="430"/>
      <c r="X280" s="430"/>
      <c r="Y280" s="430"/>
      <c r="Z280" s="430"/>
      <c r="AA280" s="430"/>
      <c r="AB280" s="430"/>
      <c r="AC280" s="430"/>
      <c r="AD280" s="430"/>
      <c r="AE280" s="430"/>
      <c r="AF280" s="430"/>
      <c r="AG280" s="432">
        <f>IF(L280="","",SUM(Q280:AF281))</f>
        <v>0</v>
      </c>
      <c r="AH280" s="433"/>
      <c r="AI280" s="433"/>
      <c r="AJ280" s="434"/>
    </row>
    <row r="281" spans="2:36" s="33" customFormat="1" ht="18" customHeight="1" x14ac:dyDescent="0.15">
      <c r="B281" s="406">
        <f>B230</f>
        <v>7</v>
      </c>
      <c r="C281" s="339"/>
      <c r="D281" s="181" t="s">
        <v>82</v>
      </c>
      <c r="E281" s="188"/>
      <c r="F281" s="426"/>
      <c r="G281" s="427"/>
      <c r="H281" s="427"/>
      <c r="I281" s="428"/>
      <c r="J281" s="216"/>
      <c r="K281" s="188"/>
      <c r="L281" s="440"/>
      <c r="M281" s="440"/>
      <c r="N281" s="440"/>
      <c r="O281" s="440"/>
      <c r="P281" s="440"/>
      <c r="Q281" s="430"/>
      <c r="R281" s="430"/>
      <c r="S281" s="430"/>
      <c r="T281" s="430"/>
      <c r="U281" s="430"/>
      <c r="V281" s="430"/>
      <c r="W281" s="430"/>
      <c r="X281" s="430"/>
      <c r="Y281" s="430"/>
      <c r="Z281" s="430"/>
      <c r="AA281" s="430"/>
      <c r="AB281" s="430"/>
      <c r="AC281" s="430"/>
      <c r="AD281" s="430"/>
      <c r="AE281" s="430"/>
      <c r="AF281" s="430"/>
      <c r="AG281" s="435"/>
      <c r="AH281" s="436"/>
      <c r="AI281" s="436"/>
      <c r="AJ281" s="437"/>
    </row>
    <row r="282" spans="2:36" s="33" customFormat="1" ht="18" customHeight="1" x14ac:dyDescent="0.15">
      <c r="B282" s="212"/>
      <c r="C282" s="186"/>
      <c r="D282" s="186"/>
      <c r="E282" s="187"/>
      <c r="F282" s="420" t="s">
        <v>328</v>
      </c>
      <c r="G282" s="421"/>
      <c r="H282" s="421"/>
      <c r="I282" s="422"/>
      <c r="J282" s="362" t="s">
        <v>312</v>
      </c>
      <c r="K282" s="187"/>
      <c r="L282" s="429"/>
      <c r="M282" s="429"/>
      <c r="N282" s="429"/>
      <c r="O282" s="429"/>
      <c r="P282" s="429"/>
      <c r="Q282" s="430"/>
      <c r="R282" s="430"/>
      <c r="S282" s="430"/>
      <c r="T282" s="430"/>
      <c r="U282" s="430"/>
      <c r="V282" s="430"/>
      <c r="W282" s="430"/>
      <c r="X282" s="430"/>
      <c r="Y282" s="430"/>
      <c r="Z282" s="430"/>
      <c r="AA282" s="430"/>
      <c r="AB282" s="430"/>
      <c r="AC282" s="430"/>
      <c r="AD282" s="430"/>
      <c r="AE282" s="430"/>
      <c r="AF282" s="430"/>
      <c r="AG282" s="432" t="str">
        <f t="shared" ref="AG282" si="15">IF(L282="","",SUM(Q282:AF283))</f>
        <v/>
      </c>
      <c r="AH282" s="433"/>
      <c r="AI282" s="433"/>
      <c r="AJ282" s="434"/>
    </row>
    <row r="283" spans="2:36" s="33" customFormat="1" ht="18" customHeight="1" x14ac:dyDescent="0.15">
      <c r="B283" s="213" t="s">
        <v>317</v>
      </c>
      <c r="C283" s="214"/>
      <c r="D283" s="214"/>
      <c r="E283" s="215"/>
      <c r="F283" s="423"/>
      <c r="G283" s="424"/>
      <c r="H283" s="424"/>
      <c r="I283" s="425"/>
      <c r="J283" s="216"/>
      <c r="K283" s="188"/>
      <c r="L283" s="429"/>
      <c r="M283" s="429"/>
      <c r="N283" s="429"/>
      <c r="O283" s="429"/>
      <c r="P283" s="429"/>
      <c r="Q283" s="430"/>
      <c r="R283" s="430"/>
      <c r="S283" s="430"/>
      <c r="T283" s="430"/>
      <c r="U283" s="430"/>
      <c r="V283" s="430"/>
      <c r="W283" s="430"/>
      <c r="X283" s="430"/>
      <c r="Y283" s="430"/>
      <c r="Z283" s="430"/>
      <c r="AA283" s="430"/>
      <c r="AB283" s="430"/>
      <c r="AC283" s="430"/>
      <c r="AD283" s="430"/>
      <c r="AE283" s="430"/>
      <c r="AF283" s="430"/>
      <c r="AG283" s="435"/>
      <c r="AH283" s="436"/>
      <c r="AI283" s="436"/>
      <c r="AJ283" s="437"/>
    </row>
    <row r="284" spans="2:36" s="33" customFormat="1" ht="18" customHeight="1" x14ac:dyDescent="0.15">
      <c r="B284" s="438" t="str">
        <f>IF($B$180="","",$B$180)</f>
        <v>令和</v>
      </c>
      <c r="C284" s="439"/>
      <c r="D284" s="439"/>
      <c r="E284" s="61"/>
      <c r="F284" s="423"/>
      <c r="G284" s="424"/>
      <c r="H284" s="424"/>
      <c r="I284" s="425"/>
      <c r="J284" s="362" t="s">
        <v>315</v>
      </c>
      <c r="K284" s="187"/>
      <c r="L284" s="440" t="s">
        <v>327</v>
      </c>
      <c r="M284" s="440"/>
      <c r="N284" s="440"/>
      <c r="O284" s="440"/>
      <c r="P284" s="440"/>
      <c r="Q284" s="430"/>
      <c r="R284" s="430"/>
      <c r="S284" s="430"/>
      <c r="T284" s="430"/>
      <c r="U284" s="430"/>
      <c r="V284" s="430"/>
      <c r="W284" s="430"/>
      <c r="X284" s="430"/>
      <c r="Y284" s="430"/>
      <c r="Z284" s="430"/>
      <c r="AA284" s="430"/>
      <c r="AB284" s="430"/>
      <c r="AC284" s="430"/>
      <c r="AD284" s="430"/>
      <c r="AE284" s="430"/>
      <c r="AF284" s="430"/>
      <c r="AG284" s="432">
        <f t="shared" ref="AG284" si="16">IF(L284="","",SUM(Q284:AF285))</f>
        <v>0</v>
      </c>
      <c r="AH284" s="433"/>
      <c r="AI284" s="433"/>
      <c r="AJ284" s="434"/>
    </row>
    <row r="285" spans="2:36" s="33" customFormat="1" ht="18" customHeight="1" x14ac:dyDescent="0.15">
      <c r="B285" s="406">
        <f>IF($B$181="","",$B$181+1)</f>
        <v>8</v>
      </c>
      <c r="C285" s="339"/>
      <c r="D285" s="181" t="s">
        <v>82</v>
      </c>
      <c r="E285" s="188"/>
      <c r="F285" s="426"/>
      <c r="G285" s="427"/>
      <c r="H285" s="427"/>
      <c r="I285" s="428"/>
      <c r="J285" s="216"/>
      <c r="K285" s="188"/>
      <c r="L285" s="440"/>
      <c r="M285" s="440"/>
      <c r="N285" s="440"/>
      <c r="O285" s="440"/>
      <c r="P285" s="440"/>
      <c r="Q285" s="430"/>
      <c r="R285" s="430"/>
      <c r="S285" s="430"/>
      <c r="T285" s="430"/>
      <c r="U285" s="430"/>
      <c r="V285" s="430"/>
      <c r="W285" s="430"/>
      <c r="X285" s="430"/>
      <c r="Y285" s="430"/>
      <c r="Z285" s="430"/>
      <c r="AA285" s="430"/>
      <c r="AB285" s="430"/>
      <c r="AC285" s="430"/>
      <c r="AD285" s="430"/>
      <c r="AE285" s="430"/>
      <c r="AF285" s="430"/>
      <c r="AG285" s="435"/>
      <c r="AH285" s="436"/>
      <c r="AI285" s="436"/>
      <c r="AJ285" s="437"/>
    </row>
    <row r="286" spans="2:36" s="33" customFormat="1" ht="18" customHeight="1" x14ac:dyDescent="0.15">
      <c r="B286" s="212"/>
      <c r="C286" s="186"/>
      <c r="D286" s="186"/>
      <c r="E286" s="187"/>
      <c r="F286" s="420" t="s">
        <v>328</v>
      </c>
      <c r="G286" s="421"/>
      <c r="H286" s="421"/>
      <c r="I286" s="422"/>
      <c r="J286" s="362" t="s">
        <v>312</v>
      </c>
      <c r="K286" s="187"/>
      <c r="L286" s="429"/>
      <c r="M286" s="429"/>
      <c r="N286" s="429"/>
      <c r="O286" s="429"/>
      <c r="P286" s="429"/>
      <c r="Q286" s="430"/>
      <c r="R286" s="430"/>
      <c r="S286" s="430"/>
      <c r="T286" s="430"/>
      <c r="U286" s="430"/>
      <c r="V286" s="430"/>
      <c r="W286" s="430"/>
      <c r="X286" s="430"/>
      <c r="Y286" s="430"/>
      <c r="Z286" s="430"/>
      <c r="AA286" s="430"/>
      <c r="AB286" s="430"/>
      <c r="AC286" s="430"/>
      <c r="AD286" s="430"/>
      <c r="AE286" s="430"/>
      <c r="AF286" s="430"/>
      <c r="AG286" s="432" t="str">
        <f t="shared" ref="AG286" si="17">IF(L286="","",SUM(Q286:AF287))</f>
        <v/>
      </c>
      <c r="AH286" s="433"/>
      <c r="AI286" s="433"/>
      <c r="AJ286" s="434"/>
    </row>
    <row r="287" spans="2:36" s="33" customFormat="1" ht="18" customHeight="1" x14ac:dyDescent="0.15">
      <c r="B287" s="213" t="s">
        <v>319</v>
      </c>
      <c r="C287" s="214"/>
      <c r="D287" s="214"/>
      <c r="E287" s="215"/>
      <c r="F287" s="423"/>
      <c r="G287" s="424"/>
      <c r="H287" s="424"/>
      <c r="I287" s="425"/>
      <c r="J287" s="216"/>
      <c r="K287" s="188"/>
      <c r="L287" s="429"/>
      <c r="M287" s="429"/>
      <c r="N287" s="429"/>
      <c r="O287" s="429"/>
      <c r="P287" s="429"/>
      <c r="Q287" s="430"/>
      <c r="R287" s="430"/>
      <c r="S287" s="430"/>
      <c r="T287" s="430"/>
      <c r="U287" s="430"/>
      <c r="V287" s="430"/>
      <c r="W287" s="430"/>
      <c r="X287" s="430"/>
      <c r="Y287" s="430"/>
      <c r="Z287" s="430"/>
      <c r="AA287" s="430"/>
      <c r="AB287" s="430"/>
      <c r="AC287" s="430"/>
      <c r="AD287" s="430"/>
      <c r="AE287" s="430"/>
      <c r="AF287" s="430"/>
      <c r="AG287" s="435"/>
      <c r="AH287" s="436"/>
      <c r="AI287" s="436"/>
      <c r="AJ287" s="437"/>
    </row>
    <row r="288" spans="2:36" s="33" customFormat="1" ht="18" customHeight="1" x14ac:dyDescent="0.15">
      <c r="B288" s="438" t="str">
        <f>IF($B$180="","",$B$180)</f>
        <v>令和</v>
      </c>
      <c r="C288" s="439"/>
      <c r="D288" s="439"/>
      <c r="E288" s="61"/>
      <c r="F288" s="423"/>
      <c r="G288" s="424"/>
      <c r="H288" s="424"/>
      <c r="I288" s="425"/>
      <c r="J288" s="362" t="s">
        <v>315</v>
      </c>
      <c r="K288" s="187"/>
      <c r="L288" s="440" t="s">
        <v>327</v>
      </c>
      <c r="M288" s="440"/>
      <c r="N288" s="440"/>
      <c r="O288" s="440"/>
      <c r="P288" s="440"/>
      <c r="Q288" s="430"/>
      <c r="R288" s="430"/>
      <c r="S288" s="430"/>
      <c r="T288" s="430"/>
      <c r="U288" s="430"/>
      <c r="V288" s="430"/>
      <c r="W288" s="430"/>
      <c r="X288" s="430"/>
      <c r="Y288" s="430"/>
      <c r="Z288" s="430"/>
      <c r="AA288" s="430"/>
      <c r="AB288" s="430"/>
      <c r="AC288" s="430"/>
      <c r="AD288" s="430"/>
      <c r="AE288" s="430"/>
      <c r="AF288" s="430"/>
      <c r="AG288" s="432">
        <f t="shared" ref="AG288" si="18">IF(L288="","",SUM(Q288:AF289))</f>
        <v>0</v>
      </c>
      <c r="AH288" s="433"/>
      <c r="AI288" s="433"/>
      <c r="AJ288" s="434"/>
    </row>
    <row r="289" spans="2:36" s="33" customFormat="1" ht="18" customHeight="1" x14ac:dyDescent="0.15">
      <c r="B289" s="406">
        <f>IF($B$185="","",$B$185+1)</f>
        <v>9</v>
      </c>
      <c r="C289" s="339"/>
      <c r="D289" s="181" t="s">
        <v>82</v>
      </c>
      <c r="E289" s="188"/>
      <c r="F289" s="426"/>
      <c r="G289" s="427"/>
      <c r="H289" s="427"/>
      <c r="I289" s="428"/>
      <c r="J289" s="216"/>
      <c r="K289" s="188"/>
      <c r="L289" s="440"/>
      <c r="M289" s="440"/>
      <c r="N289" s="440"/>
      <c r="O289" s="440"/>
      <c r="P289" s="440"/>
      <c r="Q289" s="430"/>
      <c r="R289" s="430"/>
      <c r="S289" s="430"/>
      <c r="T289" s="430"/>
      <c r="U289" s="430"/>
      <c r="V289" s="430"/>
      <c r="W289" s="430"/>
      <c r="X289" s="430"/>
      <c r="Y289" s="430"/>
      <c r="Z289" s="430"/>
      <c r="AA289" s="430"/>
      <c r="AB289" s="430"/>
      <c r="AC289" s="430"/>
      <c r="AD289" s="430"/>
      <c r="AE289" s="430"/>
      <c r="AF289" s="430"/>
      <c r="AG289" s="435"/>
      <c r="AH289" s="436"/>
      <c r="AI289" s="436"/>
      <c r="AJ289" s="437"/>
    </row>
    <row r="290" spans="2:36" s="33" customFormat="1" ht="18" customHeight="1" x14ac:dyDescent="0.15">
      <c r="B290" s="212"/>
      <c r="C290" s="186"/>
      <c r="D290" s="186"/>
      <c r="E290" s="187"/>
      <c r="F290" s="420" t="s">
        <v>328</v>
      </c>
      <c r="G290" s="421"/>
      <c r="H290" s="421"/>
      <c r="I290" s="422"/>
      <c r="J290" s="362" t="s">
        <v>312</v>
      </c>
      <c r="K290" s="187"/>
      <c r="L290" s="429"/>
      <c r="M290" s="429"/>
      <c r="N290" s="429"/>
      <c r="O290" s="429"/>
      <c r="P290" s="429"/>
      <c r="Q290" s="430"/>
      <c r="R290" s="430"/>
      <c r="S290" s="430"/>
      <c r="T290" s="430"/>
      <c r="U290" s="430"/>
      <c r="V290" s="430"/>
      <c r="W290" s="430"/>
      <c r="X290" s="430"/>
      <c r="Y290" s="430"/>
      <c r="Z290" s="430"/>
      <c r="AA290" s="430"/>
      <c r="AB290" s="430"/>
      <c r="AC290" s="430"/>
      <c r="AD290" s="430"/>
      <c r="AE290" s="430"/>
      <c r="AF290" s="430"/>
      <c r="AG290" s="432" t="str">
        <f t="shared" ref="AG290" si="19">IF(L290="","",SUM(Q290:AF291))</f>
        <v/>
      </c>
      <c r="AH290" s="433"/>
      <c r="AI290" s="433"/>
      <c r="AJ290" s="434"/>
    </row>
    <row r="291" spans="2:36" s="33" customFormat="1" ht="18" customHeight="1" x14ac:dyDescent="0.15">
      <c r="B291" s="213" t="s">
        <v>320</v>
      </c>
      <c r="C291" s="214"/>
      <c r="D291" s="214"/>
      <c r="E291" s="215"/>
      <c r="F291" s="423"/>
      <c r="G291" s="424"/>
      <c r="H291" s="424"/>
      <c r="I291" s="425"/>
      <c r="J291" s="216"/>
      <c r="K291" s="188"/>
      <c r="L291" s="429"/>
      <c r="M291" s="429"/>
      <c r="N291" s="429"/>
      <c r="O291" s="429"/>
      <c r="P291" s="429"/>
      <c r="Q291" s="430"/>
      <c r="R291" s="430"/>
      <c r="S291" s="430"/>
      <c r="T291" s="430"/>
      <c r="U291" s="430"/>
      <c r="V291" s="430"/>
      <c r="W291" s="430"/>
      <c r="X291" s="430"/>
      <c r="Y291" s="430"/>
      <c r="Z291" s="430"/>
      <c r="AA291" s="430"/>
      <c r="AB291" s="430"/>
      <c r="AC291" s="430"/>
      <c r="AD291" s="430"/>
      <c r="AE291" s="430"/>
      <c r="AF291" s="430"/>
      <c r="AG291" s="435"/>
      <c r="AH291" s="436"/>
      <c r="AI291" s="436"/>
      <c r="AJ291" s="437"/>
    </row>
    <row r="292" spans="2:36" s="33" customFormat="1" ht="18" customHeight="1" x14ac:dyDescent="0.15">
      <c r="B292" s="438" t="str">
        <f>IF($B$180="","",$B$180)</f>
        <v>令和</v>
      </c>
      <c r="C292" s="439"/>
      <c r="D292" s="439"/>
      <c r="E292" s="61"/>
      <c r="F292" s="423"/>
      <c r="G292" s="424"/>
      <c r="H292" s="424"/>
      <c r="I292" s="425"/>
      <c r="J292" s="362" t="s">
        <v>315</v>
      </c>
      <c r="K292" s="187"/>
      <c r="L292" s="440" t="s">
        <v>327</v>
      </c>
      <c r="M292" s="440"/>
      <c r="N292" s="440"/>
      <c r="O292" s="440"/>
      <c r="P292" s="440"/>
      <c r="Q292" s="430"/>
      <c r="R292" s="430"/>
      <c r="S292" s="430"/>
      <c r="T292" s="430"/>
      <c r="U292" s="430"/>
      <c r="V292" s="430"/>
      <c r="W292" s="430"/>
      <c r="X292" s="430"/>
      <c r="Y292" s="430"/>
      <c r="Z292" s="430"/>
      <c r="AA292" s="430"/>
      <c r="AB292" s="430"/>
      <c r="AC292" s="430"/>
      <c r="AD292" s="430"/>
      <c r="AE292" s="430"/>
      <c r="AF292" s="430"/>
      <c r="AG292" s="432">
        <f t="shared" ref="AG292" si="20">IF(L292="","",SUM(Q292:AF293))</f>
        <v>0</v>
      </c>
      <c r="AH292" s="433"/>
      <c r="AI292" s="433"/>
      <c r="AJ292" s="434"/>
    </row>
    <row r="293" spans="2:36" s="33" customFormat="1" ht="18" customHeight="1" x14ac:dyDescent="0.15">
      <c r="B293" s="406">
        <f>IF($B$189="","",$B$189+1)</f>
        <v>10</v>
      </c>
      <c r="C293" s="339"/>
      <c r="D293" s="181" t="s">
        <v>82</v>
      </c>
      <c r="E293" s="188"/>
      <c r="F293" s="426"/>
      <c r="G293" s="427"/>
      <c r="H293" s="427"/>
      <c r="I293" s="428"/>
      <c r="J293" s="216"/>
      <c r="K293" s="188"/>
      <c r="L293" s="440"/>
      <c r="M293" s="440"/>
      <c r="N293" s="440"/>
      <c r="O293" s="440"/>
      <c r="P293" s="440"/>
      <c r="Q293" s="430"/>
      <c r="R293" s="430"/>
      <c r="S293" s="430"/>
      <c r="T293" s="430"/>
      <c r="U293" s="430"/>
      <c r="V293" s="430"/>
      <c r="W293" s="430"/>
      <c r="X293" s="430"/>
      <c r="Y293" s="430"/>
      <c r="Z293" s="430"/>
      <c r="AA293" s="430"/>
      <c r="AB293" s="430"/>
      <c r="AC293" s="430"/>
      <c r="AD293" s="430"/>
      <c r="AE293" s="430"/>
      <c r="AF293" s="430"/>
      <c r="AG293" s="435"/>
      <c r="AH293" s="436"/>
      <c r="AI293" s="436"/>
      <c r="AJ293" s="437"/>
    </row>
    <row r="294" spans="2:36" s="33" customFormat="1" ht="18" customHeight="1" x14ac:dyDescent="0.15">
      <c r="B294" s="212"/>
      <c r="C294" s="186"/>
      <c r="D294" s="186"/>
      <c r="E294" s="187"/>
      <c r="F294" s="420" t="s">
        <v>328</v>
      </c>
      <c r="G294" s="421"/>
      <c r="H294" s="421"/>
      <c r="I294" s="422"/>
      <c r="J294" s="362" t="s">
        <v>312</v>
      </c>
      <c r="K294" s="187"/>
      <c r="L294" s="429"/>
      <c r="M294" s="429"/>
      <c r="N294" s="429"/>
      <c r="O294" s="429"/>
      <c r="P294" s="429"/>
      <c r="Q294" s="430"/>
      <c r="R294" s="430"/>
      <c r="S294" s="430"/>
      <c r="T294" s="430"/>
      <c r="U294" s="430"/>
      <c r="V294" s="430"/>
      <c r="W294" s="430"/>
      <c r="X294" s="430"/>
      <c r="Y294" s="430"/>
      <c r="Z294" s="430"/>
      <c r="AA294" s="430"/>
      <c r="AB294" s="430"/>
      <c r="AC294" s="430"/>
      <c r="AD294" s="430"/>
      <c r="AE294" s="430"/>
      <c r="AF294" s="430"/>
      <c r="AG294" s="432" t="str">
        <f t="shared" ref="AG294" si="21">IF(L294="","",SUM(Q294:AF295))</f>
        <v/>
      </c>
      <c r="AH294" s="433"/>
      <c r="AI294" s="433"/>
      <c r="AJ294" s="434"/>
    </row>
    <row r="295" spans="2:36" s="33" customFormat="1" ht="18" customHeight="1" x14ac:dyDescent="0.15">
      <c r="B295" s="213" t="s">
        <v>321</v>
      </c>
      <c r="C295" s="214"/>
      <c r="D295" s="214"/>
      <c r="E295" s="215"/>
      <c r="F295" s="423"/>
      <c r="G295" s="424"/>
      <c r="H295" s="424"/>
      <c r="I295" s="425"/>
      <c r="J295" s="216"/>
      <c r="K295" s="188"/>
      <c r="L295" s="429"/>
      <c r="M295" s="429"/>
      <c r="N295" s="429"/>
      <c r="O295" s="429"/>
      <c r="P295" s="429"/>
      <c r="Q295" s="430"/>
      <c r="R295" s="430"/>
      <c r="S295" s="430"/>
      <c r="T295" s="430"/>
      <c r="U295" s="430"/>
      <c r="V295" s="430"/>
      <c r="W295" s="430"/>
      <c r="X295" s="430"/>
      <c r="Y295" s="430"/>
      <c r="Z295" s="430"/>
      <c r="AA295" s="430"/>
      <c r="AB295" s="430"/>
      <c r="AC295" s="430"/>
      <c r="AD295" s="430"/>
      <c r="AE295" s="430"/>
      <c r="AF295" s="430"/>
      <c r="AG295" s="435"/>
      <c r="AH295" s="436"/>
      <c r="AI295" s="436"/>
      <c r="AJ295" s="437"/>
    </row>
    <row r="296" spans="2:36" s="33" customFormat="1" ht="18" customHeight="1" x14ac:dyDescent="0.15">
      <c r="B296" s="438" t="str">
        <f>IF($B$180="","",$B$180)</f>
        <v>令和</v>
      </c>
      <c r="C296" s="439"/>
      <c r="D296" s="439"/>
      <c r="E296" s="61"/>
      <c r="F296" s="423"/>
      <c r="G296" s="424"/>
      <c r="H296" s="424"/>
      <c r="I296" s="425"/>
      <c r="J296" s="362" t="s">
        <v>315</v>
      </c>
      <c r="K296" s="187"/>
      <c r="L296" s="440" t="s">
        <v>327</v>
      </c>
      <c r="M296" s="440"/>
      <c r="N296" s="440"/>
      <c r="O296" s="440"/>
      <c r="P296" s="440"/>
      <c r="Q296" s="430"/>
      <c r="R296" s="430"/>
      <c r="S296" s="430"/>
      <c r="T296" s="430"/>
      <c r="U296" s="430"/>
      <c r="V296" s="430"/>
      <c r="W296" s="430"/>
      <c r="X296" s="430"/>
      <c r="Y296" s="430"/>
      <c r="Z296" s="430"/>
      <c r="AA296" s="430"/>
      <c r="AB296" s="430"/>
      <c r="AC296" s="430"/>
      <c r="AD296" s="430"/>
      <c r="AE296" s="430"/>
      <c r="AF296" s="430"/>
      <c r="AG296" s="432">
        <f t="shared" ref="AG296" si="22">IF(L296="","",SUM(Q296:AF297))</f>
        <v>0</v>
      </c>
      <c r="AH296" s="433"/>
      <c r="AI296" s="433"/>
      <c r="AJ296" s="434"/>
    </row>
    <row r="297" spans="2:36" s="33" customFormat="1" ht="18" customHeight="1" x14ac:dyDescent="0.15">
      <c r="B297" s="406">
        <f>IF($B$193="","",$B$193+1)</f>
        <v>11</v>
      </c>
      <c r="C297" s="339"/>
      <c r="D297" s="181" t="s">
        <v>82</v>
      </c>
      <c r="E297" s="188"/>
      <c r="F297" s="426"/>
      <c r="G297" s="427"/>
      <c r="H297" s="427"/>
      <c r="I297" s="428"/>
      <c r="J297" s="216"/>
      <c r="K297" s="188"/>
      <c r="L297" s="440"/>
      <c r="M297" s="440"/>
      <c r="N297" s="440"/>
      <c r="O297" s="440"/>
      <c r="P297" s="440"/>
      <c r="Q297" s="430"/>
      <c r="R297" s="430"/>
      <c r="S297" s="430"/>
      <c r="T297" s="430"/>
      <c r="U297" s="430"/>
      <c r="V297" s="430"/>
      <c r="W297" s="430"/>
      <c r="X297" s="430"/>
      <c r="Y297" s="430"/>
      <c r="Z297" s="430"/>
      <c r="AA297" s="430"/>
      <c r="AB297" s="430"/>
      <c r="AC297" s="430"/>
      <c r="AD297" s="430"/>
      <c r="AE297" s="430"/>
      <c r="AF297" s="430"/>
      <c r="AG297" s="435"/>
      <c r="AH297" s="436"/>
      <c r="AI297" s="436"/>
      <c r="AJ297" s="437"/>
    </row>
    <row r="298" spans="2:36" s="33" customFormat="1" ht="14.1" customHeight="1" x14ac:dyDescent="0.15">
      <c r="C298" s="40" t="s">
        <v>31</v>
      </c>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row>
    <row r="299" spans="2:36" s="33" customFormat="1" ht="14.1" customHeight="1" x14ac:dyDescent="0.15">
      <c r="C299" s="31" t="s">
        <v>32</v>
      </c>
      <c r="D299" s="322" t="s">
        <v>322</v>
      </c>
      <c r="E299" s="322"/>
      <c r="F299" s="322"/>
      <c r="G299" s="322"/>
      <c r="H299" s="322"/>
      <c r="I299" s="322"/>
      <c r="J299" s="322"/>
      <c r="K299" s="322"/>
      <c r="L299" s="322"/>
      <c r="M299" s="322"/>
      <c r="N299" s="322"/>
      <c r="O299" s="322"/>
      <c r="P299" s="322"/>
      <c r="Q299" s="322"/>
      <c r="R299" s="322"/>
      <c r="S299" s="322"/>
      <c r="T299" s="322"/>
      <c r="U299" s="322"/>
      <c r="V299" s="322"/>
      <c r="W299" s="322"/>
      <c r="X299" s="322"/>
      <c r="Y299" s="322"/>
      <c r="Z299" s="322"/>
      <c r="AA299" s="322"/>
      <c r="AB299" s="322"/>
      <c r="AC299" s="322"/>
      <c r="AD299" s="322"/>
      <c r="AE299" s="322"/>
      <c r="AF299" s="322"/>
      <c r="AG299" s="322"/>
      <c r="AH299" s="322"/>
      <c r="AI299" s="322"/>
      <c r="AJ299" s="322"/>
    </row>
    <row r="300" spans="2:36" s="33" customFormat="1" ht="26.1" customHeight="1" x14ac:dyDescent="0.15">
      <c r="C300" s="31" t="s">
        <v>202</v>
      </c>
      <c r="D300" s="322" t="s">
        <v>323</v>
      </c>
      <c r="E300" s="322"/>
      <c r="F300" s="322"/>
      <c r="G300" s="322"/>
      <c r="H300" s="322"/>
      <c r="I300" s="322"/>
      <c r="J300" s="322"/>
      <c r="K300" s="322"/>
      <c r="L300" s="322"/>
      <c r="M300" s="322"/>
      <c r="N300" s="322"/>
      <c r="O300" s="322"/>
      <c r="P300" s="322"/>
      <c r="Q300" s="322"/>
      <c r="R300" s="322"/>
      <c r="S300" s="322"/>
      <c r="T300" s="322"/>
      <c r="U300" s="322"/>
      <c r="V300" s="322"/>
      <c r="W300" s="322"/>
      <c r="X300" s="322"/>
      <c r="Y300" s="322"/>
      <c r="Z300" s="322"/>
      <c r="AA300" s="322"/>
      <c r="AB300" s="322"/>
      <c r="AC300" s="322"/>
      <c r="AD300" s="322"/>
      <c r="AE300" s="322"/>
      <c r="AF300" s="322"/>
      <c r="AG300" s="322"/>
      <c r="AH300" s="322"/>
      <c r="AI300" s="322"/>
      <c r="AJ300" s="322"/>
    </row>
    <row r="301" spans="2:36" s="33" customFormat="1" ht="26.1" customHeight="1" x14ac:dyDescent="0.15">
      <c r="C301" s="31" t="s">
        <v>36</v>
      </c>
      <c r="D301" s="322" t="s">
        <v>324</v>
      </c>
      <c r="E301" s="322"/>
      <c r="F301" s="322"/>
      <c r="G301" s="322"/>
      <c r="H301" s="322"/>
      <c r="I301" s="322"/>
      <c r="J301" s="322"/>
      <c r="K301" s="322"/>
      <c r="L301" s="322"/>
      <c r="M301" s="322"/>
      <c r="N301" s="322"/>
      <c r="O301" s="322"/>
      <c r="P301" s="322"/>
      <c r="Q301" s="322"/>
      <c r="R301" s="322"/>
      <c r="S301" s="322"/>
      <c r="T301" s="322"/>
      <c r="U301" s="322"/>
      <c r="V301" s="322"/>
      <c r="W301" s="322"/>
      <c r="X301" s="322"/>
      <c r="Y301" s="322"/>
      <c r="Z301" s="322"/>
      <c r="AA301" s="322"/>
      <c r="AB301" s="322"/>
      <c r="AC301" s="322"/>
      <c r="AD301" s="322"/>
      <c r="AE301" s="322"/>
      <c r="AF301" s="322"/>
      <c r="AG301" s="322"/>
      <c r="AH301" s="322"/>
      <c r="AI301" s="322"/>
      <c r="AJ301" s="322"/>
    </row>
    <row r="302" spans="2:36" s="33" customFormat="1" ht="14.1" customHeight="1" x14ac:dyDescent="0.15">
      <c r="C302" s="31" t="s">
        <v>38</v>
      </c>
      <c r="D302" s="322" t="s">
        <v>325</v>
      </c>
      <c r="E302" s="322"/>
      <c r="F302" s="322"/>
      <c r="G302" s="322"/>
      <c r="H302" s="322"/>
      <c r="I302" s="322"/>
      <c r="J302" s="322"/>
      <c r="K302" s="322"/>
      <c r="L302" s="322"/>
      <c r="M302" s="322"/>
      <c r="N302" s="322"/>
      <c r="O302" s="322"/>
      <c r="P302" s="322"/>
      <c r="Q302" s="322"/>
      <c r="R302" s="322"/>
      <c r="S302" s="322"/>
      <c r="T302" s="322"/>
      <c r="U302" s="322"/>
      <c r="V302" s="322"/>
      <c r="W302" s="322"/>
      <c r="X302" s="322"/>
      <c r="Y302" s="322"/>
      <c r="Z302" s="322"/>
      <c r="AA302" s="322"/>
      <c r="AB302" s="322"/>
      <c r="AC302" s="322"/>
      <c r="AD302" s="322"/>
      <c r="AE302" s="322"/>
      <c r="AF302" s="322"/>
      <c r="AG302" s="322"/>
      <c r="AH302" s="322"/>
      <c r="AI302" s="322"/>
      <c r="AJ302" s="322"/>
    </row>
    <row r="303" spans="2:36" s="33" customFormat="1" ht="14.1" customHeight="1" x14ac:dyDescent="0.15">
      <c r="C303" s="31" t="s">
        <v>40</v>
      </c>
      <c r="D303" s="322" t="s">
        <v>326</v>
      </c>
      <c r="E303" s="322"/>
      <c r="F303" s="322"/>
      <c r="G303" s="322"/>
      <c r="H303" s="322"/>
      <c r="I303" s="322"/>
      <c r="J303" s="322"/>
      <c r="K303" s="322"/>
      <c r="L303" s="322"/>
      <c r="M303" s="322"/>
      <c r="N303" s="322"/>
      <c r="O303" s="322"/>
      <c r="P303" s="322"/>
      <c r="Q303" s="322"/>
      <c r="R303" s="322"/>
      <c r="S303" s="322"/>
      <c r="T303" s="322"/>
      <c r="U303" s="322"/>
      <c r="V303" s="322"/>
      <c r="W303" s="322"/>
      <c r="X303" s="322"/>
      <c r="Y303" s="322"/>
      <c r="Z303" s="322"/>
      <c r="AA303" s="322"/>
      <c r="AB303" s="322"/>
      <c r="AC303" s="322"/>
      <c r="AD303" s="322"/>
      <c r="AE303" s="322"/>
      <c r="AF303" s="322"/>
      <c r="AG303" s="322"/>
      <c r="AH303" s="322"/>
      <c r="AI303" s="322"/>
      <c r="AJ303" s="322"/>
    </row>
    <row r="304" spans="2:36" s="33" customFormat="1" ht="14.1" customHeight="1" x14ac:dyDescent="0.15"/>
    <row r="305" s="33" customFormat="1" ht="14.1" customHeight="1" x14ac:dyDescent="0.15"/>
    <row r="306" s="33" customFormat="1" ht="14.1" customHeight="1" x14ac:dyDescent="0.15"/>
    <row r="307" s="33" customFormat="1" ht="14.1" customHeight="1" x14ac:dyDescent="0.15"/>
    <row r="308" s="33" customFormat="1" ht="14.1" customHeight="1" x14ac:dyDescent="0.15"/>
    <row r="309" s="33" customFormat="1" ht="14.1" customHeight="1" x14ac:dyDescent="0.15"/>
    <row r="310" s="33" customFormat="1" ht="14.1" customHeight="1" x14ac:dyDescent="0.15"/>
    <row r="311" s="33" customFormat="1" ht="14.1" customHeight="1" x14ac:dyDescent="0.15"/>
    <row r="312" s="33" customFormat="1" ht="14.1" customHeight="1" x14ac:dyDescent="0.15"/>
    <row r="313" s="33" customFormat="1" ht="14.1" customHeight="1" x14ac:dyDescent="0.15"/>
    <row r="314" s="33" customFormat="1" ht="14.1" customHeight="1" x14ac:dyDescent="0.15"/>
    <row r="315" s="33" customFormat="1" ht="14.1" customHeight="1" x14ac:dyDescent="0.15"/>
    <row r="316" s="33" customFormat="1" ht="14.1" customHeight="1" x14ac:dyDescent="0.15"/>
    <row r="317" s="33" customFormat="1" ht="14.1" customHeight="1" x14ac:dyDescent="0.15"/>
    <row r="318" s="33" customFormat="1" ht="14.1" customHeight="1" x14ac:dyDescent="0.15"/>
    <row r="319" s="33" customFormat="1" ht="14.1" customHeight="1" x14ac:dyDescent="0.15"/>
    <row r="320" s="33" customFormat="1" ht="14.1" customHeight="1" x14ac:dyDescent="0.15"/>
    <row r="321" spans="2:36" s="33" customFormat="1" ht="14.1" customHeight="1" x14ac:dyDescent="0.15"/>
    <row r="322" spans="2:36" s="33" customFormat="1" ht="14.1" customHeight="1" x14ac:dyDescent="0.15"/>
    <row r="323" spans="2:36" s="33" customFormat="1" ht="14.1" customHeight="1" x14ac:dyDescent="0.15"/>
    <row r="324" spans="2:36" s="33" customFormat="1" ht="18" customHeight="1" x14ac:dyDescent="0.15">
      <c r="B324" s="172" t="s">
        <v>82</v>
      </c>
      <c r="C324" s="172"/>
      <c r="D324" s="172"/>
      <c r="E324" s="172"/>
      <c r="F324" s="172" t="s">
        <v>270</v>
      </c>
      <c r="G324" s="172"/>
      <c r="H324" s="172"/>
      <c r="I324" s="172"/>
      <c r="J324" s="398" t="s">
        <v>303</v>
      </c>
      <c r="K324" s="172"/>
      <c r="L324" s="172" t="s">
        <v>304</v>
      </c>
      <c r="M324" s="172"/>
      <c r="N324" s="172"/>
      <c r="O324" s="172"/>
      <c r="P324" s="172"/>
      <c r="Q324" s="172" t="s">
        <v>305</v>
      </c>
      <c r="R324" s="172"/>
      <c r="S324" s="172"/>
      <c r="T324" s="172"/>
      <c r="U324" s="172"/>
      <c r="V324" s="172"/>
      <c r="W324" s="172"/>
      <c r="X324" s="172"/>
      <c r="Y324" s="172"/>
      <c r="Z324" s="172"/>
      <c r="AA324" s="172"/>
      <c r="AB324" s="172"/>
      <c r="AC324" s="172"/>
      <c r="AD324" s="172"/>
      <c r="AE324" s="172"/>
      <c r="AF324" s="172"/>
      <c r="AG324" s="172"/>
      <c r="AH324" s="172"/>
      <c r="AI324" s="172"/>
      <c r="AJ324" s="172"/>
    </row>
    <row r="325" spans="2:36" s="33" customFormat="1" ht="15.95" customHeight="1" x14ac:dyDescent="0.15">
      <c r="B325" s="172"/>
      <c r="C325" s="172"/>
      <c r="D325" s="172"/>
      <c r="E325" s="172"/>
      <c r="F325" s="172"/>
      <c r="G325" s="172"/>
      <c r="H325" s="172"/>
      <c r="I325" s="172"/>
      <c r="J325" s="172"/>
      <c r="K325" s="172"/>
      <c r="L325" s="172"/>
      <c r="M325" s="172"/>
      <c r="N325" s="172"/>
      <c r="O325" s="172"/>
      <c r="P325" s="172"/>
      <c r="Q325" s="431" t="s">
        <v>306</v>
      </c>
      <c r="R325" s="431"/>
      <c r="S325" s="431"/>
      <c r="T325" s="431"/>
      <c r="U325" s="431"/>
      <c r="V325" s="431"/>
      <c r="W325" s="431"/>
      <c r="X325" s="431"/>
      <c r="Y325" s="398" t="s">
        <v>307</v>
      </c>
      <c r="Z325" s="398"/>
      <c r="AA325" s="398"/>
      <c r="AB325" s="398"/>
      <c r="AC325" s="172" t="s">
        <v>308</v>
      </c>
      <c r="AD325" s="172"/>
      <c r="AE325" s="172"/>
      <c r="AF325" s="172"/>
      <c r="AG325" s="172" t="s">
        <v>309</v>
      </c>
      <c r="AH325" s="172"/>
      <c r="AI325" s="172"/>
      <c r="AJ325" s="172"/>
    </row>
    <row r="326" spans="2:36" s="33" customFormat="1" ht="15.95" customHeight="1" x14ac:dyDescent="0.15">
      <c r="B326" s="172"/>
      <c r="C326" s="172"/>
      <c r="D326" s="172"/>
      <c r="E326" s="172"/>
      <c r="F326" s="172"/>
      <c r="G326" s="172"/>
      <c r="H326" s="172"/>
      <c r="I326" s="172"/>
      <c r="J326" s="172"/>
      <c r="K326" s="172"/>
      <c r="L326" s="172"/>
      <c r="M326" s="172"/>
      <c r="N326" s="172"/>
      <c r="O326" s="172"/>
      <c r="P326" s="172"/>
      <c r="Q326" s="431"/>
      <c r="R326" s="431"/>
      <c r="S326" s="431"/>
      <c r="T326" s="431"/>
      <c r="U326" s="431"/>
      <c r="V326" s="431"/>
      <c r="W326" s="431"/>
      <c r="X326" s="431"/>
      <c r="Y326" s="398"/>
      <c r="Z326" s="398"/>
      <c r="AA326" s="398"/>
      <c r="AB326" s="398"/>
      <c r="AC326" s="172"/>
      <c r="AD326" s="172"/>
      <c r="AE326" s="172"/>
      <c r="AF326" s="172"/>
      <c r="AG326" s="172"/>
      <c r="AH326" s="172"/>
      <c r="AI326" s="172"/>
      <c r="AJ326" s="172"/>
    </row>
    <row r="327" spans="2:36" s="33" customFormat="1" ht="14.1" customHeight="1" x14ac:dyDescent="0.15">
      <c r="B327" s="172"/>
      <c r="C327" s="172"/>
      <c r="D327" s="172"/>
      <c r="E327" s="172"/>
      <c r="F327" s="172"/>
      <c r="G327" s="172"/>
      <c r="H327" s="172"/>
      <c r="I327" s="172"/>
      <c r="J327" s="172"/>
      <c r="K327" s="172"/>
      <c r="L327" s="172"/>
      <c r="M327" s="172"/>
      <c r="N327" s="172"/>
      <c r="O327" s="172"/>
      <c r="P327" s="172"/>
      <c r="Q327" s="172" t="s">
        <v>310</v>
      </c>
      <c r="R327" s="172"/>
      <c r="S327" s="172"/>
      <c r="T327" s="172"/>
      <c r="U327" s="172" t="s">
        <v>311</v>
      </c>
      <c r="V327" s="172"/>
      <c r="W327" s="172"/>
      <c r="X327" s="172"/>
      <c r="Y327" s="398"/>
      <c r="Z327" s="398"/>
      <c r="AA327" s="398"/>
      <c r="AB327" s="398"/>
      <c r="AC327" s="172"/>
      <c r="AD327" s="172"/>
      <c r="AE327" s="172"/>
      <c r="AF327" s="172"/>
      <c r="AG327" s="172"/>
      <c r="AH327" s="172"/>
      <c r="AI327" s="172"/>
      <c r="AJ327" s="172"/>
    </row>
    <row r="328" spans="2:36" s="33" customFormat="1" ht="6" customHeight="1" x14ac:dyDescent="0.15">
      <c r="B328" s="172"/>
      <c r="C328" s="172"/>
      <c r="D328" s="172"/>
      <c r="E328" s="172"/>
      <c r="F328" s="172"/>
      <c r="G328" s="172"/>
      <c r="H328" s="172"/>
      <c r="I328" s="172"/>
      <c r="J328" s="172"/>
      <c r="K328" s="172"/>
      <c r="L328" s="172"/>
      <c r="M328" s="172"/>
      <c r="N328" s="172"/>
      <c r="O328" s="172"/>
      <c r="P328" s="172"/>
      <c r="Q328" s="172"/>
      <c r="R328" s="172"/>
      <c r="S328" s="172"/>
      <c r="T328" s="172"/>
      <c r="U328" s="172"/>
      <c r="V328" s="172"/>
      <c r="W328" s="172"/>
      <c r="X328" s="172"/>
      <c r="Y328" s="398"/>
      <c r="Z328" s="398"/>
      <c r="AA328" s="398"/>
      <c r="AB328" s="398"/>
      <c r="AC328" s="172"/>
      <c r="AD328" s="172"/>
      <c r="AE328" s="172"/>
      <c r="AF328" s="172"/>
      <c r="AG328" s="172"/>
      <c r="AH328" s="172"/>
      <c r="AI328" s="172"/>
      <c r="AJ328" s="172"/>
    </row>
    <row r="329" spans="2:36" s="33" customFormat="1" ht="18" customHeight="1" x14ac:dyDescent="0.15">
      <c r="B329" s="212"/>
      <c r="C329" s="186"/>
      <c r="D329" s="186"/>
      <c r="E329" s="187"/>
      <c r="F329" s="420" t="s">
        <v>329</v>
      </c>
      <c r="G329" s="421"/>
      <c r="H329" s="421"/>
      <c r="I329" s="422"/>
      <c r="J329" s="362" t="s">
        <v>312</v>
      </c>
      <c r="K329" s="187"/>
      <c r="L329" s="429"/>
      <c r="M329" s="429"/>
      <c r="N329" s="429"/>
      <c r="O329" s="429"/>
      <c r="P329" s="429"/>
      <c r="Q329" s="430"/>
      <c r="R329" s="430"/>
      <c r="S329" s="430"/>
      <c r="T329" s="430"/>
      <c r="U329" s="430"/>
      <c r="V329" s="430"/>
      <c r="W329" s="430"/>
      <c r="X329" s="430"/>
      <c r="Y329" s="430"/>
      <c r="Z329" s="430"/>
      <c r="AA329" s="430"/>
      <c r="AB329" s="430"/>
      <c r="AC329" s="430"/>
      <c r="AD329" s="430"/>
      <c r="AE329" s="430"/>
      <c r="AF329" s="430"/>
      <c r="AG329" s="432" t="str">
        <f>IF(L329="","",SUM(Q329:AF330))</f>
        <v/>
      </c>
      <c r="AH329" s="433"/>
      <c r="AI329" s="433"/>
      <c r="AJ329" s="434"/>
    </row>
    <row r="330" spans="2:36" s="33" customFormat="1" ht="18" customHeight="1" x14ac:dyDescent="0.15">
      <c r="B330" s="213" t="s">
        <v>314</v>
      </c>
      <c r="C330" s="214"/>
      <c r="D330" s="214"/>
      <c r="E330" s="215"/>
      <c r="F330" s="423"/>
      <c r="G330" s="424"/>
      <c r="H330" s="424"/>
      <c r="I330" s="425"/>
      <c r="J330" s="216"/>
      <c r="K330" s="188"/>
      <c r="L330" s="429"/>
      <c r="M330" s="429"/>
      <c r="N330" s="429"/>
      <c r="O330" s="429"/>
      <c r="P330" s="429"/>
      <c r="Q330" s="430"/>
      <c r="R330" s="430"/>
      <c r="S330" s="430"/>
      <c r="T330" s="430"/>
      <c r="U330" s="430"/>
      <c r="V330" s="430"/>
      <c r="W330" s="430"/>
      <c r="X330" s="430"/>
      <c r="Y330" s="430"/>
      <c r="Z330" s="430"/>
      <c r="AA330" s="430"/>
      <c r="AB330" s="430"/>
      <c r="AC330" s="430"/>
      <c r="AD330" s="430"/>
      <c r="AE330" s="430"/>
      <c r="AF330" s="430"/>
      <c r="AG330" s="435"/>
      <c r="AH330" s="436"/>
      <c r="AI330" s="436"/>
      <c r="AJ330" s="437"/>
    </row>
    <row r="331" spans="2:36" s="33" customFormat="1" ht="18" customHeight="1" x14ac:dyDescent="0.15">
      <c r="B331" s="438" t="s">
        <v>81</v>
      </c>
      <c r="C331" s="439"/>
      <c r="D331" s="439"/>
      <c r="E331" s="61"/>
      <c r="F331" s="423"/>
      <c r="G331" s="424"/>
      <c r="H331" s="424"/>
      <c r="I331" s="425"/>
      <c r="J331" s="362" t="s">
        <v>315</v>
      </c>
      <c r="K331" s="187"/>
      <c r="L331" s="440" t="s">
        <v>327</v>
      </c>
      <c r="M331" s="440"/>
      <c r="N331" s="440"/>
      <c r="O331" s="440"/>
      <c r="P331" s="440"/>
      <c r="Q331" s="430"/>
      <c r="R331" s="430"/>
      <c r="S331" s="430"/>
      <c r="T331" s="430"/>
      <c r="U331" s="430"/>
      <c r="V331" s="430"/>
      <c r="W331" s="430"/>
      <c r="X331" s="430"/>
      <c r="Y331" s="430"/>
      <c r="Z331" s="430"/>
      <c r="AA331" s="430"/>
      <c r="AB331" s="430"/>
      <c r="AC331" s="430"/>
      <c r="AD331" s="430"/>
      <c r="AE331" s="430"/>
      <c r="AF331" s="430"/>
      <c r="AG331" s="432">
        <f>IF(L331="","",SUM(Q331:AF332))</f>
        <v>0</v>
      </c>
      <c r="AH331" s="433"/>
      <c r="AI331" s="433"/>
      <c r="AJ331" s="434"/>
    </row>
    <row r="332" spans="2:36" s="33" customFormat="1" ht="18" customHeight="1" x14ac:dyDescent="0.15">
      <c r="B332" s="406">
        <f>B281</f>
        <v>7</v>
      </c>
      <c r="C332" s="339"/>
      <c r="D332" s="181" t="s">
        <v>82</v>
      </c>
      <c r="E332" s="188"/>
      <c r="F332" s="426"/>
      <c r="G332" s="427"/>
      <c r="H332" s="427"/>
      <c r="I332" s="428"/>
      <c r="J332" s="216"/>
      <c r="K332" s="188"/>
      <c r="L332" s="440"/>
      <c r="M332" s="440"/>
      <c r="N332" s="440"/>
      <c r="O332" s="440"/>
      <c r="P332" s="440"/>
      <c r="Q332" s="430"/>
      <c r="R332" s="430"/>
      <c r="S332" s="430"/>
      <c r="T332" s="430"/>
      <c r="U332" s="430"/>
      <c r="V332" s="430"/>
      <c r="W332" s="430"/>
      <c r="X332" s="430"/>
      <c r="Y332" s="430"/>
      <c r="Z332" s="430"/>
      <c r="AA332" s="430"/>
      <c r="AB332" s="430"/>
      <c r="AC332" s="430"/>
      <c r="AD332" s="430"/>
      <c r="AE332" s="430"/>
      <c r="AF332" s="430"/>
      <c r="AG332" s="435"/>
      <c r="AH332" s="436"/>
      <c r="AI332" s="436"/>
      <c r="AJ332" s="437"/>
    </row>
    <row r="333" spans="2:36" s="33" customFormat="1" ht="18" customHeight="1" x14ac:dyDescent="0.15">
      <c r="B333" s="212"/>
      <c r="C333" s="186"/>
      <c r="D333" s="186"/>
      <c r="E333" s="187"/>
      <c r="F333" s="420" t="s">
        <v>329</v>
      </c>
      <c r="G333" s="421"/>
      <c r="H333" s="421"/>
      <c r="I333" s="422"/>
      <c r="J333" s="362" t="s">
        <v>312</v>
      </c>
      <c r="K333" s="187"/>
      <c r="L333" s="429"/>
      <c r="M333" s="429"/>
      <c r="N333" s="429"/>
      <c r="O333" s="429"/>
      <c r="P333" s="429"/>
      <c r="Q333" s="430"/>
      <c r="R333" s="430"/>
      <c r="S333" s="430"/>
      <c r="T333" s="430"/>
      <c r="U333" s="430"/>
      <c r="V333" s="430"/>
      <c r="W333" s="430"/>
      <c r="X333" s="430"/>
      <c r="Y333" s="430"/>
      <c r="Z333" s="430"/>
      <c r="AA333" s="430"/>
      <c r="AB333" s="430"/>
      <c r="AC333" s="430"/>
      <c r="AD333" s="430"/>
      <c r="AE333" s="430"/>
      <c r="AF333" s="430"/>
      <c r="AG333" s="432" t="str">
        <f t="shared" ref="AG333" si="23">IF(L333="","",SUM(Q333:AF334))</f>
        <v/>
      </c>
      <c r="AH333" s="433"/>
      <c r="AI333" s="433"/>
      <c r="AJ333" s="434"/>
    </row>
    <row r="334" spans="2:36" s="33" customFormat="1" ht="18" customHeight="1" x14ac:dyDescent="0.15">
      <c r="B334" s="213" t="s">
        <v>317</v>
      </c>
      <c r="C334" s="214"/>
      <c r="D334" s="214"/>
      <c r="E334" s="215"/>
      <c r="F334" s="423"/>
      <c r="G334" s="424"/>
      <c r="H334" s="424"/>
      <c r="I334" s="425"/>
      <c r="J334" s="216"/>
      <c r="K334" s="188"/>
      <c r="L334" s="429"/>
      <c r="M334" s="429"/>
      <c r="N334" s="429"/>
      <c r="O334" s="429"/>
      <c r="P334" s="429"/>
      <c r="Q334" s="430"/>
      <c r="R334" s="430"/>
      <c r="S334" s="430"/>
      <c r="T334" s="430"/>
      <c r="U334" s="430"/>
      <c r="V334" s="430"/>
      <c r="W334" s="430"/>
      <c r="X334" s="430"/>
      <c r="Y334" s="430"/>
      <c r="Z334" s="430"/>
      <c r="AA334" s="430"/>
      <c r="AB334" s="430"/>
      <c r="AC334" s="430"/>
      <c r="AD334" s="430"/>
      <c r="AE334" s="430"/>
      <c r="AF334" s="430"/>
      <c r="AG334" s="435"/>
      <c r="AH334" s="436"/>
      <c r="AI334" s="436"/>
      <c r="AJ334" s="437"/>
    </row>
    <row r="335" spans="2:36" s="33" customFormat="1" ht="18" customHeight="1" x14ac:dyDescent="0.15">
      <c r="B335" s="438" t="str">
        <f>IF($B$180="","",$B$180)</f>
        <v>令和</v>
      </c>
      <c r="C335" s="439"/>
      <c r="D335" s="439"/>
      <c r="E335" s="61"/>
      <c r="F335" s="423"/>
      <c r="G335" s="424"/>
      <c r="H335" s="424"/>
      <c r="I335" s="425"/>
      <c r="J335" s="362" t="s">
        <v>315</v>
      </c>
      <c r="K335" s="187"/>
      <c r="L335" s="440" t="s">
        <v>327</v>
      </c>
      <c r="M335" s="440"/>
      <c r="N335" s="440"/>
      <c r="O335" s="440"/>
      <c r="P335" s="440"/>
      <c r="Q335" s="430"/>
      <c r="R335" s="430"/>
      <c r="S335" s="430"/>
      <c r="T335" s="430"/>
      <c r="U335" s="430"/>
      <c r="V335" s="430"/>
      <c r="W335" s="430"/>
      <c r="X335" s="430"/>
      <c r="Y335" s="430"/>
      <c r="Z335" s="430"/>
      <c r="AA335" s="430"/>
      <c r="AB335" s="430"/>
      <c r="AC335" s="430"/>
      <c r="AD335" s="430"/>
      <c r="AE335" s="430"/>
      <c r="AF335" s="430"/>
      <c r="AG335" s="432">
        <f t="shared" ref="AG335" si="24">IF(L335="","",SUM(Q335:AF336))</f>
        <v>0</v>
      </c>
      <c r="AH335" s="433"/>
      <c r="AI335" s="433"/>
      <c r="AJ335" s="434"/>
    </row>
    <row r="336" spans="2:36" s="33" customFormat="1" ht="18" customHeight="1" x14ac:dyDescent="0.15">
      <c r="B336" s="406">
        <f>IF($B$181="","",$B$181+1)</f>
        <v>8</v>
      </c>
      <c r="C336" s="339"/>
      <c r="D336" s="181" t="s">
        <v>82</v>
      </c>
      <c r="E336" s="188"/>
      <c r="F336" s="426"/>
      <c r="G336" s="427"/>
      <c r="H336" s="427"/>
      <c r="I336" s="428"/>
      <c r="J336" s="216"/>
      <c r="K336" s="188"/>
      <c r="L336" s="440"/>
      <c r="M336" s="440"/>
      <c r="N336" s="440"/>
      <c r="O336" s="440"/>
      <c r="P336" s="440"/>
      <c r="Q336" s="430"/>
      <c r="R336" s="430"/>
      <c r="S336" s="430"/>
      <c r="T336" s="430"/>
      <c r="U336" s="430"/>
      <c r="V336" s="430"/>
      <c r="W336" s="430"/>
      <c r="X336" s="430"/>
      <c r="Y336" s="430"/>
      <c r="Z336" s="430"/>
      <c r="AA336" s="430"/>
      <c r="AB336" s="430"/>
      <c r="AC336" s="430"/>
      <c r="AD336" s="430"/>
      <c r="AE336" s="430"/>
      <c r="AF336" s="430"/>
      <c r="AG336" s="435"/>
      <c r="AH336" s="436"/>
      <c r="AI336" s="436"/>
      <c r="AJ336" s="437"/>
    </row>
    <row r="337" spans="2:36" s="33" customFormat="1" ht="18" customHeight="1" x14ac:dyDescent="0.15">
      <c r="B337" s="212"/>
      <c r="C337" s="186"/>
      <c r="D337" s="186"/>
      <c r="E337" s="187"/>
      <c r="F337" s="420" t="s">
        <v>329</v>
      </c>
      <c r="G337" s="421"/>
      <c r="H337" s="421"/>
      <c r="I337" s="422"/>
      <c r="J337" s="362" t="s">
        <v>312</v>
      </c>
      <c r="K337" s="187"/>
      <c r="L337" s="429"/>
      <c r="M337" s="429"/>
      <c r="N337" s="429"/>
      <c r="O337" s="429"/>
      <c r="P337" s="429"/>
      <c r="Q337" s="430"/>
      <c r="R337" s="430"/>
      <c r="S337" s="430"/>
      <c r="T337" s="430"/>
      <c r="U337" s="430"/>
      <c r="V337" s="430"/>
      <c r="W337" s="430"/>
      <c r="X337" s="430"/>
      <c r="Y337" s="430"/>
      <c r="Z337" s="430"/>
      <c r="AA337" s="430"/>
      <c r="AB337" s="430"/>
      <c r="AC337" s="430"/>
      <c r="AD337" s="430"/>
      <c r="AE337" s="430"/>
      <c r="AF337" s="430"/>
      <c r="AG337" s="432" t="str">
        <f t="shared" ref="AG337" si="25">IF(L337="","",SUM(Q337:AF338))</f>
        <v/>
      </c>
      <c r="AH337" s="433"/>
      <c r="AI337" s="433"/>
      <c r="AJ337" s="434"/>
    </row>
    <row r="338" spans="2:36" s="33" customFormat="1" ht="18" customHeight="1" x14ac:dyDescent="0.15">
      <c r="B338" s="213" t="s">
        <v>319</v>
      </c>
      <c r="C338" s="214"/>
      <c r="D338" s="214"/>
      <c r="E338" s="215"/>
      <c r="F338" s="423"/>
      <c r="G338" s="424"/>
      <c r="H338" s="424"/>
      <c r="I338" s="425"/>
      <c r="J338" s="216"/>
      <c r="K338" s="188"/>
      <c r="L338" s="429"/>
      <c r="M338" s="429"/>
      <c r="N338" s="429"/>
      <c r="O338" s="429"/>
      <c r="P338" s="429"/>
      <c r="Q338" s="430"/>
      <c r="R338" s="430"/>
      <c r="S338" s="430"/>
      <c r="T338" s="430"/>
      <c r="U338" s="430"/>
      <c r="V338" s="430"/>
      <c r="W338" s="430"/>
      <c r="X338" s="430"/>
      <c r="Y338" s="430"/>
      <c r="Z338" s="430"/>
      <c r="AA338" s="430"/>
      <c r="AB338" s="430"/>
      <c r="AC338" s="430"/>
      <c r="AD338" s="430"/>
      <c r="AE338" s="430"/>
      <c r="AF338" s="430"/>
      <c r="AG338" s="435"/>
      <c r="AH338" s="436"/>
      <c r="AI338" s="436"/>
      <c r="AJ338" s="437"/>
    </row>
    <row r="339" spans="2:36" s="33" customFormat="1" ht="18" customHeight="1" x14ac:dyDescent="0.15">
      <c r="B339" s="438" t="str">
        <f>IF($B$180="","",$B$180)</f>
        <v>令和</v>
      </c>
      <c r="C339" s="439"/>
      <c r="D339" s="439"/>
      <c r="E339" s="61"/>
      <c r="F339" s="423"/>
      <c r="G339" s="424"/>
      <c r="H339" s="424"/>
      <c r="I339" s="425"/>
      <c r="J339" s="362" t="s">
        <v>315</v>
      </c>
      <c r="K339" s="187"/>
      <c r="L339" s="440" t="s">
        <v>327</v>
      </c>
      <c r="M339" s="440"/>
      <c r="N339" s="440"/>
      <c r="O339" s="440"/>
      <c r="P339" s="440"/>
      <c r="Q339" s="430"/>
      <c r="R339" s="430"/>
      <c r="S339" s="430"/>
      <c r="T339" s="430"/>
      <c r="U339" s="430"/>
      <c r="V339" s="430"/>
      <c r="W339" s="430"/>
      <c r="X339" s="430"/>
      <c r="Y339" s="430"/>
      <c r="Z339" s="430"/>
      <c r="AA339" s="430"/>
      <c r="AB339" s="430"/>
      <c r="AC339" s="430"/>
      <c r="AD339" s="430"/>
      <c r="AE339" s="430"/>
      <c r="AF339" s="430"/>
      <c r="AG339" s="432">
        <f t="shared" ref="AG339" si="26">IF(L339="","",SUM(Q339:AF340))</f>
        <v>0</v>
      </c>
      <c r="AH339" s="433"/>
      <c r="AI339" s="433"/>
      <c r="AJ339" s="434"/>
    </row>
    <row r="340" spans="2:36" s="33" customFormat="1" ht="18" customHeight="1" x14ac:dyDescent="0.15">
      <c r="B340" s="406">
        <f>IF($B$185="","",$B$185+1)</f>
        <v>9</v>
      </c>
      <c r="C340" s="339"/>
      <c r="D340" s="181" t="s">
        <v>82</v>
      </c>
      <c r="E340" s="188"/>
      <c r="F340" s="426"/>
      <c r="G340" s="427"/>
      <c r="H340" s="427"/>
      <c r="I340" s="428"/>
      <c r="J340" s="216"/>
      <c r="K340" s="188"/>
      <c r="L340" s="440"/>
      <c r="M340" s="440"/>
      <c r="N340" s="440"/>
      <c r="O340" s="440"/>
      <c r="P340" s="440"/>
      <c r="Q340" s="430"/>
      <c r="R340" s="430"/>
      <c r="S340" s="430"/>
      <c r="T340" s="430"/>
      <c r="U340" s="430"/>
      <c r="V340" s="430"/>
      <c r="W340" s="430"/>
      <c r="X340" s="430"/>
      <c r="Y340" s="430"/>
      <c r="Z340" s="430"/>
      <c r="AA340" s="430"/>
      <c r="AB340" s="430"/>
      <c r="AC340" s="430"/>
      <c r="AD340" s="430"/>
      <c r="AE340" s="430"/>
      <c r="AF340" s="430"/>
      <c r="AG340" s="435"/>
      <c r="AH340" s="436"/>
      <c r="AI340" s="436"/>
      <c r="AJ340" s="437"/>
    </row>
    <row r="341" spans="2:36" s="33" customFormat="1" ht="18" customHeight="1" x14ac:dyDescent="0.15">
      <c r="B341" s="212"/>
      <c r="C341" s="186"/>
      <c r="D341" s="186"/>
      <c r="E341" s="187"/>
      <c r="F341" s="420" t="s">
        <v>329</v>
      </c>
      <c r="G341" s="421"/>
      <c r="H341" s="421"/>
      <c r="I341" s="422"/>
      <c r="J341" s="362" t="s">
        <v>312</v>
      </c>
      <c r="K341" s="187"/>
      <c r="L341" s="429"/>
      <c r="M341" s="429"/>
      <c r="N341" s="429"/>
      <c r="O341" s="429"/>
      <c r="P341" s="429"/>
      <c r="Q341" s="430"/>
      <c r="R341" s="430"/>
      <c r="S341" s="430"/>
      <c r="T341" s="430"/>
      <c r="U341" s="430"/>
      <c r="V341" s="430"/>
      <c r="W341" s="430"/>
      <c r="X341" s="430"/>
      <c r="Y341" s="430"/>
      <c r="Z341" s="430"/>
      <c r="AA341" s="430"/>
      <c r="AB341" s="430"/>
      <c r="AC341" s="430"/>
      <c r="AD341" s="430"/>
      <c r="AE341" s="430"/>
      <c r="AF341" s="430"/>
      <c r="AG341" s="432" t="str">
        <f t="shared" ref="AG341" si="27">IF(L341="","",SUM(Q341:AF342))</f>
        <v/>
      </c>
      <c r="AH341" s="433"/>
      <c r="AI341" s="433"/>
      <c r="AJ341" s="434"/>
    </row>
    <row r="342" spans="2:36" s="33" customFormat="1" ht="18" customHeight="1" x14ac:dyDescent="0.15">
      <c r="B342" s="213" t="s">
        <v>320</v>
      </c>
      <c r="C342" s="214"/>
      <c r="D342" s="214"/>
      <c r="E342" s="215"/>
      <c r="F342" s="423"/>
      <c r="G342" s="424"/>
      <c r="H342" s="424"/>
      <c r="I342" s="425"/>
      <c r="J342" s="216"/>
      <c r="K342" s="188"/>
      <c r="L342" s="429"/>
      <c r="M342" s="429"/>
      <c r="N342" s="429"/>
      <c r="O342" s="429"/>
      <c r="P342" s="429"/>
      <c r="Q342" s="430"/>
      <c r="R342" s="430"/>
      <c r="S342" s="430"/>
      <c r="T342" s="430"/>
      <c r="U342" s="430"/>
      <c r="V342" s="430"/>
      <c r="W342" s="430"/>
      <c r="X342" s="430"/>
      <c r="Y342" s="430"/>
      <c r="Z342" s="430"/>
      <c r="AA342" s="430"/>
      <c r="AB342" s="430"/>
      <c r="AC342" s="430"/>
      <c r="AD342" s="430"/>
      <c r="AE342" s="430"/>
      <c r="AF342" s="430"/>
      <c r="AG342" s="435"/>
      <c r="AH342" s="436"/>
      <c r="AI342" s="436"/>
      <c r="AJ342" s="437"/>
    </row>
    <row r="343" spans="2:36" s="33" customFormat="1" ht="18" customHeight="1" x14ac:dyDescent="0.15">
      <c r="B343" s="438" t="str">
        <f>IF($B$180="","",$B$180)</f>
        <v>令和</v>
      </c>
      <c r="C343" s="439"/>
      <c r="D343" s="439"/>
      <c r="E343" s="61"/>
      <c r="F343" s="423"/>
      <c r="G343" s="424"/>
      <c r="H343" s="424"/>
      <c r="I343" s="425"/>
      <c r="J343" s="362" t="s">
        <v>315</v>
      </c>
      <c r="K343" s="187"/>
      <c r="L343" s="440" t="s">
        <v>327</v>
      </c>
      <c r="M343" s="440"/>
      <c r="N343" s="440"/>
      <c r="O343" s="440"/>
      <c r="P343" s="440"/>
      <c r="Q343" s="430"/>
      <c r="R343" s="430"/>
      <c r="S343" s="430"/>
      <c r="T343" s="430"/>
      <c r="U343" s="430"/>
      <c r="V343" s="430"/>
      <c r="W343" s="430"/>
      <c r="X343" s="430"/>
      <c r="Y343" s="430"/>
      <c r="Z343" s="430"/>
      <c r="AA343" s="430"/>
      <c r="AB343" s="430"/>
      <c r="AC343" s="430"/>
      <c r="AD343" s="430"/>
      <c r="AE343" s="430"/>
      <c r="AF343" s="430"/>
      <c r="AG343" s="432">
        <f t="shared" ref="AG343" si="28">IF(L343="","",SUM(Q343:AF344))</f>
        <v>0</v>
      </c>
      <c r="AH343" s="433"/>
      <c r="AI343" s="433"/>
      <c r="AJ343" s="434"/>
    </row>
    <row r="344" spans="2:36" s="33" customFormat="1" ht="18" customHeight="1" x14ac:dyDescent="0.15">
      <c r="B344" s="406">
        <f>IF($B$189="","",$B$189+1)</f>
        <v>10</v>
      </c>
      <c r="C344" s="339"/>
      <c r="D344" s="181" t="s">
        <v>82</v>
      </c>
      <c r="E344" s="188"/>
      <c r="F344" s="426"/>
      <c r="G344" s="427"/>
      <c r="H344" s="427"/>
      <c r="I344" s="428"/>
      <c r="J344" s="216"/>
      <c r="K344" s="188"/>
      <c r="L344" s="440"/>
      <c r="M344" s="440"/>
      <c r="N344" s="440"/>
      <c r="O344" s="440"/>
      <c r="P344" s="440"/>
      <c r="Q344" s="430"/>
      <c r="R344" s="430"/>
      <c r="S344" s="430"/>
      <c r="T344" s="430"/>
      <c r="U344" s="430"/>
      <c r="V344" s="430"/>
      <c r="W344" s="430"/>
      <c r="X344" s="430"/>
      <c r="Y344" s="430"/>
      <c r="Z344" s="430"/>
      <c r="AA344" s="430"/>
      <c r="AB344" s="430"/>
      <c r="AC344" s="430"/>
      <c r="AD344" s="430"/>
      <c r="AE344" s="430"/>
      <c r="AF344" s="430"/>
      <c r="AG344" s="435"/>
      <c r="AH344" s="436"/>
      <c r="AI344" s="436"/>
      <c r="AJ344" s="437"/>
    </row>
    <row r="345" spans="2:36" s="33" customFormat="1" ht="18" customHeight="1" x14ac:dyDescent="0.15">
      <c r="B345" s="212"/>
      <c r="C345" s="186"/>
      <c r="D345" s="186"/>
      <c r="E345" s="187"/>
      <c r="F345" s="420" t="s">
        <v>329</v>
      </c>
      <c r="G345" s="421"/>
      <c r="H345" s="421"/>
      <c r="I345" s="422"/>
      <c r="J345" s="362" t="s">
        <v>312</v>
      </c>
      <c r="K345" s="187"/>
      <c r="L345" s="429"/>
      <c r="M345" s="429"/>
      <c r="N345" s="429"/>
      <c r="O345" s="429"/>
      <c r="P345" s="429"/>
      <c r="Q345" s="430"/>
      <c r="R345" s="430"/>
      <c r="S345" s="430"/>
      <c r="T345" s="430"/>
      <c r="U345" s="430"/>
      <c r="V345" s="430"/>
      <c r="W345" s="430"/>
      <c r="X345" s="430"/>
      <c r="Y345" s="430"/>
      <c r="Z345" s="430"/>
      <c r="AA345" s="430"/>
      <c r="AB345" s="430"/>
      <c r="AC345" s="430"/>
      <c r="AD345" s="430"/>
      <c r="AE345" s="430"/>
      <c r="AF345" s="430"/>
      <c r="AG345" s="432" t="str">
        <f t="shared" ref="AG345" si="29">IF(L345="","",SUM(Q345:AF346))</f>
        <v/>
      </c>
      <c r="AH345" s="433"/>
      <c r="AI345" s="433"/>
      <c r="AJ345" s="434"/>
    </row>
    <row r="346" spans="2:36" s="33" customFormat="1" ht="18" customHeight="1" x14ac:dyDescent="0.15">
      <c r="B346" s="213" t="s">
        <v>321</v>
      </c>
      <c r="C346" s="214"/>
      <c r="D346" s="214"/>
      <c r="E346" s="215"/>
      <c r="F346" s="423"/>
      <c r="G346" s="424"/>
      <c r="H346" s="424"/>
      <c r="I346" s="425"/>
      <c r="J346" s="216"/>
      <c r="K346" s="188"/>
      <c r="L346" s="429"/>
      <c r="M346" s="429"/>
      <c r="N346" s="429"/>
      <c r="O346" s="429"/>
      <c r="P346" s="429"/>
      <c r="Q346" s="430"/>
      <c r="R346" s="430"/>
      <c r="S346" s="430"/>
      <c r="T346" s="430"/>
      <c r="U346" s="430"/>
      <c r="V346" s="430"/>
      <c r="W346" s="430"/>
      <c r="X346" s="430"/>
      <c r="Y346" s="430"/>
      <c r="Z346" s="430"/>
      <c r="AA346" s="430"/>
      <c r="AB346" s="430"/>
      <c r="AC346" s="430"/>
      <c r="AD346" s="430"/>
      <c r="AE346" s="430"/>
      <c r="AF346" s="430"/>
      <c r="AG346" s="435"/>
      <c r="AH346" s="436"/>
      <c r="AI346" s="436"/>
      <c r="AJ346" s="437"/>
    </row>
    <row r="347" spans="2:36" s="33" customFormat="1" ht="18" customHeight="1" x14ac:dyDescent="0.15">
      <c r="B347" s="438" t="str">
        <f>IF($B$180="","",$B$180)</f>
        <v>令和</v>
      </c>
      <c r="C347" s="439"/>
      <c r="D347" s="439"/>
      <c r="E347" s="61"/>
      <c r="F347" s="423"/>
      <c r="G347" s="424"/>
      <c r="H347" s="424"/>
      <c r="I347" s="425"/>
      <c r="J347" s="362" t="s">
        <v>315</v>
      </c>
      <c r="K347" s="187"/>
      <c r="L347" s="440" t="s">
        <v>327</v>
      </c>
      <c r="M347" s="440"/>
      <c r="N347" s="440"/>
      <c r="O347" s="440"/>
      <c r="P347" s="440"/>
      <c r="Q347" s="430"/>
      <c r="R347" s="430"/>
      <c r="S347" s="430"/>
      <c r="T347" s="430"/>
      <c r="U347" s="430"/>
      <c r="V347" s="430"/>
      <c r="W347" s="430"/>
      <c r="X347" s="430"/>
      <c r="Y347" s="430"/>
      <c r="Z347" s="430"/>
      <c r="AA347" s="430"/>
      <c r="AB347" s="430"/>
      <c r="AC347" s="430"/>
      <c r="AD347" s="430"/>
      <c r="AE347" s="430"/>
      <c r="AF347" s="430"/>
      <c r="AG347" s="432">
        <f t="shared" ref="AG347" si="30">IF(L347="","",SUM(Q347:AF348))</f>
        <v>0</v>
      </c>
      <c r="AH347" s="433"/>
      <c r="AI347" s="433"/>
      <c r="AJ347" s="434"/>
    </row>
    <row r="348" spans="2:36" s="33" customFormat="1" ht="18" customHeight="1" x14ac:dyDescent="0.15">
      <c r="B348" s="406">
        <f>IF($B$193="","",$B$193+1)</f>
        <v>11</v>
      </c>
      <c r="C348" s="339"/>
      <c r="D348" s="181" t="s">
        <v>82</v>
      </c>
      <c r="E348" s="188"/>
      <c r="F348" s="426"/>
      <c r="G348" s="427"/>
      <c r="H348" s="427"/>
      <c r="I348" s="428"/>
      <c r="J348" s="216"/>
      <c r="K348" s="188"/>
      <c r="L348" s="440"/>
      <c r="M348" s="440"/>
      <c r="N348" s="440"/>
      <c r="O348" s="440"/>
      <c r="P348" s="440"/>
      <c r="Q348" s="430"/>
      <c r="R348" s="430"/>
      <c r="S348" s="430"/>
      <c r="T348" s="430"/>
      <c r="U348" s="430"/>
      <c r="V348" s="430"/>
      <c r="W348" s="430"/>
      <c r="X348" s="430"/>
      <c r="Y348" s="430"/>
      <c r="Z348" s="430"/>
      <c r="AA348" s="430"/>
      <c r="AB348" s="430"/>
      <c r="AC348" s="430"/>
      <c r="AD348" s="430"/>
      <c r="AE348" s="430"/>
      <c r="AF348" s="430"/>
      <c r="AG348" s="435"/>
      <c r="AH348" s="436"/>
      <c r="AI348" s="436"/>
      <c r="AJ348" s="437"/>
    </row>
    <row r="349" spans="2:36" s="33" customFormat="1" ht="14.1" customHeight="1" x14ac:dyDescent="0.15">
      <c r="C349" s="40" t="s">
        <v>31</v>
      </c>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row>
    <row r="350" spans="2:36" s="33" customFormat="1" ht="14.1" customHeight="1" x14ac:dyDescent="0.15">
      <c r="C350" s="31" t="s">
        <v>32</v>
      </c>
      <c r="D350" s="322" t="s">
        <v>322</v>
      </c>
      <c r="E350" s="322"/>
      <c r="F350" s="322"/>
      <c r="G350" s="322"/>
      <c r="H350" s="322"/>
      <c r="I350" s="322"/>
      <c r="J350" s="322"/>
      <c r="K350" s="322"/>
      <c r="L350" s="322"/>
      <c r="M350" s="322"/>
      <c r="N350" s="322"/>
      <c r="O350" s="322"/>
      <c r="P350" s="322"/>
      <c r="Q350" s="322"/>
      <c r="R350" s="322"/>
      <c r="S350" s="322"/>
      <c r="T350" s="322"/>
      <c r="U350" s="322"/>
      <c r="V350" s="322"/>
      <c r="W350" s="322"/>
      <c r="X350" s="322"/>
      <c r="Y350" s="322"/>
      <c r="Z350" s="322"/>
      <c r="AA350" s="322"/>
      <c r="AB350" s="322"/>
      <c r="AC350" s="322"/>
      <c r="AD350" s="322"/>
      <c r="AE350" s="322"/>
      <c r="AF350" s="322"/>
      <c r="AG350" s="322"/>
      <c r="AH350" s="322"/>
      <c r="AI350" s="322"/>
      <c r="AJ350" s="322"/>
    </row>
    <row r="351" spans="2:36" s="33" customFormat="1" ht="26.1" customHeight="1" x14ac:dyDescent="0.15">
      <c r="C351" s="31" t="s">
        <v>202</v>
      </c>
      <c r="D351" s="322" t="s">
        <v>323</v>
      </c>
      <c r="E351" s="322"/>
      <c r="F351" s="322"/>
      <c r="G351" s="322"/>
      <c r="H351" s="322"/>
      <c r="I351" s="322"/>
      <c r="J351" s="322"/>
      <c r="K351" s="322"/>
      <c r="L351" s="322"/>
      <c r="M351" s="322"/>
      <c r="N351" s="322"/>
      <c r="O351" s="322"/>
      <c r="P351" s="322"/>
      <c r="Q351" s="322"/>
      <c r="R351" s="322"/>
      <c r="S351" s="322"/>
      <c r="T351" s="322"/>
      <c r="U351" s="322"/>
      <c r="V351" s="322"/>
      <c r="W351" s="322"/>
      <c r="X351" s="322"/>
      <c r="Y351" s="322"/>
      <c r="Z351" s="322"/>
      <c r="AA351" s="322"/>
      <c r="AB351" s="322"/>
      <c r="AC351" s="322"/>
      <c r="AD351" s="322"/>
      <c r="AE351" s="322"/>
      <c r="AF351" s="322"/>
      <c r="AG351" s="322"/>
      <c r="AH351" s="322"/>
      <c r="AI351" s="322"/>
      <c r="AJ351" s="322"/>
    </row>
    <row r="352" spans="2:36" s="33" customFormat="1" ht="26.1" customHeight="1" x14ac:dyDescent="0.15">
      <c r="C352" s="31" t="s">
        <v>36</v>
      </c>
      <c r="D352" s="322" t="s">
        <v>324</v>
      </c>
      <c r="E352" s="322"/>
      <c r="F352" s="322"/>
      <c r="G352" s="322"/>
      <c r="H352" s="322"/>
      <c r="I352" s="322"/>
      <c r="J352" s="322"/>
      <c r="K352" s="322"/>
      <c r="L352" s="322"/>
      <c r="M352" s="322"/>
      <c r="N352" s="322"/>
      <c r="O352" s="322"/>
      <c r="P352" s="322"/>
      <c r="Q352" s="322"/>
      <c r="R352" s="322"/>
      <c r="S352" s="322"/>
      <c r="T352" s="322"/>
      <c r="U352" s="322"/>
      <c r="V352" s="322"/>
      <c r="W352" s="322"/>
      <c r="X352" s="322"/>
      <c r="Y352" s="322"/>
      <c r="Z352" s="322"/>
      <c r="AA352" s="322"/>
      <c r="AB352" s="322"/>
      <c r="AC352" s="322"/>
      <c r="AD352" s="322"/>
      <c r="AE352" s="322"/>
      <c r="AF352" s="322"/>
      <c r="AG352" s="322"/>
      <c r="AH352" s="322"/>
      <c r="AI352" s="322"/>
      <c r="AJ352" s="322"/>
    </row>
    <row r="353" spans="3:36" s="33" customFormat="1" ht="14.1" customHeight="1" x14ac:dyDescent="0.15">
      <c r="C353" s="31" t="s">
        <v>38</v>
      </c>
      <c r="D353" s="322" t="s">
        <v>325</v>
      </c>
      <c r="E353" s="322"/>
      <c r="F353" s="322"/>
      <c r="G353" s="322"/>
      <c r="H353" s="322"/>
      <c r="I353" s="322"/>
      <c r="J353" s="322"/>
      <c r="K353" s="322"/>
      <c r="L353" s="322"/>
      <c r="M353" s="322"/>
      <c r="N353" s="322"/>
      <c r="O353" s="322"/>
      <c r="P353" s="322"/>
      <c r="Q353" s="322"/>
      <c r="R353" s="322"/>
      <c r="S353" s="322"/>
      <c r="T353" s="322"/>
      <c r="U353" s="322"/>
      <c r="V353" s="322"/>
      <c r="W353" s="322"/>
      <c r="X353" s="322"/>
      <c r="Y353" s="322"/>
      <c r="Z353" s="322"/>
      <c r="AA353" s="322"/>
      <c r="AB353" s="322"/>
      <c r="AC353" s="322"/>
      <c r="AD353" s="322"/>
      <c r="AE353" s="322"/>
      <c r="AF353" s="322"/>
      <c r="AG353" s="322"/>
      <c r="AH353" s="322"/>
      <c r="AI353" s="322"/>
      <c r="AJ353" s="322"/>
    </row>
    <row r="354" spans="3:36" s="33" customFormat="1" ht="14.1" customHeight="1" x14ac:dyDescent="0.15">
      <c r="C354" s="31" t="s">
        <v>40</v>
      </c>
      <c r="D354" s="322" t="s">
        <v>326</v>
      </c>
      <c r="E354" s="322"/>
      <c r="F354" s="322"/>
      <c r="G354" s="322"/>
      <c r="H354" s="322"/>
      <c r="I354" s="322"/>
      <c r="J354" s="322"/>
      <c r="K354" s="322"/>
      <c r="L354" s="322"/>
      <c r="M354" s="322"/>
      <c r="N354" s="322"/>
      <c r="O354" s="322"/>
      <c r="P354" s="322"/>
      <c r="Q354" s="322"/>
      <c r="R354" s="322"/>
      <c r="S354" s="322"/>
      <c r="T354" s="322"/>
      <c r="U354" s="322"/>
      <c r="V354" s="322"/>
      <c r="W354" s="322"/>
      <c r="X354" s="322"/>
      <c r="Y354" s="322"/>
      <c r="Z354" s="322"/>
      <c r="AA354" s="322"/>
      <c r="AB354" s="322"/>
      <c r="AC354" s="322"/>
      <c r="AD354" s="322"/>
      <c r="AE354" s="322"/>
      <c r="AF354" s="322"/>
      <c r="AG354" s="322"/>
      <c r="AH354" s="322"/>
      <c r="AI354" s="322"/>
      <c r="AJ354" s="322"/>
    </row>
    <row r="355" spans="3:36" s="33" customFormat="1" ht="14.1" customHeight="1" x14ac:dyDescent="0.15">
      <c r="C355" s="31"/>
      <c r="D355" s="67"/>
      <c r="E355" s="67"/>
      <c r="F355" s="67"/>
      <c r="G355" s="67"/>
      <c r="H355" s="67"/>
      <c r="I355" s="67"/>
      <c r="J355" s="67"/>
      <c r="K355" s="67"/>
      <c r="L355" s="67"/>
      <c r="M355" s="67"/>
      <c r="N355" s="67"/>
      <c r="O355" s="67"/>
      <c r="P355" s="67"/>
      <c r="Q355" s="67"/>
      <c r="R355" s="67"/>
      <c r="S355" s="67"/>
      <c r="T355" s="67"/>
      <c r="U355" s="67"/>
      <c r="V355" s="67"/>
      <c r="W355" s="67"/>
      <c r="X355" s="67"/>
      <c r="Y355" s="67"/>
      <c r="Z355" s="67"/>
      <c r="AA355" s="67"/>
      <c r="AB355" s="67"/>
      <c r="AC355" s="67"/>
      <c r="AD355" s="67"/>
      <c r="AE355" s="67"/>
      <c r="AF355" s="67"/>
      <c r="AG355" s="67"/>
      <c r="AH355" s="67"/>
      <c r="AI355" s="67"/>
      <c r="AJ355" s="67"/>
    </row>
    <row r="356" spans="3:36" s="33" customFormat="1" ht="14.1" customHeight="1" x14ac:dyDescent="0.15">
      <c r="C356" s="31"/>
      <c r="D356" s="67"/>
      <c r="E356" s="67"/>
      <c r="F356" s="67"/>
      <c r="G356" s="67"/>
      <c r="H356" s="67"/>
      <c r="I356" s="67"/>
      <c r="J356" s="67"/>
      <c r="K356" s="67"/>
      <c r="L356" s="67"/>
      <c r="M356" s="67"/>
      <c r="N356" s="67"/>
      <c r="O356" s="67"/>
      <c r="P356" s="67"/>
      <c r="Q356" s="67"/>
      <c r="R356" s="67"/>
      <c r="S356" s="67"/>
      <c r="T356" s="67"/>
      <c r="U356" s="67"/>
      <c r="V356" s="67"/>
      <c r="W356" s="67"/>
      <c r="X356" s="67"/>
      <c r="Y356" s="67"/>
      <c r="Z356" s="67"/>
      <c r="AA356" s="67"/>
      <c r="AB356" s="67"/>
      <c r="AC356" s="67"/>
      <c r="AD356" s="67"/>
      <c r="AE356" s="67"/>
      <c r="AF356" s="67"/>
      <c r="AG356" s="67"/>
      <c r="AH356" s="67"/>
      <c r="AI356" s="67"/>
      <c r="AJ356" s="67"/>
    </row>
    <row r="357" spans="3:36" s="33" customFormat="1" ht="14.1" customHeight="1" x14ac:dyDescent="0.15">
      <c r="C357" s="31"/>
      <c r="D357" s="67"/>
      <c r="E357" s="67"/>
      <c r="F357" s="67"/>
      <c r="G357" s="67"/>
      <c r="H357" s="67"/>
      <c r="I357" s="67"/>
      <c r="J357" s="67"/>
      <c r="K357" s="67"/>
      <c r="L357" s="67"/>
      <c r="M357" s="67"/>
      <c r="N357" s="67"/>
      <c r="O357" s="67"/>
      <c r="P357" s="67"/>
      <c r="Q357" s="67"/>
      <c r="R357" s="67"/>
      <c r="S357" s="67"/>
      <c r="T357" s="67"/>
      <c r="U357" s="67"/>
      <c r="V357" s="67"/>
      <c r="W357" s="67"/>
      <c r="X357" s="67"/>
      <c r="Y357" s="67"/>
      <c r="Z357" s="67"/>
      <c r="AA357" s="67"/>
      <c r="AB357" s="67"/>
      <c r="AC357" s="67"/>
      <c r="AD357" s="67"/>
      <c r="AE357" s="67"/>
      <c r="AF357" s="67"/>
      <c r="AG357" s="67"/>
      <c r="AH357" s="67"/>
      <c r="AI357" s="67"/>
      <c r="AJ357" s="67"/>
    </row>
    <row r="358" spans="3:36" s="33" customFormat="1" ht="14.1" customHeight="1" x14ac:dyDescent="0.15">
      <c r="C358" s="31"/>
      <c r="D358" s="67"/>
      <c r="E358" s="67"/>
      <c r="F358" s="67"/>
      <c r="G358" s="67"/>
      <c r="H358" s="67"/>
      <c r="I358" s="67"/>
      <c r="J358" s="67"/>
      <c r="K358" s="67"/>
      <c r="L358" s="67"/>
      <c r="M358" s="67"/>
      <c r="N358" s="67"/>
      <c r="O358" s="67"/>
      <c r="P358" s="67"/>
      <c r="Q358" s="67"/>
      <c r="R358" s="67"/>
      <c r="S358" s="67"/>
      <c r="T358" s="67"/>
      <c r="U358" s="67"/>
      <c r="V358" s="67"/>
      <c r="W358" s="67"/>
      <c r="X358" s="67"/>
      <c r="Y358" s="67"/>
      <c r="Z358" s="67"/>
      <c r="AA358" s="67"/>
      <c r="AB358" s="67"/>
      <c r="AC358" s="67"/>
      <c r="AD358" s="67"/>
      <c r="AE358" s="67"/>
      <c r="AF358" s="67"/>
      <c r="AG358" s="67"/>
      <c r="AH358" s="67"/>
      <c r="AI358" s="67"/>
      <c r="AJ358" s="67"/>
    </row>
    <row r="359" spans="3:36" s="33" customFormat="1" ht="14.1" customHeight="1" x14ac:dyDescent="0.15">
      <c r="C359" s="31"/>
      <c r="D359" s="67"/>
      <c r="E359" s="67"/>
      <c r="F359" s="67"/>
      <c r="G359" s="67"/>
      <c r="H359" s="67"/>
      <c r="I359" s="67"/>
      <c r="J359" s="67"/>
      <c r="K359" s="67"/>
      <c r="L359" s="67"/>
      <c r="M359" s="67"/>
      <c r="N359" s="67"/>
      <c r="O359" s="67"/>
      <c r="P359" s="67"/>
      <c r="Q359" s="67"/>
      <c r="R359" s="67"/>
      <c r="S359" s="67"/>
      <c r="T359" s="67"/>
      <c r="U359" s="67"/>
      <c r="V359" s="67"/>
      <c r="W359" s="67"/>
      <c r="X359" s="67"/>
      <c r="Y359" s="67"/>
      <c r="Z359" s="67"/>
      <c r="AA359" s="67"/>
      <c r="AB359" s="67"/>
      <c r="AC359" s="67"/>
      <c r="AD359" s="67"/>
      <c r="AE359" s="67"/>
      <c r="AF359" s="67"/>
      <c r="AG359" s="67"/>
      <c r="AH359" s="67"/>
      <c r="AI359" s="67"/>
      <c r="AJ359" s="67"/>
    </row>
    <row r="360" spans="3:36" s="33" customFormat="1" ht="14.1" customHeight="1" x14ac:dyDescent="0.15">
      <c r="C360" s="31"/>
      <c r="D360" s="67"/>
      <c r="E360" s="67"/>
      <c r="F360" s="67"/>
      <c r="G360" s="67"/>
      <c r="H360" s="67"/>
      <c r="I360" s="67"/>
      <c r="J360" s="67"/>
      <c r="K360" s="67"/>
      <c r="L360" s="67"/>
      <c r="M360" s="67"/>
      <c r="N360" s="67"/>
      <c r="O360" s="67"/>
      <c r="P360" s="67"/>
      <c r="Q360" s="67"/>
      <c r="R360" s="67"/>
      <c r="S360" s="67"/>
      <c r="T360" s="67"/>
      <c r="U360" s="67"/>
      <c r="V360" s="67"/>
      <c r="W360" s="67"/>
      <c r="X360" s="67"/>
      <c r="Y360" s="67"/>
      <c r="Z360" s="67"/>
      <c r="AA360" s="67"/>
      <c r="AB360" s="67"/>
      <c r="AC360" s="67"/>
      <c r="AD360" s="67"/>
      <c r="AE360" s="67"/>
      <c r="AF360" s="67"/>
      <c r="AG360" s="67"/>
      <c r="AH360" s="67"/>
      <c r="AI360" s="67"/>
      <c r="AJ360" s="67"/>
    </row>
    <row r="361" spans="3:36" s="33" customFormat="1" ht="14.1" customHeight="1" x14ac:dyDescent="0.15">
      <c r="C361" s="31"/>
      <c r="D361" s="67"/>
      <c r="E361" s="67"/>
      <c r="F361" s="67"/>
      <c r="G361" s="67"/>
      <c r="H361" s="67"/>
      <c r="I361" s="67"/>
      <c r="J361" s="67"/>
      <c r="K361" s="67"/>
      <c r="L361" s="67"/>
      <c r="M361" s="67"/>
      <c r="N361" s="67"/>
      <c r="O361" s="67"/>
      <c r="P361" s="67"/>
      <c r="Q361" s="67"/>
      <c r="R361" s="67"/>
      <c r="S361" s="67"/>
      <c r="T361" s="67"/>
      <c r="U361" s="67"/>
      <c r="V361" s="67"/>
      <c r="W361" s="67"/>
      <c r="X361" s="67"/>
      <c r="Y361" s="67"/>
      <c r="Z361" s="67"/>
      <c r="AA361" s="67"/>
      <c r="AB361" s="67"/>
      <c r="AC361" s="67"/>
      <c r="AD361" s="67"/>
      <c r="AE361" s="67"/>
      <c r="AF361" s="67"/>
      <c r="AG361" s="67"/>
      <c r="AH361" s="67"/>
      <c r="AI361" s="67"/>
      <c r="AJ361" s="67"/>
    </row>
    <row r="362" spans="3:36" s="33" customFormat="1" ht="14.1" customHeight="1" x14ac:dyDescent="0.15">
      <c r="C362" s="31"/>
      <c r="D362" s="67"/>
      <c r="E362" s="67"/>
      <c r="F362" s="67"/>
      <c r="G362" s="67"/>
      <c r="H362" s="67"/>
      <c r="I362" s="67"/>
      <c r="J362" s="67"/>
      <c r="K362" s="67"/>
      <c r="L362" s="67"/>
      <c r="M362" s="67"/>
      <c r="N362" s="67"/>
      <c r="O362" s="67"/>
      <c r="P362" s="67"/>
      <c r="Q362" s="67"/>
      <c r="R362" s="67"/>
      <c r="S362" s="67"/>
      <c r="T362" s="67"/>
      <c r="U362" s="67"/>
      <c r="V362" s="67"/>
      <c r="W362" s="67"/>
      <c r="X362" s="67"/>
      <c r="Y362" s="67"/>
      <c r="Z362" s="67"/>
      <c r="AA362" s="67"/>
      <c r="AB362" s="67"/>
      <c r="AC362" s="67"/>
      <c r="AD362" s="67"/>
      <c r="AE362" s="67"/>
      <c r="AF362" s="67"/>
      <c r="AG362" s="67"/>
      <c r="AH362" s="67"/>
      <c r="AI362" s="67"/>
      <c r="AJ362" s="67"/>
    </row>
    <row r="363" spans="3:36" s="33" customFormat="1" ht="14.1" customHeight="1" x14ac:dyDescent="0.15">
      <c r="C363" s="31"/>
      <c r="D363" s="67"/>
      <c r="E363" s="67"/>
      <c r="F363" s="67"/>
      <c r="G363" s="67"/>
      <c r="H363" s="67"/>
      <c r="I363" s="67"/>
      <c r="J363" s="67"/>
      <c r="K363" s="67"/>
      <c r="L363" s="67"/>
      <c r="M363" s="67"/>
      <c r="N363" s="67"/>
      <c r="O363" s="67"/>
      <c r="P363" s="67"/>
      <c r="Q363" s="67"/>
      <c r="R363" s="67"/>
      <c r="S363" s="67"/>
      <c r="T363" s="67"/>
      <c r="U363" s="67"/>
      <c r="V363" s="67"/>
      <c r="W363" s="67"/>
      <c r="X363" s="67"/>
      <c r="Y363" s="67"/>
      <c r="Z363" s="67"/>
      <c r="AA363" s="67"/>
      <c r="AB363" s="67"/>
      <c r="AC363" s="67"/>
      <c r="AD363" s="67"/>
      <c r="AE363" s="67"/>
      <c r="AF363" s="67"/>
      <c r="AG363" s="67"/>
      <c r="AH363" s="67"/>
      <c r="AI363" s="67"/>
      <c r="AJ363" s="67"/>
    </row>
    <row r="364" spans="3:36" s="33" customFormat="1" ht="14.1" customHeight="1" x14ac:dyDescent="0.15">
      <c r="C364" s="31"/>
      <c r="D364" s="67"/>
      <c r="E364" s="67"/>
      <c r="F364" s="67"/>
      <c r="G364" s="67"/>
      <c r="H364" s="67"/>
      <c r="I364" s="67"/>
      <c r="J364" s="67"/>
      <c r="K364" s="67"/>
      <c r="L364" s="67"/>
      <c r="M364" s="67"/>
      <c r="N364" s="67"/>
      <c r="O364" s="67"/>
      <c r="P364" s="67"/>
      <c r="Q364" s="67"/>
      <c r="R364" s="67"/>
      <c r="S364" s="67"/>
      <c r="T364" s="67"/>
      <c r="U364" s="67"/>
      <c r="V364" s="67"/>
      <c r="W364" s="67"/>
      <c r="X364" s="67"/>
      <c r="Y364" s="67"/>
      <c r="Z364" s="67"/>
      <c r="AA364" s="67"/>
      <c r="AB364" s="67"/>
      <c r="AC364" s="67"/>
      <c r="AD364" s="67"/>
      <c r="AE364" s="67"/>
      <c r="AF364" s="67"/>
      <c r="AG364" s="67"/>
      <c r="AH364" s="67"/>
      <c r="AI364" s="67"/>
      <c r="AJ364" s="67"/>
    </row>
    <row r="365" spans="3:36" s="33" customFormat="1" ht="14.1" customHeight="1" x14ac:dyDescent="0.15">
      <c r="C365" s="31"/>
      <c r="D365" s="67"/>
      <c r="E365" s="67"/>
      <c r="F365" s="67"/>
      <c r="G365" s="67"/>
      <c r="H365" s="67"/>
      <c r="I365" s="67"/>
      <c r="J365" s="67"/>
      <c r="K365" s="67"/>
      <c r="L365" s="67"/>
      <c r="M365" s="67"/>
      <c r="N365" s="67"/>
      <c r="O365" s="67"/>
      <c r="P365" s="67"/>
      <c r="Q365" s="67"/>
      <c r="R365" s="67"/>
      <c r="S365" s="67"/>
      <c r="T365" s="67"/>
      <c r="U365" s="67"/>
      <c r="V365" s="67"/>
      <c r="W365" s="67"/>
      <c r="X365" s="67"/>
      <c r="Y365" s="67"/>
      <c r="Z365" s="67"/>
      <c r="AA365" s="67"/>
      <c r="AB365" s="67"/>
      <c r="AC365" s="67"/>
      <c r="AD365" s="67"/>
      <c r="AE365" s="67"/>
      <c r="AF365" s="67"/>
      <c r="AG365" s="67"/>
      <c r="AH365" s="67"/>
      <c r="AI365" s="67"/>
      <c r="AJ365" s="67"/>
    </row>
    <row r="366" spans="3:36" s="33" customFormat="1" ht="14.1" customHeight="1" x14ac:dyDescent="0.15">
      <c r="C366" s="31"/>
      <c r="D366" s="67"/>
      <c r="E366" s="67"/>
      <c r="F366" s="67"/>
      <c r="G366" s="67"/>
      <c r="H366" s="67"/>
      <c r="I366" s="67"/>
      <c r="J366" s="67"/>
      <c r="K366" s="67"/>
      <c r="L366" s="67"/>
      <c r="M366" s="67"/>
      <c r="N366" s="67"/>
      <c r="O366" s="67"/>
      <c r="P366" s="67"/>
      <c r="Q366" s="67"/>
      <c r="R366" s="67"/>
      <c r="S366" s="67"/>
      <c r="T366" s="67"/>
      <c r="U366" s="67"/>
      <c r="V366" s="67"/>
      <c r="W366" s="67"/>
      <c r="X366" s="67"/>
      <c r="Y366" s="67"/>
      <c r="Z366" s="67"/>
      <c r="AA366" s="67"/>
      <c r="AB366" s="67"/>
      <c r="AC366" s="67"/>
      <c r="AD366" s="67"/>
      <c r="AE366" s="67"/>
      <c r="AF366" s="67"/>
      <c r="AG366" s="67"/>
      <c r="AH366" s="67"/>
      <c r="AI366" s="67"/>
      <c r="AJ366" s="67"/>
    </row>
    <row r="367" spans="3:36" s="33" customFormat="1" ht="14.1" customHeight="1" x14ac:dyDescent="0.15">
      <c r="C367" s="31"/>
      <c r="D367" s="67"/>
      <c r="E367" s="67"/>
      <c r="F367" s="67"/>
      <c r="G367" s="67"/>
      <c r="H367" s="67"/>
      <c r="I367" s="67"/>
      <c r="J367" s="67"/>
      <c r="K367" s="67"/>
      <c r="L367" s="67"/>
      <c r="M367" s="67"/>
      <c r="N367" s="67"/>
      <c r="O367" s="67"/>
      <c r="P367" s="67"/>
      <c r="Q367" s="67"/>
      <c r="R367" s="67"/>
      <c r="S367" s="67"/>
      <c r="T367" s="67"/>
      <c r="U367" s="67"/>
      <c r="V367" s="67"/>
      <c r="W367" s="67"/>
      <c r="X367" s="67"/>
      <c r="Y367" s="67"/>
      <c r="Z367" s="67"/>
      <c r="AA367" s="67"/>
      <c r="AB367" s="67"/>
      <c r="AC367" s="67"/>
      <c r="AD367" s="67"/>
      <c r="AE367" s="67"/>
      <c r="AF367" s="67"/>
      <c r="AG367" s="67"/>
      <c r="AH367" s="67"/>
      <c r="AI367" s="67"/>
      <c r="AJ367" s="67"/>
    </row>
    <row r="368" spans="3:36" s="33" customFormat="1" ht="14.1" customHeight="1" x14ac:dyDescent="0.15">
      <c r="C368" s="31"/>
      <c r="D368" s="67"/>
      <c r="E368" s="67"/>
      <c r="F368" s="67"/>
      <c r="G368" s="67"/>
      <c r="H368" s="67"/>
      <c r="I368" s="67"/>
      <c r="J368" s="67"/>
      <c r="K368" s="67"/>
      <c r="L368" s="67"/>
      <c r="M368" s="67"/>
      <c r="N368" s="67"/>
      <c r="O368" s="67"/>
      <c r="P368" s="67"/>
      <c r="Q368" s="67"/>
      <c r="R368" s="67"/>
      <c r="S368" s="67"/>
      <c r="T368" s="67"/>
      <c r="U368" s="67"/>
      <c r="V368" s="67"/>
      <c r="W368" s="67"/>
      <c r="X368" s="67"/>
      <c r="Y368" s="67"/>
      <c r="Z368" s="67"/>
      <c r="AA368" s="67"/>
      <c r="AB368" s="67"/>
      <c r="AC368" s="67"/>
      <c r="AD368" s="67"/>
      <c r="AE368" s="67"/>
      <c r="AF368" s="67"/>
      <c r="AG368" s="67"/>
      <c r="AH368" s="67"/>
      <c r="AI368" s="67"/>
      <c r="AJ368" s="67"/>
    </row>
    <row r="369" spans="2:36" s="33" customFormat="1" ht="14.1" customHeight="1" x14ac:dyDescent="0.15">
      <c r="C369" s="31"/>
      <c r="D369" s="67"/>
      <c r="E369" s="67"/>
      <c r="F369" s="67"/>
      <c r="G369" s="67"/>
      <c r="H369" s="67"/>
      <c r="I369" s="67"/>
      <c r="J369" s="67"/>
      <c r="K369" s="67"/>
      <c r="L369" s="67"/>
      <c r="M369" s="67"/>
      <c r="N369" s="67"/>
      <c r="O369" s="67"/>
      <c r="P369" s="67"/>
      <c r="Q369" s="67"/>
      <c r="R369" s="67"/>
      <c r="S369" s="67"/>
      <c r="T369" s="67"/>
      <c r="U369" s="67"/>
      <c r="V369" s="67"/>
      <c r="W369" s="67"/>
      <c r="X369" s="67"/>
      <c r="Y369" s="67"/>
      <c r="Z369" s="67"/>
      <c r="AA369" s="67"/>
      <c r="AB369" s="67"/>
      <c r="AC369" s="67"/>
      <c r="AD369" s="67"/>
      <c r="AE369" s="67"/>
      <c r="AF369" s="67"/>
      <c r="AG369" s="67"/>
      <c r="AH369" s="67"/>
      <c r="AI369" s="67"/>
      <c r="AJ369" s="67"/>
    </row>
    <row r="370" spans="2:36" s="33" customFormat="1" ht="14.1" customHeight="1" x14ac:dyDescent="0.15">
      <c r="C370" s="31"/>
      <c r="D370" s="67"/>
      <c r="E370" s="67"/>
      <c r="F370" s="67"/>
      <c r="G370" s="67"/>
      <c r="H370" s="67"/>
      <c r="I370" s="67"/>
      <c r="J370" s="67"/>
      <c r="K370" s="67"/>
      <c r="L370" s="67"/>
      <c r="M370" s="67"/>
      <c r="N370" s="67"/>
      <c r="O370" s="67"/>
      <c r="P370" s="67"/>
      <c r="Q370" s="67"/>
      <c r="R370" s="67"/>
      <c r="S370" s="67"/>
      <c r="T370" s="67"/>
      <c r="U370" s="67"/>
      <c r="V370" s="67"/>
      <c r="W370" s="67"/>
      <c r="X370" s="67"/>
      <c r="Y370" s="67"/>
      <c r="Z370" s="67"/>
      <c r="AA370" s="67"/>
      <c r="AB370" s="67"/>
      <c r="AC370" s="67"/>
      <c r="AD370" s="67"/>
      <c r="AE370" s="67"/>
      <c r="AF370" s="67"/>
      <c r="AG370" s="67"/>
      <c r="AH370" s="67"/>
      <c r="AI370" s="67"/>
      <c r="AJ370" s="67"/>
    </row>
    <row r="371" spans="2:36" s="33" customFormat="1" ht="14.1" customHeight="1" x14ac:dyDescent="0.15">
      <c r="C371" s="31"/>
      <c r="D371" s="67"/>
      <c r="E371" s="67"/>
      <c r="F371" s="67"/>
      <c r="G371" s="67"/>
      <c r="H371" s="67"/>
      <c r="I371" s="67"/>
      <c r="J371" s="67"/>
      <c r="K371" s="67"/>
      <c r="L371" s="67"/>
      <c r="M371" s="67"/>
      <c r="N371" s="67"/>
      <c r="O371" s="67"/>
      <c r="P371" s="67"/>
      <c r="Q371" s="67"/>
      <c r="R371" s="67"/>
      <c r="S371" s="67"/>
      <c r="T371" s="67"/>
      <c r="U371" s="67"/>
      <c r="V371" s="67"/>
      <c r="W371" s="67"/>
      <c r="X371" s="67"/>
      <c r="Y371" s="67"/>
      <c r="Z371" s="67"/>
      <c r="AA371" s="67"/>
      <c r="AB371" s="67"/>
      <c r="AC371" s="67"/>
      <c r="AD371" s="67"/>
      <c r="AE371" s="67"/>
      <c r="AF371" s="67"/>
      <c r="AG371" s="67"/>
      <c r="AH371" s="67"/>
      <c r="AI371" s="67"/>
      <c r="AJ371" s="67"/>
    </row>
    <row r="372" spans="2:36" s="33" customFormat="1" ht="14.1" customHeight="1" x14ac:dyDescent="0.15"/>
    <row r="373" spans="2:36" s="33" customFormat="1" ht="14.1" customHeight="1" x14ac:dyDescent="0.15"/>
    <row r="374" spans="2:36" s="33" customFormat="1" ht="14.1" customHeight="1" x14ac:dyDescent="0.15"/>
    <row r="375" spans="2:36" s="33" customFormat="1" ht="18" customHeight="1" x14ac:dyDescent="0.15">
      <c r="B375" s="172" t="s">
        <v>82</v>
      </c>
      <c r="C375" s="172"/>
      <c r="D375" s="172"/>
      <c r="E375" s="172"/>
      <c r="F375" s="172" t="s">
        <v>270</v>
      </c>
      <c r="G375" s="172"/>
      <c r="H375" s="172"/>
      <c r="I375" s="172"/>
      <c r="J375" s="398" t="s">
        <v>303</v>
      </c>
      <c r="K375" s="172"/>
      <c r="L375" s="172" t="s">
        <v>304</v>
      </c>
      <c r="M375" s="172"/>
      <c r="N375" s="172"/>
      <c r="O375" s="172"/>
      <c r="P375" s="172"/>
      <c r="Q375" s="172" t="s">
        <v>305</v>
      </c>
      <c r="R375" s="172"/>
      <c r="S375" s="172"/>
      <c r="T375" s="172"/>
      <c r="U375" s="172"/>
      <c r="V375" s="172"/>
      <c r="W375" s="172"/>
      <c r="X375" s="172"/>
      <c r="Y375" s="172"/>
      <c r="Z375" s="172"/>
      <c r="AA375" s="172"/>
      <c r="AB375" s="172"/>
      <c r="AC375" s="172"/>
      <c r="AD375" s="172"/>
      <c r="AE375" s="172"/>
      <c r="AF375" s="172"/>
      <c r="AG375" s="172"/>
      <c r="AH375" s="172"/>
      <c r="AI375" s="172"/>
      <c r="AJ375" s="172"/>
    </row>
    <row r="376" spans="2:36" s="33" customFormat="1" ht="15.95" customHeight="1" x14ac:dyDescent="0.15">
      <c r="B376" s="172"/>
      <c r="C376" s="172"/>
      <c r="D376" s="172"/>
      <c r="E376" s="172"/>
      <c r="F376" s="172"/>
      <c r="G376" s="172"/>
      <c r="H376" s="172"/>
      <c r="I376" s="172"/>
      <c r="J376" s="172"/>
      <c r="K376" s="172"/>
      <c r="L376" s="172"/>
      <c r="M376" s="172"/>
      <c r="N376" s="172"/>
      <c r="O376" s="172"/>
      <c r="P376" s="172"/>
      <c r="Q376" s="431" t="s">
        <v>306</v>
      </c>
      <c r="R376" s="431"/>
      <c r="S376" s="431"/>
      <c r="T376" s="431"/>
      <c r="U376" s="431"/>
      <c r="V376" s="431"/>
      <c r="W376" s="431"/>
      <c r="X376" s="431"/>
      <c r="Y376" s="398" t="s">
        <v>307</v>
      </c>
      <c r="Z376" s="398"/>
      <c r="AA376" s="398"/>
      <c r="AB376" s="398"/>
      <c r="AC376" s="172" t="s">
        <v>308</v>
      </c>
      <c r="AD376" s="172"/>
      <c r="AE376" s="172"/>
      <c r="AF376" s="172"/>
      <c r="AG376" s="172" t="s">
        <v>309</v>
      </c>
      <c r="AH376" s="172"/>
      <c r="AI376" s="172"/>
      <c r="AJ376" s="172"/>
    </row>
    <row r="377" spans="2:36" s="33" customFormat="1" ht="15.95" customHeight="1" x14ac:dyDescent="0.15">
      <c r="B377" s="172"/>
      <c r="C377" s="172"/>
      <c r="D377" s="172"/>
      <c r="E377" s="172"/>
      <c r="F377" s="172"/>
      <c r="G377" s="172"/>
      <c r="H377" s="172"/>
      <c r="I377" s="172"/>
      <c r="J377" s="172"/>
      <c r="K377" s="172"/>
      <c r="L377" s="172"/>
      <c r="M377" s="172"/>
      <c r="N377" s="172"/>
      <c r="O377" s="172"/>
      <c r="P377" s="172"/>
      <c r="Q377" s="431"/>
      <c r="R377" s="431"/>
      <c r="S377" s="431"/>
      <c r="T377" s="431"/>
      <c r="U377" s="431"/>
      <c r="V377" s="431"/>
      <c r="W377" s="431"/>
      <c r="X377" s="431"/>
      <c r="Y377" s="398"/>
      <c r="Z377" s="398"/>
      <c r="AA377" s="398"/>
      <c r="AB377" s="398"/>
      <c r="AC377" s="172"/>
      <c r="AD377" s="172"/>
      <c r="AE377" s="172"/>
      <c r="AF377" s="172"/>
      <c r="AG377" s="172"/>
      <c r="AH377" s="172"/>
      <c r="AI377" s="172"/>
      <c r="AJ377" s="172"/>
    </row>
    <row r="378" spans="2:36" s="33" customFormat="1" ht="14.1" customHeight="1" x14ac:dyDescent="0.15">
      <c r="B378" s="172"/>
      <c r="C378" s="172"/>
      <c r="D378" s="172"/>
      <c r="E378" s="172"/>
      <c r="F378" s="172"/>
      <c r="G378" s="172"/>
      <c r="H378" s="172"/>
      <c r="I378" s="172"/>
      <c r="J378" s="172"/>
      <c r="K378" s="172"/>
      <c r="L378" s="172"/>
      <c r="M378" s="172"/>
      <c r="N378" s="172"/>
      <c r="O378" s="172"/>
      <c r="P378" s="172"/>
      <c r="Q378" s="172" t="s">
        <v>310</v>
      </c>
      <c r="R378" s="172"/>
      <c r="S378" s="172"/>
      <c r="T378" s="172"/>
      <c r="U378" s="172" t="s">
        <v>311</v>
      </c>
      <c r="V378" s="172"/>
      <c r="W378" s="172"/>
      <c r="X378" s="172"/>
      <c r="Y378" s="398"/>
      <c r="Z378" s="398"/>
      <c r="AA378" s="398"/>
      <c r="AB378" s="398"/>
      <c r="AC378" s="172"/>
      <c r="AD378" s="172"/>
      <c r="AE378" s="172"/>
      <c r="AF378" s="172"/>
      <c r="AG378" s="172"/>
      <c r="AH378" s="172"/>
      <c r="AI378" s="172"/>
      <c r="AJ378" s="172"/>
    </row>
    <row r="379" spans="2:36" s="33" customFormat="1" ht="6" customHeight="1" x14ac:dyDescent="0.15">
      <c r="B379" s="172"/>
      <c r="C379" s="172"/>
      <c r="D379" s="172"/>
      <c r="E379" s="172"/>
      <c r="F379" s="172"/>
      <c r="G379" s="172"/>
      <c r="H379" s="172"/>
      <c r="I379" s="172"/>
      <c r="J379" s="172"/>
      <c r="K379" s="172"/>
      <c r="L379" s="172"/>
      <c r="M379" s="172"/>
      <c r="N379" s="172"/>
      <c r="O379" s="172"/>
      <c r="P379" s="172"/>
      <c r="Q379" s="172"/>
      <c r="R379" s="172"/>
      <c r="S379" s="172"/>
      <c r="T379" s="172"/>
      <c r="U379" s="172"/>
      <c r="V379" s="172"/>
      <c r="W379" s="172"/>
      <c r="X379" s="172"/>
      <c r="Y379" s="398"/>
      <c r="Z379" s="398"/>
      <c r="AA379" s="398"/>
      <c r="AB379" s="398"/>
      <c r="AC379" s="172"/>
      <c r="AD379" s="172"/>
      <c r="AE379" s="172"/>
      <c r="AF379" s="172"/>
      <c r="AG379" s="172"/>
      <c r="AH379" s="172"/>
      <c r="AI379" s="172"/>
      <c r="AJ379" s="172"/>
    </row>
    <row r="380" spans="2:36" s="33" customFormat="1" ht="18" customHeight="1" x14ac:dyDescent="0.15">
      <c r="B380" s="212"/>
      <c r="C380" s="186"/>
      <c r="D380" s="186"/>
      <c r="E380" s="187"/>
      <c r="F380" s="420" t="s">
        <v>330</v>
      </c>
      <c r="G380" s="421"/>
      <c r="H380" s="421"/>
      <c r="I380" s="422"/>
      <c r="J380" s="362" t="s">
        <v>312</v>
      </c>
      <c r="K380" s="187"/>
      <c r="L380" s="429"/>
      <c r="M380" s="429"/>
      <c r="N380" s="429"/>
      <c r="O380" s="429"/>
      <c r="P380" s="429"/>
      <c r="Q380" s="430"/>
      <c r="R380" s="430"/>
      <c r="S380" s="430"/>
      <c r="T380" s="430"/>
      <c r="U380" s="430"/>
      <c r="V380" s="430"/>
      <c r="W380" s="430"/>
      <c r="X380" s="430"/>
      <c r="Y380" s="430"/>
      <c r="Z380" s="430"/>
      <c r="AA380" s="430"/>
      <c r="AB380" s="430"/>
      <c r="AC380" s="430"/>
      <c r="AD380" s="430"/>
      <c r="AE380" s="430"/>
      <c r="AF380" s="430"/>
      <c r="AG380" s="432" t="str">
        <f>IF(L380="","",SUM(Q380:AF381))</f>
        <v/>
      </c>
      <c r="AH380" s="433"/>
      <c r="AI380" s="433"/>
      <c r="AJ380" s="434"/>
    </row>
    <row r="381" spans="2:36" s="33" customFormat="1" ht="18" customHeight="1" x14ac:dyDescent="0.15">
      <c r="B381" s="213" t="s">
        <v>314</v>
      </c>
      <c r="C381" s="214"/>
      <c r="D381" s="214"/>
      <c r="E381" s="215"/>
      <c r="F381" s="423"/>
      <c r="G381" s="424"/>
      <c r="H381" s="424"/>
      <c r="I381" s="425"/>
      <c r="J381" s="216"/>
      <c r="K381" s="188"/>
      <c r="L381" s="429"/>
      <c r="M381" s="429"/>
      <c r="N381" s="429"/>
      <c r="O381" s="429"/>
      <c r="P381" s="429"/>
      <c r="Q381" s="430"/>
      <c r="R381" s="430"/>
      <c r="S381" s="430"/>
      <c r="T381" s="430"/>
      <c r="U381" s="430"/>
      <c r="V381" s="430"/>
      <c r="W381" s="430"/>
      <c r="X381" s="430"/>
      <c r="Y381" s="430"/>
      <c r="Z381" s="430"/>
      <c r="AA381" s="430"/>
      <c r="AB381" s="430"/>
      <c r="AC381" s="430"/>
      <c r="AD381" s="430"/>
      <c r="AE381" s="430"/>
      <c r="AF381" s="430"/>
      <c r="AG381" s="435"/>
      <c r="AH381" s="436"/>
      <c r="AI381" s="436"/>
      <c r="AJ381" s="437"/>
    </row>
    <row r="382" spans="2:36" s="33" customFormat="1" ht="18" customHeight="1" x14ac:dyDescent="0.15">
      <c r="B382" s="438" t="s">
        <v>81</v>
      </c>
      <c r="C382" s="439"/>
      <c r="D382" s="439"/>
      <c r="E382" s="61"/>
      <c r="F382" s="423"/>
      <c r="G382" s="424"/>
      <c r="H382" s="424"/>
      <c r="I382" s="425"/>
      <c r="J382" s="362" t="s">
        <v>315</v>
      </c>
      <c r="K382" s="187"/>
      <c r="L382" s="440" t="s">
        <v>331</v>
      </c>
      <c r="M382" s="440"/>
      <c r="N382" s="440"/>
      <c r="O382" s="440"/>
      <c r="P382" s="440"/>
      <c r="Q382" s="430"/>
      <c r="R382" s="430"/>
      <c r="S382" s="430"/>
      <c r="T382" s="430"/>
      <c r="U382" s="430"/>
      <c r="V382" s="430"/>
      <c r="W382" s="430"/>
      <c r="X382" s="430"/>
      <c r="Y382" s="430"/>
      <c r="Z382" s="430"/>
      <c r="AA382" s="430"/>
      <c r="AB382" s="430"/>
      <c r="AC382" s="430"/>
      <c r="AD382" s="430"/>
      <c r="AE382" s="430"/>
      <c r="AF382" s="430"/>
      <c r="AG382" s="432">
        <f>IF(L382="","",SUM(Q382:AF383))</f>
        <v>0</v>
      </c>
      <c r="AH382" s="433"/>
      <c r="AI382" s="433"/>
      <c r="AJ382" s="434"/>
    </row>
    <row r="383" spans="2:36" s="33" customFormat="1" ht="18" customHeight="1" x14ac:dyDescent="0.15">
      <c r="B383" s="406">
        <f>B332</f>
        <v>7</v>
      </c>
      <c r="C383" s="339"/>
      <c r="D383" s="181" t="s">
        <v>82</v>
      </c>
      <c r="E383" s="188"/>
      <c r="F383" s="426"/>
      <c r="G383" s="427"/>
      <c r="H383" s="427"/>
      <c r="I383" s="428"/>
      <c r="J383" s="216"/>
      <c r="K383" s="188"/>
      <c r="L383" s="440"/>
      <c r="M383" s="440"/>
      <c r="N383" s="440"/>
      <c r="O383" s="440"/>
      <c r="P383" s="440"/>
      <c r="Q383" s="430"/>
      <c r="R383" s="430"/>
      <c r="S383" s="430"/>
      <c r="T383" s="430"/>
      <c r="U383" s="430"/>
      <c r="V383" s="430"/>
      <c r="W383" s="430"/>
      <c r="X383" s="430"/>
      <c r="Y383" s="430"/>
      <c r="Z383" s="430"/>
      <c r="AA383" s="430"/>
      <c r="AB383" s="430"/>
      <c r="AC383" s="430"/>
      <c r="AD383" s="430"/>
      <c r="AE383" s="430"/>
      <c r="AF383" s="430"/>
      <c r="AG383" s="435"/>
      <c r="AH383" s="436"/>
      <c r="AI383" s="436"/>
      <c r="AJ383" s="437"/>
    </row>
    <row r="384" spans="2:36" s="33" customFormat="1" ht="18" customHeight="1" x14ac:dyDescent="0.15">
      <c r="B384" s="212"/>
      <c r="C384" s="186"/>
      <c r="D384" s="186"/>
      <c r="E384" s="187"/>
      <c r="F384" s="420" t="s">
        <v>330</v>
      </c>
      <c r="G384" s="421"/>
      <c r="H384" s="421"/>
      <c r="I384" s="422"/>
      <c r="J384" s="362" t="s">
        <v>312</v>
      </c>
      <c r="K384" s="187"/>
      <c r="L384" s="429"/>
      <c r="M384" s="429"/>
      <c r="N384" s="429"/>
      <c r="O384" s="429"/>
      <c r="P384" s="429"/>
      <c r="Q384" s="430"/>
      <c r="R384" s="430"/>
      <c r="S384" s="430"/>
      <c r="T384" s="430"/>
      <c r="U384" s="430"/>
      <c r="V384" s="430"/>
      <c r="W384" s="430"/>
      <c r="X384" s="430"/>
      <c r="Y384" s="430"/>
      <c r="Z384" s="430"/>
      <c r="AA384" s="430"/>
      <c r="AB384" s="430"/>
      <c r="AC384" s="430"/>
      <c r="AD384" s="430"/>
      <c r="AE384" s="430"/>
      <c r="AF384" s="430"/>
      <c r="AG384" s="432" t="str">
        <f t="shared" ref="AG384" si="31">IF(L384="","",SUM(Q384:AF385))</f>
        <v/>
      </c>
      <c r="AH384" s="433"/>
      <c r="AI384" s="433"/>
      <c r="AJ384" s="434"/>
    </row>
    <row r="385" spans="2:36" s="33" customFormat="1" ht="18" customHeight="1" x14ac:dyDescent="0.15">
      <c r="B385" s="213" t="s">
        <v>317</v>
      </c>
      <c r="C385" s="214"/>
      <c r="D385" s="214"/>
      <c r="E385" s="215"/>
      <c r="F385" s="423"/>
      <c r="G385" s="424"/>
      <c r="H385" s="424"/>
      <c r="I385" s="425"/>
      <c r="J385" s="216"/>
      <c r="K385" s="188"/>
      <c r="L385" s="429"/>
      <c r="M385" s="429"/>
      <c r="N385" s="429"/>
      <c r="O385" s="429"/>
      <c r="P385" s="429"/>
      <c r="Q385" s="430"/>
      <c r="R385" s="430"/>
      <c r="S385" s="430"/>
      <c r="T385" s="430"/>
      <c r="U385" s="430"/>
      <c r="V385" s="430"/>
      <c r="W385" s="430"/>
      <c r="X385" s="430"/>
      <c r="Y385" s="430"/>
      <c r="Z385" s="430"/>
      <c r="AA385" s="430"/>
      <c r="AB385" s="430"/>
      <c r="AC385" s="430"/>
      <c r="AD385" s="430"/>
      <c r="AE385" s="430"/>
      <c r="AF385" s="430"/>
      <c r="AG385" s="435"/>
      <c r="AH385" s="436"/>
      <c r="AI385" s="436"/>
      <c r="AJ385" s="437"/>
    </row>
    <row r="386" spans="2:36" s="33" customFormat="1" ht="18" customHeight="1" x14ac:dyDescent="0.15">
      <c r="B386" s="438" t="str">
        <f>IF($B$180="","",$B$180)</f>
        <v>令和</v>
      </c>
      <c r="C386" s="439"/>
      <c r="D386" s="439"/>
      <c r="E386" s="61"/>
      <c r="F386" s="423"/>
      <c r="G386" s="424"/>
      <c r="H386" s="424"/>
      <c r="I386" s="425"/>
      <c r="J386" s="362" t="s">
        <v>315</v>
      </c>
      <c r="K386" s="187"/>
      <c r="L386" s="440" t="s">
        <v>331</v>
      </c>
      <c r="M386" s="440"/>
      <c r="N386" s="440"/>
      <c r="O386" s="440"/>
      <c r="P386" s="440"/>
      <c r="Q386" s="430"/>
      <c r="R386" s="430"/>
      <c r="S386" s="430"/>
      <c r="T386" s="430"/>
      <c r="U386" s="430"/>
      <c r="V386" s="430"/>
      <c r="W386" s="430"/>
      <c r="X386" s="430"/>
      <c r="Y386" s="430"/>
      <c r="Z386" s="430"/>
      <c r="AA386" s="430"/>
      <c r="AB386" s="430"/>
      <c r="AC386" s="430"/>
      <c r="AD386" s="430"/>
      <c r="AE386" s="430"/>
      <c r="AF386" s="430"/>
      <c r="AG386" s="432">
        <f t="shared" ref="AG386" si="32">IF(L386="","",SUM(Q386:AF387))</f>
        <v>0</v>
      </c>
      <c r="AH386" s="433"/>
      <c r="AI386" s="433"/>
      <c r="AJ386" s="434"/>
    </row>
    <row r="387" spans="2:36" s="33" customFormat="1" ht="18" customHeight="1" x14ac:dyDescent="0.15">
      <c r="B387" s="406">
        <f>IF($B$181="","",$B$181+1)</f>
        <v>8</v>
      </c>
      <c r="C387" s="339"/>
      <c r="D387" s="181" t="s">
        <v>82</v>
      </c>
      <c r="E387" s="188"/>
      <c r="F387" s="426"/>
      <c r="G387" s="427"/>
      <c r="H387" s="427"/>
      <c r="I387" s="428"/>
      <c r="J387" s="216"/>
      <c r="K387" s="188"/>
      <c r="L387" s="440"/>
      <c r="M387" s="440"/>
      <c r="N387" s="440"/>
      <c r="O387" s="440"/>
      <c r="P387" s="440"/>
      <c r="Q387" s="430"/>
      <c r="R387" s="430"/>
      <c r="S387" s="430"/>
      <c r="T387" s="430"/>
      <c r="U387" s="430"/>
      <c r="V387" s="430"/>
      <c r="W387" s="430"/>
      <c r="X387" s="430"/>
      <c r="Y387" s="430"/>
      <c r="Z387" s="430"/>
      <c r="AA387" s="430"/>
      <c r="AB387" s="430"/>
      <c r="AC387" s="430"/>
      <c r="AD387" s="430"/>
      <c r="AE387" s="430"/>
      <c r="AF387" s="430"/>
      <c r="AG387" s="435"/>
      <c r="AH387" s="436"/>
      <c r="AI387" s="436"/>
      <c r="AJ387" s="437"/>
    </row>
    <row r="388" spans="2:36" s="33" customFormat="1" ht="18" customHeight="1" x14ac:dyDescent="0.15">
      <c r="B388" s="212"/>
      <c r="C388" s="186"/>
      <c r="D388" s="186"/>
      <c r="E388" s="187"/>
      <c r="F388" s="420" t="s">
        <v>330</v>
      </c>
      <c r="G388" s="421"/>
      <c r="H388" s="421"/>
      <c r="I388" s="422"/>
      <c r="J388" s="362" t="s">
        <v>312</v>
      </c>
      <c r="K388" s="187"/>
      <c r="L388" s="429"/>
      <c r="M388" s="429"/>
      <c r="N388" s="429"/>
      <c r="O388" s="429"/>
      <c r="P388" s="429"/>
      <c r="Q388" s="430"/>
      <c r="R388" s="430"/>
      <c r="S388" s="430"/>
      <c r="T388" s="430"/>
      <c r="U388" s="430"/>
      <c r="V388" s="430"/>
      <c r="W388" s="430"/>
      <c r="X388" s="430"/>
      <c r="Y388" s="430"/>
      <c r="Z388" s="430"/>
      <c r="AA388" s="430"/>
      <c r="AB388" s="430"/>
      <c r="AC388" s="430"/>
      <c r="AD388" s="430"/>
      <c r="AE388" s="430"/>
      <c r="AF388" s="430"/>
      <c r="AG388" s="432" t="str">
        <f t="shared" ref="AG388" si="33">IF(L388="","",SUM(Q388:AF389))</f>
        <v/>
      </c>
      <c r="AH388" s="433"/>
      <c r="AI388" s="433"/>
      <c r="AJ388" s="434"/>
    </row>
    <row r="389" spans="2:36" s="33" customFormat="1" ht="18" customHeight="1" x14ac:dyDescent="0.15">
      <c r="B389" s="213" t="s">
        <v>319</v>
      </c>
      <c r="C389" s="214"/>
      <c r="D389" s="214"/>
      <c r="E389" s="215"/>
      <c r="F389" s="423"/>
      <c r="G389" s="424"/>
      <c r="H389" s="424"/>
      <c r="I389" s="425"/>
      <c r="J389" s="216"/>
      <c r="K389" s="188"/>
      <c r="L389" s="429"/>
      <c r="M389" s="429"/>
      <c r="N389" s="429"/>
      <c r="O389" s="429"/>
      <c r="P389" s="429"/>
      <c r="Q389" s="430"/>
      <c r="R389" s="430"/>
      <c r="S389" s="430"/>
      <c r="T389" s="430"/>
      <c r="U389" s="430"/>
      <c r="V389" s="430"/>
      <c r="W389" s="430"/>
      <c r="X389" s="430"/>
      <c r="Y389" s="430"/>
      <c r="Z389" s="430"/>
      <c r="AA389" s="430"/>
      <c r="AB389" s="430"/>
      <c r="AC389" s="430"/>
      <c r="AD389" s="430"/>
      <c r="AE389" s="430"/>
      <c r="AF389" s="430"/>
      <c r="AG389" s="435"/>
      <c r="AH389" s="436"/>
      <c r="AI389" s="436"/>
      <c r="AJ389" s="437"/>
    </row>
    <row r="390" spans="2:36" s="33" customFormat="1" ht="18" customHeight="1" x14ac:dyDescent="0.15">
      <c r="B390" s="438" t="str">
        <f>IF($B$180="","",$B$180)</f>
        <v>令和</v>
      </c>
      <c r="C390" s="439"/>
      <c r="D390" s="439"/>
      <c r="E390" s="61"/>
      <c r="F390" s="423"/>
      <c r="G390" s="424"/>
      <c r="H390" s="424"/>
      <c r="I390" s="425"/>
      <c r="J390" s="362" t="s">
        <v>315</v>
      </c>
      <c r="K390" s="187"/>
      <c r="L390" s="440" t="s">
        <v>331</v>
      </c>
      <c r="M390" s="440"/>
      <c r="N390" s="440"/>
      <c r="O390" s="440"/>
      <c r="P390" s="440"/>
      <c r="Q390" s="430"/>
      <c r="R390" s="430"/>
      <c r="S390" s="430"/>
      <c r="T390" s="430"/>
      <c r="U390" s="430"/>
      <c r="V390" s="430"/>
      <c r="W390" s="430"/>
      <c r="X390" s="430"/>
      <c r="Y390" s="430"/>
      <c r="Z390" s="430"/>
      <c r="AA390" s="430"/>
      <c r="AB390" s="430"/>
      <c r="AC390" s="430"/>
      <c r="AD390" s="430"/>
      <c r="AE390" s="430"/>
      <c r="AF390" s="430"/>
      <c r="AG390" s="432">
        <f t="shared" ref="AG390" si="34">IF(L390="","",SUM(Q390:AF391))</f>
        <v>0</v>
      </c>
      <c r="AH390" s="433"/>
      <c r="AI390" s="433"/>
      <c r="AJ390" s="434"/>
    </row>
    <row r="391" spans="2:36" s="33" customFormat="1" ht="18" customHeight="1" x14ac:dyDescent="0.15">
      <c r="B391" s="406">
        <f>IF($B$185="","",$B$185+1)</f>
        <v>9</v>
      </c>
      <c r="C391" s="339"/>
      <c r="D391" s="181" t="s">
        <v>82</v>
      </c>
      <c r="E391" s="188"/>
      <c r="F391" s="426"/>
      <c r="G391" s="427"/>
      <c r="H391" s="427"/>
      <c r="I391" s="428"/>
      <c r="J391" s="216"/>
      <c r="K391" s="188"/>
      <c r="L391" s="440"/>
      <c r="M391" s="440"/>
      <c r="N391" s="440"/>
      <c r="O391" s="440"/>
      <c r="P391" s="440"/>
      <c r="Q391" s="430"/>
      <c r="R391" s="430"/>
      <c r="S391" s="430"/>
      <c r="T391" s="430"/>
      <c r="U391" s="430"/>
      <c r="V391" s="430"/>
      <c r="W391" s="430"/>
      <c r="X391" s="430"/>
      <c r="Y391" s="430"/>
      <c r="Z391" s="430"/>
      <c r="AA391" s="430"/>
      <c r="AB391" s="430"/>
      <c r="AC391" s="430"/>
      <c r="AD391" s="430"/>
      <c r="AE391" s="430"/>
      <c r="AF391" s="430"/>
      <c r="AG391" s="435"/>
      <c r="AH391" s="436"/>
      <c r="AI391" s="436"/>
      <c r="AJ391" s="437"/>
    </row>
    <row r="392" spans="2:36" s="33" customFormat="1" ht="18" customHeight="1" x14ac:dyDescent="0.15">
      <c r="B392" s="212"/>
      <c r="C392" s="186"/>
      <c r="D392" s="186"/>
      <c r="E392" s="187"/>
      <c r="F392" s="420" t="s">
        <v>330</v>
      </c>
      <c r="G392" s="421"/>
      <c r="H392" s="421"/>
      <c r="I392" s="422"/>
      <c r="J392" s="362" t="s">
        <v>312</v>
      </c>
      <c r="K392" s="187"/>
      <c r="L392" s="429"/>
      <c r="M392" s="429"/>
      <c r="N392" s="429"/>
      <c r="O392" s="429"/>
      <c r="P392" s="429"/>
      <c r="Q392" s="430"/>
      <c r="R392" s="430"/>
      <c r="S392" s="430"/>
      <c r="T392" s="430"/>
      <c r="U392" s="430"/>
      <c r="V392" s="430"/>
      <c r="W392" s="430"/>
      <c r="X392" s="430"/>
      <c r="Y392" s="430"/>
      <c r="Z392" s="430"/>
      <c r="AA392" s="430"/>
      <c r="AB392" s="430"/>
      <c r="AC392" s="430"/>
      <c r="AD392" s="430"/>
      <c r="AE392" s="430"/>
      <c r="AF392" s="430"/>
      <c r="AG392" s="432" t="str">
        <f t="shared" ref="AG392" si="35">IF(L392="","",SUM(Q392:AF393))</f>
        <v/>
      </c>
      <c r="AH392" s="433"/>
      <c r="AI392" s="433"/>
      <c r="AJ392" s="434"/>
    </row>
    <row r="393" spans="2:36" s="33" customFormat="1" ht="18" customHeight="1" x14ac:dyDescent="0.15">
      <c r="B393" s="213" t="s">
        <v>320</v>
      </c>
      <c r="C393" s="214"/>
      <c r="D393" s="214"/>
      <c r="E393" s="215"/>
      <c r="F393" s="423"/>
      <c r="G393" s="424"/>
      <c r="H393" s="424"/>
      <c r="I393" s="425"/>
      <c r="J393" s="216"/>
      <c r="K393" s="188"/>
      <c r="L393" s="429"/>
      <c r="M393" s="429"/>
      <c r="N393" s="429"/>
      <c r="O393" s="429"/>
      <c r="P393" s="429"/>
      <c r="Q393" s="430"/>
      <c r="R393" s="430"/>
      <c r="S393" s="430"/>
      <c r="T393" s="430"/>
      <c r="U393" s="430"/>
      <c r="V393" s="430"/>
      <c r="W393" s="430"/>
      <c r="X393" s="430"/>
      <c r="Y393" s="430"/>
      <c r="Z393" s="430"/>
      <c r="AA393" s="430"/>
      <c r="AB393" s="430"/>
      <c r="AC393" s="430"/>
      <c r="AD393" s="430"/>
      <c r="AE393" s="430"/>
      <c r="AF393" s="430"/>
      <c r="AG393" s="435"/>
      <c r="AH393" s="436"/>
      <c r="AI393" s="436"/>
      <c r="AJ393" s="437"/>
    </row>
    <row r="394" spans="2:36" s="33" customFormat="1" ht="18" customHeight="1" x14ac:dyDescent="0.15">
      <c r="B394" s="438" t="str">
        <f>IF($B$180="","",$B$180)</f>
        <v>令和</v>
      </c>
      <c r="C394" s="439"/>
      <c r="D394" s="439"/>
      <c r="E394" s="61"/>
      <c r="F394" s="423"/>
      <c r="G394" s="424"/>
      <c r="H394" s="424"/>
      <c r="I394" s="425"/>
      <c r="J394" s="362" t="s">
        <v>315</v>
      </c>
      <c r="K394" s="187"/>
      <c r="L394" s="440" t="s">
        <v>331</v>
      </c>
      <c r="M394" s="440"/>
      <c r="N394" s="440"/>
      <c r="O394" s="440"/>
      <c r="P394" s="440"/>
      <c r="Q394" s="430"/>
      <c r="R394" s="430"/>
      <c r="S394" s="430"/>
      <c r="T394" s="430"/>
      <c r="U394" s="430"/>
      <c r="V394" s="430"/>
      <c r="W394" s="430"/>
      <c r="X394" s="430"/>
      <c r="Y394" s="430"/>
      <c r="Z394" s="430"/>
      <c r="AA394" s="430"/>
      <c r="AB394" s="430"/>
      <c r="AC394" s="430"/>
      <c r="AD394" s="430"/>
      <c r="AE394" s="430"/>
      <c r="AF394" s="430"/>
      <c r="AG394" s="432">
        <f t="shared" ref="AG394" si="36">IF(L394="","",SUM(Q394:AF395))</f>
        <v>0</v>
      </c>
      <c r="AH394" s="433"/>
      <c r="AI394" s="433"/>
      <c r="AJ394" s="434"/>
    </row>
    <row r="395" spans="2:36" s="33" customFormat="1" ht="18" customHeight="1" x14ac:dyDescent="0.15">
      <c r="B395" s="406">
        <f>IF($B$189="","",$B$189+1)</f>
        <v>10</v>
      </c>
      <c r="C395" s="339"/>
      <c r="D395" s="181" t="s">
        <v>82</v>
      </c>
      <c r="E395" s="188"/>
      <c r="F395" s="426"/>
      <c r="G395" s="427"/>
      <c r="H395" s="427"/>
      <c r="I395" s="428"/>
      <c r="J395" s="216"/>
      <c r="K395" s="188"/>
      <c r="L395" s="440"/>
      <c r="M395" s="440"/>
      <c r="N395" s="440"/>
      <c r="O395" s="440"/>
      <c r="P395" s="440"/>
      <c r="Q395" s="430"/>
      <c r="R395" s="430"/>
      <c r="S395" s="430"/>
      <c r="T395" s="430"/>
      <c r="U395" s="430"/>
      <c r="V395" s="430"/>
      <c r="W395" s="430"/>
      <c r="X395" s="430"/>
      <c r="Y395" s="430"/>
      <c r="Z395" s="430"/>
      <c r="AA395" s="430"/>
      <c r="AB395" s="430"/>
      <c r="AC395" s="430"/>
      <c r="AD395" s="430"/>
      <c r="AE395" s="430"/>
      <c r="AF395" s="430"/>
      <c r="AG395" s="435"/>
      <c r="AH395" s="436"/>
      <c r="AI395" s="436"/>
      <c r="AJ395" s="437"/>
    </row>
    <row r="396" spans="2:36" s="33" customFormat="1" ht="18" customHeight="1" x14ac:dyDescent="0.15">
      <c r="B396" s="212"/>
      <c r="C396" s="186"/>
      <c r="D396" s="186"/>
      <c r="E396" s="187"/>
      <c r="F396" s="420" t="s">
        <v>330</v>
      </c>
      <c r="G396" s="421"/>
      <c r="H396" s="421"/>
      <c r="I396" s="422"/>
      <c r="J396" s="362" t="s">
        <v>312</v>
      </c>
      <c r="K396" s="187"/>
      <c r="L396" s="429"/>
      <c r="M396" s="429"/>
      <c r="N396" s="429"/>
      <c r="O396" s="429"/>
      <c r="P396" s="429"/>
      <c r="Q396" s="430"/>
      <c r="R396" s="430"/>
      <c r="S396" s="430"/>
      <c r="T396" s="430"/>
      <c r="U396" s="430"/>
      <c r="V396" s="430"/>
      <c r="W396" s="430"/>
      <c r="X396" s="430"/>
      <c r="Y396" s="430"/>
      <c r="Z396" s="430"/>
      <c r="AA396" s="430"/>
      <c r="AB396" s="430"/>
      <c r="AC396" s="430"/>
      <c r="AD396" s="430"/>
      <c r="AE396" s="430"/>
      <c r="AF396" s="430"/>
      <c r="AG396" s="432" t="str">
        <f t="shared" ref="AG396" si="37">IF(L396="","",SUM(Q396:AF397))</f>
        <v/>
      </c>
      <c r="AH396" s="433"/>
      <c r="AI396" s="433"/>
      <c r="AJ396" s="434"/>
    </row>
    <row r="397" spans="2:36" s="33" customFormat="1" ht="18" customHeight="1" x14ac:dyDescent="0.15">
      <c r="B397" s="213" t="s">
        <v>321</v>
      </c>
      <c r="C397" s="214"/>
      <c r="D397" s="214"/>
      <c r="E397" s="215"/>
      <c r="F397" s="423"/>
      <c r="G397" s="424"/>
      <c r="H397" s="424"/>
      <c r="I397" s="425"/>
      <c r="J397" s="216"/>
      <c r="K397" s="188"/>
      <c r="L397" s="429"/>
      <c r="M397" s="429"/>
      <c r="N397" s="429"/>
      <c r="O397" s="429"/>
      <c r="P397" s="429"/>
      <c r="Q397" s="430"/>
      <c r="R397" s="430"/>
      <c r="S397" s="430"/>
      <c r="T397" s="430"/>
      <c r="U397" s="430"/>
      <c r="V397" s="430"/>
      <c r="W397" s="430"/>
      <c r="X397" s="430"/>
      <c r="Y397" s="430"/>
      <c r="Z397" s="430"/>
      <c r="AA397" s="430"/>
      <c r="AB397" s="430"/>
      <c r="AC397" s="430"/>
      <c r="AD397" s="430"/>
      <c r="AE397" s="430"/>
      <c r="AF397" s="430"/>
      <c r="AG397" s="435"/>
      <c r="AH397" s="436"/>
      <c r="AI397" s="436"/>
      <c r="AJ397" s="437"/>
    </row>
    <row r="398" spans="2:36" s="33" customFormat="1" ht="18" customHeight="1" x14ac:dyDescent="0.15">
      <c r="B398" s="438" t="str">
        <f>IF($B$180="","",$B$180)</f>
        <v>令和</v>
      </c>
      <c r="C398" s="439"/>
      <c r="D398" s="439"/>
      <c r="E398" s="61"/>
      <c r="F398" s="423"/>
      <c r="G398" s="424"/>
      <c r="H398" s="424"/>
      <c r="I398" s="425"/>
      <c r="J398" s="362" t="s">
        <v>315</v>
      </c>
      <c r="K398" s="187"/>
      <c r="L398" s="440" t="s">
        <v>331</v>
      </c>
      <c r="M398" s="440"/>
      <c r="N398" s="440"/>
      <c r="O398" s="440"/>
      <c r="P398" s="440"/>
      <c r="Q398" s="430"/>
      <c r="R398" s="430"/>
      <c r="S398" s="430"/>
      <c r="T398" s="430"/>
      <c r="U398" s="430"/>
      <c r="V398" s="430"/>
      <c r="W398" s="430"/>
      <c r="X398" s="430"/>
      <c r="Y398" s="430"/>
      <c r="Z398" s="430"/>
      <c r="AA398" s="430"/>
      <c r="AB398" s="430"/>
      <c r="AC398" s="430"/>
      <c r="AD398" s="430"/>
      <c r="AE398" s="430"/>
      <c r="AF398" s="430"/>
      <c r="AG398" s="432">
        <f t="shared" ref="AG398" si="38">IF(L398="","",SUM(Q398:AF399))</f>
        <v>0</v>
      </c>
      <c r="AH398" s="433"/>
      <c r="AI398" s="433"/>
      <c r="AJ398" s="434"/>
    </row>
    <row r="399" spans="2:36" s="33" customFormat="1" ht="18" customHeight="1" x14ac:dyDescent="0.15">
      <c r="B399" s="406">
        <f>IF($B$193="","",$B$193+1)</f>
        <v>11</v>
      </c>
      <c r="C399" s="339"/>
      <c r="D399" s="181" t="s">
        <v>82</v>
      </c>
      <c r="E399" s="188"/>
      <c r="F399" s="426"/>
      <c r="G399" s="427"/>
      <c r="H399" s="427"/>
      <c r="I399" s="428"/>
      <c r="J399" s="216"/>
      <c r="K399" s="188"/>
      <c r="L399" s="440"/>
      <c r="M399" s="440"/>
      <c r="N399" s="440"/>
      <c r="O399" s="440"/>
      <c r="P399" s="440"/>
      <c r="Q399" s="430"/>
      <c r="R399" s="430"/>
      <c r="S399" s="430"/>
      <c r="T399" s="430"/>
      <c r="U399" s="430"/>
      <c r="V399" s="430"/>
      <c r="W399" s="430"/>
      <c r="X399" s="430"/>
      <c r="Y399" s="430"/>
      <c r="Z399" s="430"/>
      <c r="AA399" s="430"/>
      <c r="AB399" s="430"/>
      <c r="AC399" s="430"/>
      <c r="AD399" s="430"/>
      <c r="AE399" s="430"/>
      <c r="AF399" s="430"/>
      <c r="AG399" s="435"/>
      <c r="AH399" s="436"/>
      <c r="AI399" s="436"/>
      <c r="AJ399" s="437"/>
    </row>
    <row r="400" spans="2:36" s="33" customFormat="1" ht="14.1" customHeight="1" x14ac:dyDescent="0.15">
      <c r="C400" s="40" t="s">
        <v>31</v>
      </c>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row>
    <row r="401" spans="3:36" s="33" customFormat="1" ht="14.1" customHeight="1" x14ac:dyDescent="0.15">
      <c r="C401" s="31" t="s">
        <v>32</v>
      </c>
      <c r="D401" s="322" t="s">
        <v>322</v>
      </c>
      <c r="E401" s="322"/>
      <c r="F401" s="322"/>
      <c r="G401" s="322"/>
      <c r="H401" s="322"/>
      <c r="I401" s="322"/>
      <c r="J401" s="322"/>
      <c r="K401" s="322"/>
      <c r="L401" s="322"/>
      <c r="M401" s="322"/>
      <c r="N401" s="322"/>
      <c r="O401" s="322"/>
      <c r="P401" s="322"/>
      <c r="Q401" s="322"/>
      <c r="R401" s="322"/>
      <c r="S401" s="322"/>
      <c r="T401" s="322"/>
      <c r="U401" s="322"/>
      <c r="V401" s="322"/>
      <c r="W401" s="322"/>
      <c r="X401" s="322"/>
      <c r="Y401" s="322"/>
      <c r="Z401" s="322"/>
      <c r="AA401" s="322"/>
      <c r="AB401" s="322"/>
      <c r="AC401" s="322"/>
      <c r="AD401" s="322"/>
      <c r="AE401" s="322"/>
      <c r="AF401" s="322"/>
      <c r="AG401" s="322"/>
      <c r="AH401" s="322"/>
      <c r="AI401" s="322"/>
      <c r="AJ401" s="322"/>
    </row>
    <row r="402" spans="3:36" s="33" customFormat="1" ht="26.1" customHeight="1" x14ac:dyDescent="0.15">
      <c r="C402" s="31" t="s">
        <v>202</v>
      </c>
      <c r="D402" s="322" t="s">
        <v>323</v>
      </c>
      <c r="E402" s="322"/>
      <c r="F402" s="322"/>
      <c r="G402" s="322"/>
      <c r="H402" s="322"/>
      <c r="I402" s="322"/>
      <c r="J402" s="322"/>
      <c r="K402" s="322"/>
      <c r="L402" s="322"/>
      <c r="M402" s="322"/>
      <c r="N402" s="322"/>
      <c r="O402" s="322"/>
      <c r="P402" s="322"/>
      <c r="Q402" s="322"/>
      <c r="R402" s="322"/>
      <c r="S402" s="322"/>
      <c r="T402" s="322"/>
      <c r="U402" s="322"/>
      <c r="V402" s="322"/>
      <c r="W402" s="322"/>
      <c r="X402" s="322"/>
      <c r="Y402" s="322"/>
      <c r="Z402" s="322"/>
      <c r="AA402" s="322"/>
      <c r="AB402" s="322"/>
      <c r="AC402" s="322"/>
      <c r="AD402" s="322"/>
      <c r="AE402" s="322"/>
      <c r="AF402" s="322"/>
      <c r="AG402" s="322"/>
      <c r="AH402" s="322"/>
      <c r="AI402" s="322"/>
      <c r="AJ402" s="322"/>
    </row>
    <row r="403" spans="3:36" s="33" customFormat="1" ht="26.1" customHeight="1" x14ac:dyDescent="0.15">
      <c r="C403" s="31" t="s">
        <v>36</v>
      </c>
      <c r="D403" s="322" t="s">
        <v>324</v>
      </c>
      <c r="E403" s="322"/>
      <c r="F403" s="322"/>
      <c r="G403" s="322"/>
      <c r="H403" s="322"/>
      <c r="I403" s="322"/>
      <c r="J403" s="322"/>
      <c r="K403" s="322"/>
      <c r="L403" s="322"/>
      <c r="M403" s="322"/>
      <c r="N403" s="322"/>
      <c r="O403" s="322"/>
      <c r="P403" s="322"/>
      <c r="Q403" s="322"/>
      <c r="R403" s="322"/>
      <c r="S403" s="322"/>
      <c r="T403" s="322"/>
      <c r="U403" s="322"/>
      <c r="V403" s="322"/>
      <c r="W403" s="322"/>
      <c r="X403" s="322"/>
      <c r="Y403" s="322"/>
      <c r="Z403" s="322"/>
      <c r="AA403" s="322"/>
      <c r="AB403" s="322"/>
      <c r="AC403" s="322"/>
      <c r="AD403" s="322"/>
      <c r="AE403" s="322"/>
      <c r="AF403" s="322"/>
      <c r="AG403" s="322"/>
      <c r="AH403" s="322"/>
      <c r="AI403" s="322"/>
      <c r="AJ403" s="322"/>
    </row>
    <row r="404" spans="3:36" s="33" customFormat="1" ht="14.1" customHeight="1" x14ac:dyDescent="0.15">
      <c r="C404" s="31" t="s">
        <v>38</v>
      </c>
      <c r="D404" s="322" t="s">
        <v>325</v>
      </c>
      <c r="E404" s="322"/>
      <c r="F404" s="322"/>
      <c r="G404" s="322"/>
      <c r="H404" s="322"/>
      <c r="I404" s="322"/>
      <c r="J404" s="322"/>
      <c r="K404" s="322"/>
      <c r="L404" s="322"/>
      <c r="M404" s="322"/>
      <c r="N404" s="322"/>
      <c r="O404" s="322"/>
      <c r="P404" s="322"/>
      <c r="Q404" s="322"/>
      <c r="R404" s="322"/>
      <c r="S404" s="322"/>
      <c r="T404" s="322"/>
      <c r="U404" s="322"/>
      <c r="V404" s="322"/>
      <c r="W404" s="322"/>
      <c r="X404" s="322"/>
      <c r="Y404" s="322"/>
      <c r="Z404" s="322"/>
      <c r="AA404" s="322"/>
      <c r="AB404" s="322"/>
      <c r="AC404" s="322"/>
      <c r="AD404" s="322"/>
      <c r="AE404" s="322"/>
      <c r="AF404" s="322"/>
      <c r="AG404" s="322"/>
      <c r="AH404" s="322"/>
      <c r="AI404" s="322"/>
      <c r="AJ404" s="322"/>
    </row>
    <row r="405" spans="3:36" s="33" customFormat="1" ht="14.1" customHeight="1" x14ac:dyDescent="0.15">
      <c r="C405" s="31" t="s">
        <v>40</v>
      </c>
      <c r="D405" s="322" t="s">
        <v>326</v>
      </c>
      <c r="E405" s="322"/>
      <c r="F405" s="322"/>
      <c r="G405" s="322"/>
      <c r="H405" s="322"/>
      <c r="I405" s="322"/>
      <c r="J405" s="322"/>
      <c r="K405" s="322"/>
      <c r="L405" s="322"/>
      <c r="M405" s="322"/>
      <c r="N405" s="322"/>
      <c r="O405" s="322"/>
      <c r="P405" s="322"/>
      <c r="Q405" s="322"/>
      <c r="R405" s="322"/>
      <c r="S405" s="322"/>
      <c r="T405" s="322"/>
      <c r="U405" s="322"/>
      <c r="V405" s="322"/>
      <c r="W405" s="322"/>
      <c r="X405" s="322"/>
      <c r="Y405" s="322"/>
      <c r="Z405" s="322"/>
      <c r="AA405" s="322"/>
      <c r="AB405" s="322"/>
      <c r="AC405" s="322"/>
      <c r="AD405" s="322"/>
      <c r="AE405" s="322"/>
      <c r="AF405" s="322"/>
      <c r="AG405" s="322"/>
      <c r="AH405" s="322"/>
      <c r="AI405" s="322"/>
      <c r="AJ405" s="322"/>
    </row>
    <row r="406" spans="3:36" s="33" customFormat="1" ht="14.1" customHeight="1" x14ac:dyDescent="0.15"/>
    <row r="407" spans="3:36" s="33" customFormat="1" ht="14.1" customHeight="1" x14ac:dyDescent="0.15"/>
    <row r="408" spans="3:36" s="33" customFormat="1" ht="14.1" customHeight="1" x14ac:dyDescent="0.15"/>
    <row r="409" spans="3:36" s="33" customFormat="1" ht="14.1" customHeight="1" x14ac:dyDescent="0.15"/>
    <row r="410" spans="3:36" s="33" customFormat="1" ht="14.1" customHeight="1" x14ac:dyDescent="0.15"/>
    <row r="411" spans="3:36" s="33" customFormat="1" ht="14.1" customHeight="1" x14ac:dyDescent="0.15"/>
    <row r="412" spans="3:36" s="33" customFormat="1" ht="14.1" customHeight="1" x14ac:dyDescent="0.15"/>
    <row r="413" spans="3:36" s="33" customFormat="1" ht="14.1" customHeight="1" x14ac:dyDescent="0.15"/>
    <row r="414" spans="3:36" s="33" customFormat="1" ht="14.1" customHeight="1" x14ac:dyDescent="0.15"/>
    <row r="415" spans="3:36" s="33" customFormat="1" ht="14.1" customHeight="1" x14ac:dyDescent="0.15"/>
    <row r="416" spans="3:36" s="33" customFormat="1" ht="14.1" customHeight="1" x14ac:dyDescent="0.15"/>
    <row r="417" spans="2:36" s="33" customFormat="1" ht="14.1" customHeight="1" x14ac:dyDescent="0.15"/>
    <row r="418" spans="2:36" s="33" customFormat="1" ht="14.1" customHeight="1" x14ac:dyDescent="0.15"/>
    <row r="419" spans="2:36" s="33" customFormat="1" ht="14.1" customHeight="1" x14ac:dyDescent="0.15"/>
    <row r="420" spans="2:36" s="33" customFormat="1" ht="14.1" customHeight="1" x14ac:dyDescent="0.15"/>
    <row r="421" spans="2:36" s="33" customFormat="1" ht="14.1" customHeight="1" x14ac:dyDescent="0.15"/>
    <row r="422" spans="2:36" s="33" customFormat="1" ht="14.1" customHeight="1" x14ac:dyDescent="0.15"/>
    <row r="423" spans="2:36" s="33" customFormat="1" ht="14.1" customHeight="1" x14ac:dyDescent="0.15"/>
    <row r="424" spans="2:36" s="33" customFormat="1" ht="14.1" customHeight="1" x14ac:dyDescent="0.15"/>
    <row r="425" spans="2:36" s="33" customFormat="1" ht="14.1" customHeight="1" x14ac:dyDescent="0.15"/>
    <row r="426" spans="2:36" s="33" customFormat="1" ht="18" customHeight="1" x14ac:dyDescent="0.15">
      <c r="B426" s="172" t="s">
        <v>82</v>
      </c>
      <c r="C426" s="172"/>
      <c r="D426" s="172"/>
      <c r="E426" s="172"/>
      <c r="F426" s="172" t="s">
        <v>270</v>
      </c>
      <c r="G426" s="172"/>
      <c r="H426" s="172"/>
      <c r="I426" s="172"/>
      <c r="J426" s="398" t="s">
        <v>303</v>
      </c>
      <c r="K426" s="172"/>
      <c r="L426" s="172" t="s">
        <v>304</v>
      </c>
      <c r="M426" s="172"/>
      <c r="N426" s="172"/>
      <c r="O426" s="172"/>
      <c r="P426" s="172"/>
      <c r="Q426" s="172" t="s">
        <v>305</v>
      </c>
      <c r="R426" s="172"/>
      <c r="S426" s="172"/>
      <c r="T426" s="172"/>
      <c r="U426" s="172"/>
      <c r="V426" s="172"/>
      <c r="W426" s="172"/>
      <c r="X426" s="172"/>
      <c r="Y426" s="172"/>
      <c r="Z426" s="172"/>
      <c r="AA426" s="172"/>
      <c r="AB426" s="172"/>
      <c r="AC426" s="172"/>
      <c r="AD426" s="172"/>
      <c r="AE426" s="172"/>
      <c r="AF426" s="172"/>
      <c r="AG426" s="172"/>
      <c r="AH426" s="172"/>
      <c r="AI426" s="172"/>
      <c r="AJ426" s="172"/>
    </row>
    <row r="427" spans="2:36" s="33" customFormat="1" ht="15.95" customHeight="1" x14ac:dyDescent="0.15">
      <c r="B427" s="172"/>
      <c r="C427" s="172"/>
      <c r="D427" s="172"/>
      <c r="E427" s="172"/>
      <c r="F427" s="172"/>
      <c r="G427" s="172"/>
      <c r="H427" s="172"/>
      <c r="I427" s="172"/>
      <c r="J427" s="172"/>
      <c r="K427" s="172"/>
      <c r="L427" s="172"/>
      <c r="M427" s="172"/>
      <c r="N427" s="172"/>
      <c r="O427" s="172"/>
      <c r="P427" s="172"/>
      <c r="Q427" s="431" t="s">
        <v>306</v>
      </c>
      <c r="R427" s="431"/>
      <c r="S427" s="431"/>
      <c r="T427" s="431"/>
      <c r="U427" s="431"/>
      <c r="V427" s="431"/>
      <c r="W427" s="431"/>
      <c r="X427" s="431"/>
      <c r="Y427" s="398" t="s">
        <v>307</v>
      </c>
      <c r="Z427" s="398"/>
      <c r="AA427" s="398"/>
      <c r="AB427" s="398"/>
      <c r="AC427" s="172" t="s">
        <v>308</v>
      </c>
      <c r="AD427" s="172"/>
      <c r="AE427" s="172"/>
      <c r="AF427" s="172"/>
      <c r="AG427" s="172" t="s">
        <v>309</v>
      </c>
      <c r="AH427" s="172"/>
      <c r="AI427" s="172"/>
      <c r="AJ427" s="172"/>
    </row>
    <row r="428" spans="2:36" s="33" customFormat="1" ht="15.95" customHeight="1" x14ac:dyDescent="0.15">
      <c r="B428" s="172"/>
      <c r="C428" s="172"/>
      <c r="D428" s="172"/>
      <c r="E428" s="172"/>
      <c r="F428" s="172"/>
      <c r="G428" s="172"/>
      <c r="H428" s="172"/>
      <c r="I428" s="172"/>
      <c r="J428" s="172"/>
      <c r="K428" s="172"/>
      <c r="L428" s="172"/>
      <c r="M428" s="172"/>
      <c r="N428" s="172"/>
      <c r="O428" s="172"/>
      <c r="P428" s="172"/>
      <c r="Q428" s="431"/>
      <c r="R428" s="431"/>
      <c r="S428" s="431"/>
      <c r="T428" s="431"/>
      <c r="U428" s="431"/>
      <c r="V428" s="431"/>
      <c r="W428" s="431"/>
      <c r="X428" s="431"/>
      <c r="Y428" s="398"/>
      <c r="Z428" s="398"/>
      <c r="AA428" s="398"/>
      <c r="AB428" s="398"/>
      <c r="AC428" s="172"/>
      <c r="AD428" s="172"/>
      <c r="AE428" s="172"/>
      <c r="AF428" s="172"/>
      <c r="AG428" s="172"/>
      <c r="AH428" s="172"/>
      <c r="AI428" s="172"/>
      <c r="AJ428" s="172"/>
    </row>
    <row r="429" spans="2:36" s="33" customFormat="1" ht="14.1" customHeight="1" x14ac:dyDescent="0.15">
      <c r="B429" s="172"/>
      <c r="C429" s="172"/>
      <c r="D429" s="172"/>
      <c r="E429" s="172"/>
      <c r="F429" s="172"/>
      <c r="G429" s="172"/>
      <c r="H429" s="172"/>
      <c r="I429" s="172"/>
      <c r="J429" s="172"/>
      <c r="K429" s="172"/>
      <c r="L429" s="172"/>
      <c r="M429" s="172"/>
      <c r="N429" s="172"/>
      <c r="O429" s="172"/>
      <c r="P429" s="172"/>
      <c r="Q429" s="172" t="s">
        <v>310</v>
      </c>
      <c r="R429" s="172"/>
      <c r="S429" s="172"/>
      <c r="T429" s="172"/>
      <c r="U429" s="172" t="s">
        <v>311</v>
      </c>
      <c r="V429" s="172"/>
      <c r="W429" s="172"/>
      <c r="X429" s="172"/>
      <c r="Y429" s="398"/>
      <c r="Z429" s="398"/>
      <c r="AA429" s="398"/>
      <c r="AB429" s="398"/>
      <c r="AC429" s="172"/>
      <c r="AD429" s="172"/>
      <c r="AE429" s="172"/>
      <c r="AF429" s="172"/>
      <c r="AG429" s="172"/>
      <c r="AH429" s="172"/>
      <c r="AI429" s="172"/>
      <c r="AJ429" s="172"/>
    </row>
    <row r="430" spans="2:36" s="33" customFormat="1" ht="6" customHeight="1" x14ac:dyDescent="0.15">
      <c r="B430" s="172"/>
      <c r="C430" s="172"/>
      <c r="D430" s="172"/>
      <c r="E430" s="172"/>
      <c r="F430" s="172"/>
      <c r="G430" s="172"/>
      <c r="H430" s="172"/>
      <c r="I430" s="172"/>
      <c r="J430" s="172"/>
      <c r="K430" s="172"/>
      <c r="L430" s="172"/>
      <c r="M430" s="172"/>
      <c r="N430" s="172"/>
      <c r="O430" s="172"/>
      <c r="P430" s="172"/>
      <c r="Q430" s="172"/>
      <c r="R430" s="172"/>
      <c r="S430" s="172"/>
      <c r="T430" s="172"/>
      <c r="U430" s="172"/>
      <c r="V430" s="172"/>
      <c r="W430" s="172"/>
      <c r="X430" s="172"/>
      <c r="Y430" s="398"/>
      <c r="Z430" s="398"/>
      <c r="AA430" s="398"/>
      <c r="AB430" s="398"/>
      <c r="AC430" s="172"/>
      <c r="AD430" s="172"/>
      <c r="AE430" s="172"/>
      <c r="AF430" s="172"/>
      <c r="AG430" s="172"/>
      <c r="AH430" s="172"/>
      <c r="AI430" s="172"/>
      <c r="AJ430" s="172"/>
    </row>
    <row r="431" spans="2:36" s="33" customFormat="1" ht="18" customHeight="1" x14ac:dyDescent="0.15">
      <c r="B431" s="212"/>
      <c r="C431" s="186"/>
      <c r="D431" s="186"/>
      <c r="E431" s="187"/>
      <c r="F431" s="420" t="s">
        <v>332</v>
      </c>
      <c r="G431" s="421"/>
      <c r="H431" s="421"/>
      <c r="I431" s="422"/>
      <c r="J431" s="362" t="s">
        <v>312</v>
      </c>
      <c r="K431" s="187"/>
      <c r="L431" s="446"/>
      <c r="M431" s="447"/>
      <c r="N431" s="447"/>
      <c r="O431" s="447"/>
      <c r="P431" s="448"/>
      <c r="Q431" s="430"/>
      <c r="R431" s="430"/>
      <c r="S431" s="430"/>
      <c r="T431" s="430"/>
      <c r="U431" s="430"/>
      <c r="V431" s="430"/>
      <c r="W431" s="430"/>
      <c r="X431" s="430"/>
      <c r="Y431" s="430"/>
      <c r="Z431" s="430"/>
      <c r="AA431" s="430"/>
      <c r="AB431" s="430"/>
      <c r="AC431" s="430"/>
      <c r="AD431" s="430"/>
      <c r="AE431" s="430"/>
      <c r="AF431" s="430"/>
      <c r="AG431" s="432" t="str">
        <f>IF(L431="","",SUM(Q431:AF432))</f>
        <v/>
      </c>
      <c r="AH431" s="433"/>
      <c r="AI431" s="433"/>
      <c r="AJ431" s="434"/>
    </row>
    <row r="432" spans="2:36" s="33" customFormat="1" ht="18" customHeight="1" x14ac:dyDescent="0.15">
      <c r="B432" s="213" t="s">
        <v>314</v>
      </c>
      <c r="C432" s="214"/>
      <c r="D432" s="214"/>
      <c r="E432" s="215"/>
      <c r="F432" s="423"/>
      <c r="G432" s="424"/>
      <c r="H432" s="424"/>
      <c r="I432" s="425"/>
      <c r="J432" s="216"/>
      <c r="K432" s="188"/>
      <c r="L432" s="449"/>
      <c r="M432" s="450"/>
      <c r="N432" s="450"/>
      <c r="O432" s="450"/>
      <c r="P432" s="451"/>
      <c r="Q432" s="430"/>
      <c r="R432" s="430"/>
      <c r="S432" s="430"/>
      <c r="T432" s="430"/>
      <c r="U432" s="430"/>
      <c r="V432" s="430"/>
      <c r="W432" s="430"/>
      <c r="X432" s="430"/>
      <c r="Y432" s="430"/>
      <c r="Z432" s="430"/>
      <c r="AA432" s="430"/>
      <c r="AB432" s="430"/>
      <c r="AC432" s="430"/>
      <c r="AD432" s="430"/>
      <c r="AE432" s="430"/>
      <c r="AF432" s="430"/>
      <c r="AG432" s="435"/>
      <c r="AH432" s="436"/>
      <c r="AI432" s="436"/>
      <c r="AJ432" s="437"/>
    </row>
    <row r="433" spans="2:36" s="33" customFormat="1" ht="18" customHeight="1" x14ac:dyDescent="0.15">
      <c r="B433" s="438" t="s">
        <v>81</v>
      </c>
      <c r="C433" s="439"/>
      <c r="D433" s="439"/>
      <c r="E433" s="61"/>
      <c r="F433" s="423"/>
      <c r="G433" s="424"/>
      <c r="H433" s="424"/>
      <c r="I433" s="425"/>
      <c r="J433" s="362" t="s">
        <v>315</v>
      </c>
      <c r="K433" s="187"/>
      <c r="L433" s="440" t="s">
        <v>333</v>
      </c>
      <c r="M433" s="440"/>
      <c r="N433" s="440"/>
      <c r="O433" s="440"/>
      <c r="P433" s="440"/>
      <c r="Q433" s="430"/>
      <c r="R433" s="430"/>
      <c r="S433" s="430"/>
      <c r="T433" s="430"/>
      <c r="U433" s="430"/>
      <c r="V433" s="430"/>
      <c r="W433" s="430"/>
      <c r="X433" s="430"/>
      <c r="Y433" s="430"/>
      <c r="Z433" s="430"/>
      <c r="AA433" s="430"/>
      <c r="AB433" s="430"/>
      <c r="AC433" s="430"/>
      <c r="AD433" s="430"/>
      <c r="AE433" s="430"/>
      <c r="AF433" s="430"/>
      <c r="AG433" s="432">
        <f>IF(L433="","",SUM(Q433:AF434))</f>
        <v>0</v>
      </c>
      <c r="AH433" s="433"/>
      <c r="AI433" s="433"/>
      <c r="AJ433" s="434"/>
    </row>
    <row r="434" spans="2:36" s="33" customFormat="1" ht="18" customHeight="1" x14ac:dyDescent="0.15">
      <c r="B434" s="406">
        <f>B383</f>
        <v>7</v>
      </c>
      <c r="C434" s="339"/>
      <c r="D434" s="181" t="s">
        <v>82</v>
      </c>
      <c r="E434" s="188"/>
      <c r="F434" s="426"/>
      <c r="G434" s="427"/>
      <c r="H434" s="427"/>
      <c r="I434" s="428"/>
      <c r="J434" s="216"/>
      <c r="K434" s="188"/>
      <c r="L434" s="440"/>
      <c r="M434" s="440"/>
      <c r="N434" s="440"/>
      <c r="O434" s="440"/>
      <c r="P434" s="440"/>
      <c r="Q434" s="430"/>
      <c r="R434" s="430"/>
      <c r="S434" s="430"/>
      <c r="T434" s="430"/>
      <c r="U434" s="430"/>
      <c r="V434" s="430"/>
      <c r="W434" s="430"/>
      <c r="X434" s="430"/>
      <c r="Y434" s="430"/>
      <c r="Z434" s="430"/>
      <c r="AA434" s="430"/>
      <c r="AB434" s="430"/>
      <c r="AC434" s="430"/>
      <c r="AD434" s="430"/>
      <c r="AE434" s="430"/>
      <c r="AF434" s="430"/>
      <c r="AG434" s="435"/>
      <c r="AH434" s="436"/>
      <c r="AI434" s="436"/>
      <c r="AJ434" s="437"/>
    </row>
    <row r="435" spans="2:36" s="33" customFormat="1" ht="18" customHeight="1" x14ac:dyDescent="0.15">
      <c r="B435" s="212"/>
      <c r="C435" s="186"/>
      <c r="D435" s="186"/>
      <c r="E435" s="187"/>
      <c r="F435" s="420" t="s">
        <v>332</v>
      </c>
      <c r="G435" s="421"/>
      <c r="H435" s="421"/>
      <c r="I435" s="422"/>
      <c r="J435" s="362" t="s">
        <v>312</v>
      </c>
      <c r="K435" s="187"/>
      <c r="L435" s="452"/>
      <c r="M435" s="453"/>
      <c r="N435" s="453"/>
      <c r="O435" s="453"/>
      <c r="P435" s="454"/>
      <c r="Q435" s="430"/>
      <c r="R435" s="430"/>
      <c r="S435" s="430"/>
      <c r="T435" s="430"/>
      <c r="U435" s="430"/>
      <c r="V435" s="430"/>
      <c r="W435" s="430"/>
      <c r="X435" s="430"/>
      <c r="Y435" s="430"/>
      <c r="Z435" s="430"/>
      <c r="AA435" s="430"/>
      <c r="AB435" s="430"/>
      <c r="AC435" s="430"/>
      <c r="AD435" s="430"/>
      <c r="AE435" s="430"/>
      <c r="AF435" s="430"/>
      <c r="AG435" s="432" t="str">
        <f t="shared" ref="AG435" si="39">IF(L435="","",SUM(Q435:AF436))</f>
        <v/>
      </c>
      <c r="AH435" s="433"/>
      <c r="AI435" s="433"/>
      <c r="AJ435" s="434"/>
    </row>
    <row r="436" spans="2:36" s="33" customFormat="1" ht="18" customHeight="1" x14ac:dyDescent="0.15">
      <c r="B436" s="213" t="s">
        <v>317</v>
      </c>
      <c r="C436" s="214"/>
      <c r="D436" s="214"/>
      <c r="E436" s="215"/>
      <c r="F436" s="423"/>
      <c r="G436" s="424"/>
      <c r="H436" s="424"/>
      <c r="I436" s="425"/>
      <c r="J436" s="216"/>
      <c r="K436" s="188"/>
      <c r="L436" s="455"/>
      <c r="M436" s="456"/>
      <c r="N436" s="456"/>
      <c r="O436" s="456"/>
      <c r="P436" s="457"/>
      <c r="Q436" s="430"/>
      <c r="R436" s="430"/>
      <c r="S436" s="430"/>
      <c r="T436" s="430"/>
      <c r="U436" s="430"/>
      <c r="V436" s="430"/>
      <c r="W436" s="430"/>
      <c r="X436" s="430"/>
      <c r="Y436" s="430"/>
      <c r="Z436" s="430"/>
      <c r="AA436" s="430"/>
      <c r="AB436" s="430"/>
      <c r="AC436" s="430"/>
      <c r="AD436" s="430"/>
      <c r="AE436" s="430"/>
      <c r="AF436" s="430"/>
      <c r="AG436" s="435"/>
      <c r="AH436" s="436"/>
      <c r="AI436" s="436"/>
      <c r="AJ436" s="437"/>
    </row>
    <row r="437" spans="2:36" s="33" customFormat="1" ht="18" customHeight="1" x14ac:dyDescent="0.15">
      <c r="B437" s="438" t="str">
        <f>IF($B$180="","",$B$180)</f>
        <v>令和</v>
      </c>
      <c r="C437" s="439"/>
      <c r="D437" s="439"/>
      <c r="E437" s="61"/>
      <c r="F437" s="423"/>
      <c r="G437" s="424"/>
      <c r="H437" s="424"/>
      <c r="I437" s="425"/>
      <c r="J437" s="362" t="s">
        <v>315</v>
      </c>
      <c r="K437" s="187"/>
      <c r="L437" s="440" t="s">
        <v>333</v>
      </c>
      <c r="M437" s="440"/>
      <c r="N437" s="440"/>
      <c r="O437" s="440"/>
      <c r="P437" s="440"/>
      <c r="Q437" s="430"/>
      <c r="R437" s="430"/>
      <c r="S437" s="430"/>
      <c r="T437" s="430"/>
      <c r="U437" s="430"/>
      <c r="V437" s="430"/>
      <c r="W437" s="430"/>
      <c r="X437" s="430"/>
      <c r="Y437" s="430"/>
      <c r="Z437" s="430"/>
      <c r="AA437" s="430"/>
      <c r="AB437" s="430"/>
      <c r="AC437" s="430"/>
      <c r="AD437" s="430"/>
      <c r="AE437" s="430"/>
      <c r="AF437" s="430"/>
      <c r="AG437" s="432">
        <f t="shared" ref="AG437" si="40">IF(L437="","",SUM(Q437:AF438))</f>
        <v>0</v>
      </c>
      <c r="AH437" s="433"/>
      <c r="AI437" s="433"/>
      <c r="AJ437" s="434"/>
    </row>
    <row r="438" spans="2:36" s="33" customFormat="1" ht="18" customHeight="1" x14ac:dyDescent="0.15">
      <c r="B438" s="406">
        <f>IF($B$181="","",$B$181+1)</f>
        <v>8</v>
      </c>
      <c r="C438" s="339"/>
      <c r="D438" s="181" t="s">
        <v>82</v>
      </c>
      <c r="E438" s="188"/>
      <c r="F438" s="426"/>
      <c r="G438" s="427"/>
      <c r="H438" s="427"/>
      <c r="I438" s="428"/>
      <c r="J438" s="216"/>
      <c r="K438" s="188"/>
      <c r="L438" s="440"/>
      <c r="M438" s="440"/>
      <c r="N438" s="440"/>
      <c r="O438" s="440"/>
      <c r="P438" s="440"/>
      <c r="Q438" s="430"/>
      <c r="R438" s="430"/>
      <c r="S438" s="430"/>
      <c r="T438" s="430"/>
      <c r="U438" s="430"/>
      <c r="V438" s="430"/>
      <c r="W438" s="430"/>
      <c r="X438" s="430"/>
      <c r="Y438" s="430"/>
      <c r="Z438" s="430"/>
      <c r="AA438" s="430"/>
      <c r="AB438" s="430"/>
      <c r="AC438" s="430"/>
      <c r="AD438" s="430"/>
      <c r="AE438" s="430"/>
      <c r="AF438" s="430"/>
      <c r="AG438" s="435"/>
      <c r="AH438" s="436"/>
      <c r="AI438" s="436"/>
      <c r="AJ438" s="437"/>
    </row>
    <row r="439" spans="2:36" s="33" customFormat="1" ht="18" customHeight="1" x14ac:dyDescent="0.15">
      <c r="B439" s="212"/>
      <c r="C439" s="186"/>
      <c r="D439" s="186"/>
      <c r="E439" s="187"/>
      <c r="F439" s="420" t="s">
        <v>332</v>
      </c>
      <c r="G439" s="421"/>
      <c r="H439" s="421"/>
      <c r="I439" s="422"/>
      <c r="J439" s="362" t="s">
        <v>312</v>
      </c>
      <c r="K439" s="187"/>
      <c r="L439" s="452"/>
      <c r="M439" s="453"/>
      <c r="N439" s="453"/>
      <c r="O439" s="453"/>
      <c r="P439" s="454"/>
      <c r="Q439" s="430"/>
      <c r="R439" s="430"/>
      <c r="S439" s="430"/>
      <c r="T439" s="430"/>
      <c r="U439" s="430"/>
      <c r="V439" s="430"/>
      <c r="W439" s="430"/>
      <c r="X439" s="430"/>
      <c r="Y439" s="430"/>
      <c r="Z439" s="430"/>
      <c r="AA439" s="430"/>
      <c r="AB439" s="430"/>
      <c r="AC439" s="430"/>
      <c r="AD439" s="430"/>
      <c r="AE439" s="430"/>
      <c r="AF439" s="430"/>
      <c r="AG439" s="432" t="str">
        <f t="shared" ref="AG439" si="41">IF(L439="","",SUM(Q439:AF440))</f>
        <v/>
      </c>
      <c r="AH439" s="433"/>
      <c r="AI439" s="433"/>
      <c r="AJ439" s="434"/>
    </row>
    <row r="440" spans="2:36" s="33" customFormat="1" ht="18" customHeight="1" x14ac:dyDescent="0.15">
      <c r="B440" s="213" t="s">
        <v>319</v>
      </c>
      <c r="C440" s="214"/>
      <c r="D440" s="214"/>
      <c r="E440" s="215"/>
      <c r="F440" s="423"/>
      <c r="G440" s="424"/>
      <c r="H440" s="424"/>
      <c r="I440" s="425"/>
      <c r="J440" s="216"/>
      <c r="K440" s="188"/>
      <c r="L440" s="455"/>
      <c r="M440" s="456"/>
      <c r="N440" s="456"/>
      <c r="O440" s="456"/>
      <c r="P440" s="457"/>
      <c r="Q440" s="430"/>
      <c r="R440" s="430"/>
      <c r="S440" s="430"/>
      <c r="T440" s="430"/>
      <c r="U440" s="430"/>
      <c r="V440" s="430"/>
      <c r="W440" s="430"/>
      <c r="X440" s="430"/>
      <c r="Y440" s="430"/>
      <c r="Z440" s="430"/>
      <c r="AA440" s="430"/>
      <c r="AB440" s="430"/>
      <c r="AC440" s="430"/>
      <c r="AD440" s="430"/>
      <c r="AE440" s="430"/>
      <c r="AF440" s="430"/>
      <c r="AG440" s="435"/>
      <c r="AH440" s="436"/>
      <c r="AI440" s="436"/>
      <c r="AJ440" s="437"/>
    </row>
    <row r="441" spans="2:36" s="33" customFormat="1" ht="18" customHeight="1" x14ac:dyDescent="0.15">
      <c r="B441" s="438" t="str">
        <f>IF($B$180="","",$B$180)</f>
        <v>令和</v>
      </c>
      <c r="C441" s="439"/>
      <c r="D441" s="439"/>
      <c r="E441" s="61"/>
      <c r="F441" s="423"/>
      <c r="G441" s="424"/>
      <c r="H441" s="424"/>
      <c r="I441" s="425"/>
      <c r="J441" s="362" t="s">
        <v>315</v>
      </c>
      <c r="K441" s="187"/>
      <c r="L441" s="440" t="s">
        <v>333</v>
      </c>
      <c r="M441" s="440"/>
      <c r="N441" s="440"/>
      <c r="O441" s="440"/>
      <c r="P441" s="440"/>
      <c r="Q441" s="430"/>
      <c r="R441" s="430"/>
      <c r="S441" s="430"/>
      <c r="T441" s="430"/>
      <c r="U441" s="430"/>
      <c r="V441" s="430"/>
      <c r="W441" s="430"/>
      <c r="X441" s="430"/>
      <c r="Y441" s="430"/>
      <c r="Z441" s="430"/>
      <c r="AA441" s="430"/>
      <c r="AB441" s="430"/>
      <c r="AC441" s="430"/>
      <c r="AD441" s="430"/>
      <c r="AE441" s="430"/>
      <c r="AF441" s="430"/>
      <c r="AG441" s="432">
        <f t="shared" ref="AG441" si="42">IF(L441="","",SUM(Q441:AF442))</f>
        <v>0</v>
      </c>
      <c r="AH441" s="433"/>
      <c r="AI441" s="433"/>
      <c r="AJ441" s="434"/>
    </row>
    <row r="442" spans="2:36" s="33" customFormat="1" ht="18" customHeight="1" x14ac:dyDescent="0.15">
      <c r="B442" s="406">
        <f>IF($B$185="","",$B$185+1)</f>
        <v>9</v>
      </c>
      <c r="C442" s="339"/>
      <c r="D442" s="181" t="s">
        <v>82</v>
      </c>
      <c r="E442" s="188"/>
      <c r="F442" s="426"/>
      <c r="G442" s="427"/>
      <c r="H442" s="427"/>
      <c r="I442" s="428"/>
      <c r="J442" s="216"/>
      <c r="K442" s="188"/>
      <c r="L442" s="440"/>
      <c r="M442" s="440"/>
      <c r="N442" s="440"/>
      <c r="O442" s="440"/>
      <c r="P442" s="440"/>
      <c r="Q442" s="430"/>
      <c r="R442" s="430"/>
      <c r="S442" s="430"/>
      <c r="T442" s="430"/>
      <c r="U442" s="430"/>
      <c r="V442" s="430"/>
      <c r="W442" s="430"/>
      <c r="X442" s="430"/>
      <c r="Y442" s="430"/>
      <c r="Z442" s="430"/>
      <c r="AA442" s="430"/>
      <c r="AB442" s="430"/>
      <c r="AC442" s="430"/>
      <c r="AD442" s="430"/>
      <c r="AE442" s="430"/>
      <c r="AF442" s="430"/>
      <c r="AG442" s="435"/>
      <c r="AH442" s="436"/>
      <c r="AI442" s="436"/>
      <c r="AJ442" s="437"/>
    </row>
    <row r="443" spans="2:36" s="33" customFormat="1" ht="18" customHeight="1" x14ac:dyDescent="0.15">
      <c r="B443" s="212"/>
      <c r="C443" s="186"/>
      <c r="D443" s="186"/>
      <c r="E443" s="187"/>
      <c r="F443" s="420" t="s">
        <v>332</v>
      </c>
      <c r="G443" s="421"/>
      <c r="H443" s="421"/>
      <c r="I443" s="422"/>
      <c r="J443" s="362" t="s">
        <v>312</v>
      </c>
      <c r="K443" s="187"/>
      <c r="L443" s="452"/>
      <c r="M443" s="453"/>
      <c r="N443" s="453"/>
      <c r="O443" s="453"/>
      <c r="P443" s="454"/>
      <c r="Q443" s="430"/>
      <c r="R443" s="430"/>
      <c r="S443" s="430"/>
      <c r="T443" s="430"/>
      <c r="U443" s="430"/>
      <c r="V443" s="430"/>
      <c r="W443" s="430"/>
      <c r="X443" s="430"/>
      <c r="Y443" s="430"/>
      <c r="Z443" s="430"/>
      <c r="AA443" s="430"/>
      <c r="AB443" s="430"/>
      <c r="AC443" s="430"/>
      <c r="AD443" s="430"/>
      <c r="AE443" s="430"/>
      <c r="AF443" s="430"/>
      <c r="AG443" s="432" t="str">
        <f t="shared" ref="AG443" si="43">IF(L443="","",SUM(Q443:AF444))</f>
        <v/>
      </c>
      <c r="AH443" s="433"/>
      <c r="AI443" s="433"/>
      <c r="AJ443" s="434"/>
    </row>
    <row r="444" spans="2:36" s="33" customFormat="1" ht="18" customHeight="1" x14ac:dyDescent="0.15">
      <c r="B444" s="213" t="s">
        <v>320</v>
      </c>
      <c r="C444" s="214"/>
      <c r="D444" s="214"/>
      <c r="E444" s="215"/>
      <c r="F444" s="423"/>
      <c r="G444" s="424"/>
      <c r="H444" s="424"/>
      <c r="I444" s="425"/>
      <c r="J444" s="216"/>
      <c r="K444" s="188"/>
      <c r="L444" s="455"/>
      <c r="M444" s="456"/>
      <c r="N444" s="456"/>
      <c r="O444" s="456"/>
      <c r="P444" s="457"/>
      <c r="Q444" s="430"/>
      <c r="R444" s="430"/>
      <c r="S444" s="430"/>
      <c r="T444" s="430"/>
      <c r="U444" s="430"/>
      <c r="V444" s="430"/>
      <c r="W444" s="430"/>
      <c r="X444" s="430"/>
      <c r="Y444" s="430"/>
      <c r="Z444" s="430"/>
      <c r="AA444" s="430"/>
      <c r="AB444" s="430"/>
      <c r="AC444" s="430"/>
      <c r="AD444" s="430"/>
      <c r="AE444" s="430"/>
      <c r="AF444" s="430"/>
      <c r="AG444" s="435"/>
      <c r="AH444" s="436"/>
      <c r="AI444" s="436"/>
      <c r="AJ444" s="437"/>
    </row>
    <row r="445" spans="2:36" s="33" customFormat="1" ht="18" customHeight="1" x14ac:dyDescent="0.15">
      <c r="B445" s="438" t="str">
        <f>IF($B$180="","",$B$180)</f>
        <v>令和</v>
      </c>
      <c r="C445" s="439"/>
      <c r="D445" s="439"/>
      <c r="E445" s="61"/>
      <c r="F445" s="423"/>
      <c r="G445" s="424"/>
      <c r="H445" s="424"/>
      <c r="I445" s="425"/>
      <c r="J445" s="362" t="s">
        <v>315</v>
      </c>
      <c r="K445" s="187"/>
      <c r="L445" s="440" t="s">
        <v>333</v>
      </c>
      <c r="M445" s="440"/>
      <c r="N445" s="440"/>
      <c r="O445" s="440"/>
      <c r="P445" s="440"/>
      <c r="Q445" s="430"/>
      <c r="R445" s="430"/>
      <c r="S445" s="430"/>
      <c r="T445" s="430"/>
      <c r="U445" s="430"/>
      <c r="V445" s="430"/>
      <c r="W445" s="430"/>
      <c r="X445" s="430"/>
      <c r="Y445" s="430"/>
      <c r="Z445" s="430"/>
      <c r="AA445" s="430"/>
      <c r="AB445" s="430"/>
      <c r="AC445" s="430"/>
      <c r="AD445" s="430"/>
      <c r="AE445" s="430"/>
      <c r="AF445" s="430"/>
      <c r="AG445" s="432">
        <f t="shared" ref="AG445" si="44">IF(L445="","",SUM(Q445:AF446))</f>
        <v>0</v>
      </c>
      <c r="AH445" s="433"/>
      <c r="AI445" s="433"/>
      <c r="AJ445" s="434"/>
    </row>
    <row r="446" spans="2:36" s="33" customFormat="1" ht="18" customHeight="1" x14ac:dyDescent="0.15">
      <c r="B446" s="406">
        <f>IF($B$189="","",$B$189+1)</f>
        <v>10</v>
      </c>
      <c r="C446" s="339"/>
      <c r="D446" s="181" t="s">
        <v>82</v>
      </c>
      <c r="E446" s="188"/>
      <c r="F446" s="426"/>
      <c r="G446" s="427"/>
      <c r="H446" s="427"/>
      <c r="I446" s="428"/>
      <c r="J446" s="216"/>
      <c r="K446" s="188"/>
      <c r="L446" s="440"/>
      <c r="M446" s="440"/>
      <c r="N446" s="440"/>
      <c r="O446" s="440"/>
      <c r="P446" s="440"/>
      <c r="Q446" s="430"/>
      <c r="R446" s="430"/>
      <c r="S446" s="430"/>
      <c r="T446" s="430"/>
      <c r="U446" s="430"/>
      <c r="V446" s="430"/>
      <c r="W446" s="430"/>
      <c r="X446" s="430"/>
      <c r="Y446" s="430"/>
      <c r="Z446" s="430"/>
      <c r="AA446" s="430"/>
      <c r="AB446" s="430"/>
      <c r="AC446" s="430"/>
      <c r="AD446" s="430"/>
      <c r="AE446" s="430"/>
      <c r="AF446" s="430"/>
      <c r="AG446" s="435"/>
      <c r="AH446" s="436"/>
      <c r="AI446" s="436"/>
      <c r="AJ446" s="437"/>
    </row>
    <row r="447" spans="2:36" s="33" customFormat="1" ht="18" customHeight="1" x14ac:dyDescent="0.15">
      <c r="B447" s="212"/>
      <c r="C447" s="186"/>
      <c r="D447" s="186"/>
      <c r="E447" s="187"/>
      <c r="F447" s="420" t="s">
        <v>332</v>
      </c>
      <c r="G447" s="421"/>
      <c r="H447" s="421"/>
      <c r="I447" s="422"/>
      <c r="J447" s="362" t="s">
        <v>312</v>
      </c>
      <c r="K447" s="187"/>
      <c r="L447" s="452"/>
      <c r="M447" s="453"/>
      <c r="N447" s="453"/>
      <c r="O447" s="453"/>
      <c r="P447" s="454"/>
      <c r="Q447" s="430"/>
      <c r="R447" s="430"/>
      <c r="S447" s="430"/>
      <c r="T447" s="430"/>
      <c r="U447" s="430"/>
      <c r="V447" s="430"/>
      <c r="W447" s="430"/>
      <c r="X447" s="430"/>
      <c r="Y447" s="430"/>
      <c r="Z447" s="430"/>
      <c r="AA447" s="430"/>
      <c r="AB447" s="430"/>
      <c r="AC447" s="430"/>
      <c r="AD447" s="430"/>
      <c r="AE447" s="430"/>
      <c r="AF447" s="430"/>
      <c r="AG447" s="432" t="str">
        <f t="shared" ref="AG447" si="45">IF(L447="","",SUM(Q447:AF448))</f>
        <v/>
      </c>
      <c r="AH447" s="433"/>
      <c r="AI447" s="433"/>
      <c r="AJ447" s="434"/>
    </row>
    <row r="448" spans="2:36" s="33" customFormat="1" ht="18" customHeight="1" x14ac:dyDescent="0.15">
      <c r="B448" s="213" t="s">
        <v>321</v>
      </c>
      <c r="C448" s="214"/>
      <c r="D448" s="214"/>
      <c r="E448" s="215"/>
      <c r="F448" s="423"/>
      <c r="G448" s="424"/>
      <c r="H448" s="424"/>
      <c r="I448" s="425"/>
      <c r="J448" s="216"/>
      <c r="K448" s="188"/>
      <c r="L448" s="455"/>
      <c r="M448" s="456"/>
      <c r="N448" s="456"/>
      <c r="O448" s="456"/>
      <c r="P448" s="457"/>
      <c r="Q448" s="430"/>
      <c r="R448" s="430"/>
      <c r="S448" s="430"/>
      <c r="T448" s="430"/>
      <c r="U448" s="430"/>
      <c r="V448" s="430"/>
      <c r="W448" s="430"/>
      <c r="X448" s="430"/>
      <c r="Y448" s="430"/>
      <c r="Z448" s="430"/>
      <c r="AA448" s="430"/>
      <c r="AB448" s="430"/>
      <c r="AC448" s="430"/>
      <c r="AD448" s="430"/>
      <c r="AE448" s="430"/>
      <c r="AF448" s="430"/>
      <c r="AG448" s="435"/>
      <c r="AH448" s="436"/>
      <c r="AI448" s="436"/>
      <c r="AJ448" s="437"/>
    </row>
    <row r="449" spans="2:36" s="33" customFormat="1" ht="18" customHeight="1" x14ac:dyDescent="0.15">
      <c r="B449" s="438" t="str">
        <f>IF($B$180="","",$B$180)</f>
        <v>令和</v>
      </c>
      <c r="C449" s="439"/>
      <c r="D449" s="439"/>
      <c r="E449" s="61"/>
      <c r="F449" s="423"/>
      <c r="G449" s="424"/>
      <c r="H449" s="424"/>
      <c r="I449" s="425"/>
      <c r="J449" s="362" t="s">
        <v>315</v>
      </c>
      <c r="K449" s="187"/>
      <c r="L449" s="440" t="s">
        <v>333</v>
      </c>
      <c r="M449" s="440"/>
      <c r="N449" s="440"/>
      <c r="O449" s="440"/>
      <c r="P449" s="440"/>
      <c r="Q449" s="430"/>
      <c r="R449" s="430"/>
      <c r="S449" s="430"/>
      <c r="T449" s="430"/>
      <c r="U449" s="430"/>
      <c r="V449" s="430"/>
      <c r="W449" s="430"/>
      <c r="X449" s="430"/>
      <c r="Y449" s="430"/>
      <c r="Z449" s="430"/>
      <c r="AA449" s="430"/>
      <c r="AB449" s="430"/>
      <c r="AC449" s="430"/>
      <c r="AD449" s="430"/>
      <c r="AE449" s="430"/>
      <c r="AF449" s="430"/>
      <c r="AG449" s="432">
        <f t="shared" ref="AG449" si="46">IF(L449="","",SUM(Q449:AF450))</f>
        <v>0</v>
      </c>
      <c r="AH449" s="433"/>
      <c r="AI449" s="433"/>
      <c r="AJ449" s="434"/>
    </row>
    <row r="450" spans="2:36" s="33" customFormat="1" ht="18" customHeight="1" x14ac:dyDescent="0.15">
      <c r="B450" s="406">
        <f>IF($B$193="","",$B$193+1)</f>
        <v>11</v>
      </c>
      <c r="C450" s="339"/>
      <c r="D450" s="181" t="s">
        <v>82</v>
      </c>
      <c r="E450" s="188"/>
      <c r="F450" s="426"/>
      <c r="G450" s="427"/>
      <c r="H450" s="427"/>
      <c r="I450" s="428"/>
      <c r="J450" s="216"/>
      <c r="K450" s="188"/>
      <c r="L450" s="440"/>
      <c r="M450" s="440"/>
      <c r="N450" s="440"/>
      <c r="O450" s="440"/>
      <c r="P450" s="440"/>
      <c r="Q450" s="430"/>
      <c r="R450" s="430"/>
      <c r="S450" s="430"/>
      <c r="T450" s="430"/>
      <c r="U450" s="430"/>
      <c r="V450" s="430"/>
      <c r="W450" s="430"/>
      <c r="X450" s="430"/>
      <c r="Y450" s="430"/>
      <c r="Z450" s="430"/>
      <c r="AA450" s="430"/>
      <c r="AB450" s="430"/>
      <c r="AC450" s="430"/>
      <c r="AD450" s="430"/>
      <c r="AE450" s="430"/>
      <c r="AF450" s="430"/>
      <c r="AG450" s="435"/>
      <c r="AH450" s="436"/>
      <c r="AI450" s="436"/>
      <c r="AJ450" s="437"/>
    </row>
    <row r="451" spans="2:36" s="33" customFormat="1" ht="14.1" customHeight="1" x14ac:dyDescent="0.15">
      <c r="C451" s="40" t="s">
        <v>31</v>
      </c>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row>
    <row r="452" spans="2:36" s="33" customFormat="1" ht="14.1" customHeight="1" x14ac:dyDescent="0.15">
      <c r="C452" s="31" t="s">
        <v>32</v>
      </c>
      <c r="D452" s="322" t="s">
        <v>322</v>
      </c>
      <c r="E452" s="322"/>
      <c r="F452" s="322"/>
      <c r="G452" s="322"/>
      <c r="H452" s="322"/>
      <c r="I452" s="322"/>
      <c r="J452" s="322"/>
      <c r="K452" s="322"/>
      <c r="L452" s="322"/>
      <c r="M452" s="322"/>
      <c r="N452" s="322"/>
      <c r="O452" s="322"/>
      <c r="P452" s="322"/>
      <c r="Q452" s="322"/>
      <c r="R452" s="322"/>
      <c r="S452" s="322"/>
      <c r="T452" s="322"/>
      <c r="U452" s="322"/>
      <c r="V452" s="322"/>
      <c r="W452" s="322"/>
      <c r="X452" s="322"/>
      <c r="Y452" s="322"/>
      <c r="Z452" s="322"/>
      <c r="AA452" s="322"/>
      <c r="AB452" s="322"/>
      <c r="AC452" s="322"/>
      <c r="AD452" s="322"/>
      <c r="AE452" s="322"/>
      <c r="AF452" s="322"/>
      <c r="AG452" s="322"/>
      <c r="AH452" s="322"/>
      <c r="AI452" s="322"/>
      <c r="AJ452" s="322"/>
    </row>
    <row r="453" spans="2:36" s="33" customFormat="1" ht="26.1" customHeight="1" x14ac:dyDescent="0.15">
      <c r="C453" s="31" t="s">
        <v>202</v>
      </c>
      <c r="D453" s="322" t="s">
        <v>323</v>
      </c>
      <c r="E453" s="322"/>
      <c r="F453" s="322"/>
      <c r="G453" s="322"/>
      <c r="H453" s="322"/>
      <c r="I453" s="322"/>
      <c r="J453" s="322"/>
      <c r="K453" s="322"/>
      <c r="L453" s="322"/>
      <c r="M453" s="322"/>
      <c r="N453" s="322"/>
      <c r="O453" s="322"/>
      <c r="P453" s="322"/>
      <c r="Q453" s="322"/>
      <c r="R453" s="322"/>
      <c r="S453" s="322"/>
      <c r="T453" s="322"/>
      <c r="U453" s="322"/>
      <c r="V453" s="322"/>
      <c r="W453" s="322"/>
      <c r="X453" s="322"/>
      <c r="Y453" s="322"/>
      <c r="Z453" s="322"/>
      <c r="AA453" s="322"/>
      <c r="AB453" s="322"/>
      <c r="AC453" s="322"/>
      <c r="AD453" s="322"/>
      <c r="AE453" s="322"/>
      <c r="AF453" s="322"/>
      <c r="AG453" s="322"/>
      <c r="AH453" s="322"/>
      <c r="AI453" s="322"/>
      <c r="AJ453" s="322"/>
    </row>
    <row r="454" spans="2:36" s="33" customFormat="1" ht="26.1" customHeight="1" x14ac:dyDescent="0.15">
      <c r="C454" s="31" t="s">
        <v>36</v>
      </c>
      <c r="D454" s="322" t="s">
        <v>324</v>
      </c>
      <c r="E454" s="322"/>
      <c r="F454" s="322"/>
      <c r="G454" s="322"/>
      <c r="H454" s="322"/>
      <c r="I454" s="322"/>
      <c r="J454" s="322"/>
      <c r="K454" s="322"/>
      <c r="L454" s="322"/>
      <c r="M454" s="322"/>
      <c r="N454" s="322"/>
      <c r="O454" s="322"/>
      <c r="P454" s="322"/>
      <c r="Q454" s="322"/>
      <c r="R454" s="322"/>
      <c r="S454" s="322"/>
      <c r="T454" s="322"/>
      <c r="U454" s="322"/>
      <c r="V454" s="322"/>
      <c r="W454" s="322"/>
      <c r="X454" s="322"/>
      <c r="Y454" s="322"/>
      <c r="Z454" s="322"/>
      <c r="AA454" s="322"/>
      <c r="AB454" s="322"/>
      <c r="AC454" s="322"/>
      <c r="AD454" s="322"/>
      <c r="AE454" s="322"/>
      <c r="AF454" s="322"/>
      <c r="AG454" s="322"/>
      <c r="AH454" s="322"/>
      <c r="AI454" s="322"/>
      <c r="AJ454" s="322"/>
    </row>
    <row r="455" spans="2:36" s="33" customFormat="1" ht="14.1" customHeight="1" x14ac:dyDescent="0.15">
      <c r="C455" s="31" t="s">
        <v>38</v>
      </c>
      <c r="D455" s="322" t="s">
        <v>325</v>
      </c>
      <c r="E455" s="322"/>
      <c r="F455" s="322"/>
      <c r="G455" s="322"/>
      <c r="H455" s="322"/>
      <c r="I455" s="322"/>
      <c r="J455" s="322"/>
      <c r="K455" s="322"/>
      <c r="L455" s="322"/>
      <c r="M455" s="322"/>
      <c r="N455" s="322"/>
      <c r="O455" s="322"/>
      <c r="P455" s="322"/>
      <c r="Q455" s="322"/>
      <c r="R455" s="322"/>
      <c r="S455" s="322"/>
      <c r="T455" s="322"/>
      <c r="U455" s="322"/>
      <c r="V455" s="322"/>
      <c r="W455" s="322"/>
      <c r="X455" s="322"/>
      <c r="Y455" s="322"/>
      <c r="Z455" s="322"/>
      <c r="AA455" s="322"/>
      <c r="AB455" s="322"/>
      <c r="AC455" s="322"/>
      <c r="AD455" s="322"/>
      <c r="AE455" s="322"/>
      <c r="AF455" s="322"/>
      <c r="AG455" s="322"/>
      <c r="AH455" s="322"/>
      <c r="AI455" s="322"/>
      <c r="AJ455" s="322"/>
    </row>
    <row r="456" spans="2:36" s="33" customFormat="1" ht="14.1" customHeight="1" x14ac:dyDescent="0.15">
      <c r="C456" s="31" t="s">
        <v>40</v>
      </c>
      <c r="D456" s="322" t="s">
        <v>326</v>
      </c>
      <c r="E456" s="322"/>
      <c r="F456" s="322"/>
      <c r="G456" s="322"/>
      <c r="H456" s="322"/>
      <c r="I456" s="322"/>
      <c r="J456" s="322"/>
      <c r="K456" s="322"/>
      <c r="L456" s="322"/>
      <c r="M456" s="322"/>
      <c r="N456" s="322"/>
      <c r="O456" s="322"/>
      <c r="P456" s="322"/>
      <c r="Q456" s="322"/>
      <c r="R456" s="322"/>
      <c r="S456" s="322"/>
      <c r="T456" s="322"/>
      <c r="U456" s="322"/>
      <c r="V456" s="322"/>
      <c r="W456" s="322"/>
      <c r="X456" s="322"/>
      <c r="Y456" s="322"/>
      <c r="Z456" s="322"/>
      <c r="AA456" s="322"/>
      <c r="AB456" s="322"/>
      <c r="AC456" s="322"/>
      <c r="AD456" s="322"/>
      <c r="AE456" s="322"/>
      <c r="AF456" s="322"/>
      <c r="AG456" s="322"/>
      <c r="AH456" s="322"/>
      <c r="AI456" s="322"/>
      <c r="AJ456" s="322"/>
    </row>
    <row r="457" spans="2:36" s="33" customFormat="1" ht="14.1" customHeight="1" x14ac:dyDescent="0.15"/>
    <row r="458" spans="2:36" s="33" customFormat="1" ht="14.1" customHeight="1" x14ac:dyDescent="0.15"/>
    <row r="459" spans="2:36" s="33" customFormat="1" ht="14.1" customHeight="1" x14ac:dyDescent="0.15"/>
    <row r="460" spans="2:36" s="33" customFormat="1" ht="14.1" customHeight="1" x14ac:dyDescent="0.15"/>
    <row r="461" spans="2:36" s="33" customFormat="1" ht="14.1" customHeight="1" x14ac:dyDescent="0.15"/>
    <row r="470" s="33" customFormat="1" ht="14.1" customHeight="1" x14ac:dyDescent="0.15"/>
    <row r="471" s="33" customFormat="1" ht="14.1" customHeight="1" x14ac:dyDescent="0.15"/>
    <row r="472" s="33" customFormat="1" ht="14.1" customHeight="1" x14ac:dyDescent="0.15"/>
    <row r="473" s="33" customFormat="1" ht="14.1" customHeight="1" x14ac:dyDescent="0.15"/>
  </sheetData>
  <sheetProtection selectLockedCells="1"/>
  <mergeCells count="1188">
    <mergeCell ref="I43:M43"/>
    <mergeCell ref="AH39:AJ39"/>
    <mergeCell ref="N40:R40"/>
    <mergeCell ref="S40:U40"/>
    <mergeCell ref="V40:X40"/>
    <mergeCell ref="Y40:AA40"/>
    <mergeCell ref="AB40:AE40"/>
    <mergeCell ref="AF40:AG40"/>
    <mergeCell ref="AH40:AJ40"/>
    <mergeCell ref="I40:M40"/>
    <mergeCell ref="F112:I113"/>
    <mergeCell ref="M112:P113"/>
    <mergeCell ref="J112:L113"/>
    <mergeCell ref="B113:E113"/>
    <mergeCell ref="Q113:R113"/>
    <mergeCell ref="S113:T113"/>
    <mergeCell ref="U113:V113"/>
    <mergeCell ref="W113:X113"/>
    <mergeCell ref="Y113:Z113"/>
    <mergeCell ref="AA113:AB113"/>
    <mergeCell ref="AC113:AD113"/>
    <mergeCell ref="AE113:AH113"/>
    <mergeCell ref="AI113:AJ113"/>
    <mergeCell ref="U109:V109"/>
    <mergeCell ref="W109:X109"/>
    <mergeCell ref="Y109:Z109"/>
    <mergeCell ref="AA109:AB109"/>
    <mergeCell ref="AF109:AG109"/>
    <mergeCell ref="S110:T110"/>
    <mergeCell ref="U110:V110"/>
    <mergeCell ref="W110:X110"/>
    <mergeCell ref="Y110:Z110"/>
    <mergeCell ref="D452:AJ452"/>
    <mergeCell ref="D453:AJ453"/>
    <mergeCell ref="D454:AJ454"/>
    <mergeCell ref="D455:AJ455"/>
    <mergeCell ref="D456:AJ456"/>
    <mergeCell ref="B447:E447"/>
    <mergeCell ref="F447:I450"/>
    <mergeCell ref="J447:K448"/>
    <mergeCell ref="L447:P448"/>
    <mergeCell ref="Q447:T448"/>
    <mergeCell ref="U447:X448"/>
    <mergeCell ref="Y447:AB448"/>
    <mergeCell ref="AC447:AF448"/>
    <mergeCell ref="AG447:AJ448"/>
    <mergeCell ref="B448:E448"/>
    <mergeCell ref="B449:D449"/>
    <mergeCell ref="J449:K450"/>
    <mergeCell ref="L449:P450"/>
    <mergeCell ref="Q449:T450"/>
    <mergeCell ref="U449:X450"/>
    <mergeCell ref="Y449:AB450"/>
    <mergeCell ref="AC449:AF450"/>
    <mergeCell ref="AG449:AJ450"/>
    <mergeCell ref="B450:C450"/>
    <mergeCell ref="D450:E450"/>
    <mergeCell ref="B443:E443"/>
    <mergeCell ref="F443:I446"/>
    <mergeCell ref="J443:K444"/>
    <mergeCell ref="L443:P444"/>
    <mergeCell ref="Q443:T444"/>
    <mergeCell ref="U443:X444"/>
    <mergeCell ref="Y443:AB444"/>
    <mergeCell ref="AC443:AF444"/>
    <mergeCell ref="AG443:AJ444"/>
    <mergeCell ref="B444:E444"/>
    <mergeCell ref="B445:D445"/>
    <mergeCell ref="J445:K446"/>
    <mergeCell ref="L445:P446"/>
    <mergeCell ref="Q445:T446"/>
    <mergeCell ref="U445:X446"/>
    <mergeCell ref="Y445:AB446"/>
    <mergeCell ref="AC445:AF446"/>
    <mergeCell ref="AG445:AJ446"/>
    <mergeCell ref="B446:C446"/>
    <mergeCell ref="D446:E446"/>
    <mergeCell ref="B439:E439"/>
    <mergeCell ref="F439:I442"/>
    <mergeCell ref="J439:K440"/>
    <mergeCell ref="L439:P440"/>
    <mergeCell ref="Q439:T440"/>
    <mergeCell ref="U439:X440"/>
    <mergeCell ref="Y439:AB440"/>
    <mergeCell ref="AC439:AF440"/>
    <mergeCell ref="AG439:AJ440"/>
    <mergeCell ref="B440:E440"/>
    <mergeCell ref="B441:D441"/>
    <mergeCell ref="J441:K442"/>
    <mergeCell ref="L441:P442"/>
    <mergeCell ref="Q441:T442"/>
    <mergeCell ref="U441:X442"/>
    <mergeCell ref="Y441:AB442"/>
    <mergeCell ref="AC441:AF442"/>
    <mergeCell ref="AG441:AJ442"/>
    <mergeCell ref="B442:C442"/>
    <mergeCell ref="D442:E442"/>
    <mergeCell ref="B435:E435"/>
    <mergeCell ref="F435:I438"/>
    <mergeCell ref="J435:K436"/>
    <mergeCell ref="L435:P436"/>
    <mergeCell ref="Q435:T436"/>
    <mergeCell ref="U435:X436"/>
    <mergeCell ref="Y435:AB436"/>
    <mergeCell ref="AC435:AF436"/>
    <mergeCell ref="AG435:AJ436"/>
    <mergeCell ref="B436:E436"/>
    <mergeCell ref="B437:D437"/>
    <mergeCell ref="J437:K438"/>
    <mergeCell ref="L437:P438"/>
    <mergeCell ref="Q437:T438"/>
    <mergeCell ref="U437:X438"/>
    <mergeCell ref="Y437:AB438"/>
    <mergeCell ref="AC437:AF438"/>
    <mergeCell ref="AG437:AJ438"/>
    <mergeCell ref="B438:C438"/>
    <mergeCell ref="D438:E438"/>
    <mergeCell ref="B431:E431"/>
    <mergeCell ref="F431:I434"/>
    <mergeCell ref="J431:K432"/>
    <mergeCell ref="L431:P432"/>
    <mergeCell ref="Q431:T432"/>
    <mergeCell ref="U431:X432"/>
    <mergeCell ref="Y431:AB432"/>
    <mergeCell ref="AC431:AF432"/>
    <mergeCell ref="AG431:AJ432"/>
    <mergeCell ref="B432:E432"/>
    <mergeCell ref="B433:D433"/>
    <mergeCell ref="J433:K434"/>
    <mergeCell ref="L433:P434"/>
    <mergeCell ref="Q433:T434"/>
    <mergeCell ref="U433:X434"/>
    <mergeCell ref="Y433:AB434"/>
    <mergeCell ref="AC433:AF434"/>
    <mergeCell ref="AG433:AJ434"/>
    <mergeCell ref="B434:C434"/>
    <mergeCell ref="D434:E434"/>
    <mergeCell ref="D401:AJ401"/>
    <mergeCell ref="D402:AJ402"/>
    <mergeCell ref="D403:AJ403"/>
    <mergeCell ref="D404:AJ404"/>
    <mergeCell ref="D405:AJ405"/>
    <mergeCell ref="B426:E430"/>
    <mergeCell ref="F426:I430"/>
    <mergeCell ref="J426:K430"/>
    <mergeCell ref="L426:P430"/>
    <mergeCell ref="Q426:AJ426"/>
    <mergeCell ref="Q427:X428"/>
    <mergeCell ref="Y427:AB430"/>
    <mergeCell ref="AC427:AF430"/>
    <mergeCell ref="AG427:AJ430"/>
    <mergeCell ref="Q429:T430"/>
    <mergeCell ref="U429:X430"/>
    <mergeCell ref="B396:E396"/>
    <mergeCell ref="F396:I399"/>
    <mergeCell ref="J396:K397"/>
    <mergeCell ref="L396:P397"/>
    <mergeCell ref="Q396:T397"/>
    <mergeCell ref="U396:X397"/>
    <mergeCell ref="Y396:AB397"/>
    <mergeCell ref="AC396:AF397"/>
    <mergeCell ref="AG396:AJ397"/>
    <mergeCell ref="B397:E397"/>
    <mergeCell ref="B398:D398"/>
    <mergeCell ref="J398:K399"/>
    <mergeCell ref="L398:P399"/>
    <mergeCell ref="Q398:T399"/>
    <mergeCell ref="U398:X399"/>
    <mergeCell ref="Y398:AB399"/>
    <mergeCell ref="AC398:AF399"/>
    <mergeCell ref="AG398:AJ399"/>
    <mergeCell ref="B399:C399"/>
    <mergeCell ref="D399:E399"/>
    <mergeCell ref="B392:E392"/>
    <mergeCell ref="F392:I395"/>
    <mergeCell ref="J392:K393"/>
    <mergeCell ref="L392:P393"/>
    <mergeCell ref="Q392:T393"/>
    <mergeCell ref="U392:X393"/>
    <mergeCell ref="Y392:AB393"/>
    <mergeCell ref="AC392:AF393"/>
    <mergeCell ref="AG392:AJ393"/>
    <mergeCell ref="B393:E393"/>
    <mergeCell ref="B394:D394"/>
    <mergeCell ref="J394:K395"/>
    <mergeCell ref="L394:P395"/>
    <mergeCell ref="Q394:T395"/>
    <mergeCell ref="U394:X395"/>
    <mergeCell ref="Y394:AB395"/>
    <mergeCell ref="AC394:AF395"/>
    <mergeCell ref="AG394:AJ395"/>
    <mergeCell ref="B395:C395"/>
    <mergeCell ref="D395:E395"/>
    <mergeCell ref="B388:E388"/>
    <mergeCell ref="F388:I391"/>
    <mergeCell ref="J388:K389"/>
    <mergeCell ref="L388:P389"/>
    <mergeCell ref="Q388:T389"/>
    <mergeCell ref="U388:X389"/>
    <mergeCell ref="Y388:AB389"/>
    <mergeCell ref="AC388:AF389"/>
    <mergeCell ref="AG388:AJ389"/>
    <mergeCell ref="B389:E389"/>
    <mergeCell ref="B390:D390"/>
    <mergeCell ref="J390:K391"/>
    <mergeCell ref="L390:P391"/>
    <mergeCell ref="Q390:T391"/>
    <mergeCell ref="U390:X391"/>
    <mergeCell ref="Y390:AB391"/>
    <mergeCell ref="AC390:AF391"/>
    <mergeCell ref="AG390:AJ391"/>
    <mergeCell ref="B391:C391"/>
    <mergeCell ref="D391:E391"/>
    <mergeCell ref="B384:E384"/>
    <mergeCell ref="F384:I387"/>
    <mergeCell ref="J384:K385"/>
    <mergeCell ref="L384:P385"/>
    <mergeCell ref="Q384:T385"/>
    <mergeCell ref="U384:X385"/>
    <mergeCell ref="Y384:AB385"/>
    <mergeCell ref="AC384:AF385"/>
    <mergeCell ref="AG384:AJ385"/>
    <mergeCell ref="B385:E385"/>
    <mergeCell ref="B386:D386"/>
    <mergeCell ref="J386:K387"/>
    <mergeCell ref="L386:P387"/>
    <mergeCell ref="Q386:T387"/>
    <mergeCell ref="U386:X387"/>
    <mergeCell ref="Y386:AB387"/>
    <mergeCell ref="AC386:AF387"/>
    <mergeCell ref="AG386:AJ387"/>
    <mergeCell ref="B387:C387"/>
    <mergeCell ref="D387:E387"/>
    <mergeCell ref="B380:E380"/>
    <mergeCell ref="F380:I383"/>
    <mergeCell ref="J380:K381"/>
    <mergeCell ref="L380:P381"/>
    <mergeCell ref="Q380:T381"/>
    <mergeCell ref="U380:X381"/>
    <mergeCell ref="Y380:AB381"/>
    <mergeCell ref="AC380:AF381"/>
    <mergeCell ref="AG380:AJ381"/>
    <mergeCell ref="B381:E381"/>
    <mergeCell ref="B382:D382"/>
    <mergeCell ref="J382:K383"/>
    <mergeCell ref="L382:P383"/>
    <mergeCell ref="Q382:T383"/>
    <mergeCell ref="U382:X383"/>
    <mergeCell ref="Y382:AB383"/>
    <mergeCell ref="AC382:AF383"/>
    <mergeCell ref="AG382:AJ383"/>
    <mergeCell ref="B383:C383"/>
    <mergeCell ref="D383:E383"/>
    <mergeCell ref="D350:AJ350"/>
    <mergeCell ref="D351:AJ351"/>
    <mergeCell ref="D352:AJ352"/>
    <mergeCell ref="D353:AJ353"/>
    <mergeCell ref="D354:AJ354"/>
    <mergeCell ref="B375:E379"/>
    <mergeCell ref="F375:I379"/>
    <mergeCell ref="J375:K379"/>
    <mergeCell ref="L375:P379"/>
    <mergeCell ref="Q375:AJ375"/>
    <mergeCell ref="Q376:X377"/>
    <mergeCell ref="Y376:AB379"/>
    <mergeCell ref="AC376:AF379"/>
    <mergeCell ref="AG376:AJ379"/>
    <mergeCell ref="Q378:T379"/>
    <mergeCell ref="U378:X379"/>
    <mergeCell ref="B345:E345"/>
    <mergeCell ref="F345:I348"/>
    <mergeCell ref="J345:K346"/>
    <mergeCell ref="L345:P346"/>
    <mergeCell ref="Q345:T346"/>
    <mergeCell ref="U345:X346"/>
    <mergeCell ref="Y345:AB346"/>
    <mergeCell ref="AC345:AF346"/>
    <mergeCell ref="AG345:AJ346"/>
    <mergeCell ref="B346:E346"/>
    <mergeCell ref="B347:D347"/>
    <mergeCell ref="J347:K348"/>
    <mergeCell ref="L347:P348"/>
    <mergeCell ref="Q347:T348"/>
    <mergeCell ref="U347:X348"/>
    <mergeCell ref="Y347:AB348"/>
    <mergeCell ref="AC347:AF348"/>
    <mergeCell ref="AG347:AJ348"/>
    <mergeCell ref="B348:C348"/>
    <mergeCell ref="D348:E348"/>
    <mergeCell ref="B341:E341"/>
    <mergeCell ref="F341:I344"/>
    <mergeCell ref="J341:K342"/>
    <mergeCell ref="L341:P342"/>
    <mergeCell ref="Q341:T342"/>
    <mergeCell ref="U341:X342"/>
    <mergeCell ref="Y341:AB342"/>
    <mergeCell ref="AC341:AF342"/>
    <mergeCell ref="AG341:AJ342"/>
    <mergeCell ref="B342:E342"/>
    <mergeCell ref="B343:D343"/>
    <mergeCell ref="J343:K344"/>
    <mergeCell ref="L343:P344"/>
    <mergeCell ref="Q343:T344"/>
    <mergeCell ref="U343:X344"/>
    <mergeCell ref="Y343:AB344"/>
    <mergeCell ref="AC343:AF344"/>
    <mergeCell ref="AG343:AJ344"/>
    <mergeCell ref="B344:C344"/>
    <mergeCell ref="D344:E344"/>
    <mergeCell ref="B337:E337"/>
    <mergeCell ref="F337:I340"/>
    <mergeCell ref="J337:K338"/>
    <mergeCell ref="L337:P338"/>
    <mergeCell ref="Q337:T338"/>
    <mergeCell ref="U337:X338"/>
    <mergeCell ref="Y337:AB338"/>
    <mergeCell ref="AC337:AF338"/>
    <mergeCell ref="AG337:AJ338"/>
    <mergeCell ref="B338:E338"/>
    <mergeCell ref="B339:D339"/>
    <mergeCell ref="J339:K340"/>
    <mergeCell ref="L339:P340"/>
    <mergeCell ref="Q339:T340"/>
    <mergeCell ref="U339:X340"/>
    <mergeCell ref="Y339:AB340"/>
    <mergeCell ref="AC339:AF340"/>
    <mergeCell ref="AG339:AJ340"/>
    <mergeCell ref="B340:C340"/>
    <mergeCell ref="D340:E340"/>
    <mergeCell ref="B333:E333"/>
    <mergeCell ref="F333:I336"/>
    <mergeCell ref="J333:K334"/>
    <mergeCell ref="L333:P334"/>
    <mergeCell ref="Q333:T334"/>
    <mergeCell ref="U333:X334"/>
    <mergeCell ref="Y333:AB334"/>
    <mergeCell ref="AC333:AF334"/>
    <mergeCell ref="AG333:AJ334"/>
    <mergeCell ref="B334:E334"/>
    <mergeCell ref="B335:D335"/>
    <mergeCell ref="J335:K336"/>
    <mergeCell ref="L335:P336"/>
    <mergeCell ref="Q335:T336"/>
    <mergeCell ref="U335:X336"/>
    <mergeCell ref="Y335:AB336"/>
    <mergeCell ref="AC335:AF336"/>
    <mergeCell ref="AG335:AJ336"/>
    <mergeCell ref="B336:C336"/>
    <mergeCell ref="D336:E336"/>
    <mergeCell ref="B329:E329"/>
    <mergeCell ref="F329:I332"/>
    <mergeCell ref="J329:K330"/>
    <mergeCell ref="L329:P330"/>
    <mergeCell ref="Q329:T330"/>
    <mergeCell ref="U329:X330"/>
    <mergeCell ref="Y329:AB330"/>
    <mergeCell ref="AC329:AF330"/>
    <mergeCell ref="AG329:AJ330"/>
    <mergeCell ref="B330:E330"/>
    <mergeCell ref="B331:D331"/>
    <mergeCell ref="J331:K332"/>
    <mergeCell ref="L331:P332"/>
    <mergeCell ref="Q331:T332"/>
    <mergeCell ref="U331:X332"/>
    <mergeCell ref="Y331:AB332"/>
    <mergeCell ref="AC331:AF332"/>
    <mergeCell ref="AG331:AJ332"/>
    <mergeCell ref="B332:C332"/>
    <mergeCell ref="D332:E332"/>
    <mergeCell ref="D299:AJ299"/>
    <mergeCell ref="D300:AJ300"/>
    <mergeCell ref="D301:AJ301"/>
    <mergeCell ref="D302:AJ302"/>
    <mergeCell ref="D303:AJ303"/>
    <mergeCell ref="B324:E328"/>
    <mergeCell ref="F324:I328"/>
    <mergeCell ref="J324:K328"/>
    <mergeCell ref="L324:P328"/>
    <mergeCell ref="Q324:AJ324"/>
    <mergeCell ref="Q325:X326"/>
    <mergeCell ref="Y325:AB328"/>
    <mergeCell ref="AC325:AF328"/>
    <mergeCell ref="AG325:AJ328"/>
    <mergeCell ref="Q327:T328"/>
    <mergeCell ref="U327:X328"/>
    <mergeCell ref="B294:E294"/>
    <mergeCell ref="F294:I297"/>
    <mergeCell ref="J294:K295"/>
    <mergeCell ref="L294:P295"/>
    <mergeCell ref="Q294:T295"/>
    <mergeCell ref="U294:X295"/>
    <mergeCell ref="Y294:AB295"/>
    <mergeCell ref="AC294:AF295"/>
    <mergeCell ref="AG294:AJ295"/>
    <mergeCell ref="B295:E295"/>
    <mergeCell ref="B296:D296"/>
    <mergeCell ref="J296:K297"/>
    <mergeCell ref="L296:P297"/>
    <mergeCell ref="Q296:T297"/>
    <mergeCell ref="U296:X297"/>
    <mergeCell ref="Y296:AB297"/>
    <mergeCell ref="AC296:AF297"/>
    <mergeCell ref="AG296:AJ297"/>
    <mergeCell ref="B297:C297"/>
    <mergeCell ref="D297:E297"/>
    <mergeCell ref="B290:E290"/>
    <mergeCell ref="F290:I293"/>
    <mergeCell ref="J290:K291"/>
    <mergeCell ref="L290:P291"/>
    <mergeCell ref="Q290:T291"/>
    <mergeCell ref="U290:X291"/>
    <mergeCell ref="Y290:AB291"/>
    <mergeCell ref="AC290:AF291"/>
    <mergeCell ref="AG290:AJ291"/>
    <mergeCell ref="B291:E291"/>
    <mergeCell ref="B292:D292"/>
    <mergeCell ref="J292:K293"/>
    <mergeCell ref="L292:P293"/>
    <mergeCell ref="Q292:T293"/>
    <mergeCell ref="U292:X293"/>
    <mergeCell ref="Y292:AB293"/>
    <mergeCell ref="AC292:AF293"/>
    <mergeCell ref="AG292:AJ293"/>
    <mergeCell ref="B293:C293"/>
    <mergeCell ref="D293:E293"/>
    <mergeCell ref="B286:E286"/>
    <mergeCell ref="F286:I289"/>
    <mergeCell ref="J286:K287"/>
    <mergeCell ref="L286:P287"/>
    <mergeCell ref="Q286:T287"/>
    <mergeCell ref="U286:X287"/>
    <mergeCell ref="Y286:AB287"/>
    <mergeCell ref="AC286:AF287"/>
    <mergeCell ref="AG286:AJ287"/>
    <mergeCell ref="B287:E287"/>
    <mergeCell ref="B288:D288"/>
    <mergeCell ref="J288:K289"/>
    <mergeCell ref="L288:P289"/>
    <mergeCell ref="Q288:T289"/>
    <mergeCell ref="U288:X289"/>
    <mergeCell ref="Y288:AB289"/>
    <mergeCell ref="AC288:AF289"/>
    <mergeCell ref="AG288:AJ289"/>
    <mergeCell ref="B289:C289"/>
    <mergeCell ref="D289:E289"/>
    <mergeCell ref="B282:E282"/>
    <mergeCell ref="F282:I285"/>
    <mergeCell ref="J282:K283"/>
    <mergeCell ref="L282:P283"/>
    <mergeCell ref="Q282:T283"/>
    <mergeCell ref="U282:X283"/>
    <mergeCell ref="Y282:AB283"/>
    <mergeCell ref="AC282:AF283"/>
    <mergeCell ref="AG282:AJ283"/>
    <mergeCell ref="B283:E283"/>
    <mergeCell ref="B284:D284"/>
    <mergeCell ref="J284:K285"/>
    <mergeCell ref="L284:P285"/>
    <mergeCell ref="Q284:T285"/>
    <mergeCell ref="U284:X285"/>
    <mergeCell ref="Y284:AB285"/>
    <mergeCell ref="AC284:AF285"/>
    <mergeCell ref="AG284:AJ285"/>
    <mergeCell ref="B285:C285"/>
    <mergeCell ref="D285:E285"/>
    <mergeCell ref="B278:E278"/>
    <mergeCell ref="F278:I281"/>
    <mergeCell ref="J278:K279"/>
    <mergeCell ref="L278:P279"/>
    <mergeCell ref="Q278:T279"/>
    <mergeCell ref="U278:X279"/>
    <mergeCell ref="Y278:AB279"/>
    <mergeCell ref="AC278:AF279"/>
    <mergeCell ref="AG278:AJ279"/>
    <mergeCell ref="B279:E279"/>
    <mergeCell ref="B280:D280"/>
    <mergeCell ref="J280:K281"/>
    <mergeCell ref="L280:P281"/>
    <mergeCell ref="Q280:T281"/>
    <mergeCell ref="U280:X281"/>
    <mergeCell ref="Y280:AB281"/>
    <mergeCell ref="AC280:AF281"/>
    <mergeCell ref="AG280:AJ281"/>
    <mergeCell ref="B281:C281"/>
    <mergeCell ref="D281:E281"/>
    <mergeCell ref="D248:AJ248"/>
    <mergeCell ref="B273:E277"/>
    <mergeCell ref="F273:I277"/>
    <mergeCell ref="J273:K277"/>
    <mergeCell ref="L273:P277"/>
    <mergeCell ref="Q273:AJ273"/>
    <mergeCell ref="Q274:X275"/>
    <mergeCell ref="Y274:AB277"/>
    <mergeCell ref="AC274:AF277"/>
    <mergeCell ref="AG274:AJ277"/>
    <mergeCell ref="Q276:T277"/>
    <mergeCell ref="U276:X277"/>
    <mergeCell ref="AG243:AJ244"/>
    <mergeCell ref="B245:D245"/>
    <mergeCell ref="J245:K246"/>
    <mergeCell ref="L245:P246"/>
    <mergeCell ref="Q245:T246"/>
    <mergeCell ref="U245:X246"/>
    <mergeCell ref="Y245:AB246"/>
    <mergeCell ref="AC245:AF246"/>
    <mergeCell ref="AG245:AJ246"/>
    <mergeCell ref="B246:C246"/>
    <mergeCell ref="D246:E246"/>
    <mergeCell ref="Q243:T244"/>
    <mergeCell ref="B243:E243"/>
    <mergeCell ref="U243:X244"/>
    <mergeCell ref="Y243:AB244"/>
    <mergeCell ref="AC243:AF244"/>
    <mergeCell ref="D249:AJ249"/>
    <mergeCell ref="D250:AJ250"/>
    <mergeCell ref="D251:AJ251"/>
    <mergeCell ref="D252:AJ252"/>
    <mergeCell ref="B231:E231"/>
    <mergeCell ref="F231:I234"/>
    <mergeCell ref="J231:K232"/>
    <mergeCell ref="L231:P232"/>
    <mergeCell ref="Q231:T232"/>
    <mergeCell ref="U231:X232"/>
    <mergeCell ref="Y231:AB232"/>
    <mergeCell ref="AC231:AF232"/>
    <mergeCell ref="AG231:AJ232"/>
    <mergeCell ref="B233:D233"/>
    <mergeCell ref="J233:K234"/>
    <mergeCell ref="L233:P234"/>
    <mergeCell ref="B239:E239"/>
    <mergeCell ref="F239:I242"/>
    <mergeCell ref="J239:K240"/>
    <mergeCell ref="L239:P240"/>
    <mergeCell ref="Q239:T240"/>
    <mergeCell ref="U239:X240"/>
    <mergeCell ref="Y239:AB240"/>
    <mergeCell ref="AC239:AF240"/>
    <mergeCell ref="AG239:AJ240"/>
    <mergeCell ref="B241:D241"/>
    <mergeCell ref="J241:K242"/>
    <mergeCell ref="L241:P242"/>
    <mergeCell ref="Q241:T242"/>
    <mergeCell ref="U241:X242"/>
    <mergeCell ref="Y241:AB242"/>
    <mergeCell ref="AC241:AF242"/>
    <mergeCell ref="AG241:AJ242"/>
    <mergeCell ref="B242:C242"/>
    <mergeCell ref="D242:E242"/>
    <mergeCell ref="B240:E240"/>
    <mergeCell ref="B222:E226"/>
    <mergeCell ref="F222:I226"/>
    <mergeCell ref="J222:K226"/>
    <mergeCell ref="L222:P226"/>
    <mergeCell ref="Q222:AJ222"/>
    <mergeCell ref="Q223:X224"/>
    <mergeCell ref="Y223:AB226"/>
    <mergeCell ref="AC223:AF226"/>
    <mergeCell ref="AG223:AJ226"/>
    <mergeCell ref="Q225:T226"/>
    <mergeCell ref="U225:X226"/>
    <mergeCell ref="B227:E227"/>
    <mergeCell ref="F227:I230"/>
    <mergeCell ref="J227:K228"/>
    <mergeCell ref="L227:P228"/>
    <mergeCell ref="Q227:T228"/>
    <mergeCell ref="U227:X228"/>
    <mergeCell ref="Y227:AB228"/>
    <mergeCell ref="AC227:AF228"/>
    <mergeCell ref="B228:E228"/>
    <mergeCell ref="AG227:AJ228"/>
    <mergeCell ref="B229:D229"/>
    <mergeCell ref="J229:K230"/>
    <mergeCell ref="L229:P230"/>
    <mergeCell ref="Q229:T230"/>
    <mergeCell ref="U229:X230"/>
    <mergeCell ref="Y229:AB230"/>
    <mergeCell ref="AC229:AF230"/>
    <mergeCell ref="AG229:AJ230"/>
    <mergeCell ref="B230:C230"/>
    <mergeCell ref="D230:E230"/>
    <mergeCell ref="B244:E244"/>
    <mergeCell ref="F243:I246"/>
    <mergeCell ref="J243:K244"/>
    <mergeCell ref="L243:P244"/>
    <mergeCell ref="Y235:AB236"/>
    <mergeCell ref="AC235:AF236"/>
    <mergeCell ref="AG235:AJ236"/>
    <mergeCell ref="B237:D237"/>
    <mergeCell ref="J237:K238"/>
    <mergeCell ref="B236:E236"/>
    <mergeCell ref="F235:I238"/>
    <mergeCell ref="J235:K236"/>
    <mergeCell ref="L235:P236"/>
    <mergeCell ref="Q235:T236"/>
    <mergeCell ref="B232:E232"/>
    <mergeCell ref="B234:C234"/>
    <mergeCell ref="D234:E234"/>
    <mergeCell ref="B235:E235"/>
    <mergeCell ref="U235:X236"/>
    <mergeCell ref="U237:X238"/>
    <mergeCell ref="Y237:AB238"/>
    <mergeCell ref="AC237:AF238"/>
    <mergeCell ref="AG237:AJ238"/>
    <mergeCell ref="B238:C238"/>
    <mergeCell ref="D238:E238"/>
    <mergeCell ref="AH23:AJ23"/>
    <mergeCell ref="N43:R43"/>
    <mergeCell ref="S43:U43"/>
    <mergeCell ref="V43:X43"/>
    <mergeCell ref="Y43:AA43"/>
    <mergeCell ref="AB43:AE43"/>
    <mergeCell ref="AF43:AG43"/>
    <mergeCell ref="AH43:AJ43"/>
    <mergeCell ref="I38:M39"/>
    <mergeCell ref="Q233:T234"/>
    <mergeCell ref="U233:X234"/>
    <mergeCell ref="Y233:AB234"/>
    <mergeCell ref="AC233:AF234"/>
    <mergeCell ref="AG233:AJ234"/>
    <mergeCell ref="L237:P238"/>
    <mergeCell ref="Q237:T238"/>
    <mergeCell ref="D201:AJ201"/>
    <mergeCell ref="D202:AJ202"/>
    <mergeCell ref="D203:AJ203"/>
    <mergeCell ref="AC196:AF197"/>
    <mergeCell ref="AG196:AJ197"/>
    <mergeCell ref="B190:E190"/>
    <mergeCell ref="F190:I193"/>
    <mergeCell ref="J190:K191"/>
    <mergeCell ref="L190:P191"/>
    <mergeCell ref="Q190:T191"/>
    <mergeCell ref="U190:X191"/>
    <mergeCell ref="Y190:AB191"/>
    <mergeCell ref="AC190:AF191"/>
    <mergeCell ref="AG190:AJ191"/>
    <mergeCell ref="B191:E191"/>
    <mergeCell ref="B192:D192"/>
    <mergeCell ref="B197:C197"/>
    <mergeCell ref="D197:E197"/>
    <mergeCell ref="D199:AJ199"/>
    <mergeCell ref="D200:AJ200"/>
    <mergeCell ref="B194:E194"/>
    <mergeCell ref="F194:I197"/>
    <mergeCell ref="J194:K195"/>
    <mergeCell ref="L194:P195"/>
    <mergeCell ref="Q194:T195"/>
    <mergeCell ref="U194:X195"/>
    <mergeCell ref="Y194:AB195"/>
    <mergeCell ref="AC194:AF195"/>
    <mergeCell ref="AG194:AJ195"/>
    <mergeCell ref="B195:E195"/>
    <mergeCell ref="B196:D196"/>
    <mergeCell ref="J196:K197"/>
    <mergeCell ref="L196:P197"/>
    <mergeCell ref="Q196:T197"/>
    <mergeCell ref="U196:X197"/>
    <mergeCell ref="Y196:AB197"/>
    <mergeCell ref="J192:K193"/>
    <mergeCell ref="L192:P193"/>
    <mergeCell ref="Q192:T193"/>
    <mergeCell ref="U192:X193"/>
    <mergeCell ref="Y192:AB193"/>
    <mergeCell ref="AC192:AF193"/>
    <mergeCell ref="AG192:AJ193"/>
    <mergeCell ref="B193:C193"/>
    <mergeCell ref="D193:E193"/>
    <mergeCell ref="B186:E186"/>
    <mergeCell ref="F186:I189"/>
    <mergeCell ref="J186:K187"/>
    <mergeCell ref="L186:P187"/>
    <mergeCell ref="Q186:T187"/>
    <mergeCell ref="U186:X187"/>
    <mergeCell ref="Y186:AB187"/>
    <mergeCell ref="AC186:AF187"/>
    <mergeCell ref="AG186:AJ187"/>
    <mergeCell ref="B187:E187"/>
    <mergeCell ref="B188:D188"/>
    <mergeCell ref="J188:K189"/>
    <mergeCell ref="L188:P189"/>
    <mergeCell ref="Q188:T189"/>
    <mergeCell ref="U188:X189"/>
    <mergeCell ref="Y188:AB189"/>
    <mergeCell ref="AC188:AF189"/>
    <mergeCell ref="AG188:AJ189"/>
    <mergeCell ref="B189:C189"/>
    <mergeCell ref="D189:E189"/>
    <mergeCell ref="B182:E182"/>
    <mergeCell ref="F182:I185"/>
    <mergeCell ref="J182:K183"/>
    <mergeCell ref="L182:P183"/>
    <mergeCell ref="Q182:T183"/>
    <mergeCell ref="U182:X183"/>
    <mergeCell ref="Y182:AB183"/>
    <mergeCell ref="AC182:AF183"/>
    <mergeCell ref="AG182:AJ183"/>
    <mergeCell ref="B183:E183"/>
    <mergeCell ref="B184:D184"/>
    <mergeCell ref="J184:K185"/>
    <mergeCell ref="L184:P185"/>
    <mergeCell ref="Q184:T185"/>
    <mergeCell ref="U184:X185"/>
    <mergeCell ref="Y184:AB185"/>
    <mergeCell ref="AC184:AF185"/>
    <mergeCell ref="AG184:AJ185"/>
    <mergeCell ref="B185:C185"/>
    <mergeCell ref="D185:E185"/>
    <mergeCell ref="U176:X177"/>
    <mergeCell ref="B178:E178"/>
    <mergeCell ref="F178:I181"/>
    <mergeCell ref="J178:K179"/>
    <mergeCell ref="L178:P179"/>
    <mergeCell ref="Q178:T179"/>
    <mergeCell ref="U178:X179"/>
    <mergeCell ref="B173:E177"/>
    <mergeCell ref="F173:I177"/>
    <mergeCell ref="J173:K177"/>
    <mergeCell ref="L173:P177"/>
    <mergeCell ref="Q173:AJ173"/>
    <mergeCell ref="Q174:X175"/>
    <mergeCell ref="Y174:AB177"/>
    <mergeCell ref="AC174:AF177"/>
    <mergeCell ref="AG174:AJ177"/>
    <mergeCell ref="Q176:T177"/>
    <mergeCell ref="Y178:AB179"/>
    <mergeCell ref="AC178:AF179"/>
    <mergeCell ref="AG178:AJ179"/>
    <mergeCell ref="B179:E179"/>
    <mergeCell ref="B180:D180"/>
    <mergeCell ref="J180:K181"/>
    <mergeCell ref="L180:P181"/>
    <mergeCell ref="Q180:T181"/>
    <mergeCell ref="U180:X181"/>
    <mergeCell ref="Y180:AB181"/>
    <mergeCell ref="AC180:AF181"/>
    <mergeCell ref="AG180:AJ181"/>
    <mergeCell ref="B181:C181"/>
    <mergeCell ref="D181:E181"/>
    <mergeCell ref="X155:Y155"/>
    <mergeCell ref="Z155:AA155"/>
    <mergeCell ref="AC155:AD155"/>
    <mergeCell ref="AF155:AG155"/>
    <mergeCell ref="I156:P156"/>
    <mergeCell ref="Q156:R156"/>
    <mergeCell ref="B151:L151"/>
    <mergeCell ref="M151:AJ151"/>
    <mergeCell ref="B153:L153"/>
    <mergeCell ref="M153:AJ153"/>
    <mergeCell ref="H155:I155"/>
    <mergeCell ref="V155:W155"/>
    <mergeCell ref="B152:L152"/>
    <mergeCell ref="M152:AJ152"/>
    <mergeCell ref="J155:S155"/>
    <mergeCell ref="B146:L146"/>
    <mergeCell ref="M146:AJ146"/>
    <mergeCell ref="B147:L147"/>
    <mergeCell ref="M147:AJ147"/>
    <mergeCell ref="A149:AJ149"/>
    <mergeCell ref="B150:L150"/>
    <mergeCell ref="M150:AJ150"/>
    <mergeCell ref="A154:AJ154"/>
    <mergeCell ref="D140:AJ140"/>
    <mergeCell ref="D141:AJ141"/>
    <mergeCell ref="B144:L144"/>
    <mergeCell ref="M144:AJ144"/>
    <mergeCell ref="B145:L145"/>
    <mergeCell ref="M145:AJ145"/>
    <mergeCell ref="B135:J135"/>
    <mergeCell ref="K135:AJ135"/>
    <mergeCell ref="B136:J136"/>
    <mergeCell ref="K136:AJ136"/>
    <mergeCell ref="D138:AJ138"/>
    <mergeCell ref="D139:AJ139"/>
    <mergeCell ref="C129:D129"/>
    <mergeCell ref="E129:AJ129"/>
    <mergeCell ref="B132:J132"/>
    <mergeCell ref="K132:AJ132"/>
    <mergeCell ref="B133:J133"/>
    <mergeCell ref="K133:AJ133"/>
    <mergeCell ref="B134:J134"/>
    <mergeCell ref="K134:AJ134"/>
    <mergeCell ref="B127:H128"/>
    <mergeCell ref="I127:K128"/>
    <mergeCell ref="L127:S127"/>
    <mergeCell ref="T127:AE128"/>
    <mergeCell ref="AF127:AJ128"/>
    <mergeCell ref="L128:S128"/>
    <mergeCell ref="D120:AJ120"/>
    <mergeCell ref="D121:AJ121"/>
    <mergeCell ref="B125:H126"/>
    <mergeCell ref="I125:K126"/>
    <mergeCell ref="L125:S126"/>
    <mergeCell ref="T125:AE126"/>
    <mergeCell ref="AF125:AJ126"/>
    <mergeCell ref="AA116:AB116"/>
    <mergeCell ref="AC116:AD116"/>
    <mergeCell ref="AE116:AH116"/>
    <mergeCell ref="AI116:AJ116"/>
    <mergeCell ref="D118:AJ118"/>
    <mergeCell ref="D119:AJ119"/>
    <mergeCell ref="AI115:AJ115"/>
    <mergeCell ref="B116:E116"/>
    <mergeCell ref="F116:I116"/>
    <mergeCell ref="J116:L116"/>
    <mergeCell ref="M116:P116"/>
    <mergeCell ref="Q116:R116"/>
    <mergeCell ref="S116:T116"/>
    <mergeCell ref="U116:V116"/>
    <mergeCell ref="W116:X116"/>
    <mergeCell ref="Y116:Z116"/>
    <mergeCell ref="U115:V115"/>
    <mergeCell ref="W115:X115"/>
    <mergeCell ref="Y115:Z115"/>
    <mergeCell ref="AA115:AB115"/>
    <mergeCell ref="AC115:AD115"/>
    <mergeCell ref="AE115:AH115"/>
    <mergeCell ref="Q112:R112"/>
    <mergeCell ref="S112:T112"/>
    <mergeCell ref="AA114:AB114"/>
    <mergeCell ref="AC114:AD114"/>
    <mergeCell ref="AE114:AH114"/>
    <mergeCell ref="AI114:AJ114"/>
    <mergeCell ref="B115:E115"/>
    <mergeCell ref="F115:I115"/>
    <mergeCell ref="J115:L115"/>
    <mergeCell ref="M115:P115"/>
    <mergeCell ref="Q115:R115"/>
    <mergeCell ref="S115:T115"/>
    <mergeCell ref="AI112:AJ112"/>
    <mergeCell ref="B114:E114"/>
    <mergeCell ref="F114:I114"/>
    <mergeCell ref="J114:L114"/>
    <mergeCell ref="M114:P114"/>
    <mergeCell ref="Q114:R114"/>
    <mergeCell ref="S114:T114"/>
    <mergeCell ref="U114:V114"/>
    <mergeCell ref="W114:X114"/>
    <mergeCell ref="Y114:Z114"/>
    <mergeCell ref="U112:V112"/>
    <mergeCell ref="W112:X112"/>
    <mergeCell ref="Y112:Z112"/>
    <mergeCell ref="AA112:AB112"/>
    <mergeCell ref="AC112:AD112"/>
    <mergeCell ref="AE112:AH112"/>
    <mergeCell ref="B112:E112"/>
    <mergeCell ref="D101:AJ101"/>
    <mergeCell ref="D102:AJ102"/>
    <mergeCell ref="D103:AJ103"/>
    <mergeCell ref="D104:AJ104"/>
    <mergeCell ref="B107:E111"/>
    <mergeCell ref="F107:I111"/>
    <mergeCell ref="J107:L111"/>
    <mergeCell ref="M107:P111"/>
    <mergeCell ref="Q107:R111"/>
    <mergeCell ref="AC107:AD111"/>
    <mergeCell ref="AE107:AH107"/>
    <mergeCell ref="AI107:AJ111"/>
    <mergeCell ref="S108:T108"/>
    <mergeCell ref="U108:V108"/>
    <mergeCell ref="W108:X108"/>
    <mergeCell ref="Y108:Z108"/>
    <mergeCell ref="AA108:AB108"/>
    <mergeCell ref="AF108:AG108"/>
    <mergeCell ref="S109:T109"/>
    <mergeCell ref="R96:S96"/>
    <mergeCell ref="T96:U96"/>
    <mergeCell ref="AA110:AB110"/>
    <mergeCell ref="AE110:AH110"/>
    <mergeCell ref="V99:W99"/>
    <mergeCell ref="X99:Y99"/>
    <mergeCell ref="Z99:AA99"/>
    <mergeCell ref="AB99:AC99"/>
    <mergeCell ref="AD99:AG99"/>
    <mergeCell ref="AH99:AJ99"/>
    <mergeCell ref="B99:E99"/>
    <mergeCell ref="F99:J99"/>
    <mergeCell ref="K99:O99"/>
    <mergeCell ref="P99:Q99"/>
    <mergeCell ref="R99:S99"/>
    <mergeCell ref="T99:U99"/>
    <mergeCell ref="V98:W98"/>
    <mergeCell ref="X98:Y98"/>
    <mergeCell ref="Z98:AA98"/>
    <mergeCell ref="AB98:AC98"/>
    <mergeCell ref="AD98:AG98"/>
    <mergeCell ref="AH98:AJ98"/>
    <mergeCell ref="B98:E98"/>
    <mergeCell ref="F98:J98"/>
    <mergeCell ref="K98:O98"/>
    <mergeCell ref="P98:Q98"/>
    <mergeCell ref="R98:S98"/>
    <mergeCell ref="T98:U98"/>
    <mergeCell ref="Z94:AA94"/>
    <mergeCell ref="AD94:AG94"/>
    <mergeCell ref="V92:W92"/>
    <mergeCell ref="X92:Y92"/>
    <mergeCell ref="Z92:AA92"/>
    <mergeCell ref="AE92:AF92"/>
    <mergeCell ref="R93:S93"/>
    <mergeCell ref="T93:U93"/>
    <mergeCell ref="V93:W93"/>
    <mergeCell ref="X93:Y93"/>
    <mergeCell ref="V97:W97"/>
    <mergeCell ref="X97:Y97"/>
    <mergeCell ref="Z97:AA97"/>
    <mergeCell ref="AB97:AC97"/>
    <mergeCell ref="AD97:AG97"/>
    <mergeCell ref="AH97:AJ97"/>
    <mergeCell ref="B97:E97"/>
    <mergeCell ref="F97:J97"/>
    <mergeCell ref="K97:O97"/>
    <mergeCell ref="P97:Q97"/>
    <mergeCell ref="R97:S97"/>
    <mergeCell ref="T97:U97"/>
    <mergeCell ref="V96:W96"/>
    <mergeCell ref="X96:Y96"/>
    <mergeCell ref="Z96:AA96"/>
    <mergeCell ref="AB96:AC96"/>
    <mergeCell ref="AD96:AG96"/>
    <mergeCell ref="AH96:AJ96"/>
    <mergeCell ref="B96:E96"/>
    <mergeCell ref="F96:J96"/>
    <mergeCell ref="K96:O96"/>
    <mergeCell ref="P96:Q96"/>
    <mergeCell ref="AA84:AD84"/>
    <mergeCell ref="AE84:AH84"/>
    <mergeCell ref="AI84:AJ85"/>
    <mergeCell ref="G85:J85"/>
    <mergeCell ref="K85:N85"/>
    <mergeCell ref="O85:R85"/>
    <mergeCell ref="S85:V85"/>
    <mergeCell ref="W85:Z85"/>
    <mergeCell ref="AA85:AD85"/>
    <mergeCell ref="AE85:AH85"/>
    <mergeCell ref="B84:F85"/>
    <mergeCell ref="G84:J84"/>
    <mergeCell ref="K84:N84"/>
    <mergeCell ref="O84:R84"/>
    <mergeCell ref="S84:V84"/>
    <mergeCell ref="W84:Z84"/>
    <mergeCell ref="Z93:AA93"/>
    <mergeCell ref="AE93:AF93"/>
    <mergeCell ref="D88:AJ88"/>
    <mergeCell ref="B91:E95"/>
    <mergeCell ref="F91:J95"/>
    <mergeCell ref="K91:O95"/>
    <mergeCell ref="P91:Q95"/>
    <mergeCell ref="AB91:AC95"/>
    <mergeCell ref="AD91:AG91"/>
    <mergeCell ref="AH91:AJ95"/>
    <mergeCell ref="R92:S92"/>
    <mergeCell ref="T92:U92"/>
    <mergeCell ref="R94:S94"/>
    <mergeCell ref="T94:U94"/>
    <mergeCell ref="V94:W94"/>
    <mergeCell ref="X94:Y94"/>
    <mergeCell ref="S82:T82"/>
    <mergeCell ref="U82:V82"/>
    <mergeCell ref="W82:X82"/>
    <mergeCell ref="Y82:Z82"/>
    <mergeCell ref="G82:H82"/>
    <mergeCell ref="I82:J82"/>
    <mergeCell ref="K82:L82"/>
    <mergeCell ref="M82:N82"/>
    <mergeCell ref="O82:P82"/>
    <mergeCell ref="Q82:R82"/>
    <mergeCell ref="B80:F83"/>
    <mergeCell ref="AA80:AD83"/>
    <mergeCell ref="AE80:AH80"/>
    <mergeCell ref="AI80:AJ83"/>
    <mergeCell ref="G81:H81"/>
    <mergeCell ref="K81:L81"/>
    <mergeCell ref="O81:P81"/>
    <mergeCell ref="S81:T81"/>
    <mergeCell ref="W81:X81"/>
    <mergeCell ref="AF81:AG81"/>
    <mergeCell ref="AF82:AG82"/>
    <mergeCell ref="AE83:AH83"/>
    <mergeCell ref="AH72:AI72"/>
    <mergeCell ref="Y73:AE73"/>
    <mergeCell ref="AF73:AG73"/>
    <mergeCell ref="D74:AJ76"/>
    <mergeCell ref="C77:D77"/>
    <mergeCell ref="E77:AJ77"/>
    <mergeCell ref="D71:J73"/>
    <mergeCell ref="K71:Q73"/>
    <mergeCell ref="R71:X73"/>
    <mergeCell ref="Z72:AA72"/>
    <mergeCell ref="AB72:AC72"/>
    <mergeCell ref="AE72:AF72"/>
    <mergeCell ref="Y71:AH71"/>
    <mergeCell ref="AH64:AI64"/>
    <mergeCell ref="Y65:AE65"/>
    <mergeCell ref="AF65:AG65"/>
    <mergeCell ref="D66:AJ68"/>
    <mergeCell ref="C69:AJ69"/>
    <mergeCell ref="D70:J70"/>
    <mergeCell ref="K70:Q70"/>
    <mergeCell ref="R70:X70"/>
    <mergeCell ref="Y70:AJ70"/>
    <mergeCell ref="D63:J65"/>
    <mergeCell ref="K63:Q65"/>
    <mergeCell ref="R63:X65"/>
    <mergeCell ref="Z64:AA64"/>
    <mergeCell ref="AB64:AC64"/>
    <mergeCell ref="AE64:AF64"/>
    <mergeCell ref="Y63:AH63"/>
    <mergeCell ref="D55:AJ55"/>
    <mergeCell ref="D56:AJ56"/>
    <mergeCell ref="D57:AJ57"/>
    <mergeCell ref="C61:AJ61"/>
    <mergeCell ref="D62:J62"/>
    <mergeCell ref="K62:Q62"/>
    <mergeCell ref="R62:X62"/>
    <mergeCell ref="Y62:AJ62"/>
    <mergeCell ref="AH45:AJ45"/>
    <mergeCell ref="D47:AJ47"/>
    <mergeCell ref="D48:AJ48"/>
    <mergeCell ref="D49:AJ49"/>
    <mergeCell ref="D50:AJ50"/>
    <mergeCell ref="D51:AJ51"/>
    <mergeCell ref="S44:U44"/>
    <mergeCell ref="V44:X44"/>
    <mergeCell ref="Y44:AA44"/>
    <mergeCell ref="AB44:AE44"/>
    <mergeCell ref="AF44:AG44"/>
    <mergeCell ref="AH44:AJ44"/>
    <mergeCell ref="C45:H45"/>
    <mergeCell ref="I45:M45"/>
    <mergeCell ref="N45:R45"/>
    <mergeCell ref="S45:U45"/>
    <mergeCell ref="V45:X45"/>
    <mergeCell ref="Y45:AA45"/>
    <mergeCell ref="AB45:AE45"/>
    <mergeCell ref="AF45:AG45"/>
    <mergeCell ref="B42:B44"/>
    <mergeCell ref="C42:H44"/>
    <mergeCell ref="I42:M42"/>
    <mergeCell ref="N42:R42"/>
    <mergeCell ref="S42:U42"/>
    <mergeCell ref="V42:X42"/>
    <mergeCell ref="B38:B41"/>
    <mergeCell ref="C38:H41"/>
    <mergeCell ref="Y42:AA42"/>
    <mergeCell ref="AB42:AE42"/>
    <mergeCell ref="AF42:AG42"/>
    <mergeCell ref="AH42:AJ42"/>
    <mergeCell ref="I44:M44"/>
    <mergeCell ref="N44:R44"/>
    <mergeCell ref="N38:R38"/>
    <mergeCell ref="S38:U38"/>
    <mergeCell ref="V38:X38"/>
    <mergeCell ref="Y38:AA38"/>
    <mergeCell ref="I41:M41"/>
    <mergeCell ref="N41:R41"/>
    <mergeCell ref="S41:U41"/>
    <mergeCell ref="V41:X41"/>
    <mergeCell ref="Y41:AA41"/>
    <mergeCell ref="AB41:AE41"/>
    <mergeCell ref="AF41:AG41"/>
    <mergeCell ref="AH41:AJ41"/>
    <mergeCell ref="N39:R39"/>
    <mergeCell ref="S39:U39"/>
    <mergeCell ref="V39:X39"/>
    <mergeCell ref="Y39:AA39"/>
    <mergeCell ref="AB39:AE39"/>
    <mergeCell ref="AF39:AG39"/>
    <mergeCell ref="AB38:AE38"/>
    <mergeCell ref="D29:AJ29"/>
    <mergeCell ref="D30:AJ30"/>
    <mergeCell ref="D31:AJ31"/>
    <mergeCell ref="D32:AJ32"/>
    <mergeCell ref="S36:U36"/>
    <mergeCell ref="V36:X36"/>
    <mergeCell ref="Y36:AA36"/>
    <mergeCell ref="AB36:AE36"/>
    <mergeCell ref="S37:U37"/>
    <mergeCell ref="AF34:AG37"/>
    <mergeCell ref="AH34:AJ37"/>
    <mergeCell ref="S35:U35"/>
    <mergeCell ref="V35:X35"/>
    <mergeCell ref="AF38:AG38"/>
    <mergeCell ref="AH38:AJ38"/>
    <mergeCell ref="AH22:AJ22"/>
    <mergeCell ref="I24:M24"/>
    <mergeCell ref="N24:P24"/>
    <mergeCell ref="Q24:S24"/>
    <mergeCell ref="T24:V24"/>
    <mergeCell ref="W24:Z24"/>
    <mergeCell ref="AA24:AE24"/>
    <mergeCell ref="AF24:AG24"/>
    <mergeCell ref="AH24:AJ24"/>
    <mergeCell ref="Y35:AA35"/>
    <mergeCell ref="AB35:AE35"/>
    <mergeCell ref="AH25:AJ25"/>
    <mergeCell ref="D28:AJ28"/>
    <mergeCell ref="V37:X37"/>
    <mergeCell ref="Y37:AA37"/>
    <mergeCell ref="AB37:AE37"/>
    <mergeCell ref="B34:H37"/>
    <mergeCell ref="I34:M37"/>
    <mergeCell ref="N34:R37"/>
    <mergeCell ref="S34:AE34"/>
    <mergeCell ref="I25:M25"/>
    <mergeCell ref="N25:P25"/>
    <mergeCell ref="Q25:S25"/>
    <mergeCell ref="T25:V25"/>
    <mergeCell ref="W25:Z25"/>
    <mergeCell ref="AA25:AE25"/>
    <mergeCell ref="C25:H25"/>
    <mergeCell ref="AF25:AG25"/>
    <mergeCell ref="B22:B24"/>
    <mergeCell ref="C22:H24"/>
    <mergeCell ref="W20:Z20"/>
    <mergeCell ref="AA20:AE20"/>
    <mergeCell ref="AF20:AG20"/>
    <mergeCell ref="I23:M23"/>
    <mergeCell ref="N23:P23"/>
    <mergeCell ref="Q23:S23"/>
    <mergeCell ref="T23:V23"/>
    <mergeCell ref="W23:Z23"/>
    <mergeCell ref="I22:M22"/>
    <mergeCell ref="N22:P22"/>
    <mergeCell ref="Q22:S22"/>
    <mergeCell ref="T22:V22"/>
    <mergeCell ref="W22:Z22"/>
    <mergeCell ref="AA22:AE22"/>
    <mergeCell ref="AF22:AG22"/>
    <mergeCell ref="AA23:AE23"/>
    <mergeCell ref="AF23:AG23"/>
    <mergeCell ref="AA18:AE18"/>
    <mergeCell ref="AF18:AG18"/>
    <mergeCell ref="AH18:AJ18"/>
    <mergeCell ref="B19:B21"/>
    <mergeCell ref="C19:H21"/>
    <mergeCell ref="I19:M19"/>
    <mergeCell ref="N19:P19"/>
    <mergeCell ref="Q19:S19"/>
    <mergeCell ref="T19:V19"/>
    <mergeCell ref="W19:Z19"/>
    <mergeCell ref="C18:H18"/>
    <mergeCell ref="I18:M18"/>
    <mergeCell ref="N18:P18"/>
    <mergeCell ref="Q18:S18"/>
    <mergeCell ref="T18:V18"/>
    <mergeCell ref="W18:Z18"/>
    <mergeCell ref="AA19:AE19"/>
    <mergeCell ref="AF19:AG19"/>
    <mergeCell ref="AH19:AJ19"/>
    <mergeCell ref="I20:M20"/>
    <mergeCell ref="N20:P20"/>
    <mergeCell ref="Q20:S20"/>
    <mergeCell ref="AH20:AJ20"/>
    <mergeCell ref="I21:M21"/>
    <mergeCell ref="N21:P21"/>
    <mergeCell ref="Q21:S21"/>
    <mergeCell ref="T21:V21"/>
    <mergeCell ref="W21:Z21"/>
    <mergeCell ref="AA21:AE21"/>
    <mergeCell ref="AF21:AG21"/>
    <mergeCell ref="AH21:AJ21"/>
    <mergeCell ref="T20:V20"/>
    <mergeCell ref="A2:E2"/>
    <mergeCell ref="F2:AJ3"/>
    <mergeCell ref="B8:AJ8"/>
    <mergeCell ref="B9:AJ9"/>
    <mergeCell ref="D12:AJ12"/>
    <mergeCell ref="B14:H17"/>
    <mergeCell ref="I14:M17"/>
    <mergeCell ref="N14:Z14"/>
    <mergeCell ref="AA14:AE14"/>
    <mergeCell ref="AF14:AG17"/>
    <mergeCell ref="AB16:AD16"/>
    <mergeCell ref="N17:P17"/>
    <mergeCell ref="Q17:S17"/>
    <mergeCell ref="T17:V17"/>
    <mergeCell ref="W17:Z17"/>
    <mergeCell ref="AA17:AE17"/>
    <mergeCell ref="AH14:AJ17"/>
    <mergeCell ref="N15:P15"/>
    <mergeCell ref="Q15:S15"/>
    <mergeCell ref="T15:V15"/>
    <mergeCell ref="W15:Z15"/>
    <mergeCell ref="AB15:AD15"/>
    <mergeCell ref="N16:P16"/>
    <mergeCell ref="Q16:S16"/>
    <mergeCell ref="T16:V16"/>
    <mergeCell ref="W16:Z16"/>
    <mergeCell ref="B7:AJ7"/>
  </mergeCells>
  <phoneticPr fontId="1"/>
  <dataValidations count="4">
    <dataValidation type="list" showInputMessage="1" showErrorMessage="1" sqref="N15:V15 X155:Y155 S35:AA35" xr:uid="{00000000-0002-0000-0400-000000000000}">
      <formula1>$AT$15:$AT$17</formula1>
    </dataValidation>
    <dataValidation type="list" showInputMessage="1" showErrorMessage="1" sqref="AB15:AD15 B433:D433 B382:D382 B331:D331 B280:D280 B229:D229 B180:D180 Z64:AA64 Z72:AA72" xr:uid="{00000000-0002-0000-0400-000001000000}">
      <formula1>$AT$16:$AT$17</formula1>
    </dataValidation>
    <dataValidation type="list" allowBlank="1" showInputMessage="1" showErrorMessage="1" sqref="G81:H81" xr:uid="{00000000-0002-0000-0400-000002000000}">
      <formula1>$AT$16:$AT$17</formula1>
    </dataValidation>
    <dataValidation showInputMessage="1" showErrorMessage="1" sqref="Y63 Y71 B184:D184 B192:D192 B188:D188 B196:D196 B233:D233 B241:D241 B237:D237 B245:D245 B284:D284 B292:D292 B288:D288 B296:D296 B335:D335 B343:D343 B339:D339 B347:D347 B386:D386 B394:D394 B390:D390 B398:D398 B437:D437 B445:D445 B441:D441 B449:D449" xr:uid="{00000000-0002-0000-0400-000003000000}"/>
  </dataValidations>
  <pageMargins left="0.70866141732283472" right="0.70866141732283472" top="0.55118110236220474" bottom="0.51181102362204722" header="0.31496062992125984" footer="0.31496062992125984"/>
  <pageSetup paperSize="9" scale="97" orientation="portrait" r:id="rId1"/>
  <rowBreaks count="5" manualBreakCount="5">
    <brk id="30" max="35" man="1"/>
    <brk id="57" max="35" man="1"/>
    <brk id="89" max="35" man="1"/>
    <brk id="130" max="35" man="1"/>
    <brk id="171" max="3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BR283"/>
  <sheetViews>
    <sheetView showGridLines="0" view="pageBreakPreview" zoomScale="70" zoomScaleNormal="100" zoomScaleSheetLayoutView="70" zoomScalePageLayoutView="85" workbookViewId="0">
      <selection activeCell="B6" sqref="B6"/>
    </sheetView>
  </sheetViews>
  <sheetFormatPr defaultColWidth="2.7109375" defaultRowHeight="21.95" customHeight="1" x14ac:dyDescent="0.15"/>
  <cols>
    <col min="1" max="1" width="4.7109375" style="32" customWidth="1"/>
    <col min="2" max="2" width="2.7109375" style="32" customWidth="1"/>
    <col min="3" max="18" width="4.7109375" style="32" customWidth="1"/>
    <col min="19" max="19" width="2.7109375" style="32" customWidth="1"/>
    <col min="20" max="36" width="4.7109375" style="32" customWidth="1"/>
    <col min="37" max="37" width="2.7109375" style="32" customWidth="1"/>
    <col min="38" max="128" width="4.7109375" style="32" customWidth="1"/>
    <col min="129" max="16384" width="2.7109375" style="32"/>
  </cols>
  <sheetData>
    <row r="1" spans="2:47" ht="20.100000000000001" customHeight="1" x14ac:dyDescent="0.15"/>
    <row r="2" spans="2:47" ht="20.100000000000001" customHeight="1" x14ac:dyDescent="0.15">
      <c r="B2" s="33" t="s">
        <v>334</v>
      </c>
      <c r="D2" s="33"/>
    </row>
    <row r="3" spans="2:47" ht="20.100000000000001" customHeight="1" x14ac:dyDescent="0.15">
      <c r="C3" s="33"/>
      <c r="D3" s="33"/>
    </row>
    <row r="4" spans="2:47" ht="20.100000000000001" customHeight="1" x14ac:dyDescent="0.15">
      <c r="B4" s="85" t="s">
        <v>192</v>
      </c>
      <c r="C4" s="84"/>
      <c r="D4" s="84"/>
      <c r="E4" s="84"/>
      <c r="F4" s="84"/>
      <c r="G4" s="84"/>
      <c r="H4" s="84"/>
      <c r="I4" s="84"/>
      <c r="J4" s="84"/>
      <c r="K4" s="84"/>
      <c r="L4" s="84"/>
      <c r="M4" s="84"/>
      <c r="N4" s="84"/>
      <c r="S4" s="85" t="s">
        <v>335</v>
      </c>
      <c r="T4" s="84"/>
      <c r="U4" s="84"/>
      <c r="V4" s="84"/>
      <c r="W4" s="84"/>
      <c r="X4" s="84"/>
      <c r="Y4" s="84"/>
      <c r="Z4" s="84"/>
      <c r="AA4" s="84"/>
      <c r="AB4" s="84"/>
      <c r="AC4" s="84"/>
      <c r="AD4" s="84"/>
      <c r="AJ4" s="85" t="s">
        <v>292</v>
      </c>
      <c r="AK4" s="84"/>
      <c r="AL4" s="84"/>
      <c r="AM4" s="84"/>
      <c r="AN4" s="84"/>
      <c r="AO4" s="84"/>
      <c r="AP4" s="84"/>
      <c r="AQ4" s="84"/>
    </row>
    <row r="5" spans="2:47" ht="20.100000000000001" customHeight="1" x14ac:dyDescent="0.15">
      <c r="B5" s="84"/>
      <c r="C5" s="84"/>
      <c r="D5" s="84"/>
      <c r="E5" s="84"/>
      <c r="F5" s="84"/>
      <c r="G5" s="84"/>
      <c r="H5" s="84"/>
      <c r="I5" s="84"/>
      <c r="J5" s="84"/>
      <c r="K5" s="84"/>
      <c r="L5" s="84"/>
      <c r="M5" s="84"/>
      <c r="N5" s="84"/>
      <c r="S5" s="84"/>
      <c r="T5" s="84"/>
      <c r="U5" s="84"/>
      <c r="V5" s="84"/>
      <c r="W5" s="84"/>
      <c r="X5" s="84"/>
      <c r="Y5" s="84"/>
      <c r="Z5" s="84"/>
      <c r="AA5" s="84"/>
      <c r="AB5" s="84"/>
      <c r="AC5" s="84"/>
      <c r="AD5" s="84"/>
      <c r="AJ5" s="85"/>
      <c r="AK5" s="84"/>
      <c r="AL5" s="84"/>
      <c r="AM5" s="84"/>
      <c r="AN5" s="84"/>
      <c r="AO5" s="84"/>
      <c r="AP5" s="84"/>
      <c r="AQ5" s="84"/>
    </row>
    <row r="6" spans="2:47" ht="20.100000000000001" customHeight="1" x14ac:dyDescent="0.15">
      <c r="B6" s="84" t="s">
        <v>230</v>
      </c>
      <c r="C6" s="84"/>
      <c r="D6" s="84"/>
      <c r="E6" s="84"/>
      <c r="F6" s="84"/>
      <c r="G6" s="84"/>
      <c r="H6" s="84"/>
      <c r="I6" s="84"/>
      <c r="J6" s="84"/>
      <c r="K6" s="84"/>
      <c r="L6" s="84"/>
      <c r="M6" s="84"/>
      <c r="N6" s="84"/>
      <c r="S6" s="84" t="s">
        <v>336</v>
      </c>
      <c r="U6" s="84"/>
      <c r="V6" s="84"/>
      <c r="W6" s="84"/>
      <c r="X6" s="84"/>
      <c r="Y6" s="84"/>
      <c r="Z6" s="84"/>
      <c r="AA6" s="84"/>
      <c r="AB6" s="84"/>
      <c r="AC6" s="84"/>
      <c r="AD6" s="84"/>
      <c r="AJ6" s="84" t="s">
        <v>337</v>
      </c>
      <c r="AK6" s="84"/>
      <c r="AL6" s="84"/>
      <c r="AM6" s="84"/>
      <c r="AN6" s="84"/>
      <c r="AO6" s="84"/>
      <c r="AP6" s="84"/>
      <c r="AQ6" s="84"/>
    </row>
    <row r="7" spans="2:47" ht="20.100000000000001" customHeight="1" x14ac:dyDescent="0.15">
      <c r="B7" s="84" t="s">
        <v>338</v>
      </c>
      <c r="C7" s="84"/>
      <c r="D7" s="84"/>
      <c r="E7" s="84"/>
      <c r="F7" s="84"/>
      <c r="G7" s="84"/>
      <c r="H7" s="84"/>
      <c r="I7" s="84"/>
      <c r="J7" s="84"/>
      <c r="K7" s="84"/>
      <c r="L7" s="84"/>
      <c r="M7" s="84"/>
      <c r="N7" s="84"/>
      <c r="S7" s="84" t="s">
        <v>339</v>
      </c>
      <c r="U7" s="84"/>
      <c r="V7" s="84"/>
      <c r="W7" s="84"/>
      <c r="X7" s="84"/>
      <c r="Y7" s="84"/>
      <c r="Z7" s="84"/>
      <c r="AA7" s="84"/>
      <c r="AB7" s="84"/>
      <c r="AC7" s="84"/>
      <c r="AD7" s="84"/>
      <c r="AJ7" s="84" t="s">
        <v>340</v>
      </c>
      <c r="AK7" s="84"/>
      <c r="AL7" s="84"/>
      <c r="AM7" s="84"/>
      <c r="AN7" s="84"/>
      <c r="AO7" s="84"/>
      <c r="AP7" s="84"/>
      <c r="AQ7" s="84"/>
    </row>
    <row r="8" spans="2:47" ht="20.100000000000001" customHeight="1" x14ac:dyDescent="0.15">
      <c r="B8" s="486"/>
      <c r="C8" s="487"/>
      <c r="D8" s="487"/>
      <c r="E8" s="487"/>
      <c r="F8" s="487"/>
      <c r="G8" s="488"/>
      <c r="H8" s="489" t="s">
        <v>254</v>
      </c>
      <c r="I8" s="490"/>
      <c r="J8" s="491" t="s">
        <v>188</v>
      </c>
      <c r="K8" s="490"/>
      <c r="L8" s="491" t="s">
        <v>341</v>
      </c>
      <c r="M8" s="492"/>
      <c r="N8" s="84"/>
      <c r="S8" s="514"/>
      <c r="T8" s="515"/>
      <c r="U8" s="515"/>
      <c r="V8" s="515"/>
      <c r="W8" s="515"/>
      <c r="X8" s="516"/>
      <c r="Y8" s="489" t="s">
        <v>254</v>
      </c>
      <c r="Z8" s="490"/>
      <c r="AA8" s="491" t="s">
        <v>188</v>
      </c>
      <c r="AB8" s="490"/>
      <c r="AC8" s="491" t="s">
        <v>341</v>
      </c>
      <c r="AD8" s="492"/>
      <c r="AJ8" s="486"/>
      <c r="AK8" s="487"/>
      <c r="AL8" s="487"/>
      <c r="AM8" s="487"/>
      <c r="AN8" s="487"/>
      <c r="AO8" s="488"/>
      <c r="AP8" s="489" t="s">
        <v>254</v>
      </c>
      <c r="AQ8" s="490"/>
      <c r="AR8" s="491" t="s">
        <v>188</v>
      </c>
      <c r="AS8" s="490"/>
      <c r="AT8" s="491" t="s">
        <v>341</v>
      </c>
      <c r="AU8" s="492"/>
    </row>
    <row r="9" spans="2:47" ht="20.100000000000001" customHeight="1" x14ac:dyDescent="0.15">
      <c r="B9" s="493" t="s">
        <v>342</v>
      </c>
      <c r="C9" s="494"/>
      <c r="D9" s="494"/>
      <c r="E9" s="494"/>
      <c r="F9" s="494"/>
      <c r="G9" s="495"/>
      <c r="H9" s="496">
        <v>10000</v>
      </c>
      <c r="I9" s="497"/>
      <c r="J9" s="496">
        <v>20000</v>
      </c>
      <c r="K9" s="497"/>
      <c r="L9" s="496">
        <v>10000</v>
      </c>
      <c r="M9" s="498"/>
      <c r="N9" s="84"/>
      <c r="S9" s="493" t="s">
        <v>342</v>
      </c>
      <c r="T9" s="494"/>
      <c r="U9" s="494"/>
      <c r="V9" s="494"/>
      <c r="W9" s="494"/>
      <c r="X9" s="495"/>
      <c r="Y9" s="499">
        <v>100000</v>
      </c>
      <c r="Z9" s="500"/>
      <c r="AA9" s="501">
        <v>200000</v>
      </c>
      <c r="AB9" s="500"/>
      <c r="AC9" s="501">
        <f>AA9-Y9</f>
        <v>100000</v>
      </c>
      <c r="AD9" s="502"/>
      <c r="AJ9" s="493" t="s">
        <v>342</v>
      </c>
      <c r="AK9" s="494"/>
      <c r="AL9" s="494"/>
      <c r="AM9" s="494"/>
      <c r="AN9" s="494"/>
      <c r="AO9" s="495"/>
      <c r="AP9" s="538" t="s">
        <v>343</v>
      </c>
      <c r="AQ9" s="539"/>
      <c r="AR9" s="540" t="s">
        <v>343</v>
      </c>
      <c r="AS9" s="539"/>
      <c r="AT9" s="540" t="s">
        <v>343</v>
      </c>
      <c r="AU9" s="541"/>
    </row>
    <row r="10" spans="2:47" ht="20.100000000000001" customHeight="1" x14ac:dyDescent="0.15">
      <c r="B10" s="99"/>
      <c r="C10" s="473" t="s">
        <v>344</v>
      </c>
      <c r="D10" s="474"/>
      <c r="E10" s="474"/>
      <c r="F10" s="474"/>
      <c r="G10" s="475"/>
      <c r="H10" s="476">
        <v>4000</v>
      </c>
      <c r="I10" s="477"/>
      <c r="J10" s="482">
        <v>14000</v>
      </c>
      <c r="K10" s="483"/>
      <c r="L10" s="484">
        <v>10000</v>
      </c>
      <c r="M10" s="485"/>
      <c r="N10" s="84"/>
      <c r="S10" s="99"/>
      <c r="T10" s="503" t="s">
        <v>345</v>
      </c>
      <c r="U10" s="504"/>
      <c r="V10" s="504"/>
      <c r="W10" s="504"/>
      <c r="X10" s="504"/>
      <c r="Y10" s="504"/>
      <c r="Z10" s="504"/>
      <c r="AA10" s="504"/>
      <c r="AB10" s="504"/>
      <c r="AC10" s="504"/>
      <c r="AD10" s="505"/>
      <c r="AJ10" s="99"/>
      <c r="AK10" s="503" t="s">
        <v>346</v>
      </c>
      <c r="AL10" s="504"/>
      <c r="AM10" s="504"/>
      <c r="AN10" s="504"/>
      <c r="AO10" s="504"/>
      <c r="AP10" s="504"/>
      <c r="AQ10" s="504"/>
      <c r="AR10" s="504"/>
      <c r="AS10" s="504"/>
      <c r="AT10" s="504"/>
      <c r="AU10" s="505"/>
    </row>
    <row r="11" spans="2:47" ht="20.100000000000001" customHeight="1" x14ac:dyDescent="0.15">
      <c r="B11" s="99"/>
      <c r="C11" s="100"/>
      <c r="D11" s="478" t="s">
        <v>347</v>
      </c>
      <c r="E11" s="479"/>
      <c r="F11" s="479"/>
      <c r="G11" s="480"/>
      <c r="H11" s="469">
        <v>0</v>
      </c>
      <c r="I11" s="470"/>
      <c r="J11" s="471">
        <v>6000</v>
      </c>
      <c r="K11" s="470"/>
      <c r="L11" s="471">
        <v>6000</v>
      </c>
      <c r="M11" s="472"/>
      <c r="N11" s="84"/>
      <c r="S11" s="99"/>
      <c r="T11" s="506" t="s">
        <v>348</v>
      </c>
      <c r="U11" s="507"/>
      <c r="V11" s="507"/>
      <c r="W11" s="507"/>
      <c r="X11" s="508"/>
      <c r="Y11" s="509">
        <v>0</v>
      </c>
      <c r="Z11" s="510"/>
      <c r="AA11" s="511">
        <v>100000</v>
      </c>
      <c r="AB11" s="512"/>
      <c r="AC11" s="511">
        <f t="shared" ref="AC11:AC19" si="0">AA11-Y11</f>
        <v>100000</v>
      </c>
      <c r="AD11" s="513"/>
      <c r="AJ11" s="99"/>
      <c r="AK11" s="506" t="s">
        <v>348</v>
      </c>
      <c r="AL11" s="507"/>
      <c r="AM11" s="507"/>
      <c r="AN11" s="507"/>
      <c r="AO11" s="508"/>
      <c r="AP11" s="542">
        <v>0</v>
      </c>
      <c r="AQ11" s="543"/>
      <c r="AR11" s="544">
        <v>6000</v>
      </c>
      <c r="AS11" s="545"/>
      <c r="AT11" s="544">
        <f t="shared" ref="AT11:AT17" si="1">AR11-AP11</f>
        <v>6000</v>
      </c>
      <c r="AU11" s="546"/>
    </row>
    <row r="12" spans="2:47" ht="20.100000000000001" customHeight="1" x14ac:dyDescent="0.15">
      <c r="B12" s="99"/>
      <c r="C12" s="473" t="s">
        <v>349</v>
      </c>
      <c r="D12" s="474"/>
      <c r="E12" s="474"/>
      <c r="F12" s="474"/>
      <c r="G12" s="475"/>
      <c r="H12" s="476">
        <v>6000</v>
      </c>
      <c r="I12" s="477"/>
      <c r="J12" s="482">
        <v>6000</v>
      </c>
      <c r="K12" s="483"/>
      <c r="L12" s="484">
        <v>0</v>
      </c>
      <c r="M12" s="485"/>
      <c r="N12" s="84"/>
      <c r="S12" s="99"/>
      <c r="T12" s="532" t="s">
        <v>350</v>
      </c>
      <c r="U12" s="533"/>
      <c r="V12" s="533"/>
      <c r="W12" s="533"/>
      <c r="X12" s="534"/>
      <c r="Y12" s="535">
        <v>0</v>
      </c>
      <c r="Z12" s="536"/>
      <c r="AA12" s="517">
        <v>7000</v>
      </c>
      <c r="AB12" s="537"/>
      <c r="AC12" s="517">
        <f t="shared" si="0"/>
        <v>7000</v>
      </c>
      <c r="AD12" s="518"/>
      <c r="AJ12" s="99"/>
      <c r="AK12" s="532" t="s">
        <v>351</v>
      </c>
      <c r="AL12" s="533"/>
      <c r="AM12" s="533"/>
      <c r="AN12" s="533"/>
      <c r="AO12" s="534"/>
      <c r="AP12" s="547">
        <v>0</v>
      </c>
      <c r="AQ12" s="548"/>
      <c r="AR12" s="549">
        <v>3600</v>
      </c>
      <c r="AS12" s="550"/>
      <c r="AT12" s="549">
        <f t="shared" si="1"/>
        <v>3600</v>
      </c>
      <c r="AU12" s="551"/>
    </row>
    <row r="13" spans="2:47" ht="20.100000000000001" customHeight="1" x14ac:dyDescent="0.15">
      <c r="B13" s="101"/>
      <c r="C13" s="102"/>
      <c r="D13" s="478" t="s">
        <v>347</v>
      </c>
      <c r="E13" s="479"/>
      <c r="F13" s="479"/>
      <c r="G13" s="480"/>
      <c r="H13" s="469">
        <v>0</v>
      </c>
      <c r="I13" s="470"/>
      <c r="J13" s="471">
        <v>0</v>
      </c>
      <c r="K13" s="470"/>
      <c r="L13" s="471">
        <v>0</v>
      </c>
      <c r="M13" s="472"/>
      <c r="N13" s="84"/>
      <c r="S13" s="99"/>
      <c r="T13" s="100"/>
      <c r="U13" s="478" t="s">
        <v>347</v>
      </c>
      <c r="V13" s="479"/>
      <c r="W13" s="479"/>
      <c r="X13" s="480"/>
      <c r="Y13" s="519">
        <v>0</v>
      </c>
      <c r="Z13" s="520"/>
      <c r="AA13" s="525">
        <v>6000</v>
      </c>
      <c r="AB13" s="520"/>
      <c r="AC13" s="525">
        <f t="shared" si="0"/>
        <v>6000</v>
      </c>
      <c r="AD13" s="526"/>
      <c r="AJ13" s="99"/>
      <c r="AK13" s="100"/>
      <c r="AL13" s="478" t="s">
        <v>347</v>
      </c>
      <c r="AM13" s="479"/>
      <c r="AN13" s="479"/>
      <c r="AO13" s="480"/>
      <c r="AP13" s="469">
        <v>0</v>
      </c>
      <c r="AQ13" s="470"/>
      <c r="AR13" s="471">
        <v>3600</v>
      </c>
      <c r="AS13" s="470"/>
      <c r="AT13" s="471">
        <f t="shared" si="1"/>
        <v>3600</v>
      </c>
      <c r="AU13" s="472"/>
    </row>
    <row r="14" spans="2:47" ht="20.100000000000001" customHeight="1" x14ac:dyDescent="0.15">
      <c r="B14" s="84"/>
      <c r="C14" s="84"/>
      <c r="D14" s="84"/>
      <c r="E14" s="84"/>
      <c r="F14" s="84"/>
      <c r="G14" s="84"/>
      <c r="H14" s="84"/>
      <c r="I14" s="84"/>
      <c r="J14" s="84"/>
      <c r="K14" s="84"/>
      <c r="L14" s="84"/>
      <c r="M14" s="84"/>
      <c r="N14" s="84"/>
      <c r="S14" s="99"/>
      <c r="T14" s="100"/>
      <c r="U14" s="506" t="s">
        <v>348</v>
      </c>
      <c r="V14" s="507"/>
      <c r="W14" s="507"/>
      <c r="X14" s="507"/>
      <c r="Y14" s="521">
        <v>0</v>
      </c>
      <c r="Z14" s="512"/>
      <c r="AA14" s="522">
        <v>7000</v>
      </c>
      <c r="AB14" s="523"/>
      <c r="AC14" s="522">
        <f t="shared" si="0"/>
        <v>7000</v>
      </c>
      <c r="AD14" s="524"/>
      <c r="AJ14" s="99"/>
      <c r="AK14" s="100"/>
      <c r="AL14" s="506" t="s">
        <v>348</v>
      </c>
      <c r="AM14" s="507"/>
      <c r="AN14" s="507"/>
      <c r="AO14" s="507"/>
      <c r="AP14" s="552">
        <v>0</v>
      </c>
      <c r="AQ14" s="545"/>
      <c r="AR14" s="553">
        <v>3600</v>
      </c>
      <c r="AS14" s="554"/>
      <c r="AT14" s="553">
        <f t="shared" si="1"/>
        <v>3600</v>
      </c>
      <c r="AU14" s="555"/>
    </row>
    <row r="15" spans="2:47" ht="20.100000000000001" customHeight="1" x14ac:dyDescent="0.15">
      <c r="B15" s="84"/>
      <c r="C15" s="84"/>
      <c r="D15" s="84"/>
      <c r="E15" s="84"/>
      <c r="F15" s="84"/>
      <c r="G15" s="84"/>
      <c r="H15" s="84"/>
      <c r="I15" s="84"/>
      <c r="J15" s="84"/>
      <c r="K15" s="84"/>
      <c r="L15" s="84"/>
      <c r="M15" s="84"/>
      <c r="N15" s="84"/>
      <c r="S15" s="99"/>
      <c r="T15" s="100"/>
      <c r="U15" s="103"/>
      <c r="V15" s="478" t="s">
        <v>352</v>
      </c>
      <c r="W15" s="479"/>
      <c r="X15" s="480"/>
      <c r="Y15" s="519">
        <v>0</v>
      </c>
      <c r="Z15" s="520"/>
      <c r="AA15" s="525">
        <v>6000</v>
      </c>
      <c r="AB15" s="520"/>
      <c r="AC15" s="525">
        <f t="shared" si="0"/>
        <v>6000</v>
      </c>
      <c r="AD15" s="526"/>
      <c r="AJ15" s="99"/>
      <c r="AK15" s="100"/>
      <c r="AL15" s="103"/>
      <c r="AM15" s="478" t="s">
        <v>352</v>
      </c>
      <c r="AN15" s="479"/>
      <c r="AO15" s="480"/>
      <c r="AP15" s="469">
        <v>0</v>
      </c>
      <c r="AQ15" s="470"/>
      <c r="AR15" s="471">
        <v>3600</v>
      </c>
      <c r="AS15" s="470"/>
      <c r="AT15" s="471">
        <f t="shared" si="1"/>
        <v>3600</v>
      </c>
      <c r="AU15" s="472"/>
    </row>
    <row r="16" spans="2:47" ht="20.100000000000001" customHeight="1" x14ac:dyDescent="0.15">
      <c r="C16" s="33"/>
      <c r="D16" s="33"/>
      <c r="S16" s="99"/>
      <c r="T16" s="473" t="s">
        <v>353</v>
      </c>
      <c r="U16" s="474"/>
      <c r="V16" s="474"/>
      <c r="W16" s="474"/>
      <c r="X16" s="475"/>
      <c r="Y16" s="527">
        <v>1000</v>
      </c>
      <c r="Z16" s="528"/>
      <c r="AA16" s="529">
        <v>1000</v>
      </c>
      <c r="AB16" s="530"/>
      <c r="AC16" s="529">
        <f t="shared" si="0"/>
        <v>0</v>
      </c>
      <c r="AD16" s="531"/>
      <c r="AJ16" s="99"/>
      <c r="AK16" s="473" t="s">
        <v>354</v>
      </c>
      <c r="AL16" s="474"/>
      <c r="AM16" s="474"/>
      <c r="AN16" s="474"/>
      <c r="AO16" s="475"/>
      <c r="AP16" s="476">
        <v>1800</v>
      </c>
      <c r="AQ16" s="477"/>
      <c r="AR16" s="484">
        <v>3000</v>
      </c>
      <c r="AS16" s="483"/>
      <c r="AT16" s="484">
        <f t="shared" si="1"/>
        <v>1200</v>
      </c>
      <c r="AU16" s="485"/>
    </row>
    <row r="17" spans="2:47" ht="20.100000000000001" customHeight="1" x14ac:dyDescent="0.15">
      <c r="C17" s="33"/>
      <c r="D17" s="33"/>
      <c r="S17" s="99"/>
      <c r="T17" s="100"/>
      <c r="U17" s="478" t="s">
        <v>347</v>
      </c>
      <c r="V17" s="479"/>
      <c r="W17" s="479"/>
      <c r="X17" s="480"/>
      <c r="Y17" s="519">
        <v>0</v>
      </c>
      <c r="Z17" s="520"/>
      <c r="AA17" s="525">
        <v>0</v>
      </c>
      <c r="AB17" s="520"/>
      <c r="AC17" s="525">
        <f t="shared" si="0"/>
        <v>0</v>
      </c>
      <c r="AD17" s="526"/>
      <c r="AJ17" s="99"/>
      <c r="AK17" s="100"/>
      <c r="AL17" s="478" t="s">
        <v>347</v>
      </c>
      <c r="AM17" s="479"/>
      <c r="AN17" s="479"/>
      <c r="AO17" s="480"/>
      <c r="AP17" s="469">
        <v>0</v>
      </c>
      <c r="AQ17" s="470"/>
      <c r="AR17" s="471">
        <v>0</v>
      </c>
      <c r="AS17" s="470"/>
      <c r="AT17" s="471">
        <f t="shared" si="1"/>
        <v>0</v>
      </c>
      <c r="AU17" s="472"/>
    </row>
    <row r="18" spans="2:47" ht="20.100000000000001" customHeight="1" x14ac:dyDescent="0.15">
      <c r="B18" s="467" t="s">
        <v>355</v>
      </c>
      <c r="C18" s="467"/>
      <c r="D18" s="467"/>
      <c r="E18" s="467"/>
      <c r="F18" s="467"/>
      <c r="G18" s="467"/>
      <c r="H18" s="467"/>
      <c r="I18" s="467"/>
      <c r="J18" s="467"/>
      <c r="K18" s="467"/>
      <c r="L18" s="467"/>
      <c r="S18" s="99"/>
      <c r="T18" s="100"/>
      <c r="U18" s="506" t="s">
        <v>348</v>
      </c>
      <c r="V18" s="507"/>
      <c r="W18" s="507"/>
      <c r="X18" s="507"/>
      <c r="Y18" s="521">
        <v>0</v>
      </c>
      <c r="Z18" s="512"/>
      <c r="AA18" s="522">
        <v>0</v>
      </c>
      <c r="AB18" s="523"/>
      <c r="AC18" s="522">
        <f t="shared" si="0"/>
        <v>0</v>
      </c>
      <c r="AD18" s="524"/>
      <c r="AJ18" s="99"/>
      <c r="AK18" s="100"/>
      <c r="AL18" s="506" t="s">
        <v>348</v>
      </c>
      <c r="AM18" s="507"/>
      <c r="AN18" s="507"/>
      <c r="AO18" s="507"/>
      <c r="AP18" s="552"/>
      <c r="AQ18" s="545"/>
      <c r="AR18" s="553"/>
      <c r="AS18" s="554"/>
      <c r="AT18" s="553"/>
      <c r="AU18" s="555"/>
    </row>
    <row r="19" spans="2:47" ht="20.100000000000001" customHeight="1" x14ac:dyDescent="0.15">
      <c r="B19" s="481" t="s">
        <v>356</v>
      </c>
      <c r="C19" s="481"/>
      <c r="D19" s="481"/>
      <c r="E19" s="481"/>
      <c r="F19" s="481"/>
      <c r="G19" s="481"/>
      <c r="H19" s="468"/>
      <c r="I19" s="468"/>
      <c r="J19" s="468"/>
      <c r="K19" s="468"/>
      <c r="L19" s="468"/>
      <c r="S19" s="101"/>
      <c r="T19" s="104"/>
      <c r="U19" s="103"/>
      <c r="V19" s="478" t="s">
        <v>347</v>
      </c>
      <c r="W19" s="479"/>
      <c r="X19" s="480"/>
      <c r="Y19" s="519">
        <v>0</v>
      </c>
      <c r="Z19" s="520"/>
      <c r="AA19" s="525">
        <v>0</v>
      </c>
      <c r="AB19" s="520"/>
      <c r="AC19" s="525">
        <f t="shared" si="0"/>
        <v>0</v>
      </c>
      <c r="AD19" s="526"/>
      <c r="AJ19" s="101"/>
      <c r="AK19" s="102"/>
      <c r="AL19" s="103"/>
      <c r="AM19" s="478" t="s">
        <v>347</v>
      </c>
      <c r="AN19" s="479"/>
      <c r="AO19" s="480"/>
      <c r="AP19" s="469">
        <v>0</v>
      </c>
      <c r="AQ19" s="470"/>
      <c r="AR19" s="471">
        <v>0</v>
      </c>
      <c r="AS19" s="470"/>
      <c r="AT19" s="471">
        <f>AR19-AP19</f>
        <v>0</v>
      </c>
      <c r="AU19" s="472"/>
    </row>
    <row r="20" spans="2:47" ht="20.100000000000001" customHeight="1" x14ac:dyDescent="0.15">
      <c r="B20" s="467" t="s">
        <v>357</v>
      </c>
      <c r="C20" s="467"/>
      <c r="D20" s="467"/>
      <c r="E20" s="467"/>
      <c r="F20" s="467"/>
      <c r="G20" s="467"/>
      <c r="H20" s="468"/>
      <c r="I20" s="468"/>
      <c r="J20" s="468"/>
      <c r="K20" s="468"/>
      <c r="L20" s="468"/>
    </row>
    <row r="21" spans="2:47" ht="20.100000000000001" customHeight="1" x14ac:dyDescent="0.15">
      <c r="B21" s="467" t="s">
        <v>358</v>
      </c>
      <c r="C21" s="467"/>
      <c r="D21" s="467"/>
      <c r="E21" s="467"/>
      <c r="F21" s="467"/>
      <c r="G21" s="467"/>
      <c r="H21" s="467" t="s">
        <v>104</v>
      </c>
      <c r="I21" s="467"/>
      <c r="J21" s="467"/>
      <c r="K21" s="467"/>
      <c r="L21" s="467"/>
    </row>
    <row r="22" spans="2:47" ht="20.100000000000001" customHeight="1" x14ac:dyDescent="0.15">
      <c r="C22" s="33"/>
      <c r="D22" s="33"/>
      <c r="S22" s="84" t="s">
        <v>359</v>
      </c>
      <c r="AJ22" s="84" t="s">
        <v>360</v>
      </c>
    </row>
    <row r="23" spans="2:47" ht="20.100000000000001" customHeight="1" x14ac:dyDescent="0.15">
      <c r="C23" s="33"/>
      <c r="D23" s="33"/>
      <c r="S23" s="84" t="s">
        <v>339</v>
      </c>
      <c r="U23" s="84"/>
      <c r="V23" s="84"/>
      <c r="W23" s="84"/>
      <c r="X23" s="84"/>
      <c r="Y23" s="84"/>
      <c r="Z23" s="84"/>
      <c r="AA23" s="84"/>
      <c r="AB23" s="84"/>
      <c r="AC23" s="84"/>
      <c r="AD23" s="84"/>
    </row>
    <row r="24" spans="2:47" ht="20.100000000000001" customHeight="1" x14ac:dyDescent="0.15">
      <c r="C24" s="33"/>
      <c r="D24" s="33"/>
      <c r="S24" s="514"/>
      <c r="T24" s="515"/>
      <c r="U24" s="515"/>
      <c r="V24" s="515"/>
      <c r="W24" s="515"/>
      <c r="X24" s="516"/>
      <c r="Y24" s="489" t="s">
        <v>254</v>
      </c>
      <c r="Z24" s="490"/>
      <c r="AA24" s="491" t="s">
        <v>188</v>
      </c>
      <c r="AB24" s="490"/>
      <c r="AC24" s="491" t="s">
        <v>341</v>
      </c>
      <c r="AD24" s="492"/>
      <c r="AE24" s="83"/>
      <c r="AF24" s="83"/>
      <c r="AG24" s="83"/>
      <c r="AH24" s="83"/>
      <c r="AI24" s="83"/>
      <c r="AJ24" s="560" t="s">
        <v>361</v>
      </c>
      <c r="AK24" s="561"/>
      <c r="AL24" s="561"/>
      <c r="AM24" s="561"/>
      <c r="AN24" s="561"/>
      <c r="AO24" s="561"/>
      <c r="AP24" s="561"/>
      <c r="AQ24" s="561"/>
      <c r="AR24" s="561"/>
      <c r="AS24" s="561"/>
      <c r="AT24" s="561"/>
      <c r="AU24" s="562"/>
    </row>
    <row r="25" spans="2:47" ht="20.100000000000001" customHeight="1" x14ac:dyDescent="0.15">
      <c r="C25" s="33"/>
      <c r="D25" s="33"/>
      <c r="S25" s="493" t="s">
        <v>342</v>
      </c>
      <c r="T25" s="494"/>
      <c r="U25" s="494"/>
      <c r="V25" s="494"/>
      <c r="W25" s="494"/>
      <c r="X25" s="495"/>
      <c r="Y25" s="556" t="s">
        <v>362</v>
      </c>
      <c r="Z25" s="557"/>
      <c r="AA25" s="558" t="s">
        <v>362</v>
      </c>
      <c r="AB25" s="557"/>
      <c r="AC25" s="558" t="s">
        <v>362</v>
      </c>
      <c r="AD25" s="559"/>
      <c r="AE25" s="83"/>
      <c r="AF25" s="83"/>
      <c r="AG25" s="83"/>
      <c r="AH25" s="83"/>
      <c r="AI25" s="83"/>
      <c r="AJ25" s="563"/>
      <c r="AK25" s="564"/>
      <c r="AL25" s="564"/>
      <c r="AM25" s="564"/>
      <c r="AN25" s="564"/>
      <c r="AO25" s="564"/>
      <c r="AP25" s="564"/>
      <c r="AQ25" s="564"/>
      <c r="AR25" s="564"/>
      <c r="AS25" s="564"/>
      <c r="AT25" s="564"/>
      <c r="AU25" s="565"/>
    </row>
    <row r="26" spans="2:47" ht="20.100000000000001" customHeight="1" x14ac:dyDescent="0.15">
      <c r="C26" s="33"/>
      <c r="D26" s="33"/>
      <c r="S26" s="99"/>
      <c r="T26" s="473" t="s">
        <v>363</v>
      </c>
      <c r="U26" s="474"/>
      <c r="V26" s="474"/>
      <c r="W26" s="474"/>
      <c r="X26" s="475"/>
      <c r="Y26" s="527">
        <v>4000</v>
      </c>
      <c r="Z26" s="528"/>
      <c r="AA26" s="529">
        <v>7000</v>
      </c>
      <c r="AB26" s="530"/>
      <c r="AC26" s="529">
        <f>AA26-Y26</f>
        <v>3000</v>
      </c>
      <c r="AD26" s="531"/>
      <c r="AE26" s="83"/>
      <c r="AF26" s="83"/>
      <c r="AG26" s="83"/>
      <c r="AH26" s="83"/>
      <c r="AI26" s="83"/>
      <c r="AJ26" s="563"/>
      <c r="AK26" s="564"/>
      <c r="AL26" s="564"/>
      <c r="AM26" s="564"/>
      <c r="AN26" s="564"/>
      <c r="AO26" s="564"/>
      <c r="AP26" s="564"/>
      <c r="AQ26" s="564"/>
      <c r="AR26" s="564"/>
      <c r="AS26" s="564"/>
      <c r="AT26" s="564"/>
      <c r="AU26" s="565"/>
    </row>
    <row r="27" spans="2:47" ht="20.100000000000001" customHeight="1" x14ac:dyDescent="0.15">
      <c r="C27" s="33"/>
      <c r="D27" s="33"/>
      <c r="S27" s="99"/>
      <c r="T27" s="100"/>
      <c r="U27" s="478" t="s">
        <v>347</v>
      </c>
      <c r="V27" s="479"/>
      <c r="W27" s="479"/>
      <c r="X27" s="480"/>
      <c r="Y27" s="519">
        <v>0</v>
      </c>
      <c r="Z27" s="520"/>
      <c r="AA27" s="525">
        <v>0</v>
      </c>
      <c r="AB27" s="520"/>
      <c r="AC27" s="525">
        <f>AA27-Y27</f>
        <v>0</v>
      </c>
      <c r="AD27" s="526"/>
      <c r="AE27" s="83"/>
      <c r="AF27" s="83"/>
      <c r="AG27" s="83"/>
      <c r="AH27" s="83"/>
      <c r="AI27" s="83"/>
      <c r="AJ27" s="563"/>
      <c r="AK27" s="564"/>
      <c r="AL27" s="564"/>
      <c r="AM27" s="564"/>
      <c r="AN27" s="564"/>
      <c r="AO27" s="564"/>
      <c r="AP27" s="564"/>
      <c r="AQ27" s="564"/>
      <c r="AR27" s="564"/>
      <c r="AS27" s="564"/>
      <c r="AT27" s="564"/>
      <c r="AU27" s="565"/>
    </row>
    <row r="28" spans="2:47" ht="20.100000000000001" customHeight="1" x14ac:dyDescent="0.15">
      <c r="C28" s="33"/>
      <c r="D28" s="33"/>
      <c r="S28" s="99"/>
      <c r="T28" s="473" t="s">
        <v>353</v>
      </c>
      <c r="U28" s="474"/>
      <c r="V28" s="474"/>
      <c r="W28" s="474"/>
      <c r="X28" s="475"/>
      <c r="Y28" s="527">
        <v>5000</v>
      </c>
      <c r="Z28" s="528"/>
      <c r="AA28" s="529">
        <v>5000</v>
      </c>
      <c r="AB28" s="530"/>
      <c r="AC28" s="529">
        <f>AA28-Y28</f>
        <v>0</v>
      </c>
      <c r="AD28" s="531"/>
      <c r="AE28" s="83"/>
      <c r="AF28" s="83"/>
      <c r="AG28" s="83"/>
      <c r="AH28" s="83"/>
      <c r="AI28" s="83"/>
      <c r="AJ28" s="563"/>
      <c r="AK28" s="564"/>
      <c r="AL28" s="564"/>
      <c r="AM28" s="564"/>
      <c r="AN28" s="564"/>
      <c r="AO28" s="564"/>
      <c r="AP28" s="564"/>
      <c r="AQ28" s="564"/>
      <c r="AR28" s="564"/>
      <c r="AS28" s="564"/>
      <c r="AT28" s="564"/>
      <c r="AU28" s="565"/>
    </row>
    <row r="29" spans="2:47" ht="20.100000000000001" customHeight="1" x14ac:dyDescent="0.15">
      <c r="C29" s="33"/>
      <c r="D29" s="33"/>
      <c r="S29" s="101"/>
      <c r="T29" s="104"/>
      <c r="U29" s="478" t="s">
        <v>347</v>
      </c>
      <c r="V29" s="479"/>
      <c r="W29" s="479"/>
      <c r="X29" s="480"/>
      <c r="Y29" s="519">
        <v>0</v>
      </c>
      <c r="Z29" s="520"/>
      <c r="AA29" s="525">
        <v>0</v>
      </c>
      <c r="AB29" s="520"/>
      <c r="AC29" s="525">
        <f>AA29-Y29</f>
        <v>0</v>
      </c>
      <c r="AD29" s="526"/>
      <c r="AE29" s="83"/>
      <c r="AF29" s="83"/>
      <c r="AG29" s="83"/>
      <c r="AH29" s="83"/>
      <c r="AI29" s="83"/>
      <c r="AJ29" s="566"/>
      <c r="AK29" s="567"/>
      <c r="AL29" s="567"/>
      <c r="AM29" s="567"/>
      <c r="AN29" s="567"/>
      <c r="AO29" s="567"/>
      <c r="AP29" s="567"/>
      <c r="AQ29" s="567"/>
      <c r="AR29" s="567"/>
      <c r="AS29" s="567"/>
      <c r="AT29" s="567"/>
      <c r="AU29" s="568"/>
    </row>
    <row r="30" spans="2:47" ht="20.100000000000001" customHeight="1" x14ac:dyDescent="0.15">
      <c r="C30" s="33"/>
      <c r="D30" s="33"/>
    </row>
    <row r="31" spans="2:47" ht="20.100000000000001" customHeight="1" x14ac:dyDescent="0.15">
      <c r="C31" s="33"/>
      <c r="D31" s="33"/>
    </row>
    <row r="32" spans="2:47" ht="20.100000000000001" customHeight="1" x14ac:dyDescent="0.15">
      <c r="C32" s="33"/>
      <c r="D32" s="33"/>
    </row>
    <row r="33" spans="3:70" ht="20.100000000000001" customHeight="1" x14ac:dyDescent="0.15">
      <c r="C33" s="33"/>
      <c r="D33" s="33"/>
      <c r="S33" s="98"/>
      <c r="T33" s="98"/>
      <c r="U33" s="98"/>
      <c r="V33" s="98"/>
      <c r="W33" s="98"/>
      <c r="X33" s="98"/>
      <c r="Y33" s="98"/>
      <c r="Z33" s="98"/>
      <c r="AA33" s="98"/>
      <c r="AB33" s="98"/>
      <c r="AC33" s="98"/>
      <c r="AD33" s="98"/>
    </row>
    <row r="34" spans="3:70" ht="20.100000000000001" customHeight="1" x14ac:dyDescent="0.15">
      <c r="C34" s="33"/>
      <c r="D34" s="33"/>
      <c r="S34" s="39"/>
      <c r="T34" s="39"/>
      <c r="U34" s="39"/>
      <c r="V34" s="39"/>
      <c r="W34" s="39"/>
      <c r="X34" s="39"/>
      <c r="Y34" s="39"/>
      <c r="Z34" s="39"/>
      <c r="AA34" s="39"/>
      <c r="AB34" s="39"/>
      <c r="AC34" s="39"/>
      <c r="AD34" s="39"/>
    </row>
    <row r="35" spans="3:70" ht="15" customHeight="1" x14ac:dyDescent="0.15">
      <c r="C35" s="40" t="s">
        <v>31</v>
      </c>
      <c r="Q35" s="39"/>
      <c r="R35" s="39"/>
      <c r="S35" s="39"/>
      <c r="T35" s="39"/>
      <c r="U35" s="39"/>
      <c r="V35" s="39"/>
      <c r="W35" s="39"/>
      <c r="X35" s="39"/>
      <c r="Y35" s="39"/>
      <c r="Z35" s="39"/>
      <c r="AA35" s="39"/>
      <c r="AB35" s="39"/>
      <c r="AC35" s="39"/>
      <c r="AD35" s="39"/>
      <c r="AE35" s="39"/>
    </row>
    <row r="36" spans="3:70" s="81" customFormat="1" ht="27.95" customHeight="1" x14ac:dyDescent="0.15">
      <c r="C36" s="31" t="s">
        <v>32</v>
      </c>
      <c r="D36" s="124" t="s">
        <v>364</v>
      </c>
      <c r="E36" s="124"/>
      <c r="F36" s="124"/>
      <c r="G36" s="124"/>
      <c r="H36" s="124"/>
      <c r="I36" s="124"/>
      <c r="J36" s="124"/>
      <c r="K36" s="124"/>
      <c r="L36" s="124"/>
      <c r="M36" s="124"/>
      <c r="N36" s="124"/>
      <c r="O36" s="124"/>
      <c r="P36" s="124"/>
      <c r="Q36" s="124"/>
      <c r="R36" s="124"/>
      <c r="S36" s="124"/>
      <c r="T36" s="124"/>
      <c r="U36" s="124"/>
      <c r="V36" s="124"/>
      <c r="W36" s="124"/>
      <c r="X36" s="124"/>
      <c r="Y36" s="124"/>
      <c r="Z36" s="124"/>
      <c r="AA36" s="124"/>
      <c r="AB36" s="124"/>
      <c r="AC36" s="124"/>
      <c r="AD36" s="124"/>
      <c r="AE36" s="124"/>
      <c r="AF36" s="124"/>
      <c r="AG36" s="124"/>
      <c r="AH36" s="124"/>
      <c r="AI36" s="124"/>
      <c r="AJ36" s="124"/>
      <c r="AK36" s="124"/>
      <c r="AL36" s="124"/>
      <c r="AM36" s="124"/>
      <c r="AN36" s="124"/>
      <c r="AO36" s="124"/>
      <c r="AP36" s="124"/>
      <c r="AQ36" s="124"/>
      <c r="AR36" s="124"/>
      <c r="AS36" s="124"/>
      <c r="AT36" s="124"/>
      <c r="AU36" s="124"/>
      <c r="AV36" s="68"/>
      <c r="AW36" s="68"/>
      <c r="AX36" s="68"/>
      <c r="AY36" s="68"/>
      <c r="AZ36" s="68"/>
      <c r="BA36" s="68"/>
      <c r="BB36" s="68"/>
      <c r="BC36" s="68"/>
      <c r="BD36" s="68"/>
      <c r="BE36" s="68"/>
      <c r="BF36" s="68"/>
      <c r="BG36" s="68"/>
      <c r="BH36" s="68"/>
      <c r="BI36" s="68"/>
      <c r="BJ36" s="68"/>
      <c r="BK36" s="68"/>
      <c r="BL36" s="68"/>
      <c r="BM36" s="68"/>
      <c r="BN36" s="68"/>
      <c r="BO36" s="68"/>
      <c r="BP36" s="68"/>
      <c r="BQ36" s="68"/>
      <c r="BR36" s="68"/>
    </row>
    <row r="37" spans="3:70" ht="15" customHeight="1" x14ac:dyDescent="0.15">
      <c r="C37" s="31" t="s">
        <v>202</v>
      </c>
      <c r="D37" s="39" t="s">
        <v>365</v>
      </c>
      <c r="E37" s="39"/>
      <c r="F37" s="39"/>
      <c r="G37" s="39"/>
      <c r="H37" s="39"/>
      <c r="I37" s="39"/>
      <c r="J37" s="39"/>
      <c r="K37" s="39"/>
      <c r="L37" s="39"/>
      <c r="M37" s="39"/>
      <c r="N37" s="39"/>
      <c r="O37" s="39"/>
      <c r="P37" s="39"/>
      <c r="Q37" s="39"/>
      <c r="R37" s="39"/>
      <c r="AE37" s="39"/>
      <c r="AF37" s="39"/>
      <c r="AG37" s="39"/>
      <c r="AH37" s="39"/>
      <c r="AI37" s="39"/>
      <c r="AJ37" s="39"/>
      <c r="AK37" s="39"/>
      <c r="AL37" s="39"/>
      <c r="AM37" s="39"/>
      <c r="AN37" s="39"/>
      <c r="AO37" s="39"/>
      <c r="AP37" s="39"/>
      <c r="AQ37" s="39"/>
      <c r="AR37" s="39"/>
      <c r="AS37" s="39"/>
      <c r="AT37" s="39"/>
    </row>
    <row r="38" spans="3:70" ht="15" customHeight="1" x14ac:dyDescent="0.15">
      <c r="C38" s="31" t="s">
        <v>36</v>
      </c>
      <c r="D38" s="40" t="s">
        <v>366</v>
      </c>
      <c r="E38" s="40"/>
      <c r="F38" s="40"/>
      <c r="G38" s="40"/>
      <c r="H38" s="40"/>
      <c r="I38" s="40"/>
      <c r="J38" s="40"/>
      <c r="K38" s="40"/>
      <c r="L38" s="40"/>
      <c r="M38" s="40"/>
      <c r="N38" s="40"/>
      <c r="O38" s="40"/>
      <c r="P38" s="40"/>
      <c r="AF38" s="40"/>
      <c r="AG38" s="40"/>
      <c r="AH38" s="40"/>
      <c r="AI38" s="40"/>
      <c r="AJ38" s="40"/>
      <c r="AK38" s="40"/>
      <c r="AL38" s="40"/>
      <c r="AM38" s="40"/>
      <c r="AN38" s="40"/>
      <c r="AO38" s="40"/>
      <c r="AP38" s="40"/>
      <c r="AQ38" s="40"/>
      <c r="AR38" s="40"/>
      <c r="AS38" s="40"/>
      <c r="AT38" s="40"/>
    </row>
    <row r="39" spans="3:70" ht="15" customHeight="1" x14ac:dyDescent="0.15">
      <c r="C39" s="31" t="s">
        <v>38</v>
      </c>
      <c r="D39" s="39" t="s">
        <v>367</v>
      </c>
      <c r="E39" s="39"/>
      <c r="F39" s="39"/>
      <c r="G39" s="39"/>
      <c r="H39" s="39"/>
      <c r="I39" s="39"/>
      <c r="J39" s="39"/>
      <c r="K39" s="39"/>
      <c r="L39" s="39"/>
      <c r="M39" s="39"/>
      <c r="N39" s="39"/>
      <c r="O39" s="39"/>
      <c r="P39" s="39"/>
      <c r="AF39" s="39"/>
      <c r="AG39" s="39"/>
      <c r="AH39" s="39"/>
      <c r="AI39" s="39"/>
      <c r="AJ39" s="39"/>
      <c r="AK39" s="39"/>
      <c r="AL39" s="39"/>
      <c r="AM39" s="39"/>
      <c r="AN39" s="39"/>
      <c r="AO39" s="39"/>
      <c r="AP39" s="39"/>
      <c r="AQ39" s="39"/>
      <c r="AR39" s="39"/>
      <c r="AS39" s="39"/>
      <c r="AT39" s="39"/>
    </row>
    <row r="40" spans="3:70" ht="14.1" customHeight="1" x14ac:dyDescent="0.15"/>
    <row r="41" spans="3:70" ht="14.1" customHeight="1" x14ac:dyDescent="0.15"/>
    <row r="42" spans="3:70" ht="14.1" customHeight="1" x14ac:dyDescent="0.15"/>
    <row r="43" spans="3:70" ht="14.1" customHeight="1" x14ac:dyDescent="0.15"/>
    <row r="44" spans="3:70" ht="14.1" customHeight="1" x14ac:dyDescent="0.15"/>
    <row r="45" spans="3:70" ht="14.1" customHeight="1" x14ac:dyDescent="0.15"/>
    <row r="46" spans="3:70" ht="14.1" customHeight="1" x14ac:dyDescent="0.15"/>
    <row r="47" spans="3:70" ht="14.1" customHeight="1" x14ac:dyDescent="0.15"/>
    <row r="48" spans="3:70"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sheetData>
  <mergeCells count="147">
    <mergeCell ref="D36:AU36"/>
    <mergeCell ref="AJ24:AU29"/>
    <mergeCell ref="T28:X28"/>
    <mergeCell ref="Y28:Z28"/>
    <mergeCell ref="AA28:AB28"/>
    <mergeCell ref="AC28:AD28"/>
    <mergeCell ref="U29:X29"/>
    <mergeCell ref="Y29:Z29"/>
    <mergeCell ref="AA29:AB29"/>
    <mergeCell ref="AC29:AD29"/>
    <mergeCell ref="AA27:AB27"/>
    <mergeCell ref="AC27:AD27"/>
    <mergeCell ref="T26:X26"/>
    <mergeCell ref="Y26:Z26"/>
    <mergeCell ref="AA26:AB26"/>
    <mergeCell ref="AC26:AD26"/>
    <mergeCell ref="U27:X27"/>
    <mergeCell ref="Y27:Z27"/>
    <mergeCell ref="AM19:AO19"/>
    <mergeCell ref="AP19:AQ19"/>
    <mergeCell ref="AR19:AS19"/>
    <mergeCell ref="AT19:AU19"/>
    <mergeCell ref="S24:X24"/>
    <mergeCell ref="Y24:Z24"/>
    <mergeCell ref="AA24:AB24"/>
    <mergeCell ref="AC24:AD24"/>
    <mergeCell ref="S25:X25"/>
    <mergeCell ref="Y25:Z25"/>
    <mergeCell ref="AA25:AB25"/>
    <mergeCell ref="AC25:AD25"/>
    <mergeCell ref="V19:X19"/>
    <mergeCell ref="Y19:Z19"/>
    <mergeCell ref="AA19:AB19"/>
    <mergeCell ref="AC19:AD19"/>
    <mergeCell ref="AK16:AO16"/>
    <mergeCell ref="AP16:AQ16"/>
    <mergeCell ref="AR16:AS16"/>
    <mergeCell ref="AT16:AU16"/>
    <mergeCell ref="AL17:AO17"/>
    <mergeCell ref="AP17:AQ17"/>
    <mergeCell ref="AR17:AS17"/>
    <mergeCell ref="AT17:AU17"/>
    <mergeCell ref="AL18:AO18"/>
    <mergeCell ref="AP18:AQ18"/>
    <mergeCell ref="AR18:AS18"/>
    <mergeCell ref="AT18:AU18"/>
    <mergeCell ref="AT13:AU13"/>
    <mergeCell ref="AL14:AO14"/>
    <mergeCell ref="AP14:AQ14"/>
    <mergeCell ref="AR14:AS14"/>
    <mergeCell ref="AT14:AU14"/>
    <mergeCell ref="AM15:AO15"/>
    <mergeCell ref="AP15:AQ15"/>
    <mergeCell ref="AR15:AS15"/>
    <mergeCell ref="AT15:AU15"/>
    <mergeCell ref="AJ8:AO8"/>
    <mergeCell ref="AP8:AQ8"/>
    <mergeCell ref="AR8:AS8"/>
    <mergeCell ref="AT8:AU8"/>
    <mergeCell ref="AJ9:AO9"/>
    <mergeCell ref="AP9:AQ9"/>
    <mergeCell ref="AR9:AS9"/>
    <mergeCell ref="AT9:AU9"/>
    <mergeCell ref="U17:X17"/>
    <mergeCell ref="Y17:Z17"/>
    <mergeCell ref="AA17:AB17"/>
    <mergeCell ref="AC17:AD17"/>
    <mergeCell ref="AK10:AU10"/>
    <mergeCell ref="AK11:AO11"/>
    <mergeCell ref="AP11:AQ11"/>
    <mergeCell ref="AR11:AS11"/>
    <mergeCell ref="AT11:AU11"/>
    <mergeCell ref="AK12:AO12"/>
    <mergeCell ref="AP12:AQ12"/>
    <mergeCell ref="AR12:AS12"/>
    <mergeCell ref="AT12:AU12"/>
    <mergeCell ref="AL13:AO13"/>
    <mergeCell ref="AP13:AQ13"/>
    <mergeCell ref="AR13:AS13"/>
    <mergeCell ref="AC12:AD12"/>
    <mergeCell ref="U13:X13"/>
    <mergeCell ref="Y13:Z13"/>
    <mergeCell ref="U18:X18"/>
    <mergeCell ref="Y18:Z18"/>
    <mergeCell ref="AA18:AB18"/>
    <mergeCell ref="AC18:AD18"/>
    <mergeCell ref="AA13:AB13"/>
    <mergeCell ref="AC13:AD13"/>
    <mergeCell ref="U14:X14"/>
    <mergeCell ref="Y14:Z14"/>
    <mergeCell ref="AA14:AB14"/>
    <mergeCell ref="AC14:AD14"/>
    <mergeCell ref="V15:X15"/>
    <mergeCell ref="Y15:Z15"/>
    <mergeCell ref="AA15:AB15"/>
    <mergeCell ref="AC15:AD15"/>
    <mergeCell ref="T16:X16"/>
    <mergeCell ref="Y16:Z16"/>
    <mergeCell ref="AA16:AB16"/>
    <mergeCell ref="AC16:AD16"/>
    <mergeCell ref="T12:X12"/>
    <mergeCell ref="Y12:Z12"/>
    <mergeCell ref="AA12:AB12"/>
    <mergeCell ref="AC8:AD8"/>
    <mergeCell ref="S9:X9"/>
    <mergeCell ref="Y9:Z9"/>
    <mergeCell ref="AA9:AB9"/>
    <mergeCell ref="AC9:AD9"/>
    <mergeCell ref="T10:AD10"/>
    <mergeCell ref="T11:X11"/>
    <mergeCell ref="Y11:Z11"/>
    <mergeCell ref="AA11:AB11"/>
    <mergeCell ref="AC11:AD11"/>
    <mergeCell ref="S8:X8"/>
    <mergeCell ref="Y8:Z8"/>
    <mergeCell ref="AA8:AB8"/>
    <mergeCell ref="B8:G8"/>
    <mergeCell ref="H8:I8"/>
    <mergeCell ref="J8:K8"/>
    <mergeCell ref="L8:M8"/>
    <mergeCell ref="B9:G9"/>
    <mergeCell ref="H9:I9"/>
    <mergeCell ref="J9:K9"/>
    <mergeCell ref="L9:M9"/>
    <mergeCell ref="C10:G10"/>
    <mergeCell ref="H10:I10"/>
    <mergeCell ref="J10:K10"/>
    <mergeCell ref="L10:M10"/>
    <mergeCell ref="B21:G21"/>
    <mergeCell ref="B18:L18"/>
    <mergeCell ref="H19:L19"/>
    <mergeCell ref="H20:L20"/>
    <mergeCell ref="H21:L21"/>
    <mergeCell ref="H11:I11"/>
    <mergeCell ref="J11:K11"/>
    <mergeCell ref="L11:M11"/>
    <mergeCell ref="C12:G12"/>
    <mergeCell ref="H12:I12"/>
    <mergeCell ref="D13:G13"/>
    <mergeCell ref="H13:I13"/>
    <mergeCell ref="J13:K13"/>
    <mergeCell ref="L13:M13"/>
    <mergeCell ref="B19:G19"/>
    <mergeCell ref="B20:G20"/>
    <mergeCell ref="D11:G11"/>
    <mergeCell ref="J12:K12"/>
    <mergeCell ref="L12:M12"/>
  </mergeCells>
  <phoneticPr fontId="1"/>
  <pageMargins left="0.51181102362204722" right="0.51181102362204722" top="0.74803149606299213" bottom="0.74803149606299213" header="0.31496062992125984" footer="0.31496062992125984"/>
  <pageSetup paperSize="8"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V275"/>
  <sheetViews>
    <sheetView showGridLines="0" topLeftCell="A14" zoomScale="115" zoomScaleNormal="115" zoomScaleSheetLayoutView="100" zoomScalePageLayoutView="85" workbookViewId="0">
      <selection activeCell="D43" sqref="D43"/>
    </sheetView>
  </sheetViews>
  <sheetFormatPr defaultColWidth="2.7109375" defaultRowHeight="21.95" customHeight="1" x14ac:dyDescent="0.15"/>
  <cols>
    <col min="1" max="1" width="4.7109375" style="32" customWidth="1"/>
    <col min="2" max="2" width="2.7109375" style="32" customWidth="1"/>
    <col min="3" max="18" width="4.7109375" style="32" customWidth="1"/>
    <col min="19" max="19" width="2.7109375" style="32" customWidth="1"/>
    <col min="20" max="36" width="4.7109375" style="32" customWidth="1"/>
    <col min="37" max="37" width="2.7109375" style="32" customWidth="1"/>
    <col min="38" max="100" width="4.7109375" style="32" customWidth="1"/>
    <col min="101" max="16384" width="2.7109375" style="32"/>
  </cols>
  <sheetData>
    <row r="1" spans="2:47" ht="20.100000000000001" customHeight="1" x14ac:dyDescent="0.15"/>
    <row r="2" spans="2:47" ht="20.100000000000001" customHeight="1" x14ac:dyDescent="0.15">
      <c r="B2" s="33" t="s">
        <v>334</v>
      </c>
      <c r="D2" s="33"/>
    </row>
    <row r="3" spans="2:47" ht="20.100000000000001" customHeight="1" x14ac:dyDescent="0.15">
      <c r="C3" s="33"/>
      <c r="D3" s="33"/>
    </row>
    <row r="4" spans="2:47" ht="20.100000000000001" customHeight="1" x14ac:dyDescent="0.15">
      <c r="B4" s="85" t="s">
        <v>192</v>
      </c>
      <c r="C4" s="84"/>
      <c r="D4" s="84"/>
      <c r="E4" s="84"/>
      <c r="F4" s="84"/>
      <c r="G4" s="84"/>
      <c r="H4" s="84"/>
      <c r="I4" s="84"/>
      <c r="J4" s="84"/>
      <c r="K4" s="84"/>
      <c r="L4" s="84"/>
      <c r="M4" s="84"/>
      <c r="N4" s="84"/>
      <c r="S4" s="85" t="s">
        <v>335</v>
      </c>
      <c r="T4" s="84"/>
      <c r="U4" s="84"/>
      <c r="V4" s="84"/>
      <c r="W4" s="84"/>
      <c r="X4" s="84"/>
      <c r="Y4" s="84"/>
      <c r="Z4" s="84"/>
      <c r="AA4" s="84"/>
      <c r="AB4" s="84"/>
      <c r="AC4" s="84"/>
      <c r="AD4" s="84"/>
      <c r="AJ4" s="85" t="s">
        <v>292</v>
      </c>
      <c r="AK4" s="84"/>
      <c r="AL4" s="84"/>
      <c r="AM4" s="84"/>
      <c r="AN4" s="84"/>
      <c r="AO4" s="84"/>
      <c r="AP4" s="84"/>
      <c r="AQ4" s="84"/>
    </row>
    <row r="5" spans="2:47" ht="20.100000000000001" customHeight="1" x14ac:dyDescent="0.15">
      <c r="B5" s="84"/>
      <c r="C5" s="84"/>
      <c r="D5" s="84"/>
      <c r="E5" s="84"/>
      <c r="F5" s="84"/>
      <c r="G5" s="84"/>
      <c r="H5" s="84"/>
      <c r="I5" s="84"/>
      <c r="J5" s="84"/>
      <c r="K5" s="84"/>
      <c r="L5" s="84"/>
      <c r="M5" s="84"/>
      <c r="N5" s="84"/>
      <c r="S5" s="84"/>
      <c r="T5" s="84"/>
      <c r="U5" s="84"/>
      <c r="V5" s="84"/>
      <c r="W5" s="84"/>
      <c r="X5" s="84"/>
      <c r="Y5" s="84"/>
      <c r="Z5" s="84"/>
      <c r="AA5" s="84"/>
      <c r="AB5" s="84"/>
      <c r="AC5" s="84"/>
      <c r="AD5" s="84"/>
      <c r="AJ5" s="85"/>
      <c r="AK5" s="84"/>
      <c r="AL5" s="84"/>
      <c r="AM5" s="84"/>
      <c r="AN5" s="84"/>
      <c r="AO5" s="84"/>
      <c r="AP5" s="84"/>
      <c r="AQ5" s="84"/>
    </row>
    <row r="6" spans="2:47" ht="20.100000000000001" customHeight="1" x14ac:dyDescent="0.15">
      <c r="B6" s="84" t="s">
        <v>230</v>
      </c>
      <c r="C6" s="84"/>
      <c r="D6" s="84"/>
      <c r="E6" s="84"/>
      <c r="F6" s="84"/>
      <c r="G6" s="84"/>
      <c r="H6" s="84"/>
      <c r="I6" s="84"/>
      <c r="J6" s="84"/>
      <c r="K6" s="84"/>
      <c r="L6" s="84"/>
      <c r="M6" s="84"/>
      <c r="N6" s="84"/>
      <c r="S6" s="84" t="s">
        <v>336</v>
      </c>
      <c r="U6" s="84"/>
      <c r="V6" s="84"/>
      <c r="W6" s="84"/>
      <c r="X6" s="84"/>
      <c r="Y6" s="84"/>
      <c r="Z6" s="84"/>
      <c r="AA6" s="84"/>
      <c r="AB6" s="84"/>
      <c r="AC6" s="84"/>
      <c r="AD6" s="84"/>
      <c r="AJ6" s="84" t="s">
        <v>337</v>
      </c>
      <c r="AK6" s="84"/>
      <c r="AL6" s="84"/>
      <c r="AM6" s="84"/>
      <c r="AN6" s="84"/>
      <c r="AO6" s="84"/>
      <c r="AP6" s="84"/>
      <c r="AQ6" s="84"/>
    </row>
    <row r="7" spans="2:47" ht="20.100000000000001" customHeight="1" x14ac:dyDescent="0.15">
      <c r="B7" s="84" t="s">
        <v>338</v>
      </c>
      <c r="C7" s="84"/>
      <c r="D7" s="84"/>
      <c r="E7" s="84"/>
      <c r="F7" s="84"/>
      <c r="G7" s="84"/>
      <c r="H7" s="84"/>
      <c r="I7" s="84"/>
      <c r="J7" s="84"/>
      <c r="K7" s="84"/>
      <c r="L7" s="84"/>
      <c r="M7" s="84"/>
      <c r="N7" s="84"/>
      <c r="S7" s="84" t="s">
        <v>339</v>
      </c>
      <c r="U7" s="84"/>
      <c r="V7" s="84"/>
      <c r="W7" s="84"/>
      <c r="X7" s="84"/>
      <c r="Y7" s="84"/>
      <c r="Z7" s="84"/>
      <c r="AA7" s="84"/>
      <c r="AB7" s="84"/>
      <c r="AC7" s="84"/>
      <c r="AD7" s="84"/>
      <c r="AJ7" s="84" t="s">
        <v>340</v>
      </c>
      <c r="AK7" s="84"/>
      <c r="AL7" s="84"/>
      <c r="AM7" s="84"/>
      <c r="AN7" s="84"/>
      <c r="AO7" s="84"/>
      <c r="AP7" s="84"/>
      <c r="AQ7" s="84"/>
    </row>
    <row r="8" spans="2:47" ht="20.100000000000001" customHeight="1" x14ac:dyDescent="0.15">
      <c r="B8" s="486"/>
      <c r="C8" s="487"/>
      <c r="D8" s="487"/>
      <c r="E8" s="487"/>
      <c r="F8" s="487"/>
      <c r="G8" s="488"/>
      <c r="H8" s="489" t="s">
        <v>254</v>
      </c>
      <c r="I8" s="490"/>
      <c r="J8" s="491" t="s">
        <v>188</v>
      </c>
      <c r="K8" s="490"/>
      <c r="L8" s="491" t="s">
        <v>341</v>
      </c>
      <c r="M8" s="492"/>
      <c r="N8" s="84"/>
      <c r="S8" s="514"/>
      <c r="T8" s="515"/>
      <c r="U8" s="515"/>
      <c r="V8" s="515"/>
      <c r="W8" s="515"/>
      <c r="X8" s="516"/>
      <c r="Y8" s="489" t="s">
        <v>254</v>
      </c>
      <c r="Z8" s="490"/>
      <c r="AA8" s="491" t="s">
        <v>188</v>
      </c>
      <c r="AB8" s="490"/>
      <c r="AC8" s="491" t="s">
        <v>341</v>
      </c>
      <c r="AD8" s="492"/>
      <c r="AJ8" s="486"/>
      <c r="AK8" s="487"/>
      <c r="AL8" s="487"/>
      <c r="AM8" s="487"/>
      <c r="AN8" s="487"/>
      <c r="AO8" s="488"/>
      <c r="AP8" s="489" t="s">
        <v>254</v>
      </c>
      <c r="AQ8" s="490"/>
      <c r="AR8" s="491" t="s">
        <v>188</v>
      </c>
      <c r="AS8" s="490"/>
      <c r="AT8" s="491" t="s">
        <v>341</v>
      </c>
      <c r="AU8" s="492"/>
    </row>
    <row r="9" spans="2:47" ht="20.100000000000001" customHeight="1" x14ac:dyDescent="0.15">
      <c r="B9" s="493" t="s">
        <v>342</v>
      </c>
      <c r="C9" s="494"/>
      <c r="D9" s="494"/>
      <c r="E9" s="494"/>
      <c r="F9" s="494"/>
      <c r="G9" s="495"/>
      <c r="H9" s="496">
        <v>10000</v>
      </c>
      <c r="I9" s="497"/>
      <c r="J9" s="496">
        <v>20000</v>
      </c>
      <c r="K9" s="497"/>
      <c r="L9" s="496">
        <v>10000</v>
      </c>
      <c r="M9" s="498"/>
      <c r="N9" s="84"/>
      <c r="S9" s="493" t="s">
        <v>342</v>
      </c>
      <c r="T9" s="494"/>
      <c r="U9" s="494"/>
      <c r="V9" s="494"/>
      <c r="W9" s="494"/>
      <c r="X9" s="495"/>
      <c r="Y9" s="499">
        <v>100000</v>
      </c>
      <c r="Z9" s="500"/>
      <c r="AA9" s="501">
        <v>200000</v>
      </c>
      <c r="AB9" s="500"/>
      <c r="AC9" s="501">
        <f>AA9-Y9</f>
        <v>100000</v>
      </c>
      <c r="AD9" s="502"/>
      <c r="AJ9" s="493" t="s">
        <v>342</v>
      </c>
      <c r="AK9" s="494"/>
      <c r="AL9" s="494"/>
      <c r="AM9" s="494"/>
      <c r="AN9" s="494"/>
      <c r="AO9" s="495"/>
      <c r="AP9" s="538" t="s">
        <v>343</v>
      </c>
      <c r="AQ9" s="539"/>
      <c r="AR9" s="540" t="s">
        <v>343</v>
      </c>
      <c r="AS9" s="539"/>
      <c r="AT9" s="540" t="s">
        <v>343</v>
      </c>
      <c r="AU9" s="541"/>
    </row>
    <row r="10" spans="2:47" ht="20.100000000000001" customHeight="1" x14ac:dyDescent="0.15">
      <c r="B10" s="99"/>
      <c r="C10" s="473" t="s">
        <v>344</v>
      </c>
      <c r="D10" s="474"/>
      <c r="E10" s="474"/>
      <c r="F10" s="474"/>
      <c r="G10" s="475"/>
      <c r="H10" s="476">
        <v>4000</v>
      </c>
      <c r="I10" s="477"/>
      <c r="J10" s="482">
        <v>14000</v>
      </c>
      <c r="K10" s="483"/>
      <c r="L10" s="484">
        <v>10000</v>
      </c>
      <c r="M10" s="485"/>
      <c r="N10" s="84"/>
      <c r="S10" s="99"/>
      <c r="T10" s="503" t="s">
        <v>345</v>
      </c>
      <c r="U10" s="504"/>
      <c r="V10" s="504"/>
      <c r="W10" s="504"/>
      <c r="X10" s="504"/>
      <c r="Y10" s="504"/>
      <c r="Z10" s="504"/>
      <c r="AA10" s="504"/>
      <c r="AB10" s="504"/>
      <c r="AC10" s="504"/>
      <c r="AD10" s="505"/>
      <c r="AJ10" s="99"/>
      <c r="AK10" s="503" t="s">
        <v>346</v>
      </c>
      <c r="AL10" s="504"/>
      <c r="AM10" s="504"/>
      <c r="AN10" s="504"/>
      <c r="AO10" s="504"/>
      <c r="AP10" s="504"/>
      <c r="AQ10" s="504"/>
      <c r="AR10" s="504"/>
      <c r="AS10" s="504"/>
      <c r="AT10" s="504"/>
      <c r="AU10" s="505"/>
    </row>
    <row r="11" spans="2:47" ht="20.100000000000001" customHeight="1" x14ac:dyDescent="0.15">
      <c r="B11" s="99"/>
      <c r="C11" s="100"/>
      <c r="D11" s="478" t="s">
        <v>347</v>
      </c>
      <c r="E11" s="479"/>
      <c r="F11" s="479"/>
      <c r="G11" s="480"/>
      <c r="H11" s="469">
        <v>0</v>
      </c>
      <c r="I11" s="470"/>
      <c r="J11" s="471">
        <v>6000</v>
      </c>
      <c r="K11" s="470"/>
      <c r="L11" s="471">
        <v>6000</v>
      </c>
      <c r="M11" s="472"/>
      <c r="N11" s="84"/>
      <c r="S11" s="99"/>
      <c r="T11" s="506" t="s">
        <v>348</v>
      </c>
      <c r="U11" s="507"/>
      <c r="V11" s="507"/>
      <c r="W11" s="507"/>
      <c r="X11" s="508"/>
      <c r="Y11" s="509">
        <v>0</v>
      </c>
      <c r="Z11" s="510"/>
      <c r="AA11" s="511">
        <v>100000</v>
      </c>
      <c r="AB11" s="512"/>
      <c r="AC11" s="511">
        <f t="shared" ref="AC11:AC19" si="0">AA11-Y11</f>
        <v>100000</v>
      </c>
      <c r="AD11" s="513"/>
      <c r="AJ11" s="99"/>
      <c r="AK11" s="506" t="s">
        <v>348</v>
      </c>
      <c r="AL11" s="507"/>
      <c r="AM11" s="507"/>
      <c r="AN11" s="507"/>
      <c r="AO11" s="508"/>
      <c r="AP11" s="542">
        <v>0</v>
      </c>
      <c r="AQ11" s="543"/>
      <c r="AR11" s="544">
        <v>6000</v>
      </c>
      <c r="AS11" s="545"/>
      <c r="AT11" s="544">
        <f t="shared" ref="AT11:AT17" si="1">AR11-AP11</f>
        <v>6000</v>
      </c>
      <c r="AU11" s="546"/>
    </row>
    <row r="12" spans="2:47" ht="20.100000000000001" customHeight="1" x14ac:dyDescent="0.15">
      <c r="B12" s="99"/>
      <c r="C12" s="473" t="s">
        <v>349</v>
      </c>
      <c r="D12" s="474"/>
      <c r="E12" s="474"/>
      <c r="F12" s="474"/>
      <c r="G12" s="475"/>
      <c r="H12" s="476">
        <v>6000</v>
      </c>
      <c r="I12" s="477"/>
      <c r="J12" s="482">
        <v>6000</v>
      </c>
      <c r="K12" s="483"/>
      <c r="L12" s="484">
        <v>0</v>
      </c>
      <c r="M12" s="485"/>
      <c r="N12" s="84"/>
      <c r="S12" s="99"/>
      <c r="T12" s="532" t="s">
        <v>350</v>
      </c>
      <c r="U12" s="533"/>
      <c r="V12" s="533"/>
      <c r="W12" s="533"/>
      <c r="X12" s="534"/>
      <c r="Y12" s="535">
        <v>0</v>
      </c>
      <c r="Z12" s="536"/>
      <c r="AA12" s="517">
        <v>7000</v>
      </c>
      <c r="AB12" s="537"/>
      <c r="AC12" s="517">
        <f t="shared" si="0"/>
        <v>7000</v>
      </c>
      <c r="AD12" s="518"/>
      <c r="AJ12" s="99"/>
      <c r="AK12" s="532" t="s">
        <v>351</v>
      </c>
      <c r="AL12" s="533"/>
      <c r="AM12" s="533"/>
      <c r="AN12" s="533"/>
      <c r="AO12" s="534"/>
      <c r="AP12" s="547">
        <v>0</v>
      </c>
      <c r="AQ12" s="548"/>
      <c r="AR12" s="549">
        <v>3600</v>
      </c>
      <c r="AS12" s="550"/>
      <c r="AT12" s="549">
        <f t="shared" si="1"/>
        <v>3600</v>
      </c>
      <c r="AU12" s="551"/>
    </row>
    <row r="13" spans="2:47" ht="20.100000000000001" customHeight="1" x14ac:dyDescent="0.15">
      <c r="B13" s="101"/>
      <c r="C13" s="102"/>
      <c r="D13" s="478" t="s">
        <v>347</v>
      </c>
      <c r="E13" s="479"/>
      <c r="F13" s="479"/>
      <c r="G13" s="480"/>
      <c r="H13" s="469">
        <v>0</v>
      </c>
      <c r="I13" s="470"/>
      <c r="J13" s="471">
        <v>0</v>
      </c>
      <c r="K13" s="470"/>
      <c r="L13" s="471">
        <v>0</v>
      </c>
      <c r="M13" s="472"/>
      <c r="N13" s="84"/>
      <c r="S13" s="99"/>
      <c r="T13" s="100"/>
      <c r="U13" s="478" t="s">
        <v>347</v>
      </c>
      <c r="V13" s="479"/>
      <c r="W13" s="479"/>
      <c r="X13" s="480"/>
      <c r="Y13" s="519">
        <v>0</v>
      </c>
      <c r="Z13" s="520"/>
      <c r="AA13" s="525">
        <v>6000</v>
      </c>
      <c r="AB13" s="520"/>
      <c r="AC13" s="525">
        <f t="shared" si="0"/>
        <v>6000</v>
      </c>
      <c r="AD13" s="526"/>
      <c r="AJ13" s="99"/>
      <c r="AK13" s="100"/>
      <c r="AL13" s="478" t="s">
        <v>347</v>
      </c>
      <c r="AM13" s="479"/>
      <c r="AN13" s="479"/>
      <c r="AO13" s="480"/>
      <c r="AP13" s="469">
        <v>0</v>
      </c>
      <c r="AQ13" s="470"/>
      <c r="AR13" s="471">
        <v>3600</v>
      </c>
      <c r="AS13" s="470"/>
      <c r="AT13" s="471">
        <f t="shared" si="1"/>
        <v>3600</v>
      </c>
      <c r="AU13" s="472"/>
    </row>
    <row r="14" spans="2:47" ht="20.100000000000001" customHeight="1" x14ac:dyDescent="0.15">
      <c r="B14" s="84"/>
      <c r="C14" s="84"/>
      <c r="D14" s="84"/>
      <c r="E14" s="84"/>
      <c r="F14" s="84"/>
      <c r="G14" s="84"/>
      <c r="H14" s="84"/>
      <c r="I14" s="84"/>
      <c r="J14" s="84"/>
      <c r="K14" s="84"/>
      <c r="L14" s="84"/>
      <c r="M14" s="84"/>
      <c r="N14" s="84"/>
      <c r="S14" s="99"/>
      <c r="T14" s="100"/>
      <c r="U14" s="506" t="s">
        <v>348</v>
      </c>
      <c r="V14" s="507"/>
      <c r="W14" s="507"/>
      <c r="X14" s="507"/>
      <c r="Y14" s="521">
        <v>0</v>
      </c>
      <c r="Z14" s="512"/>
      <c r="AA14" s="522">
        <v>7000</v>
      </c>
      <c r="AB14" s="523"/>
      <c r="AC14" s="522">
        <f t="shared" si="0"/>
        <v>7000</v>
      </c>
      <c r="AD14" s="524"/>
      <c r="AJ14" s="99"/>
      <c r="AK14" s="100"/>
      <c r="AL14" s="506" t="s">
        <v>348</v>
      </c>
      <c r="AM14" s="507"/>
      <c r="AN14" s="507"/>
      <c r="AO14" s="507"/>
      <c r="AP14" s="552">
        <v>0</v>
      </c>
      <c r="AQ14" s="545"/>
      <c r="AR14" s="553">
        <v>3600</v>
      </c>
      <c r="AS14" s="554"/>
      <c r="AT14" s="553">
        <f t="shared" si="1"/>
        <v>3600</v>
      </c>
      <c r="AU14" s="555"/>
    </row>
    <row r="15" spans="2:47" ht="20.100000000000001" customHeight="1" x14ac:dyDescent="0.15">
      <c r="B15" s="84"/>
      <c r="C15" s="84"/>
      <c r="D15" s="84"/>
      <c r="E15" s="84"/>
      <c r="F15" s="84"/>
      <c r="G15" s="84"/>
      <c r="H15" s="84"/>
      <c r="I15" s="84"/>
      <c r="J15" s="84"/>
      <c r="K15" s="84"/>
      <c r="L15" s="84"/>
      <c r="M15" s="84"/>
      <c r="N15" s="84"/>
      <c r="S15" s="99"/>
      <c r="T15" s="100"/>
      <c r="U15" s="103"/>
      <c r="V15" s="478" t="s">
        <v>352</v>
      </c>
      <c r="W15" s="479"/>
      <c r="X15" s="480"/>
      <c r="Y15" s="519">
        <v>0</v>
      </c>
      <c r="Z15" s="520"/>
      <c r="AA15" s="525">
        <v>6000</v>
      </c>
      <c r="AB15" s="520"/>
      <c r="AC15" s="525">
        <f t="shared" si="0"/>
        <v>6000</v>
      </c>
      <c r="AD15" s="526"/>
      <c r="AJ15" s="99"/>
      <c r="AK15" s="100"/>
      <c r="AL15" s="103"/>
      <c r="AM15" s="478" t="s">
        <v>352</v>
      </c>
      <c r="AN15" s="479"/>
      <c r="AO15" s="480"/>
      <c r="AP15" s="469">
        <v>0</v>
      </c>
      <c r="AQ15" s="470"/>
      <c r="AR15" s="471">
        <v>3600</v>
      </c>
      <c r="AS15" s="470"/>
      <c r="AT15" s="471">
        <f t="shared" si="1"/>
        <v>3600</v>
      </c>
      <c r="AU15" s="472"/>
    </row>
    <row r="16" spans="2:47" ht="20.100000000000001" customHeight="1" x14ac:dyDescent="0.15">
      <c r="C16" s="33"/>
      <c r="D16" s="33"/>
      <c r="S16" s="99"/>
      <c r="T16" s="473" t="s">
        <v>353</v>
      </c>
      <c r="U16" s="474"/>
      <c r="V16" s="474"/>
      <c r="W16" s="474"/>
      <c r="X16" s="475"/>
      <c r="Y16" s="527">
        <v>1000</v>
      </c>
      <c r="Z16" s="528"/>
      <c r="AA16" s="529">
        <v>1000</v>
      </c>
      <c r="AB16" s="530"/>
      <c r="AC16" s="529">
        <f t="shared" si="0"/>
        <v>0</v>
      </c>
      <c r="AD16" s="531"/>
      <c r="AJ16" s="99"/>
      <c r="AK16" s="473" t="s">
        <v>354</v>
      </c>
      <c r="AL16" s="474"/>
      <c r="AM16" s="474"/>
      <c r="AN16" s="474"/>
      <c r="AO16" s="475"/>
      <c r="AP16" s="476">
        <v>1800</v>
      </c>
      <c r="AQ16" s="477"/>
      <c r="AR16" s="484">
        <v>3000</v>
      </c>
      <c r="AS16" s="483"/>
      <c r="AT16" s="484">
        <f t="shared" si="1"/>
        <v>1200</v>
      </c>
      <c r="AU16" s="485"/>
    </row>
    <row r="17" spans="2:48" ht="20.100000000000001" customHeight="1" x14ac:dyDescent="0.15">
      <c r="C17" s="33"/>
      <c r="D17" s="33"/>
      <c r="S17" s="99"/>
      <c r="T17" s="100"/>
      <c r="U17" s="478" t="s">
        <v>347</v>
      </c>
      <c r="V17" s="479"/>
      <c r="W17" s="479"/>
      <c r="X17" s="480"/>
      <c r="Y17" s="519">
        <v>0</v>
      </c>
      <c r="Z17" s="520"/>
      <c r="AA17" s="525">
        <v>0</v>
      </c>
      <c r="AB17" s="520"/>
      <c r="AC17" s="525">
        <f t="shared" si="0"/>
        <v>0</v>
      </c>
      <c r="AD17" s="526"/>
      <c r="AJ17" s="99"/>
      <c r="AK17" s="100"/>
      <c r="AL17" s="478" t="s">
        <v>347</v>
      </c>
      <c r="AM17" s="479"/>
      <c r="AN17" s="479"/>
      <c r="AO17" s="480"/>
      <c r="AP17" s="469">
        <v>0</v>
      </c>
      <c r="AQ17" s="470"/>
      <c r="AR17" s="471">
        <v>0</v>
      </c>
      <c r="AS17" s="470"/>
      <c r="AT17" s="471">
        <f t="shared" si="1"/>
        <v>0</v>
      </c>
      <c r="AU17" s="472"/>
    </row>
    <row r="18" spans="2:48" ht="20.100000000000001" customHeight="1" x14ac:dyDescent="0.15">
      <c r="B18" s="467" t="s">
        <v>355</v>
      </c>
      <c r="C18" s="467"/>
      <c r="D18" s="467"/>
      <c r="E18" s="467"/>
      <c r="F18" s="467"/>
      <c r="G18" s="467"/>
      <c r="H18" s="467"/>
      <c r="I18" s="467"/>
      <c r="J18" s="467"/>
      <c r="K18" s="467"/>
      <c r="L18" s="467"/>
      <c r="S18" s="99"/>
      <c r="T18" s="100"/>
      <c r="U18" s="506" t="s">
        <v>348</v>
      </c>
      <c r="V18" s="507"/>
      <c r="W18" s="507"/>
      <c r="X18" s="507"/>
      <c r="Y18" s="521">
        <v>0</v>
      </c>
      <c r="Z18" s="512"/>
      <c r="AA18" s="522">
        <v>0</v>
      </c>
      <c r="AB18" s="523"/>
      <c r="AC18" s="522">
        <f t="shared" si="0"/>
        <v>0</v>
      </c>
      <c r="AD18" s="524"/>
      <c r="AJ18" s="99"/>
      <c r="AK18" s="100"/>
      <c r="AL18" s="506" t="s">
        <v>348</v>
      </c>
      <c r="AM18" s="507"/>
      <c r="AN18" s="507"/>
      <c r="AO18" s="507"/>
      <c r="AP18" s="552"/>
      <c r="AQ18" s="545"/>
      <c r="AR18" s="553"/>
      <c r="AS18" s="554"/>
      <c r="AT18" s="553"/>
      <c r="AU18" s="555"/>
    </row>
    <row r="19" spans="2:48" ht="20.100000000000001" customHeight="1" x14ac:dyDescent="0.15">
      <c r="B19" s="481" t="s">
        <v>356</v>
      </c>
      <c r="C19" s="481"/>
      <c r="D19" s="481"/>
      <c r="E19" s="481"/>
      <c r="F19" s="481"/>
      <c r="G19" s="481"/>
      <c r="H19" s="468"/>
      <c r="I19" s="468"/>
      <c r="J19" s="468"/>
      <c r="K19" s="468"/>
      <c r="L19" s="468"/>
      <c r="S19" s="101"/>
      <c r="T19" s="104"/>
      <c r="U19" s="103"/>
      <c r="V19" s="478" t="s">
        <v>347</v>
      </c>
      <c r="W19" s="479"/>
      <c r="X19" s="480"/>
      <c r="Y19" s="519">
        <v>0</v>
      </c>
      <c r="Z19" s="520"/>
      <c r="AA19" s="525"/>
      <c r="AB19" s="520"/>
      <c r="AC19" s="525">
        <f t="shared" si="0"/>
        <v>0</v>
      </c>
      <c r="AD19" s="526"/>
      <c r="AJ19" s="101"/>
      <c r="AK19" s="102"/>
      <c r="AL19" s="103"/>
      <c r="AM19" s="478" t="s">
        <v>347</v>
      </c>
      <c r="AN19" s="479"/>
      <c r="AO19" s="480"/>
      <c r="AP19" s="469">
        <v>0</v>
      </c>
      <c r="AQ19" s="470"/>
      <c r="AR19" s="471">
        <v>0</v>
      </c>
      <c r="AS19" s="470"/>
      <c r="AT19" s="471">
        <f>AR19-AP19</f>
        <v>0</v>
      </c>
      <c r="AU19" s="472"/>
    </row>
    <row r="20" spans="2:48" ht="20.100000000000001" customHeight="1" x14ac:dyDescent="0.15">
      <c r="B20" s="467" t="s">
        <v>357</v>
      </c>
      <c r="C20" s="467"/>
      <c r="D20" s="467"/>
      <c r="E20" s="467"/>
      <c r="F20" s="467"/>
      <c r="G20" s="467"/>
      <c r="H20" s="468"/>
      <c r="I20" s="468"/>
      <c r="J20" s="468"/>
      <c r="K20" s="468"/>
      <c r="L20" s="468"/>
    </row>
    <row r="21" spans="2:48" ht="20.100000000000001" customHeight="1" x14ac:dyDescent="0.15">
      <c r="B21" s="467" t="s">
        <v>358</v>
      </c>
      <c r="C21" s="467"/>
      <c r="D21" s="467"/>
      <c r="E21" s="467"/>
      <c r="F21" s="467"/>
      <c r="G21" s="467"/>
      <c r="H21" s="467" t="s">
        <v>104</v>
      </c>
      <c r="I21" s="467"/>
      <c r="J21" s="467"/>
      <c r="K21" s="467"/>
      <c r="L21" s="467"/>
    </row>
    <row r="22" spans="2:48" ht="20.100000000000001" customHeight="1" x14ac:dyDescent="0.15">
      <c r="C22" s="33"/>
      <c r="D22" s="33"/>
      <c r="S22" s="84" t="s">
        <v>359</v>
      </c>
      <c r="AJ22" s="84" t="s">
        <v>360</v>
      </c>
    </row>
    <row r="23" spans="2:48" ht="20.100000000000001" customHeight="1" x14ac:dyDescent="0.15">
      <c r="C23" s="33"/>
      <c r="D23" s="33"/>
      <c r="S23" s="84" t="s">
        <v>339</v>
      </c>
      <c r="U23" s="84"/>
      <c r="V23" s="84"/>
      <c r="W23" s="84"/>
      <c r="X23" s="84"/>
      <c r="Y23" s="84"/>
      <c r="Z23" s="84"/>
      <c r="AA23" s="84"/>
      <c r="AB23" s="84"/>
      <c r="AC23" s="84"/>
      <c r="AD23" s="84"/>
    </row>
    <row r="24" spans="2:48" ht="20.100000000000001" customHeight="1" x14ac:dyDescent="0.15">
      <c r="C24" s="33"/>
      <c r="D24" s="33"/>
      <c r="S24" s="514"/>
      <c r="T24" s="515"/>
      <c r="U24" s="515"/>
      <c r="V24" s="515"/>
      <c r="W24" s="515"/>
      <c r="X24" s="516"/>
      <c r="Y24" s="489" t="s">
        <v>254</v>
      </c>
      <c r="Z24" s="490"/>
      <c r="AA24" s="491" t="s">
        <v>188</v>
      </c>
      <c r="AB24" s="490"/>
      <c r="AC24" s="491" t="s">
        <v>341</v>
      </c>
      <c r="AD24" s="492"/>
      <c r="AE24" s="83"/>
      <c r="AF24" s="83"/>
      <c r="AG24" s="83"/>
      <c r="AH24" s="83"/>
      <c r="AI24" s="83"/>
      <c r="AJ24" s="560" t="s">
        <v>361</v>
      </c>
      <c r="AK24" s="561"/>
      <c r="AL24" s="561"/>
      <c r="AM24" s="561"/>
      <c r="AN24" s="561"/>
      <c r="AO24" s="561"/>
      <c r="AP24" s="561"/>
      <c r="AQ24" s="561"/>
      <c r="AR24" s="561"/>
      <c r="AS24" s="561"/>
      <c r="AT24" s="561"/>
      <c r="AU24" s="562"/>
    </row>
    <row r="25" spans="2:48" ht="20.100000000000001" customHeight="1" x14ac:dyDescent="0.15">
      <c r="C25" s="33"/>
      <c r="D25" s="33"/>
      <c r="S25" s="493" t="s">
        <v>342</v>
      </c>
      <c r="T25" s="494"/>
      <c r="U25" s="494"/>
      <c r="V25" s="494"/>
      <c r="W25" s="494"/>
      <c r="X25" s="495"/>
      <c r="Y25" s="556" t="s">
        <v>362</v>
      </c>
      <c r="Z25" s="557"/>
      <c r="AA25" s="558" t="s">
        <v>362</v>
      </c>
      <c r="AB25" s="557"/>
      <c r="AC25" s="558" t="s">
        <v>362</v>
      </c>
      <c r="AD25" s="559"/>
      <c r="AE25" s="83"/>
      <c r="AF25" s="83"/>
      <c r="AG25" s="83"/>
      <c r="AH25" s="83"/>
      <c r="AI25" s="83"/>
      <c r="AJ25" s="563"/>
      <c r="AK25" s="564"/>
      <c r="AL25" s="564"/>
      <c r="AM25" s="564"/>
      <c r="AN25" s="564"/>
      <c r="AO25" s="564"/>
      <c r="AP25" s="564"/>
      <c r="AQ25" s="564"/>
      <c r="AR25" s="564"/>
      <c r="AS25" s="564"/>
      <c r="AT25" s="564"/>
      <c r="AU25" s="565"/>
    </row>
    <row r="26" spans="2:48" ht="20.100000000000001" customHeight="1" x14ac:dyDescent="0.15">
      <c r="C26" s="33"/>
      <c r="D26" s="33"/>
      <c r="S26" s="99"/>
      <c r="T26" s="473" t="s">
        <v>363</v>
      </c>
      <c r="U26" s="474"/>
      <c r="V26" s="474"/>
      <c r="W26" s="474"/>
      <c r="X26" s="475"/>
      <c r="Y26" s="527">
        <v>4000</v>
      </c>
      <c r="Z26" s="528"/>
      <c r="AA26" s="529">
        <v>7000</v>
      </c>
      <c r="AB26" s="530"/>
      <c r="AC26" s="529">
        <f>AA26-Y26</f>
        <v>3000</v>
      </c>
      <c r="AD26" s="531"/>
      <c r="AE26" s="83"/>
      <c r="AF26" s="83"/>
      <c r="AG26" s="83"/>
      <c r="AH26" s="83"/>
      <c r="AI26" s="83"/>
      <c r="AJ26" s="563"/>
      <c r="AK26" s="564"/>
      <c r="AL26" s="564"/>
      <c r="AM26" s="564"/>
      <c r="AN26" s="564"/>
      <c r="AO26" s="564"/>
      <c r="AP26" s="564"/>
      <c r="AQ26" s="564"/>
      <c r="AR26" s="564"/>
      <c r="AS26" s="564"/>
      <c r="AT26" s="564"/>
      <c r="AU26" s="565"/>
    </row>
    <row r="27" spans="2:48" ht="20.100000000000001" customHeight="1" x14ac:dyDescent="0.15">
      <c r="C27" s="33"/>
      <c r="D27" s="33"/>
      <c r="S27" s="99"/>
      <c r="T27" s="100"/>
      <c r="U27" s="478" t="s">
        <v>347</v>
      </c>
      <c r="V27" s="479"/>
      <c r="W27" s="479"/>
      <c r="X27" s="480"/>
      <c r="Y27" s="519">
        <v>0</v>
      </c>
      <c r="Z27" s="520"/>
      <c r="AA27" s="525">
        <v>0</v>
      </c>
      <c r="AB27" s="520"/>
      <c r="AC27" s="525">
        <f>AA27-Y27</f>
        <v>0</v>
      </c>
      <c r="AD27" s="526"/>
      <c r="AE27" s="83"/>
      <c r="AF27" s="83"/>
      <c r="AG27" s="83"/>
      <c r="AH27" s="83"/>
      <c r="AI27" s="83"/>
      <c r="AJ27" s="563"/>
      <c r="AK27" s="564"/>
      <c r="AL27" s="564"/>
      <c r="AM27" s="564"/>
      <c r="AN27" s="564"/>
      <c r="AO27" s="564"/>
      <c r="AP27" s="564"/>
      <c r="AQ27" s="564"/>
      <c r="AR27" s="564"/>
      <c r="AS27" s="564"/>
      <c r="AT27" s="564"/>
      <c r="AU27" s="565"/>
    </row>
    <row r="28" spans="2:48" ht="20.100000000000001" customHeight="1" x14ac:dyDescent="0.15">
      <c r="C28" s="33"/>
      <c r="D28" s="33"/>
      <c r="S28" s="99"/>
      <c r="T28" s="473" t="s">
        <v>353</v>
      </c>
      <c r="U28" s="474"/>
      <c r="V28" s="474"/>
      <c r="W28" s="474"/>
      <c r="X28" s="475"/>
      <c r="Y28" s="527">
        <v>5000</v>
      </c>
      <c r="Z28" s="528"/>
      <c r="AA28" s="529">
        <v>5000</v>
      </c>
      <c r="AB28" s="530"/>
      <c r="AC28" s="529">
        <f>AA28-Y28</f>
        <v>0</v>
      </c>
      <c r="AD28" s="531"/>
      <c r="AE28" s="83"/>
      <c r="AF28" s="83"/>
      <c r="AG28" s="83"/>
      <c r="AH28" s="83"/>
      <c r="AI28" s="83"/>
      <c r="AJ28" s="563"/>
      <c r="AK28" s="564"/>
      <c r="AL28" s="564"/>
      <c r="AM28" s="564"/>
      <c r="AN28" s="564"/>
      <c r="AO28" s="564"/>
      <c r="AP28" s="564"/>
      <c r="AQ28" s="564"/>
      <c r="AR28" s="564"/>
      <c r="AS28" s="564"/>
      <c r="AT28" s="564"/>
      <c r="AU28" s="565"/>
    </row>
    <row r="29" spans="2:48" ht="20.100000000000001" customHeight="1" x14ac:dyDescent="0.15">
      <c r="C29" s="33"/>
      <c r="D29" s="33"/>
      <c r="S29" s="101"/>
      <c r="T29" s="104"/>
      <c r="U29" s="478" t="s">
        <v>347</v>
      </c>
      <c r="V29" s="479"/>
      <c r="W29" s="479"/>
      <c r="X29" s="480"/>
      <c r="Y29" s="519">
        <v>0</v>
      </c>
      <c r="Z29" s="520"/>
      <c r="AA29" s="525">
        <v>0</v>
      </c>
      <c r="AB29" s="520"/>
      <c r="AC29" s="525">
        <f>AA29-Y29</f>
        <v>0</v>
      </c>
      <c r="AD29" s="526"/>
      <c r="AE29" s="83"/>
      <c r="AF29" s="83"/>
      <c r="AG29" s="83"/>
      <c r="AH29" s="83"/>
      <c r="AI29" s="83"/>
      <c r="AJ29" s="566"/>
      <c r="AK29" s="567"/>
      <c r="AL29" s="567"/>
      <c r="AM29" s="567"/>
      <c r="AN29" s="567"/>
      <c r="AO29" s="567"/>
      <c r="AP29" s="567"/>
      <c r="AQ29" s="567"/>
      <c r="AR29" s="567"/>
      <c r="AS29" s="567"/>
      <c r="AT29" s="567"/>
      <c r="AU29" s="568"/>
    </row>
    <row r="30" spans="2:48" ht="20.100000000000001" customHeight="1" x14ac:dyDescent="0.15">
      <c r="C30" s="33"/>
      <c r="D30" s="33"/>
    </row>
    <row r="31" spans="2:48" ht="20.100000000000001" customHeight="1" thickBot="1" x14ac:dyDescent="0.2">
      <c r="C31" s="33"/>
      <c r="D31" s="33"/>
    </row>
    <row r="32" spans="2:48" s="86" customFormat="1" ht="18" customHeight="1" x14ac:dyDescent="0.15">
      <c r="B32" s="86">
        <v>1</v>
      </c>
      <c r="C32" s="87" t="s">
        <v>368</v>
      </c>
      <c r="D32" s="88"/>
      <c r="E32" s="88"/>
      <c r="F32" s="88"/>
      <c r="G32" s="88"/>
      <c r="H32" s="88"/>
      <c r="I32" s="88"/>
      <c r="J32" s="88"/>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9"/>
    </row>
    <row r="33" spans="2:48" s="86" customFormat="1" ht="18" customHeight="1" thickBot="1" x14ac:dyDescent="0.2">
      <c r="C33" s="96"/>
      <c r="D33" s="94" t="s">
        <v>369</v>
      </c>
      <c r="E33" s="97"/>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c r="AO33" s="94"/>
      <c r="AP33" s="94"/>
      <c r="AQ33" s="94"/>
      <c r="AR33" s="94"/>
      <c r="AS33" s="94"/>
      <c r="AT33" s="94"/>
      <c r="AU33" s="94"/>
      <c r="AV33" s="95"/>
    </row>
    <row r="34" spans="2:48" s="86" customFormat="1" ht="8.1" customHeight="1" thickBot="1" x14ac:dyDescent="0.2">
      <c r="C34" s="10"/>
    </row>
    <row r="35" spans="2:48" s="86" customFormat="1" ht="18" customHeight="1" x14ac:dyDescent="0.15">
      <c r="B35" s="86">
        <v>2</v>
      </c>
      <c r="C35" s="87" t="s">
        <v>370</v>
      </c>
      <c r="D35" s="88"/>
      <c r="E35" s="88"/>
      <c r="F35" s="88"/>
      <c r="G35" s="88"/>
      <c r="H35" s="88"/>
      <c r="I35" s="88"/>
      <c r="J35" s="88"/>
      <c r="K35" s="88"/>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9"/>
    </row>
    <row r="36" spans="2:48" s="86" customFormat="1" ht="18" customHeight="1" thickBot="1" x14ac:dyDescent="0.2">
      <c r="C36" s="96"/>
      <c r="D36" s="94" t="s">
        <v>371</v>
      </c>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c r="AQ36" s="94"/>
      <c r="AR36" s="94"/>
      <c r="AS36" s="94"/>
      <c r="AT36" s="94"/>
      <c r="AU36" s="94"/>
      <c r="AV36" s="95"/>
    </row>
    <row r="37" spans="2:48" s="86" customFormat="1" ht="8.1" customHeight="1" thickBot="1" x14ac:dyDescent="0.2">
      <c r="C37" s="10"/>
    </row>
    <row r="38" spans="2:48" s="86" customFormat="1" ht="18" customHeight="1" x14ac:dyDescent="0.15">
      <c r="B38" s="86">
        <v>3</v>
      </c>
      <c r="C38" s="87" t="s">
        <v>372</v>
      </c>
      <c r="D38" s="88"/>
      <c r="E38" s="88"/>
      <c r="F38" s="88"/>
      <c r="G38" s="88"/>
      <c r="H38" s="88"/>
      <c r="I38" s="88"/>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9"/>
    </row>
    <row r="39" spans="2:48" s="86" customFormat="1" ht="18" customHeight="1" thickBot="1" x14ac:dyDescent="0.2">
      <c r="C39" s="90"/>
      <c r="D39" s="94" t="s">
        <v>373</v>
      </c>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c r="AQ39" s="94"/>
      <c r="AR39" s="94"/>
      <c r="AS39" s="94"/>
      <c r="AT39" s="94"/>
      <c r="AU39" s="94"/>
      <c r="AV39" s="95"/>
    </row>
    <row r="40" spans="2:48" s="86" customFormat="1" ht="8.1" customHeight="1" thickBot="1" x14ac:dyDescent="0.2"/>
    <row r="41" spans="2:48" s="86" customFormat="1" ht="18" customHeight="1" x14ac:dyDescent="0.15">
      <c r="B41" s="86">
        <v>4</v>
      </c>
      <c r="C41" s="87" t="s">
        <v>374</v>
      </c>
      <c r="D41" s="88"/>
      <c r="E41" s="88"/>
      <c r="F41" s="88"/>
      <c r="G41" s="88"/>
      <c r="H41" s="88"/>
      <c r="I41" s="88"/>
      <c r="J41" s="88"/>
      <c r="K41" s="88"/>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9"/>
    </row>
    <row r="42" spans="2:48" s="86" customFormat="1" ht="18" customHeight="1" thickBot="1" x14ac:dyDescent="0.2">
      <c r="C42" s="96"/>
      <c r="D42" s="94" t="s">
        <v>375</v>
      </c>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c r="AO42" s="94"/>
      <c r="AP42" s="94"/>
      <c r="AQ42" s="94"/>
      <c r="AR42" s="94"/>
      <c r="AS42" s="94"/>
      <c r="AT42" s="94"/>
      <c r="AU42" s="94"/>
      <c r="AV42" s="95"/>
    </row>
    <row r="43" spans="2:48" ht="14.1" customHeight="1" x14ac:dyDescent="0.15"/>
    <row r="44" spans="2:48" ht="14.1" customHeight="1" x14ac:dyDescent="0.15"/>
    <row r="45" spans="2:48" ht="14.1" customHeight="1" x14ac:dyDescent="0.15"/>
    <row r="46" spans="2:48" ht="14.1" customHeight="1" x14ac:dyDescent="0.15"/>
    <row r="47" spans="2:48" ht="14.1" customHeight="1" x14ac:dyDescent="0.15"/>
    <row r="48" spans="2:48"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sheetData>
  <mergeCells count="146">
    <mergeCell ref="AA8:AB8"/>
    <mergeCell ref="AC8:AD8"/>
    <mergeCell ref="AJ8:AO8"/>
    <mergeCell ref="AP8:AQ8"/>
    <mergeCell ref="AR8:AS8"/>
    <mergeCell ref="AT8:AU8"/>
    <mergeCell ref="B8:G8"/>
    <mergeCell ref="H8:I8"/>
    <mergeCell ref="J8:K8"/>
    <mergeCell ref="L8:M8"/>
    <mergeCell ref="S8:X8"/>
    <mergeCell ref="Y8:Z8"/>
    <mergeCell ref="C10:G10"/>
    <mergeCell ref="H10:I10"/>
    <mergeCell ref="J10:K10"/>
    <mergeCell ref="L10:M10"/>
    <mergeCell ref="T10:AD10"/>
    <mergeCell ref="AK10:AU10"/>
    <mergeCell ref="AA9:AB9"/>
    <mergeCell ref="AC9:AD9"/>
    <mergeCell ref="AJ9:AO9"/>
    <mergeCell ref="AP9:AQ9"/>
    <mergeCell ref="AR9:AS9"/>
    <mergeCell ref="AT9:AU9"/>
    <mergeCell ref="B9:G9"/>
    <mergeCell ref="H9:I9"/>
    <mergeCell ref="J9:K9"/>
    <mergeCell ref="L9:M9"/>
    <mergeCell ref="S9:X9"/>
    <mergeCell ref="Y9:Z9"/>
    <mergeCell ref="AA11:AB11"/>
    <mergeCell ref="AC11:AD11"/>
    <mergeCell ref="AK11:AO11"/>
    <mergeCell ref="AP11:AQ11"/>
    <mergeCell ref="AR11:AS11"/>
    <mergeCell ref="AT11:AU11"/>
    <mergeCell ref="D11:G11"/>
    <mergeCell ref="H11:I11"/>
    <mergeCell ref="J11:K11"/>
    <mergeCell ref="L11:M11"/>
    <mergeCell ref="T11:X11"/>
    <mergeCell ref="Y11:Z11"/>
    <mergeCell ref="AA12:AB12"/>
    <mergeCell ref="AC12:AD12"/>
    <mergeCell ref="AK12:AO12"/>
    <mergeCell ref="AP12:AQ12"/>
    <mergeCell ref="AR12:AS12"/>
    <mergeCell ref="AT12:AU12"/>
    <mergeCell ref="C12:G12"/>
    <mergeCell ref="H12:I12"/>
    <mergeCell ref="J12:K12"/>
    <mergeCell ref="L12:M12"/>
    <mergeCell ref="T12:X12"/>
    <mergeCell ref="Y12:Z12"/>
    <mergeCell ref="AA13:AB13"/>
    <mergeCell ref="AC13:AD13"/>
    <mergeCell ref="AL13:AO13"/>
    <mergeCell ref="AP13:AQ13"/>
    <mergeCell ref="AR13:AS13"/>
    <mergeCell ref="AT13:AU13"/>
    <mergeCell ref="D13:G13"/>
    <mergeCell ref="H13:I13"/>
    <mergeCell ref="J13:K13"/>
    <mergeCell ref="L13:M13"/>
    <mergeCell ref="U13:X13"/>
    <mergeCell ref="Y13:Z13"/>
    <mergeCell ref="AR14:AS14"/>
    <mergeCell ref="AT14:AU14"/>
    <mergeCell ref="V15:X15"/>
    <mergeCell ref="Y15:Z15"/>
    <mergeCell ref="AA15:AB15"/>
    <mergeCell ref="AC15:AD15"/>
    <mergeCell ref="AM15:AO15"/>
    <mergeCell ref="AP15:AQ15"/>
    <mergeCell ref="AR15:AS15"/>
    <mergeCell ref="AT15:AU15"/>
    <mergeCell ref="U14:X14"/>
    <mergeCell ref="Y14:Z14"/>
    <mergeCell ref="AA14:AB14"/>
    <mergeCell ref="AC14:AD14"/>
    <mergeCell ref="AL14:AO14"/>
    <mergeCell ref="AP14:AQ14"/>
    <mergeCell ref="AR16:AS16"/>
    <mergeCell ref="AT16:AU16"/>
    <mergeCell ref="U17:X17"/>
    <mergeCell ref="Y17:Z17"/>
    <mergeCell ref="AA17:AB17"/>
    <mergeCell ref="AC17:AD17"/>
    <mergeCell ref="AL17:AO17"/>
    <mergeCell ref="AP17:AQ17"/>
    <mergeCell ref="AR17:AS17"/>
    <mergeCell ref="AT17:AU17"/>
    <mergeCell ref="T16:X16"/>
    <mergeCell ref="Y16:Z16"/>
    <mergeCell ref="AA16:AB16"/>
    <mergeCell ref="AC16:AD16"/>
    <mergeCell ref="AK16:AO16"/>
    <mergeCell ref="AP16:AQ16"/>
    <mergeCell ref="T26:X26"/>
    <mergeCell ref="AP19:AQ19"/>
    <mergeCell ref="AR19:AS19"/>
    <mergeCell ref="AT19:AU19"/>
    <mergeCell ref="B20:G20"/>
    <mergeCell ref="H20:L20"/>
    <mergeCell ref="B21:G21"/>
    <mergeCell ref="H21:L21"/>
    <mergeCell ref="AP18:AQ18"/>
    <mergeCell ref="AR18:AS18"/>
    <mergeCell ref="AT18:AU18"/>
    <mergeCell ref="B19:G19"/>
    <mergeCell ref="H19:L19"/>
    <mergeCell ref="V19:X19"/>
    <mergeCell ref="Y19:Z19"/>
    <mergeCell ref="AA19:AB19"/>
    <mergeCell ref="AC19:AD19"/>
    <mergeCell ref="AM19:AO19"/>
    <mergeCell ref="B18:L18"/>
    <mergeCell ref="U18:X18"/>
    <mergeCell ref="Y18:Z18"/>
    <mergeCell ref="AA18:AB18"/>
    <mergeCell ref="AC18:AD18"/>
    <mergeCell ref="AL18:AO18"/>
    <mergeCell ref="T28:X28"/>
    <mergeCell ref="Y28:Z28"/>
    <mergeCell ref="AA28:AB28"/>
    <mergeCell ref="AC28:AD28"/>
    <mergeCell ref="U29:X29"/>
    <mergeCell ref="Y29:Z29"/>
    <mergeCell ref="AA29:AB29"/>
    <mergeCell ref="AC29:AD29"/>
    <mergeCell ref="AJ24:AU29"/>
    <mergeCell ref="Y26:Z26"/>
    <mergeCell ref="AA26:AB26"/>
    <mergeCell ref="AC26:AD26"/>
    <mergeCell ref="U27:X27"/>
    <mergeCell ref="Y27:Z27"/>
    <mergeCell ref="AA27:AB27"/>
    <mergeCell ref="AC27:AD27"/>
    <mergeCell ref="S24:X24"/>
    <mergeCell ref="Y24:Z24"/>
    <mergeCell ref="AA24:AB24"/>
    <mergeCell ref="AC24:AD24"/>
    <mergeCell ref="S25:X25"/>
    <mergeCell ref="Y25:Z25"/>
    <mergeCell ref="AA25:AB25"/>
    <mergeCell ref="AC25:AD25"/>
  </mergeCells>
  <phoneticPr fontId="1"/>
  <pageMargins left="0.51181102362204722" right="0.51181102362204722" top="0.74803149606299213" bottom="0.74803149606299213" header="0.31496062992125984" footer="0.31496062992125984"/>
  <pageSetup paperSize="8"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
    <tabColor rgb="FFFFFF00"/>
  </sheetPr>
  <dimension ref="A1:AV312"/>
  <sheetViews>
    <sheetView view="pageBreakPreview" zoomScale="130" zoomScaleNormal="100" zoomScaleSheetLayoutView="130" workbookViewId="0">
      <selection activeCell="AL10" sqref="AL10:AN13"/>
    </sheetView>
  </sheetViews>
  <sheetFormatPr defaultColWidth="2.7109375" defaultRowHeight="21.95" customHeight="1" x14ac:dyDescent="0.15"/>
  <cols>
    <col min="1" max="1" width="1.7109375" style="32" customWidth="1"/>
    <col min="2" max="16" width="2.7109375" style="32"/>
    <col min="17" max="18" width="2.7109375" style="32" customWidth="1"/>
    <col min="19" max="23" width="2.7109375" style="32"/>
    <col min="24" max="24" width="2.7109375" style="32" customWidth="1"/>
    <col min="25" max="25" width="2.7109375" style="32"/>
    <col min="26" max="26" width="2.7109375" style="32" customWidth="1"/>
    <col min="27" max="30" width="2.7109375" style="32"/>
    <col min="31" max="32" width="2.7109375" style="32" customWidth="1"/>
    <col min="33" max="35" width="2.7109375" style="32"/>
    <col min="36" max="36" width="3.28515625" style="32" customWidth="1"/>
    <col min="37" max="42" width="2.7109375" style="32"/>
    <col min="43" max="43" width="0" style="32" hidden="1" customWidth="1"/>
    <col min="44" max="45" width="5.140625" style="69" hidden="1" customWidth="1"/>
    <col min="46" max="48" width="0" style="69" hidden="1" customWidth="1"/>
    <col min="49" max="49" width="0" style="32" hidden="1" customWidth="1"/>
    <col min="50" max="16384" width="2.7109375" style="32"/>
  </cols>
  <sheetData>
    <row r="1" spans="1:48" ht="21.95" customHeight="1" x14ac:dyDescent="0.15">
      <c r="A1" s="27" t="s">
        <v>376</v>
      </c>
    </row>
    <row r="2" spans="1:48" ht="18" customHeight="1" x14ac:dyDescent="0.15">
      <c r="A2" s="46"/>
    </row>
    <row r="3" spans="1:48" ht="18" customHeight="1" x14ac:dyDescent="0.15">
      <c r="A3" s="33" t="s">
        <v>377</v>
      </c>
    </row>
    <row r="4" spans="1:48" ht="15.95" customHeight="1" x14ac:dyDescent="0.15">
      <c r="A4" s="149" t="s">
        <v>378</v>
      </c>
      <c r="B4" s="149"/>
      <c r="C4" s="149"/>
      <c r="D4" s="149"/>
      <c r="E4" s="149"/>
      <c r="F4" s="149"/>
      <c r="G4" s="149"/>
      <c r="H4" s="149"/>
      <c r="I4" s="149"/>
      <c r="J4" s="149" t="s">
        <v>379</v>
      </c>
      <c r="K4" s="149"/>
      <c r="L4" s="149"/>
      <c r="M4" s="149"/>
      <c r="N4" s="149"/>
      <c r="O4" s="149"/>
      <c r="P4" s="149"/>
      <c r="Q4" s="149"/>
      <c r="R4" s="149"/>
      <c r="S4" s="149" t="s">
        <v>380</v>
      </c>
      <c r="T4" s="149"/>
      <c r="U4" s="149"/>
      <c r="V4" s="149"/>
      <c r="W4" s="149"/>
      <c r="X4" s="149"/>
      <c r="Y4" s="149"/>
      <c r="Z4" s="149"/>
      <c r="AA4" s="149"/>
      <c r="AB4" s="149" t="s">
        <v>30</v>
      </c>
      <c r="AC4" s="149"/>
      <c r="AD4" s="149"/>
      <c r="AE4" s="149"/>
      <c r="AF4" s="149"/>
      <c r="AG4" s="149"/>
      <c r="AH4" s="149"/>
      <c r="AI4" s="149"/>
      <c r="AJ4" s="149"/>
    </row>
    <row r="5" spans="1:48" ht="15.95" customHeight="1" x14ac:dyDescent="0.15">
      <c r="A5" s="150" t="s">
        <v>381</v>
      </c>
      <c r="B5" s="151"/>
      <c r="C5" s="151"/>
      <c r="D5" s="151"/>
      <c r="E5" s="151"/>
      <c r="F5" s="151"/>
      <c r="G5" s="151"/>
      <c r="H5" s="151"/>
      <c r="I5" s="152"/>
      <c r="J5" s="76"/>
      <c r="K5" s="578">
        <v>7</v>
      </c>
      <c r="L5" s="578"/>
      <c r="M5" s="578"/>
      <c r="N5" s="578"/>
      <c r="O5" s="578"/>
      <c r="P5" s="578"/>
      <c r="Q5" s="233" t="s">
        <v>59</v>
      </c>
      <c r="R5" s="133"/>
      <c r="S5" s="76"/>
      <c r="T5" s="578">
        <v>2</v>
      </c>
      <c r="U5" s="578"/>
      <c r="V5" s="578"/>
      <c r="W5" s="578"/>
      <c r="X5" s="578"/>
      <c r="Y5" s="578"/>
      <c r="Z5" s="233" t="s">
        <v>59</v>
      </c>
      <c r="AA5" s="133"/>
      <c r="AB5" s="76"/>
      <c r="AC5" s="578">
        <f>IF(COUNTA($K$5,$K$7,$K$8)=0,"",K5+T5)</f>
        <v>9</v>
      </c>
      <c r="AD5" s="578"/>
      <c r="AE5" s="578"/>
      <c r="AF5" s="578"/>
      <c r="AG5" s="578"/>
      <c r="AH5" s="578"/>
      <c r="AI5" s="233" t="s">
        <v>59</v>
      </c>
      <c r="AJ5" s="133"/>
    </row>
    <row r="6" spans="1:48" ht="15.95" customHeight="1" x14ac:dyDescent="0.15">
      <c r="A6" s="570" t="s">
        <v>382</v>
      </c>
      <c r="B6" s="571"/>
      <c r="C6" s="571"/>
      <c r="D6" s="571"/>
      <c r="E6" s="571"/>
      <c r="F6" s="571"/>
      <c r="G6" s="571"/>
      <c r="H6" s="571"/>
      <c r="I6" s="572"/>
      <c r="J6" s="44"/>
      <c r="K6" s="54" t="s">
        <v>91</v>
      </c>
      <c r="L6" s="579">
        <v>7</v>
      </c>
      <c r="M6" s="579"/>
      <c r="N6" s="579"/>
      <c r="O6" s="579"/>
      <c r="P6" s="579"/>
      <c r="Q6" s="54" t="s">
        <v>59</v>
      </c>
      <c r="R6" s="45" t="s">
        <v>92</v>
      </c>
      <c r="S6" s="44"/>
      <c r="T6" s="54" t="s">
        <v>91</v>
      </c>
      <c r="U6" s="579">
        <v>2</v>
      </c>
      <c r="V6" s="579"/>
      <c r="W6" s="579"/>
      <c r="X6" s="579"/>
      <c r="Y6" s="579"/>
      <c r="Z6" s="54" t="s">
        <v>59</v>
      </c>
      <c r="AA6" s="45" t="s">
        <v>92</v>
      </c>
      <c r="AB6" s="44"/>
      <c r="AC6" s="54" t="s">
        <v>91</v>
      </c>
      <c r="AD6" s="579">
        <f>IF(COUNTA($K$5,$K$7,$K$8)=0,"",L6+U6)</f>
        <v>9</v>
      </c>
      <c r="AE6" s="579"/>
      <c r="AF6" s="579"/>
      <c r="AG6" s="579"/>
      <c r="AH6" s="579"/>
      <c r="AI6" s="54" t="s">
        <v>59</v>
      </c>
      <c r="AJ6" s="45" t="s">
        <v>92</v>
      </c>
    </row>
    <row r="7" spans="1:48" ht="15.95" customHeight="1" x14ac:dyDescent="0.15">
      <c r="A7" s="573" t="s">
        <v>383</v>
      </c>
      <c r="B7" s="573"/>
      <c r="C7" s="573"/>
      <c r="D7" s="573"/>
      <c r="E7" s="573"/>
      <c r="F7" s="573"/>
      <c r="G7" s="573"/>
      <c r="H7" s="573"/>
      <c r="I7" s="573"/>
      <c r="J7" s="48"/>
      <c r="K7" s="577">
        <v>1</v>
      </c>
      <c r="L7" s="577"/>
      <c r="M7" s="577"/>
      <c r="N7" s="577"/>
      <c r="O7" s="577"/>
      <c r="P7" s="577"/>
      <c r="Q7" s="141" t="s">
        <v>59</v>
      </c>
      <c r="R7" s="142"/>
      <c r="S7" s="48"/>
      <c r="T7" s="577"/>
      <c r="U7" s="577"/>
      <c r="V7" s="577"/>
      <c r="W7" s="577"/>
      <c r="X7" s="577"/>
      <c r="Y7" s="577"/>
      <c r="Z7" s="141" t="s">
        <v>59</v>
      </c>
      <c r="AA7" s="142"/>
      <c r="AB7" s="48"/>
      <c r="AC7" s="578">
        <f>IF(COUNTA($K$5,$K$7,$K$8)=0,"",K7+T7)</f>
        <v>1</v>
      </c>
      <c r="AD7" s="578"/>
      <c r="AE7" s="578"/>
      <c r="AF7" s="578"/>
      <c r="AG7" s="578"/>
      <c r="AH7" s="578"/>
      <c r="AI7" s="141" t="s">
        <v>59</v>
      </c>
      <c r="AJ7" s="142"/>
    </row>
    <row r="8" spans="1:48" ht="15.95" customHeight="1" x14ac:dyDescent="0.15">
      <c r="A8" s="573" t="s">
        <v>90</v>
      </c>
      <c r="B8" s="573"/>
      <c r="C8" s="573"/>
      <c r="D8" s="573"/>
      <c r="E8" s="573"/>
      <c r="F8" s="573"/>
      <c r="G8" s="573"/>
      <c r="H8" s="573"/>
      <c r="I8" s="573"/>
      <c r="J8" s="48"/>
      <c r="K8" s="577">
        <v>1</v>
      </c>
      <c r="L8" s="577"/>
      <c r="M8" s="577"/>
      <c r="N8" s="577"/>
      <c r="O8" s="577"/>
      <c r="P8" s="577"/>
      <c r="Q8" s="141" t="s">
        <v>59</v>
      </c>
      <c r="R8" s="142"/>
      <c r="S8" s="48"/>
      <c r="T8" s="577"/>
      <c r="U8" s="577"/>
      <c r="V8" s="577"/>
      <c r="W8" s="577"/>
      <c r="X8" s="577"/>
      <c r="Y8" s="577"/>
      <c r="Z8" s="141" t="s">
        <v>59</v>
      </c>
      <c r="AA8" s="142"/>
      <c r="AB8" s="48"/>
      <c r="AC8" s="578">
        <f>IF(COUNTA($K$5,$K$7,$K$8)=0,"",K8+T8)</f>
        <v>1</v>
      </c>
      <c r="AD8" s="578"/>
      <c r="AE8" s="578"/>
      <c r="AF8" s="578"/>
      <c r="AG8" s="578"/>
      <c r="AH8" s="578"/>
      <c r="AI8" s="141" t="s">
        <v>59</v>
      </c>
      <c r="AJ8" s="142"/>
    </row>
    <row r="9" spans="1:48" ht="15.95" customHeight="1" x14ac:dyDescent="0.15">
      <c r="A9" s="149" t="s">
        <v>30</v>
      </c>
      <c r="B9" s="149"/>
      <c r="C9" s="149"/>
      <c r="D9" s="149"/>
      <c r="E9" s="149"/>
      <c r="F9" s="149"/>
      <c r="G9" s="149"/>
      <c r="H9" s="149"/>
      <c r="I9" s="149"/>
      <c r="J9" s="48"/>
      <c r="K9" s="577">
        <f>IF(COUNTA($K$5,$K$7,$K$8)=0,"",K5+K7+K8)</f>
        <v>9</v>
      </c>
      <c r="L9" s="577"/>
      <c r="M9" s="577"/>
      <c r="N9" s="577"/>
      <c r="O9" s="577"/>
      <c r="P9" s="577"/>
      <c r="Q9" s="141" t="s">
        <v>59</v>
      </c>
      <c r="R9" s="142"/>
      <c r="S9" s="48"/>
      <c r="T9" s="577">
        <f>IF(COUNTA($K$5,$K$7,$K$8)=0,"",T5+T7+T8)</f>
        <v>2</v>
      </c>
      <c r="U9" s="577"/>
      <c r="V9" s="577"/>
      <c r="W9" s="577"/>
      <c r="X9" s="577"/>
      <c r="Y9" s="577"/>
      <c r="Z9" s="141" t="s">
        <v>59</v>
      </c>
      <c r="AA9" s="142"/>
      <c r="AB9" s="48"/>
      <c r="AC9" s="577">
        <f>IF(COUNTA($K$5,$K$7,$K$8)=0,"",AC5+AC7+AC8)</f>
        <v>11</v>
      </c>
      <c r="AD9" s="577"/>
      <c r="AE9" s="577"/>
      <c r="AF9" s="577"/>
      <c r="AG9" s="577"/>
      <c r="AH9" s="577"/>
      <c r="AI9" s="141" t="s">
        <v>59</v>
      </c>
      <c r="AJ9" s="142"/>
    </row>
    <row r="10" spans="1:48" ht="14.1" customHeight="1" x14ac:dyDescent="0.15">
      <c r="B10" s="39" t="s">
        <v>31</v>
      </c>
    </row>
    <row r="11" spans="1:48" ht="14.1" customHeight="1" x14ac:dyDescent="0.15">
      <c r="B11" s="31" t="s">
        <v>32</v>
      </c>
      <c r="C11" s="39" t="s">
        <v>384</v>
      </c>
    </row>
    <row r="12" spans="1:48" s="77" customFormat="1" ht="26.1" customHeight="1" x14ac:dyDescent="0.15">
      <c r="B12" s="31" t="s">
        <v>34</v>
      </c>
      <c r="C12" s="124" t="s">
        <v>385</v>
      </c>
      <c r="D12" s="124"/>
      <c r="E12" s="124"/>
      <c r="F12" s="124"/>
      <c r="G12" s="124"/>
      <c r="H12" s="124"/>
      <c r="I12" s="124"/>
      <c r="J12" s="124"/>
      <c r="K12" s="124"/>
      <c r="L12" s="124"/>
      <c r="M12" s="124"/>
      <c r="N12" s="124"/>
      <c r="O12" s="124"/>
      <c r="P12" s="124"/>
      <c r="Q12" s="124"/>
      <c r="R12" s="124"/>
      <c r="S12" s="124"/>
      <c r="T12" s="124"/>
      <c r="U12" s="124"/>
      <c r="V12" s="124"/>
      <c r="W12" s="124"/>
      <c r="X12" s="124"/>
      <c r="Y12" s="124"/>
      <c r="Z12" s="124"/>
      <c r="AA12" s="124"/>
      <c r="AB12" s="124"/>
      <c r="AC12" s="124"/>
      <c r="AD12" s="124"/>
      <c r="AE12" s="124"/>
      <c r="AF12" s="124"/>
      <c r="AG12" s="124"/>
      <c r="AH12" s="124"/>
      <c r="AI12" s="124"/>
      <c r="AJ12" s="124"/>
      <c r="AK12" s="68"/>
      <c r="AR12" s="78"/>
      <c r="AS12" s="78"/>
      <c r="AT12" s="78"/>
      <c r="AU12" s="78"/>
      <c r="AV12" s="78"/>
    </row>
    <row r="13" spans="1:48" ht="14.1" customHeight="1" x14ac:dyDescent="0.15">
      <c r="B13" s="31" t="s">
        <v>96</v>
      </c>
      <c r="C13" s="39" t="s">
        <v>386</v>
      </c>
    </row>
    <row r="14" spans="1:48" ht="14.1" customHeight="1" x14ac:dyDescent="0.15">
      <c r="B14" s="31" t="s">
        <v>387</v>
      </c>
      <c r="C14" s="39" t="s">
        <v>388</v>
      </c>
    </row>
    <row r="15" spans="1:48" ht="18" customHeight="1" x14ac:dyDescent="0.15"/>
    <row r="16" spans="1:48" ht="18" customHeight="1" x14ac:dyDescent="0.15">
      <c r="A16" s="33" t="s">
        <v>389</v>
      </c>
    </row>
    <row r="17" spans="1:48" s="40" customFormat="1" ht="14.1" customHeight="1" x14ac:dyDescent="0.15">
      <c r="A17" s="334" t="s">
        <v>1</v>
      </c>
      <c r="B17" s="334"/>
      <c r="C17" s="580" t="s">
        <v>390</v>
      </c>
      <c r="D17" s="581"/>
      <c r="E17" s="581"/>
      <c r="F17" s="581"/>
      <c r="G17" s="581"/>
      <c r="H17" s="334" t="s">
        <v>378</v>
      </c>
      <c r="I17" s="334"/>
      <c r="J17" s="334"/>
      <c r="K17" s="334"/>
      <c r="L17" s="334"/>
      <c r="M17" s="334"/>
      <c r="N17" s="334" t="s">
        <v>391</v>
      </c>
      <c r="O17" s="334"/>
      <c r="P17" s="334"/>
      <c r="Q17" s="334"/>
      <c r="R17" s="334"/>
      <c r="S17" s="334"/>
      <c r="T17" s="334"/>
      <c r="U17" s="582" t="s">
        <v>392</v>
      </c>
      <c r="V17" s="582"/>
      <c r="W17" s="582"/>
      <c r="X17" s="582"/>
      <c r="Y17" s="582"/>
      <c r="Z17" s="582"/>
      <c r="AA17" s="582"/>
      <c r="AB17" s="582"/>
      <c r="AC17" s="582"/>
      <c r="AD17" s="582"/>
      <c r="AE17" s="334" t="s">
        <v>393</v>
      </c>
      <c r="AF17" s="334"/>
      <c r="AG17" s="334" t="s">
        <v>4</v>
      </c>
      <c r="AH17" s="334"/>
      <c r="AI17" s="334"/>
      <c r="AJ17" s="334"/>
      <c r="AR17" s="79" t="s">
        <v>56</v>
      </c>
      <c r="AS17" s="79" t="s">
        <v>381</v>
      </c>
      <c r="AT17" s="79" t="s">
        <v>394</v>
      </c>
      <c r="AU17" s="79" t="s">
        <v>23</v>
      </c>
      <c r="AV17" s="79" t="s">
        <v>23</v>
      </c>
    </row>
    <row r="18" spans="1:48" s="40" customFormat="1" ht="14.1" customHeight="1" x14ac:dyDescent="0.15">
      <c r="A18" s="334"/>
      <c r="B18" s="334"/>
      <c r="C18" s="581"/>
      <c r="D18" s="581"/>
      <c r="E18" s="581"/>
      <c r="F18" s="581"/>
      <c r="G18" s="581"/>
      <c r="H18" s="576" t="s">
        <v>395</v>
      </c>
      <c r="I18" s="334"/>
      <c r="J18" s="576" t="s">
        <v>396</v>
      </c>
      <c r="K18" s="334"/>
      <c r="L18" s="576" t="s">
        <v>397</v>
      </c>
      <c r="M18" s="334"/>
      <c r="N18" s="334" t="s">
        <v>398</v>
      </c>
      <c r="O18" s="334"/>
      <c r="P18" s="334"/>
      <c r="Q18" s="334"/>
      <c r="R18" s="334"/>
      <c r="S18" s="576" t="s">
        <v>397</v>
      </c>
      <c r="T18" s="334"/>
      <c r="U18" s="576" t="s">
        <v>399</v>
      </c>
      <c r="V18" s="334"/>
      <c r="W18" s="576" t="s">
        <v>400</v>
      </c>
      <c r="X18" s="334"/>
      <c r="Y18" s="576" t="s">
        <v>401</v>
      </c>
      <c r="Z18" s="334"/>
      <c r="AA18" s="576" t="s">
        <v>402</v>
      </c>
      <c r="AB18" s="334"/>
      <c r="AC18" s="576" t="s">
        <v>403</v>
      </c>
      <c r="AD18" s="334"/>
      <c r="AE18" s="576" t="s">
        <v>404</v>
      </c>
      <c r="AF18" s="576"/>
      <c r="AG18" s="334"/>
      <c r="AH18" s="334"/>
      <c r="AI18" s="334"/>
      <c r="AJ18" s="334"/>
      <c r="AR18" s="79" t="s">
        <v>61</v>
      </c>
      <c r="AS18" s="79" t="s">
        <v>405</v>
      </c>
      <c r="AT18" s="79"/>
      <c r="AU18" s="79"/>
      <c r="AV18" s="80" t="s">
        <v>34</v>
      </c>
    </row>
    <row r="19" spans="1:48" s="40" customFormat="1" ht="14.1" customHeight="1" x14ac:dyDescent="0.15">
      <c r="A19" s="334"/>
      <c r="B19" s="334"/>
      <c r="C19" s="581"/>
      <c r="D19" s="581"/>
      <c r="E19" s="581"/>
      <c r="F19" s="581"/>
      <c r="G19" s="581"/>
      <c r="H19" s="334"/>
      <c r="I19" s="334"/>
      <c r="J19" s="334"/>
      <c r="K19" s="334"/>
      <c r="L19" s="334"/>
      <c r="M19" s="334"/>
      <c r="N19" s="334"/>
      <c r="O19" s="334"/>
      <c r="P19" s="334"/>
      <c r="Q19" s="334"/>
      <c r="R19" s="334"/>
      <c r="S19" s="334"/>
      <c r="T19" s="334"/>
      <c r="U19" s="334"/>
      <c r="V19" s="334"/>
      <c r="W19" s="334"/>
      <c r="X19" s="334"/>
      <c r="Y19" s="334"/>
      <c r="Z19" s="334"/>
      <c r="AA19" s="334"/>
      <c r="AB19" s="334"/>
      <c r="AC19" s="334"/>
      <c r="AD19" s="334"/>
      <c r="AE19" s="576"/>
      <c r="AF19" s="576"/>
      <c r="AG19" s="334"/>
      <c r="AH19" s="334"/>
      <c r="AI19" s="334"/>
      <c r="AJ19" s="334"/>
      <c r="AR19" s="79"/>
      <c r="AS19" s="79"/>
      <c r="AT19" s="79"/>
      <c r="AU19" s="79"/>
      <c r="AV19" s="80" t="s">
        <v>32</v>
      </c>
    </row>
    <row r="20" spans="1:48" s="40" customFormat="1" ht="14.1" customHeight="1" x14ac:dyDescent="0.15">
      <c r="A20" s="334"/>
      <c r="B20" s="334"/>
      <c r="C20" s="581"/>
      <c r="D20" s="581"/>
      <c r="E20" s="581"/>
      <c r="F20" s="581"/>
      <c r="G20" s="581"/>
      <c r="H20" s="334"/>
      <c r="I20" s="334"/>
      <c r="J20" s="334"/>
      <c r="K20" s="334"/>
      <c r="L20" s="334"/>
      <c r="M20" s="334"/>
      <c r="N20" s="334"/>
      <c r="O20" s="334"/>
      <c r="P20" s="334"/>
      <c r="Q20" s="334"/>
      <c r="R20" s="334"/>
      <c r="S20" s="334"/>
      <c r="T20" s="334"/>
      <c r="U20" s="334"/>
      <c r="V20" s="334"/>
      <c r="W20" s="334"/>
      <c r="X20" s="334"/>
      <c r="Y20" s="334"/>
      <c r="Z20" s="334"/>
      <c r="AA20" s="334"/>
      <c r="AB20" s="334"/>
      <c r="AC20" s="334"/>
      <c r="AD20" s="334"/>
      <c r="AE20" s="576"/>
      <c r="AF20" s="576"/>
      <c r="AG20" s="334"/>
      <c r="AH20" s="334"/>
      <c r="AI20" s="334"/>
      <c r="AJ20" s="334"/>
      <c r="AR20" s="79"/>
      <c r="AS20" s="79"/>
      <c r="AT20" s="79"/>
      <c r="AU20" s="79"/>
      <c r="AV20" s="79" t="s">
        <v>406</v>
      </c>
    </row>
    <row r="21" spans="1:48" ht="15.95" customHeight="1" x14ac:dyDescent="0.15">
      <c r="A21" s="149">
        <v>1</v>
      </c>
      <c r="B21" s="149"/>
      <c r="C21" s="575" t="s">
        <v>407</v>
      </c>
      <c r="D21" s="575"/>
      <c r="E21" s="575"/>
      <c r="F21" s="575"/>
      <c r="G21" s="575"/>
      <c r="H21" s="575" t="s">
        <v>56</v>
      </c>
      <c r="I21" s="575"/>
      <c r="J21" s="575" t="s">
        <v>381</v>
      </c>
      <c r="K21" s="575"/>
      <c r="L21" s="575" t="s">
        <v>394</v>
      </c>
      <c r="M21" s="575"/>
      <c r="N21" s="575" t="s">
        <v>408</v>
      </c>
      <c r="O21" s="575"/>
      <c r="P21" s="575"/>
      <c r="Q21" s="575"/>
      <c r="R21" s="575"/>
      <c r="S21" s="575" t="s">
        <v>394</v>
      </c>
      <c r="T21" s="575"/>
      <c r="U21" s="575" t="s">
        <v>25</v>
      </c>
      <c r="V21" s="575"/>
      <c r="W21" s="575" t="s">
        <v>25</v>
      </c>
      <c r="X21" s="575"/>
      <c r="Y21" s="575" t="s">
        <v>25</v>
      </c>
      <c r="Z21" s="575"/>
      <c r="AA21" s="575" t="s">
        <v>25</v>
      </c>
      <c r="AB21" s="575"/>
      <c r="AC21" s="575" t="s">
        <v>25</v>
      </c>
      <c r="AD21" s="575"/>
      <c r="AE21" s="575" t="s">
        <v>25</v>
      </c>
      <c r="AF21" s="575"/>
      <c r="AG21" s="575"/>
      <c r="AH21" s="575"/>
      <c r="AI21" s="575"/>
      <c r="AJ21" s="575"/>
      <c r="AV21" s="69" t="s">
        <v>409</v>
      </c>
    </row>
    <row r="22" spans="1:48" ht="15.95" customHeight="1" x14ac:dyDescent="0.15">
      <c r="A22" s="149">
        <v>2</v>
      </c>
      <c r="B22" s="149"/>
      <c r="C22" s="575" t="s">
        <v>410</v>
      </c>
      <c r="D22" s="575"/>
      <c r="E22" s="575"/>
      <c r="F22" s="575"/>
      <c r="G22" s="575"/>
      <c r="H22" s="575" t="s">
        <v>56</v>
      </c>
      <c r="I22" s="575"/>
      <c r="J22" s="575" t="s">
        <v>381</v>
      </c>
      <c r="K22" s="575"/>
      <c r="L22" s="575" t="s">
        <v>394</v>
      </c>
      <c r="M22" s="575"/>
      <c r="N22" s="575" t="s">
        <v>408</v>
      </c>
      <c r="O22" s="575"/>
      <c r="P22" s="575"/>
      <c r="Q22" s="575"/>
      <c r="R22" s="575"/>
      <c r="S22" s="575" t="s">
        <v>394</v>
      </c>
      <c r="T22" s="575"/>
      <c r="U22" s="575" t="s">
        <v>25</v>
      </c>
      <c r="V22" s="575"/>
      <c r="W22" s="575" t="s">
        <v>25</v>
      </c>
      <c r="X22" s="575"/>
      <c r="Y22" s="575" t="s">
        <v>25</v>
      </c>
      <c r="Z22" s="575"/>
      <c r="AA22" s="575" t="s">
        <v>25</v>
      </c>
      <c r="AB22" s="575"/>
      <c r="AC22" s="575" t="s">
        <v>25</v>
      </c>
      <c r="AD22" s="575"/>
      <c r="AE22" s="575" t="s">
        <v>25</v>
      </c>
      <c r="AF22" s="575"/>
      <c r="AG22" s="575"/>
      <c r="AH22" s="575"/>
      <c r="AI22" s="575"/>
      <c r="AJ22" s="575"/>
    </row>
    <row r="23" spans="1:48" ht="15.95" customHeight="1" x14ac:dyDescent="0.15">
      <c r="A23" s="149">
        <v>3</v>
      </c>
      <c r="B23" s="149"/>
      <c r="C23" s="575" t="s">
        <v>411</v>
      </c>
      <c r="D23" s="575"/>
      <c r="E23" s="575"/>
      <c r="F23" s="575"/>
      <c r="G23" s="575"/>
      <c r="H23" s="575" t="s">
        <v>56</v>
      </c>
      <c r="I23" s="575"/>
      <c r="J23" s="575" t="s">
        <v>381</v>
      </c>
      <c r="K23" s="575"/>
      <c r="L23" s="575" t="s">
        <v>394</v>
      </c>
      <c r="M23" s="575"/>
      <c r="N23" s="575" t="s">
        <v>412</v>
      </c>
      <c r="O23" s="575"/>
      <c r="P23" s="575"/>
      <c r="Q23" s="575"/>
      <c r="R23" s="575"/>
      <c r="S23" s="575"/>
      <c r="T23" s="575"/>
      <c r="U23" s="575" t="s">
        <v>25</v>
      </c>
      <c r="V23" s="575"/>
      <c r="W23" s="575" t="s">
        <v>25</v>
      </c>
      <c r="X23" s="575"/>
      <c r="Y23" s="575" t="s">
        <v>25</v>
      </c>
      <c r="Z23" s="575"/>
      <c r="AA23" s="575" t="s">
        <v>25</v>
      </c>
      <c r="AB23" s="575"/>
      <c r="AC23" s="575" t="s">
        <v>25</v>
      </c>
      <c r="AD23" s="575"/>
      <c r="AE23" s="575" t="s">
        <v>25</v>
      </c>
      <c r="AF23" s="575"/>
      <c r="AG23" s="575"/>
      <c r="AH23" s="575"/>
      <c r="AI23" s="575"/>
      <c r="AJ23" s="575"/>
    </row>
    <row r="24" spans="1:48" ht="15.95" customHeight="1" x14ac:dyDescent="0.15">
      <c r="A24" s="149">
        <v>4</v>
      </c>
      <c r="B24" s="149"/>
      <c r="C24" s="575" t="s">
        <v>413</v>
      </c>
      <c r="D24" s="575"/>
      <c r="E24" s="575"/>
      <c r="F24" s="575"/>
      <c r="G24" s="575"/>
      <c r="H24" s="575" t="s">
        <v>56</v>
      </c>
      <c r="I24" s="575"/>
      <c r="J24" s="575" t="s">
        <v>381</v>
      </c>
      <c r="K24" s="575"/>
      <c r="L24" s="575" t="s">
        <v>394</v>
      </c>
      <c r="M24" s="575"/>
      <c r="N24" s="575" t="s">
        <v>414</v>
      </c>
      <c r="O24" s="575"/>
      <c r="P24" s="575"/>
      <c r="Q24" s="575"/>
      <c r="R24" s="575"/>
      <c r="S24" s="575" t="s">
        <v>394</v>
      </c>
      <c r="T24" s="575"/>
      <c r="U24" s="575" t="s">
        <v>25</v>
      </c>
      <c r="V24" s="575"/>
      <c r="W24" s="575" t="s">
        <v>25</v>
      </c>
      <c r="X24" s="575"/>
      <c r="Y24" s="575" t="s">
        <v>25</v>
      </c>
      <c r="Z24" s="575"/>
      <c r="AA24" s="575" t="s">
        <v>25</v>
      </c>
      <c r="AB24" s="575"/>
      <c r="AC24" s="575" t="s">
        <v>25</v>
      </c>
      <c r="AD24" s="575"/>
      <c r="AE24" s="575" t="s">
        <v>25</v>
      </c>
      <c r="AF24" s="575"/>
      <c r="AG24" s="575"/>
      <c r="AH24" s="575"/>
      <c r="AI24" s="575"/>
      <c r="AJ24" s="575"/>
    </row>
    <row r="25" spans="1:48" ht="15.95" customHeight="1" x14ac:dyDescent="0.15">
      <c r="A25" s="149">
        <v>5</v>
      </c>
      <c r="B25" s="149"/>
      <c r="C25" s="575" t="s">
        <v>415</v>
      </c>
      <c r="D25" s="575"/>
      <c r="E25" s="575"/>
      <c r="F25" s="575"/>
      <c r="G25" s="575"/>
      <c r="H25" s="575" t="s">
        <v>56</v>
      </c>
      <c r="I25" s="575"/>
      <c r="J25" s="575" t="s">
        <v>381</v>
      </c>
      <c r="K25" s="575"/>
      <c r="L25" s="575" t="s">
        <v>394</v>
      </c>
      <c r="M25" s="575"/>
      <c r="N25" s="575" t="s">
        <v>414</v>
      </c>
      <c r="O25" s="575"/>
      <c r="P25" s="575"/>
      <c r="Q25" s="575"/>
      <c r="R25" s="575"/>
      <c r="S25" s="575" t="s">
        <v>394</v>
      </c>
      <c r="T25" s="575"/>
      <c r="U25" s="575" t="s">
        <v>25</v>
      </c>
      <c r="V25" s="575"/>
      <c r="W25" s="575" t="s">
        <v>25</v>
      </c>
      <c r="X25" s="575"/>
      <c r="Y25" s="575" t="s">
        <v>25</v>
      </c>
      <c r="Z25" s="575"/>
      <c r="AA25" s="575" t="s">
        <v>25</v>
      </c>
      <c r="AB25" s="575"/>
      <c r="AC25" s="575" t="s">
        <v>25</v>
      </c>
      <c r="AD25" s="575"/>
      <c r="AE25" s="575" t="s">
        <v>25</v>
      </c>
      <c r="AF25" s="575"/>
      <c r="AG25" s="575"/>
      <c r="AH25" s="575"/>
      <c r="AI25" s="575"/>
      <c r="AJ25" s="575"/>
    </row>
    <row r="26" spans="1:48" ht="15.95" customHeight="1" x14ac:dyDescent="0.15">
      <c r="A26" s="149">
        <v>6</v>
      </c>
      <c r="B26" s="149"/>
      <c r="C26" s="575" t="s">
        <v>416</v>
      </c>
      <c r="D26" s="575"/>
      <c r="E26" s="575"/>
      <c r="F26" s="575"/>
      <c r="G26" s="575"/>
      <c r="H26" s="575" t="s">
        <v>56</v>
      </c>
      <c r="I26" s="575"/>
      <c r="J26" s="575" t="s">
        <v>381</v>
      </c>
      <c r="K26" s="575"/>
      <c r="L26" s="575" t="s">
        <v>394</v>
      </c>
      <c r="M26" s="575"/>
      <c r="N26" s="575" t="s">
        <v>408</v>
      </c>
      <c r="O26" s="575"/>
      <c r="P26" s="575"/>
      <c r="Q26" s="575"/>
      <c r="R26" s="575"/>
      <c r="S26" s="575" t="s">
        <v>394</v>
      </c>
      <c r="T26" s="575"/>
      <c r="U26" s="575" t="s">
        <v>25</v>
      </c>
      <c r="V26" s="575"/>
      <c r="W26" s="575" t="s">
        <v>25</v>
      </c>
      <c r="X26" s="575"/>
      <c r="Y26" s="575" t="s">
        <v>25</v>
      </c>
      <c r="Z26" s="575"/>
      <c r="AA26" s="575" t="s">
        <v>25</v>
      </c>
      <c r="AB26" s="575"/>
      <c r="AC26" s="575" t="s">
        <v>25</v>
      </c>
      <c r="AD26" s="575"/>
      <c r="AE26" s="575" t="s">
        <v>202</v>
      </c>
      <c r="AF26" s="575"/>
      <c r="AG26" s="575"/>
      <c r="AH26" s="575"/>
      <c r="AI26" s="575"/>
      <c r="AJ26" s="575"/>
    </row>
    <row r="27" spans="1:48" ht="15.95" customHeight="1" x14ac:dyDescent="0.15">
      <c r="A27" s="149">
        <v>7</v>
      </c>
      <c r="B27" s="149"/>
      <c r="C27" s="575" t="s">
        <v>26</v>
      </c>
      <c r="D27" s="575"/>
      <c r="E27" s="575"/>
      <c r="F27" s="575"/>
      <c r="G27" s="575"/>
      <c r="H27" s="575" t="s">
        <v>56</v>
      </c>
      <c r="I27" s="575"/>
      <c r="J27" s="575" t="s">
        <v>381</v>
      </c>
      <c r="K27" s="575"/>
      <c r="L27" s="575" t="s">
        <v>394</v>
      </c>
      <c r="M27" s="575"/>
      <c r="N27" s="575" t="s">
        <v>417</v>
      </c>
      <c r="O27" s="575"/>
      <c r="P27" s="575"/>
      <c r="Q27" s="575"/>
      <c r="R27" s="575"/>
      <c r="S27" s="575" t="s">
        <v>394</v>
      </c>
      <c r="T27" s="575"/>
      <c r="U27" s="575" t="s">
        <v>25</v>
      </c>
      <c r="V27" s="575"/>
      <c r="W27" s="575" t="s">
        <v>25</v>
      </c>
      <c r="X27" s="575"/>
      <c r="Y27" s="575" t="s">
        <v>25</v>
      </c>
      <c r="Z27" s="575"/>
      <c r="AA27" s="575" t="s">
        <v>25</v>
      </c>
      <c r="AB27" s="575"/>
      <c r="AC27" s="575" t="s">
        <v>25</v>
      </c>
      <c r="AD27" s="575"/>
      <c r="AE27" s="575" t="s">
        <v>202</v>
      </c>
      <c r="AF27" s="575"/>
      <c r="AG27" s="575"/>
      <c r="AH27" s="575"/>
      <c r="AI27" s="575"/>
      <c r="AJ27" s="575"/>
    </row>
    <row r="28" spans="1:48" ht="15.95" customHeight="1" x14ac:dyDescent="0.15">
      <c r="A28" s="149">
        <v>8</v>
      </c>
      <c r="B28" s="149"/>
      <c r="C28" s="575" t="s">
        <v>418</v>
      </c>
      <c r="D28" s="575"/>
      <c r="E28" s="575"/>
      <c r="F28" s="575"/>
      <c r="G28" s="575"/>
      <c r="H28" s="575" t="s">
        <v>56</v>
      </c>
      <c r="I28" s="575"/>
      <c r="J28" s="575" t="s">
        <v>405</v>
      </c>
      <c r="K28" s="575"/>
      <c r="L28" s="575"/>
      <c r="M28" s="575"/>
      <c r="N28" s="575" t="s">
        <v>417</v>
      </c>
      <c r="O28" s="575"/>
      <c r="P28" s="575"/>
      <c r="Q28" s="575"/>
      <c r="R28" s="575"/>
      <c r="S28" s="575" t="s">
        <v>394</v>
      </c>
      <c r="T28" s="575"/>
      <c r="U28" s="575" t="s">
        <v>25</v>
      </c>
      <c r="V28" s="575"/>
      <c r="W28" s="575" t="s">
        <v>25</v>
      </c>
      <c r="X28" s="575"/>
      <c r="Y28" s="575" t="s">
        <v>25</v>
      </c>
      <c r="Z28" s="575"/>
      <c r="AA28" s="575"/>
      <c r="AB28" s="575"/>
      <c r="AC28" s="575"/>
      <c r="AD28" s="575"/>
      <c r="AE28" s="575" t="s">
        <v>25</v>
      </c>
      <c r="AF28" s="575"/>
      <c r="AG28" s="575"/>
      <c r="AH28" s="575"/>
      <c r="AI28" s="575"/>
      <c r="AJ28" s="575"/>
    </row>
    <row r="29" spans="1:48" ht="27.95" customHeight="1" x14ac:dyDescent="0.15">
      <c r="A29" s="149">
        <v>9</v>
      </c>
      <c r="B29" s="149"/>
      <c r="C29" s="575" t="s">
        <v>24</v>
      </c>
      <c r="D29" s="575"/>
      <c r="E29" s="575"/>
      <c r="F29" s="575"/>
      <c r="G29" s="575"/>
      <c r="H29" s="575" t="s">
        <v>61</v>
      </c>
      <c r="I29" s="575"/>
      <c r="J29" s="575" t="s">
        <v>381</v>
      </c>
      <c r="K29" s="575"/>
      <c r="L29" s="575"/>
      <c r="M29" s="575"/>
      <c r="N29" s="575" t="s">
        <v>408</v>
      </c>
      <c r="O29" s="575"/>
      <c r="P29" s="575"/>
      <c r="Q29" s="575"/>
      <c r="R29" s="575"/>
      <c r="S29" s="575" t="s">
        <v>394</v>
      </c>
      <c r="T29" s="575"/>
      <c r="U29" s="575" t="s">
        <v>25</v>
      </c>
      <c r="V29" s="575"/>
      <c r="W29" s="575" t="s">
        <v>25</v>
      </c>
      <c r="X29" s="575"/>
      <c r="Y29" s="575" t="s">
        <v>25</v>
      </c>
      <c r="Z29" s="575"/>
      <c r="AA29" s="575" t="s">
        <v>25</v>
      </c>
      <c r="AB29" s="575"/>
      <c r="AC29" s="575" t="s">
        <v>25</v>
      </c>
      <c r="AD29" s="575"/>
      <c r="AE29" s="575" t="s">
        <v>25</v>
      </c>
      <c r="AF29" s="575"/>
      <c r="AG29" s="583" t="s">
        <v>419</v>
      </c>
      <c r="AH29" s="583"/>
      <c r="AI29" s="583"/>
      <c r="AJ29" s="583"/>
    </row>
    <row r="30" spans="1:48" ht="14.25" customHeight="1" x14ac:dyDescent="0.15">
      <c r="A30" s="149">
        <v>10</v>
      </c>
      <c r="B30" s="149"/>
      <c r="C30" s="575"/>
      <c r="D30" s="575"/>
      <c r="E30" s="575"/>
      <c r="F30" s="575"/>
      <c r="G30" s="575"/>
      <c r="H30" s="575"/>
      <c r="I30" s="575"/>
      <c r="J30" s="575"/>
      <c r="K30" s="575"/>
      <c r="L30" s="575"/>
      <c r="M30" s="575"/>
      <c r="N30" s="575"/>
      <c r="O30" s="575"/>
      <c r="P30" s="575"/>
      <c r="Q30" s="575"/>
      <c r="R30" s="575"/>
      <c r="S30" s="575"/>
      <c r="T30" s="575"/>
      <c r="U30" s="575"/>
      <c r="V30" s="575"/>
      <c r="W30" s="575"/>
      <c r="X30" s="575"/>
      <c r="Y30" s="575"/>
      <c r="Z30" s="575"/>
      <c r="AA30" s="575"/>
      <c r="AB30" s="575"/>
      <c r="AC30" s="575"/>
      <c r="AD30" s="575"/>
      <c r="AE30" s="575"/>
      <c r="AF30" s="575"/>
      <c r="AG30" s="575"/>
      <c r="AH30" s="575"/>
      <c r="AI30" s="575"/>
      <c r="AJ30" s="575"/>
    </row>
    <row r="31" spans="1:48" ht="15.95" customHeight="1" x14ac:dyDescent="0.15">
      <c r="A31" s="149" t="s">
        <v>30</v>
      </c>
      <c r="B31" s="149"/>
      <c r="C31" s="575"/>
      <c r="D31" s="575"/>
      <c r="E31" s="575"/>
      <c r="F31" s="575"/>
      <c r="G31" s="575"/>
      <c r="H31" s="575"/>
      <c r="I31" s="575"/>
      <c r="J31" s="575"/>
      <c r="K31" s="575"/>
      <c r="L31" s="575">
        <f>ROUND(7/9,2)*100</f>
        <v>78</v>
      </c>
      <c r="M31" s="575"/>
      <c r="N31" s="575"/>
      <c r="O31" s="575"/>
      <c r="P31" s="575"/>
      <c r="Q31" s="575"/>
      <c r="R31" s="575"/>
      <c r="S31" s="575">
        <f>ROUND(8/9,2)*100</f>
        <v>89</v>
      </c>
      <c r="T31" s="575"/>
      <c r="U31" s="575">
        <f>IF(COUNTA($C$21:$G$30)=0,"",COUNTA(U21:V30))</f>
        <v>9</v>
      </c>
      <c r="V31" s="575"/>
      <c r="W31" s="575">
        <f t="shared" ref="W31" si="0">IF(COUNTA($C$21:$G$30)=0,"",COUNTA(W21:X30))</f>
        <v>9</v>
      </c>
      <c r="X31" s="575"/>
      <c r="Y31" s="575">
        <f t="shared" ref="Y31" si="1">IF(COUNTA($C$21:$G$30)=0,"",COUNTA(Y21:Z30))</f>
        <v>9</v>
      </c>
      <c r="Z31" s="575"/>
      <c r="AA31" s="575">
        <f t="shared" ref="AA31" si="2">IF(COUNTA($C$21:$G$30)=0,"",COUNTA(AA21:AB30))</f>
        <v>8</v>
      </c>
      <c r="AB31" s="575"/>
      <c r="AC31" s="575">
        <f t="shared" ref="AC31" si="3">IF(COUNTA($C$21:$G$30)=0,"",COUNTA(AC21:AD30))</f>
        <v>8</v>
      </c>
      <c r="AD31" s="575"/>
      <c r="AE31" s="575"/>
      <c r="AF31" s="575"/>
      <c r="AG31" s="575"/>
      <c r="AH31" s="575"/>
      <c r="AI31" s="575"/>
      <c r="AJ31" s="575"/>
    </row>
    <row r="32" spans="1:48" ht="14.1" customHeight="1" x14ac:dyDescent="0.15">
      <c r="B32" s="40" t="s">
        <v>31</v>
      </c>
      <c r="C32" s="40"/>
    </row>
    <row r="33" spans="2:48" ht="14.1" customHeight="1" x14ac:dyDescent="0.15">
      <c r="B33" s="31" t="s">
        <v>32</v>
      </c>
      <c r="C33" s="39" t="s">
        <v>420</v>
      </c>
      <c r="D33" s="38"/>
      <c r="E33" s="38"/>
      <c r="F33" s="38"/>
      <c r="G33" s="38"/>
      <c r="H33" s="38"/>
      <c r="I33" s="38"/>
      <c r="J33" s="38"/>
    </row>
    <row r="34" spans="2:48" s="81" customFormat="1" ht="50.1" customHeight="1" x14ac:dyDescent="0.15">
      <c r="B34" s="31" t="s">
        <v>34</v>
      </c>
      <c r="C34" s="124" t="s">
        <v>421</v>
      </c>
      <c r="D34" s="124"/>
      <c r="E34" s="124"/>
      <c r="F34" s="124"/>
      <c r="G34" s="124"/>
      <c r="H34" s="124"/>
      <c r="I34" s="124"/>
      <c r="J34" s="124"/>
      <c r="K34" s="124"/>
      <c r="L34" s="124"/>
      <c r="M34" s="124"/>
      <c r="N34" s="124"/>
      <c r="O34" s="124"/>
      <c r="P34" s="124"/>
      <c r="Q34" s="124"/>
      <c r="R34" s="124"/>
      <c r="S34" s="124"/>
      <c r="T34" s="124"/>
      <c r="U34" s="124"/>
      <c r="V34" s="124"/>
      <c r="W34" s="124"/>
      <c r="X34" s="124"/>
      <c r="Y34" s="124"/>
      <c r="Z34" s="124"/>
      <c r="AA34" s="124"/>
      <c r="AB34" s="124"/>
      <c r="AC34" s="124"/>
      <c r="AD34" s="124"/>
      <c r="AE34" s="124"/>
      <c r="AF34" s="124"/>
      <c r="AG34" s="124"/>
      <c r="AH34" s="124"/>
      <c r="AI34" s="124"/>
      <c r="AJ34" s="124"/>
      <c r="AR34" s="69"/>
      <c r="AS34" s="69"/>
      <c r="AT34" s="69"/>
      <c r="AU34" s="69"/>
      <c r="AV34" s="69"/>
    </row>
    <row r="35" spans="2:48" ht="14.1" customHeight="1" x14ac:dyDescent="0.15">
      <c r="B35" s="31" t="s">
        <v>36</v>
      </c>
      <c r="C35" s="39" t="s">
        <v>422</v>
      </c>
      <c r="D35" s="38"/>
      <c r="E35" s="38"/>
      <c r="F35" s="38"/>
      <c r="G35" s="38"/>
      <c r="H35" s="38"/>
      <c r="I35" s="38"/>
      <c r="J35" s="38"/>
    </row>
    <row r="36" spans="2:48" ht="26.1" customHeight="1" x14ac:dyDescent="0.15">
      <c r="B36" s="31" t="s">
        <v>38</v>
      </c>
      <c r="C36" s="124" t="s">
        <v>423</v>
      </c>
      <c r="D36" s="124"/>
      <c r="E36" s="124"/>
      <c r="F36" s="124"/>
      <c r="G36" s="124"/>
      <c r="H36" s="124"/>
      <c r="I36" s="124"/>
      <c r="J36" s="124"/>
      <c r="K36" s="124"/>
      <c r="L36" s="124"/>
      <c r="M36" s="124"/>
      <c r="N36" s="124"/>
      <c r="O36" s="124"/>
      <c r="P36" s="124"/>
      <c r="Q36" s="124"/>
      <c r="R36" s="124"/>
      <c r="S36" s="124"/>
      <c r="T36" s="124"/>
      <c r="U36" s="124"/>
      <c r="V36" s="124"/>
      <c r="W36" s="124"/>
      <c r="X36" s="124"/>
      <c r="Y36" s="124"/>
      <c r="Z36" s="124"/>
      <c r="AA36" s="124"/>
      <c r="AB36" s="124"/>
      <c r="AC36" s="124"/>
      <c r="AD36" s="124"/>
      <c r="AE36" s="124"/>
      <c r="AF36" s="124"/>
      <c r="AG36" s="124"/>
      <c r="AH36" s="124"/>
      <c r="AI36" s="124"/>
      <c r="AJ36" s="124"/>
    </row>
    <row r="37" spans="2:48" ht="26.1" customHeight="1" x14ac:dyDescent="0.15">
      <c r="B37" s="31" t="s">
        <v>40</v>
      </c>
      <c r="C37" s="124" t="s">
        <v>424</v>
      </c>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4"/>
      <c r="AI37" s="124"/>
      <c r="AJ37" s="124"/>
    </row>
    <row r="38" spans="2:48" ht="26.1" customHeight="1" x14ac:dyDescent="0.15">
      <c r="B38" s="31" t="s">
        <v>42</v>
      </c>
      <c r="C38" s="124" t="s">
        <v>425</v>
      </c>
      <c r="D38" s="124"/>
      <c r="E38" s="124"/>
      <c r="F38" s="124"/>
      <c r="G38" s="124"/>
      <c r="H38" s="124"/>
      <c r="I38" s="124"/>
      <c r="J38" s="124"/>
      <c r="K38" s="124"/>
      <c r="L38" s="124"/>
      <c r="M38" s="124"/>
      <c r="N38" s="124"/>
      <c r="O38" s="124"/>
      <c r="P38" s="124"/>
      <c r="Q38" s="124"/>
      <c r="R38" s="124"/>
      <c r="S38" s="124"/>
      <c r="T38" s="124"/>
      <c r="U38" s="124"/>
      <c r="V38" s="124"/>
      <c r="W38" s="124"/>
      <c r="X38" s="124"/>
      <c r="Y38" s="124"/>
      <c r="Z38" s="124"/>
      <c r="AA38" s="124"/>
      <c r="AB38" s="124"/>
      <c r="AC38" s="124"/>
      <c r="AD38" s="124"/>
      <c r="AE38" s="124"/>
      <c r="AF38" s="124"/>
      <c r="AG38" s="124"/>
      <c r="AH38" s="124"/>
      <c r="AI38" s="124"/>
      <c r="AJ38" s="124"/>
    </row>
    <row r="39" spans="2:48" ht="36.75" customHeight="1" x14ac:dyDescent="0.15">
      <c r="B39" s="31" t="s">
        <v>44</v>
      </c>
      <c r="C39" s="124" t="s">
        <v>426</v>
      </c>
      <c r="D39" s="124"/>
      <c r="E39" s="124"/>
      <c r="F39" s="124"/>
      <c r="G39" s="124"/>
      <c r="H39" s="124"/>
      <c r="I39" s="124"/>
      <c r="J39" s="124"/>
      <c r="K39" s="124"/>
      <c r="L39" s="124"/>
      <c r="M39" s="124"/>
      <c r="N39" s="124"/>
      <c r="O39" s="124"/>
      <c r="P39" s="124"/>
      <c r="Q39" s="124"/>
      <c r="R39" s="124"/>
      <c r="S39" s="124"/>
      <c r="T39" s="124"/>
      <c r="U39" s="124"/>
      <c r="V39" s="124"/>
      <c r="W39" s="124"/>
      <c r="X39" s="124"/>
      <c r="Y39" s="124"/>
      <c r="Z39" s="124"/>
      <c r="AA39" s="124"/>
      <c r="AB39" s="124"/>
      <c r="AC39" s="124"/>
      <c r="AD39" s="124"/>
      <c r="AE39" s="124"/>
      <c r="AF39" s="124"/>
      <c r="AG39" s="124"/>
      <c r="AH39" s="124"/>
      <c r="AI39" s="124"/>
      <c r="AJ39" s="124"/>
    </row>
    <row r="40" spans="2:48" ht="63.75" customHeight="1" x14ac:dyDescent="0.15">
      <c r="B40" s="31" t="s">
        <v>46</v>
      </c>
      <c r="C40" s="574" t="s">
        <v>427</v>
      </c>
      <c r="D40" s="574"/>
      <c r="E40" s="574"/>
      <c r="F40" s="574"/>
      <c r="G40" s="574"/>
      <c r="H40" s="574"/>
      <c r="I40" s="574"/>
      <c r="J40" s="574"/>
      <c r="K40" s="574"/>
      <c r="L40" s="574"/>
      <c r="M40" s="574"/>
      <c r="N40" s="574"/>
      <c r="O40" s="574"/>
      <c r="P40" s="574"/>
      <c r="Q40" s="574"/>
      <c r="R40" s="574"/>
      <c r="S40" s="574"/>
      <c r="T40" s="574"/>
      <c r="U40" s="574"/>
      <c r="V40" s="574"/>
      <c r="W40" s="574"/>
      <c r="X40" s="574"/>
      <c r="Y40" s="574"/>
      <c r="Z40" s="574"/>
      <c r="AA40" s="574"/>
      <c r="AB40" s="574"/>
      <c r="AC40" s="574"/>
      <c r="AD40" s="574"/>
      <c r="AE40" s="574"/>
      <c r="AF40" s="574"/>
      <c r="AG40" s="574"/>
      <c r="AH40" s="574"/>
      <c r="AI40" s="574"/>
      <c r="AJ40" s="574"/>
    </row>
    <row r="41" spans="2:48" ht="14.1" customHeight="1" x14ac:dyDescent="0.15">
      <c r="B41" s="31" t="s">
        <v>48</v>
      </c>
      <c r="C41" s="39" t="s">
        <v>428</v>
      </c>
      <c r="D41" s="38"/>
      <c r="E41" s="38"/>
      <c r="F41" s="38"/>
      <c r="G41" s="38"/>
      <c r="H41" s="38"/>
      <c r="I41" s="38"/>
      <c r="J41" s="38"/>
    </row>
    <row r="42" spans="2:48" ht="14.1" customHeight="1" x14ac:dyDescent="0.15">
      <c r="B42" s="40" t="s">
        <v>429</v>
      </c>
      <c r="D42" s="569" t="s">
        <v>430</v>
      </c>
      <c r="E42" s="569"/>
      <c r="F42" s="569"/>
      <c r="G42" s="569"/>
      <c r="H42" s="569"/>
      <c r="I42" s="569"/>
      <c r="J42" s="569"/>
      <c r="K42" s="569"/>
      <c r="L42" s="569"/>
      <c r="M42" s="569"/>
      <c r="N42" s="569"/>
      <c r="O42" s="569"/>
      <c r="P42" s="569"/>
      <c r="Q42" s="569"/>
      <c r="R42" s="569"/>
      <c r="S42" s="569"/>
      <c r="T42" s="569"/>
      <c r="U42" s="569"/>
      <c r="V42" s="569"/>
      <c r="W42" s="569"/>
      <c r="X42" s="569"/>
      <c r="Y42" s="569"/>
      <c r="Z42" s="569"/>
      <c r="AA42" s="569"/>
      <c r="AB42" s="569"/>
      <c r="AC42" s="569"/>
      <c r="AD42" s="569"/>
      <c r="AE42" s="569"/>
      <c r="AF42" s="569"/>
      <c r="AG42" s="569"/>
      <c r="AH42" s="569"/>
      <c r="AI42" s="569"/>
      <c r="AJ42" s="569"/>
    </row>
    <row r="43" spans="2:48" ht="14.1" customHeight="1" x14ac:dyDescent="0.15">
      <c r="D43" s="569"/>
      <c r="E43" s="569"/>
      <c r="F43" s="569"/>
      <c r="G43" s="569"/>
      <c r="H43" s="569"/>
      <c r="I43" s="569"/>
      <c r="J43" s="569"/>
      <c r="K43" s="569"/>
      <c r="L43" s="569"/>
      <c r="M43" s="569"/>
      <c r="N43" s="569"/>
      <c r="O43" s="569"/>
      <c r="P43" s="569"/>
      <c r="Q43" s="569"/>
      <c r="R43" s="569"/>
      <c r="S43" s="569"/>
      <c r="T43" s="569"/>
      <c r="U43" s="569"/>
      <c r="V43" s="569"/>
      <c r="W43" s="569"/>
      <c r="X43" s="569"/>
      <c r="Y43" s="569"/>
      <c r="Z43" s="569"/>
      <c r="AA43" s="569"/>
      <c r="AB43" s="569"/>
      <c r="AC43" s="569"/>
      <c r="AD43" s="569"/>
      <c r="AE43" s="569"/>
      <c r="AF43" s="569"/>
      <c r="AG43" s="569"/>
      <c r="AH43" s="569"/>
      <c r="AI43" s="569"/>
      <c r="AJ43" s="569"/>
    </row>
    <row r="44" spans="2:48" ht="14.1" customHeight="1" x14ac:dyDescent="0.15"/>
    <row r="45" spans="2:48" ht="14.1" customHeight="1" x14ac:dyDescent="0.15"/>
    <row r="46" spans="2:48" ht="14.1" customHeight="1" x14ac:dyDescent="0.15"/>
    <row r="47" spans="2:48" ht="14.1" customHeight="1" x14ac:dyDescent="0.15"/>
    <row r="48" spans="2:48"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row r="284" ht="14.1" customHeight="1" x14ac:dyDescent="0.15"/>
    <row r="285" ht="14.1" customHeight="1" x14ac:dyDescent="0.15"/>
    <row r="286" ht="14.1" customHeight="1" x14ac:dyDescent="0.15"/>
    <row r="287" ht="14.1" customHeight="1" x14ac:dyDescent="0.15"/>
    <row r="288" ht="14.1" customHeight="1" x14ac:dyDescent="0.15"/>
    <row r="289" ht="14.1" customHeight="1" x14ac:dyDescent="0.15"/>
    <row r="290" ht="14.1" customHeight="1" x14ac:dyDescent="0.15"/>
    <row r="291" ht="14.1" customHeight="1" x14ac:dyDescent="0.15"/>
    <row r="292" ht="14.1" customHeight="1" x14ac:dyDescent="0.15"/>
    <row r="293" ht="14.1" customHeight="1" x14ac:dyDescent="0.15"/>
    <row r="294" ht="14.1" customHeight="1" x14ac:dyDescent="0.15"/>
    <row r="295" ht="14.1" customHeight="1" x14ac:dyDescent="0.15"/>
    <row r="296" ht="14.1" customHeight="1" x14ac:dyDescent="0.15"/>
    <row r="297" ht="14.1" customHeight="1" x14ac:dyDescent="0.15"/>
    <row r="298" ht="14.1" customHeight="1" x14ac:dyDescent="0.15"/>
    <row r="299" ht="14.1" customHeight="1" x14ac:dyDescent="0.15"/>
    <row r="300" ht="14.1" customHeight="1" x14ac:dyDescent="0.15"/>
    <row r="301" ht="14.1" customHeight="1" x14ac:dyDescent="0.15"/>
    <row r="302" ht="14.1" customHeight="1" x14ac:dyDescent="0.15"/>
    <row r="303" ht="14.1" customHeight="1" x14ac:dyDescent="0.15"/>
    <row r="304" ht="14.1" customHeight="1" x14ac:dyDescent="0.15"/>
    <row r="305" ht="14.1" customHeight="1" x14ac:dyDescent="0.15"/>
    <row r="306" ht="14.1" customHeight="1" x14ac:dyDescent="0.15"/>
    <row r="307" ht="14.1" customHeight="1" x14ac:dyDescent="0.15"/>
    <row r="308" ht="14.1" customHeight="1" x14ac:dyDescent="0.15"/>
    <row r="309" ht="14.1" customHeight="1" x14ac:dyDescent="0.15"/>
    <row r="310" ht="14.1" customHeight="1" x14ac:dyDescent="0.15"/>
    <row r="311" ht="14.1" customHeight="1" x14ac:dyDescent="0.15"/>
    <row r="312" ht="14.1" customHeight="1" x14ac:dyDescent="0.15"/>
  </sheetData>
  <mergeCells count="216">
    <mergeCell ref="C34:AJ34"/>
    <mergeCell ref="C36:AJ36"/>
    <mergeCell ref="C37:AJ37"/>
    <mergeCell ref="C38:AJ38"/>
    <mergeCell ref="C39:AJ39"/>
    <mergeCell ref="AG27:AJ27"/>
    <mergeCell ref="AG28:AJ28"/>
    <mergeCell ref="AG29:AJ29"/>
    <mergeCell ref="AG30:AJ30"/>
    <mergeCell ref="AG31:AJ31"/>
    <mergeCell ref="Y29:Z29"/>
    <mergeCell ref="AA29:AB29"/>
    <mergeCell ref="AC29:AD29"/>
    <mergeCell ref="AE29:AF29"/>
    <mergeCell ref="S28:T28"/>
    <mergeCell ref="U28:V28"/>
    <mergeCell ref="W28:X28"/>
    <mergeCell ref="Y28:Z28"/>
    <mergeCell ref="AA28:AB28"/>
    <mergeCell ref="AC28:AD28"/>
    <mergeCell ref="U27:V27"/>
    <mergeCell ref="W27:X27"/>
    <mergeCell ref="Y27:Z27"/>
    <mergeCell ref="AA27:AB27"/>
    <mergeCell ref="AG21:AJ21"/>
    <mergeCell ref="AG22:AJ22"/>
    <mergeCell ref="AG23:AJ23"/>
    <mergeCell ref="AG24:AJ24"/>
    <mergeCell ref="AG25:AJ25"/>
    <mergeCell ref="AG26:AJ26"/>
    <mergeCell ref="AE30:AF30"/>
    <mergeCell ref="S31:T31"/>
    <mergeCell ref="U31:V31"/>
    <mergeCell ref="W31:X31"/>
    <mergeCell ref="Y31:Z31"/>
    <mergeCell ref="AA31:AB31"/>
    <mergeCell ref="AC31:AD31"/>
    <mergeCell ref="AE31:AF31"/>
    <mergeCell ref="S30:T30"/>
    <mergeCell ref="U30:V30"/>
    <mergeCell ref="W30:X30"/>
    <mergeCell ref="Y30:Z30"/>
    <mergeCell ref="AA30:AB30"/>
    <mergeCell ref="AC30:AD30"/>
    <mergeCell ref="AE28:AF28"/>
    <mergeCell ref="S29:T29"/>
    <mergeCell ref="U29:V29"/>
    <mergeCell ref="W29:X29"/>
    <mergeCell ref="AC27:AD27"/>
    <mergeCell ref="AE27:AF27"/>
    <mergeCell ref="U26:V26"/>
    <mergeCell ref="W26:X26"/>
    <mergeCell ref="Y26:Z26"/>
    <mergeCell ref="AA26:AB26"/>
    <mergeCell ref="AC26:AD26"/>
    <mergeCell ref="AE26:AF26"/>
    <mergeCell ref="U25:V25"/>
    <mergeCell ref="W25:X25"/>
    <mergeCell ref="Y25:Z25"/>
    <mergeCell ref="AA25:AB25"/>
    <mergeCell ref="AC25:AD25"/>
    <mergeCell ref="AE25:AF25"/>
    <mergeCell ref="U24:V24"/>
    <mergeCell ref="W24:X24"/>
    <mergeCell ref="Y24:Z24"/>
    <mergeCell ref="AA24:AB24"/>
    <mergeCell ref="AC24:AD24"/>
    <mergeCell ref="AE24:AF24"/>
    <mergeCell ref="AE22:AF22"/>
    <mergeCell ref="S23:T23"/>
    <mergeCell ref="U23:V23"/>
    <mergeCell ref="W23:X23"/>
    <mergeCell ref="Y23:Z23"/>
    <mergeCell ref="AA23:AB23"/>
    <mergeCell ref="AC23:AD23"/>
    <mergeCell ref="AE23:AF23"/>
    <mergeCell ref="Y21:Z21"/>
    <mergeCell ref="AA21:AB21"/>
    <mergeCell ref="AC21:AD21"/>
    <mergeCell ref="AE21:AF21"/>
    <mergeCell ref="S22:T22"/>
    <mergeCell ref="U22:V22"/>
    <mergeCell ref="W22:X22"/>
    <mergeCell ref="Y22:Z22"/>
    <mergeCell ref="AA22:AB22"/>
    <mergeCell ref="AC22:AD22"/>
    <mergeCell ref="N29:R29"/>
    <mergeCell ref="N30:R30"/>
    <mergeCell ref="N31:R31"/>
    <mergeCell ref="S21:T21"/>
    <mergeCell ref="S24:T24"/>
    <mergeCell ref="S25:T25"/>
    <mergeCell ref="S26:T26"/>
    <mergeCell ref="S27:T27"/>
    <mergeCell ref="N21:R21"/>
    <mergeCell ref="N22:R22"/>
    <mergeCell ref="N23:R23"/>
    <mergeCell ref="N24:R24"/>
    <mergeCell ref="N25:R25"/>
    <mergeCell ref="N26:R26"/>
    <mergeCell ref="N27:R27"/>
    <mergeCell ref="N28:R28"/>
    <mergeCell ref="H31:I31"/>
    <mergeCell ref="J31:K31"/>
    <mergeCell ref="L31:M31"/>
    <mergeCell ref="H29:I29"/>
    <mergeCell ref="J29:K29"/>
    <mergeCell ref="L29:M29"/>
    <mergeCell ref="H30:I30"/>
    <mergeCell ref="J30:K30"/>
    <mergeCell ref="L30:M30"/>
    <mergeCell ref="J26:K26"/>
    <mergeCell ref="L26:M26"/>
    <mergeCell ref="H27:I27"/>
    <mergeCell ref="J27:K27"/>
    <mergeCell ref="L27:M27"/>
    <mergeCell ref="H28:I28"/>
    <mergeCell ref="J28:K28"/>
    <mergeCell ref="L28:M28"/>
    <mergeCell ref="J22:K22"/>
    <mergeCell ref="L22:M22"/>
    <mergeCell ref="H23:I23"/>
    <mergeCell ref="J23:K23"/>
    <mergeCell ref="L23:M23"/>
    <mergeCell ref="H24:I24"/>
    <mergeCell ref="J24:K24"/>
    <mergeCell ref="L24:M24"/>
    <mergeCell ref="A30:B30"/>
    <mergeCell ref="A31:B31"/>
    <mergeCell ref="C21:G21"/>
    <mergeCell ref="C22:G22"/>
    <mergeCell ref="C23:G23"/>
    <mergeCell ref="C24:G24"/>
    <mergeCell ref="C25:G25"/>
    <mergeCell ref="C26:G26"/>
    <mergeCell ref="A24:B24"/>
    <mergeCell ref="A25:B25"/>
    <mergeCell ref="A26:B26"/>
    <mergeCell ref="A27:B27"/>
    <mergeCell ref="A28:B28"/>
    <mergeCell ref="A29:B29"/>
    <mergeCell ref="A21:B21"/>
    <mergeCell ref="A22:B22"/>
    <mergeCell ref="A23:B23"/>
    <mergeCell ref="H21:I21"/>
    <mergeCell ref="J21:K21"/>
    <mergeCell ref="L21:M21"/>
    <mergeCell ref="H22:I22"/>
    <mergeCell ref="U18:V20"/>
    <mergeCell ref="W18:X20"/>
    <mergeCell ref="N18:R20"/>
    <mergeCell ref="U21:V21"/>
    <mergeCell ref="W21:X21"/>
    <mergeCell ref="C12:AJ12"/>
    <mergeCell ref="A17:B20"/>
    <mergeCell ref="C17:G20"/>
    <mergeCell ref="H17:M17"/>
    <mergeCell ref="H18:I20"/>
    <mergeCell ref="J18:K20"/>
    <mergeCell ref="L18:M20"/>
    <mergeCell ref="S18:T20"/>
    <mergeCell ref="Z9:AA9"/>
    <mergeCell ref="AC9:AH9"/>
    <mergeCell ref="AI9:AJ9"/>
    <mergeCell ref="K9:P9"/>
    <mergeCell ref="AE17:AF17"/>
    <mergeCell ref="AG17:AJ20"/>
    <mergeCell ref="U17:AD17"/>
    <mergeCell ref="Y18:Z20"/>
    <mergeCell ref="AA18:AB20"/>
    <mergeCell ref="N17:T17"/>
    <mergeCell ref="A9:I9"/>
    <mergeCell ref="Q7:R7"/>
    <mergeCell ref="Q8:R8"/>
    <mergeCell ref="Q9:R9"/>
    <mergeCell ref="K5:P5"/>
    <mergeCell ref="L6:P6"/>
    <mergeCell ref="K7:P7"/>
    <mergeCell ref="AB4:AJ4"/>
    <mergeCell ref="AC5:AH5"/>
    <mergeCell ref="AI5:AJ5"/>
    <mergeCell ref="AD6:AH6"/>
    <mergeCell ref="AC7:AH7"/>
    <mergeCell ref="AI7:AJ7"/>
    <mergeCell ref="AC8:AH8"/>
    <mergeCell ref="AI8:AJ8"/>
    <mergeCell ref="K8:P8"/>
    <mergeCell ref="T5:Y5"/>
    <mergeCell ref="Z5:AA5"/>
    <mergeCell ref="U6:Y6"/>
    <mergeCell ref="J4:R4"/>
    <mergeCell ref="S4:AA4"/>
    <mergeCell ref="D42:AJ43"/>
    <mergeCell ref="A4:I4"/>
    <mergeCell ref="A5:I5"/>
    <mergeCell ref="A6:I6"/>
    <mergeCell ref="A7:I7"/>
    <mergeCell ref="C40:AJ40"/>
    <mergeCell ref="C31:G31"/>
    <mergeCell ref="C29:G29"/>
    <mergeCell ref="C30:G30"/>
    <mergeCell ref="C27:G27"/>
    <mergeCell ref="C28:G28"/>
    <mergeCell ref="H25:I25"/>
    <mergeCell ref="J25:K25"/>
    <mergeCell ref="L25:M25"/>
    <mergeCell ref="H26:I26"/>
    <mergeCell ref="AC18:AD20"/>
    <mergeCell ref="AE18:AF20"/>
    <mergeCell ref="T7:Y7"/>
    <mergeCell ref="Z7:AA7"/>
    <mergeCell ref="T8:Y8"/>
    <mergeCell ref="Z8:AA8"/>
    <mergeCell ref="T9:Y9"/>
    <mergeCell ref="A8:I8"/>
    <mergeCell ref="Q5:R5"/>
  </mergeCells>
  <phoneticPr fontId="1"/>
  <dataValidations disablePrompts="1" count="5">
    <dataValidation type="list" showInputMessage="1" showErrorMessage="1" sqref="H21:I30" xr:uid="{00000000-0002-0000-0700-000000000000}">
      <formula1>$AR$17:$AR$19</formula1>
    </dataValidation>
    <dataValidation type="list" showInputMessage="1" showErrorMessage="1" sqref="J21:K30" xr:uid="{00000000-0002-0000-0700-000001000000}">
      <formula1>$AS$17:$AS$19</formula1>
    </dataValidation>
    <dataValidation type="list" showInputMessage="1" showErrorMessage="1" sqref="L21:M30 S21:T30" xr:uid="{00000000-0002-0000-0700-000002000000}">
      <formula1>$AT$17:$AT$18</formula1>
    </dataValidation>
    <dataValidation type="list" showInputMessage="1" showErrorMessage="1" sqref="U21:AD30" xr:uid="{00000000-0002-0000-0700-000003000000}">
      <formula1>$AU$17:$AU$18</formula1>
    </dataValidation>
    <dataValidation type="list" showInputMessage="1" showErrorMessage="1" sqref="AE21:AF30" xr:uid="{00000000-0002-0000-0700-000004000000}">
      <formula1>$AV$17:$AV$22</formula1>
    </dataValidation>
  </dataValidations>
  <pageMargins left="0.70866141732283472" right="0.70866141732283472" top="0.74803149606299213" bottom="0.55118110236220474" header="0.31496062992125984" footer="0.31496062992125984"/>
  <pageSetup paperSize="9" scale="9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BN140"/>
  <sheetViews>
    <sheetView view="pageBreakPreview" topLeftCell="A30" zoomScaleNormal="142" zoomScaleSheetLayoutView="100" workbookViewId="0">
      <selection activeCell="BK19" sqref="BK19:BM19"/>
    </sheetView>
  </sheetViews>
  <sheetFormatPr defaultColWidth="4.7109375" defaultRowHeight="20.100000000000001" customHeight="1" x14ac:dyDescent="0.15"/>
  <cols>
    <col min="1" max="1" width="4.7109375" style="84"/>
    <col min="2" max="2" width="2.7109375" style="84" customWidth="1"/>
    <col min="3" max="6" width="4.7109375" style="84"/>
    <col min="7" max="7" width="3.7109375" style="84" customWidth="1"/>
    <col min="8" max="27" width="4.7109375" style="84"/>
    <col min="28" max="28" width="2.7109375" style="84" customWidth="1"/>
    <col min="29" max="32" width="4.7109375" style="84"/>
    <col min="33" max="33" width="5.7109375" style="84" customWidth="1"/>
    <col min="34" max="43" width="4.7109375" style="84"/>
    <col min="44" max="44" width="4.7109375" style="84" customWidth="1"/>
    <col min="45" max="50" width="4.7109375" style="84"/>
    <col min="51" max="51" width="2.7109375" style="84" customWidth="1"/>
    <col min="52" max="55" width="4.7109375" style="84"/>
    <col min="56" max="56" width="5.7109375" style="84" customWidth="1"/>
    <col min="57" max="16384" width="4.7109375" style="84"/>
  </cols>
  <sheetData>
    <row r="1" spans="2:65" ht="19.5" x14ac:dyDescent="0.15">
      <c r="BH1" s="616" t="s">
        <v>431</v>
      </c>
      <c r="BI1" s="616"/>
      <c r="BJ1" s="616"/>
      <c r="BK1" s="616"/>
      <c r="BL1" s="616"/>
      <c r="BM1" s="616"/>
    </row>
    <row r="2" spans="2:65" ht="24" x14ac:dyDescent="0.15">
      <c r="B2" s="105" t="s">
        <v>432</v>
      </c>
    </row>
    <row r="3" spans="2:65" ht="20.100000000000001" customHeight="1" x14ac:dyDescent="0.15">
      <c r="B3" s="105"/>
    </row>
    <row r="4" spans="2:65" ht="20.100000000000001" hidden="1" customHeight="1" x14ac:dyDescent="0.15"/>
    <row r="5" spans="2:65" ht="20.100000000000001" hidden="1" customHeight="1" x14ac:dyDescent="0.15">
      <c r="AC5" s="84" t="s">
        <v>433</v>
      </c>
      <c r="AZ5" s="84" t="s">
        <v>434</v>
      </c>
    </row>
    <row r="6" spans="2:65" ht="20.100000000000001" hidden="1" customHeight="1" x14ac:dyDescent="0.15">
      <c r="AC6" s="584" t="s">
        <v>435</v>
      </c>
      <c r="AD6" s="584"/>
      <c r="AE6" s="584"/>
      <c r="AF6" s="584"/>
      <c r="AG6" s="584"/>
      <c r="AH6" s="584"/>
      <c r="AI6" s="584"/>
      <c r="AJ6" s="584"/>
      <c r="AK6" s="584"/>
      <c r="AL6" s="584"/>
      <c r="AM6" s="584"/>
      <c r="AN6" s="584"/>
      <c r="AO6" s="584"/>
      <c r="AP6" s="584"/>
      <c r="AZ6" s="584" t="s">
        <v>436</v>
      </c>
      <c r="BA6" s="584"/>
      <c r="BB6" s="584"/>
      <c r="BC6" s="584"/>
      <c r="BD6" s="584"/>
      <c r="BE6" s="584"/>
      <c r="BF6" s="584"/>
      <c r="BG6" s="584"/>
      <c r="BH6" s="584"/>
      <c r="BI6" s="584"/>
      <c r="BJ6" s="584"/>
      <c r="BK6" s="584"/>
      <c r="BL6" s="584"/>
      <c r="BM6" s="584"/>
    </row>
    <row r="7" spans="2:65" ht="20.100000000000001" hidden="1" customHeight="1" x14ac:dyDescent="0.15">
      <c r="AC7" s="584"/>
      <c r="AD7" s="584"/>
      <c r="AE7" s="584"/>
      <c r="AF7" s="584"/>
      <c r="AG7" s="584"/>
      <c r="AH7" s="584"/>
      <c r="AI7" s="584"/>
      <c r="AJ7" s="584"/>
      <c r="AK7" s="584"/>
      <c r="AL7" s="584"/>
      <c r="AM7" s="584"/>
      <c r="AN7" s="584"/>
      <c r="AO7" s="584"/>
      <c r="AP7" s="584"/>
      <c r="AZ7" s="584"/>
      <c r="BA7" s="584"/>
      <c r="BB7" s="584"/>
      <c r="BC7" s="584"/>
      <c r="BD7" s="584"/>
      <c r="BE7" s="584"/>
      <c r="BF7" s="584"/>
      <c r="BG7" s="584"/>
      <c r="BH7" s="584"/>
      <c r="BI7" s="584"/>
      <c r="BJ7" s="584"/>
      <c r="BK7" s="584"/>
      <c r="BL7" s="584"/>
      <c r="BM7" s="584"/>
    </row>
    <row r="8" spans="2:65" ht="20.100000000000001" hidden="1" customHeight="1" x14ac:dyDescent="0.15">
      <c r="AC8" s="584"/>
      <c r="AD8" s="584"/>
      <c r="AE8" s="584"/>
      <c r="AF8" s="584"/>
      <c r="AG8" s="584"/>
      <c r="AH8" s="584"/>
      <c r="AI8" s="584"/>
      <c r="AJ8" s="584"/>
      <c r="AK8" s="584"/>
      <c r="AL8" s="584"/>
      <c r="AM8" s="584"/>
      <c r="AN8" s="584"/>
      <c r="AO8" s="584"/>
      <c r="AP8" s="584"/>
      <c r="AZ8" s="584"/>
      <c r="BA8" s="584"/>
      <c r="BB8" s="584"/>
      <c r="BC8" s="584"/>
      <c r="BD8" s="584"/>
      <c r="BE8" s="584"/>
      <c r="BF8" s="584"/>
      <c r="BG8" s="584"/>
      <c r="BH8" s="584"/>
      <c r="BI8" s="584"/>
      <c r="BJ8" s="584"/>
      <c r="BK8" s="584"/>
      <c r="BL8" s="584"/>
      <c r="BM8" s="584"/>
    </row>
    <row r="9" spans="2:65" ht="20.100000000000001" hidden="1" customHeight="1" x14ac:dyDescent="0.15">
      <c r="AC9" s="584"/>
      <c r="AD9" s="584"/>
      <c r="AE9" s="584"/>
      <c r="AF9" s="584"/>
      <c r="AG9" s="584"/>
      <c r="AH9" s="584"/>
      <c r="AI9" s="584"/>
      <c r="AJ9" s="584"/>
      <c r="AK9" s="584"/>
      <c r="AL9" s="584"/>
      <c r="AM9" s="584"/>
      <c r="AN9" s="584"/>
      <c r="AO9" s="584"/>
      <c r="AP9" s="584"/>
      <c r="AZ9" s="584"/>
      <c r="BA9" s="584"/>
      <c r="BB9" s="584"/>
      <c r="BC9" s="584"/>
      <c r="BD9" s="584"/>
      <c r="BE9" s="584"/>
      <c r="BF9" s="584"/>
      <c r="BG9" s="584"/>
      <c r="BH9" s="584"/>
      <c r="BI9" s="584"/>
      <c r="BJ9" s="584"/>
      <c r="BK9" s="584"/>
      <c r="BL9" s="584"/>
      <c r="BM9" s="584"/>
    </row>
    <row r="10" spans="2:65" ht="20.100000000000001" hidden="1" customHeight="1" x14ac:dyDescent="0.15">
      <c r="AC10" s="584"/>
      <c r="AD10" s="584"/>
      <c r="AE10" s="584"/>
      <c r="AF10" s="584"/>
      <c r="AG10" s="584"/>
      <c r="AH10" s="584"/>
      <c r="AI10" s="584"/>
      <c r="AJ10" s="584"/>
      <c r="AK10" s="584"/>
      <c r="AL10" s="584"/>
      <c r="AM10" s="584"/>
      <c r="AN10" s="584"/>
      <c r="AO10" s="584"/>
      <c r="AP10" s="584"/>
      <c r="AZ10" s="584"/>
      <c r="BA10" s="584"/>
      <c r="BB10" s="584"/>
      <c r="BC10" s="584"/>
      <c r="BD10" s="584"/>
      <c r="BE10" s="584"/>
      <c r="BF10" s="584"/>
      <c r="BG10" s="584"/>
      <c r="BH10" s="584"/>
      <c r="BI10" s="584"/>
      <c r="BJ10" s="584"/>
      <c r="BK10" s="584"/>
      <c r="BL10" s="584"/>
      <c r="BM10" s="584"/>
    </row>
    <row r="11" spans="2:65" ht="20.100000000000001" hidden="1" customHeight="1" x14ac:dyDescent="0.15">
      <c r="AC11" s="584"/>
      <c r="AD11" s="584"/>
      <c r="AE11" s="584"/>
      <c r="AF11" s="584"/>
      <c r="AG11" s="584"/>
      <c r="AH11" s="584"/>
      <c r="AI11" s="584"/>
      <c r="AJ11" s="584"/>
      <c r="AK11" s="584"/>
      <c r="AL11" s="584"/>
      <c r="AM11" s="584"/>
      <c r="AN11" s="584"/>
      <c r="AO11" s="584"/>
      <c r="AP11" s="584"/>
      <c r="AZ11" s="584"/>
      <c r="BA11" s="584"/>
      <c r="BB11" s="584"/>
      <c r="BC11" s="584"/>
      <c r="BD11" s="584"/>
      <c r="BE11" s="584"/>
      <c r="BF11" s="584"/>
      <c r="BG11" s="584"/>
      <c r="BH11" s="584"/>
      <c r="BI11" s="584"/>
      <c r="BJ11" s="584"/>
      <c r="BK11" s="584"/>
      <c r="BL11" s="584"/>
      <c r="BM11" s="584"/>
    </row>
    <row r="12" spans="2:65" ht="20.100000000000001" hidden="1" customHeight="1" x14ac:dyDescent="0.15">
      <c r="AC12" s="584"/>
      <c r="AD12" s="584"/>
      <c r="AE12" s="584"/>
      <c r="AF12" s="584"/>
      <c r="AG12" s="584"/>
      <c r="AH12" s="584"/>
      <c r="AI12" s="584"/>
      <c r="AJ12" s="584"/>
      <c r="AK12" s="584"/>
      <c r="AL12" s="584"/>
      <c r="AM12" s="584"/>
      <c r="AN12" s="584"/>
      <c r="AO12" s="584"/>
      <c r="AP12" s="584"/>
      <c r="AZ12" s="584"/>
      <c r="BA12" s="584"/>
      <c r="BB12" s="584"/>
      <c r="BC12" s="584"/>
      <c r="BD12" s="584"/>
      <c r="BE12" s="584"/>
      <c r="BF12" s="584"/>
      <c r="BG12" s="584"/>
      <c r="BH12" s="584"/>
      <c r="BI12" s="584"/>
      <c r="BJ12" s="584"/>
      <c r="BK12" s="584"/>
      <c r="BL12" s="584"/>
      <c r="BM12" s="584"/>
    </row>
    <row r="13" spans="2:65" ht="20.100000000000001" customHeight="1" x14ac:dyDescent="0.15">
      <c r="B13" s="84" t="s">
        <v>192</v>
      </c>
      <c r="AB13" s="84" t="s">
        <v>335</v>
      </c>
      <c r="AY13" s="84" t="s">
        <v>437</v>
      </c>
    </row>
    <row r="14" spans="2:65" ht="20.100000000000001" customHeight="1" x14ac:dyDescent="0.15">
      <c r="C14" s="84" t="s">
        <v>438</v>
      </c>
      <c r="E14" s="84" t="s">
        <v>439</v>
      </c>
      <c r="U14" s="84" t="s">
        <v>440</v>
      </c>
      <c r="AC14" s="84" t="s">
        <v>441</v>
      </c>
      <c r="AE14" s="84" t="s">
        <v>442</v>
      </c>
      <c r="AQ14" s="84" t="s">
        <v>443</v>
      </c>
      <c r="AZ14" s="84" t="s">
        <v>444</v>
      </c>
      <c r="BB14" s="84" t="s">
        <v>445</v>
      </c>
    </row>
    <row r="15" spans="2:65" ht="20.100000000000001" customHeight="1" x14ac:dyDescent="0.15">
      <c r="B15" s="486"/>
      <c r="C15" s="487"/>
      <c r="D15" s="487"/>
      <c r="E15" s="487"/>
      <c r="F15" s="487"/>
      <c r="G15" s="488"/>
      <c r="H15" s="489" t="s">
        <v>254</v>
      </c>
      <c r="I15" s="491"/>
      <c r="J15" s="490"/>
      <c r="K15" s="491" t="s">
        <v>188</v>
      </c>
      <c r="L15" s="491"/>
      <c r="M15" s="490"/>
      <c r="N15" s="491" t="s">
        <v>341</v>
      </c>
      <c r="O15" s="491"/>
      <c r="P15" s="492"/>
      <c r="V15" s="84" t="s">
        <v>446</v>
      </c>
      <c r="AB15" s="514"/>
      <c r="AC15" s="515"/>
      <c r="AD15" s="515"/>
      <c r="AE15" s="515"/>
      <c r="AF15" s="515"/>
      <c r="AG15" s="516"/>
      <c r="AH15" s="489" t="s">
        <v>254</v>
      </c>
      <c r="AI15" s="491"/>
      <c r="AJ15" s="490"/>
      <c r="AK15" s="491" t="s">
        <v>188</v>
      </c>
      <c r="AL15" s="491"/>
      <c r="AM15" s="490"/>
      <c r="AN15" s="491" t="s">
        <v>341</v>
      </c>
      <c r="AO15" s="491"/>
      <c r="AP15" s="492"/>
      <c r="AR15" s="84" t="s">
        <v>446</v>
      </c>
      <c r="AY15" s="486"/>
      <c r="AZ15" s="487"/>
      <c r="BA15" s="487"/>
      <c r="BB15" s="487"/>
      <c r="BC15" s="487"/>
      <c r="BD15" s="488"/>
      <c r="BE15" s="489" t="s">
        <v>254</v>
      </c>
      <c r="BF15" s="491"/>
      <c r="BG15" s="490"/>
      <c r="BH15" s="491" t="s">
        <v>188</v>
      </c>
      <c r="BI15" s="491"/>
      <c r="BJ15" s="490"/>
      <c r="BK15" s="491" t="s">
        <v>341</v>
      </c>
      <c r="BL15" s="491"/>
      <c r="BM15" s="492"/>
    </row>
    <row r="16" spans="2:65" ht="20.100000000000001" customHeight="1" x14ac:dyDescent="0.25">
      <c r="B16" s="493" t="s">
        <v>342</v>
      </c>
      <c r="C16" s="494"/>
      <c r="D16" s="494"/>
      <c r="E16" s="494"/>
      <c r="F16" s="494"/>
      <c r="G16" s="495"/>
      <c r="H16" s="496">
        <f>H17+H19</f>
        <v>10000</v>
      </c>
      <c r="I16" s="496"/>
      <c r="J16" s="497"/>
      <c r="K16" s="496">
        <f>K17+K19</f>
        <v>20000</v>
      </c>
      <c r="L16" s="496"/>
      <c r="M16" s="497"/>
      <c r="N16" s="496">
        <f>K16-H16</f>
        <v>10000</v>
      </c>
      <c r="O16" s="496"/>
      <c r="P16" s="498"/>
      <c r="W16" s="84" t="s">
        <v>447</v>
      </c>
      <c r="AB16" s="493" t="s">
        <v>342</v>
      </c>
      <c r="AC16" s="494"/>
      <c r="AD16" s="494"/>
      <c r="AE16" s="494"/>
      <c r="AF16" s="494"/>
      <c r="AG16" s="495"/>
      <c r="AH16" s="592">
        <v>100000</v>
      </c>
      <c r="AI16" s="592"/>
      <c r="AJ16" s="593"/>
      <c r="AK16" s="591">
        <v>200000</v>
      </c>
      <c r="AL16" s="592"/>
      <c r="AM16" s="593"/>
      <c r="AN16" s="591">
        <f>AK16-AH16</f>
        <v>100000</v>
      </c>
      <c r="AO16" s="592"/>
      <c r="AP16" s="594"/>
      <c r="AS16" s="106" t="s">
        <v>448</v>
      </c>
      <c r="AT16" s="106"/>
      <c r="AU16" s="106"/>
      <c r="AV16" s="106"/>
      <c r="AY16" s="493" t="s">
        <v>342</v>
      </c>
      <c r="AZ16" s="494"/>
      <c r="BA16" s="494"/>
      <c r="BB16" s="494"/>
      <c r="BC16" s="494"/>
      <c r="BD16" s="495"/>
      <c r="BE16" s="538" t="s">
        <v>343</v>
      </c>
      <c r="BF16" s="595"/>
      <c r="BG16" s="539"/>
      <c r="BH16" s="540" t="s">
        <v>343</v>
      </c>
      <c r="BI16" s="595"/>
      <c r="BJ16" s="539"/>
      <c r="BK16" s="540" t="s">
        <v>343</v>
      </c>
      <c r="BL16" s="595"/>
      <c r="BM16" s="541"/>
    </row>
    <row r="17" spans="2:65" ht="20.100000000000001" customHeight="1" x14ac:dyDescent="0.15">
      <c r="B17" s="99"/>
      <c r="C17" s="473" t="s">
        <v>344</v>
      </c>
      <c r="D17" s="474"/>
      <c r="E17" s="474"/>
      <c r="F17" s="474"/>
      <c r="G17" s="475"/>
      <c r="H17" s="476">
        <f>AH34+AH19+AH48+AH62+AH76</f>
        <v>4000</v>
      </c>
      <c r="I17" s="587"/>
      <c r="J17" s="477"/>
      <c r="K17" s="482">
        <f>AK34+AK19+AK48+AK62+AK76</f>
        <v>14000</v>
      </c>
      <c r="L17" s="484"/>
      <c r="M17" s="483"/>
      <c r="N17" s="484">
        <f>K17-H17</f>
        <v>10000</v>
      </c>
      <c r="O17" s="484"/>
      <c r="P17" s="485"/>
      <c r="W17" s="84" t="s">
        <v>449</v>
      </c>
      <c r="AB17" s="99"/>
      <c r="AC17" s="503" t="s">
        <v>345</v>
      </c>
      <c r="AD17" s="504"/>
      <c r="AE17" s="504"/>
      <c r="AF17" s="504"/>
      <c r="AG17" s="504"/>
      <c r="AH17" s="504"/>
      <c r="AI17" s="504"/>
      <c r="AJ17" s="504"/>
      <c r="AK17" s="504"/>
      <c r="AL17" s="504"/>
      <c r="AM17" s="504"/>
      <c r="AN17" s="504"/>
      <c r="AO17" s="504"/>
      <c r="AP17" s="505"/>
      <c r="AS17" s="107" t="s">
        <v>450</v>
      </c>
      <c r="AT17" s="107"/>
      <c r="AU17" s="107"/>
      <c r="AV17" s="107"/>
      <c r="AY17" s="99"/>
      <c r="AZ17" s="503" t="s">
        <v>346</v>
      </c>
      <c r="BA17" s="504"/>
      <c r="BB17" s="504"/>
      <c r="BC17" s="504"/>
      <c r="BD17" s="504"/>
      <c r="BE17" s="504"/>
      <c r="BF17" s="504"/>
      <c r="BG17" s="504"/>
      <c r="BH17" s="504"/>
      <c r="BI17" s="504"/>
      <c r="BJ17" s="504"/>
      <c r="BK17" s="504"/>
      <c r="BL17" s="504"/>
      <c r="BM17" s="505"/>
    </row>
    <row r="18" spans="2:65" ht="20.100000000000001" customHeight="1" x14ac:dyDescent="0.25">
      <c r="B18" s="99"/>
      <c r="C18" s="100"/>
      <c r="D18" s="478" t="s">
        <v>347</v>
      </c>
      <c r="E18" s="479"/>
      <c r="F18" s="479"/>
      <c r="G18" s="480"/>
      <c r="H18" s="469">
        <f>AH35+AH20+AH49+AH63+AH77</f>
        <v>0</v>
      </c>
      <c r="I18" s="586"/>
      <c r="J18" s="470"/>
      <c r="K18" s="471">
        <f>AK35+AK20+AK49+AK63+AK77</f>
        <v>6000</v>
      </c>
      <c r="L18" s="586"/>
      <c r="M18" s="470"/>
      <c r="N18" s="471">
        <f>K18-H18</f>
        <v>6000</v>
      </c>
      <c r="O18" s="586"/>
      <c r="P18" s="472"/>
      <c r="AB18" s="99"/>
      <c r="AC18" s="506" t="s">
        <v>348</v>
      </c>
      <c r="AD18" s="507"/>
      <c r="AE18" s="507"/>
      <c r="AF18" s="507"/>
      <c r="AG18" s="508"/>
      <c r="AH18" s="542">
        <v>0</v>
      </c>
      <c r="AI18" s="590"/>
      <c r="AJ18" s="543"/>
      <c r="AK18" s="544">
        <v>100000</v>
      </c>
      <c r="AL18" s="544"/>
      <c r="AM18" s="545"/>
      <c r="AN18" s="544">
        <f t="shared" ref="AN18:AN26" si="0">AK18-AH18</f>
        <v>100000</v>
      </c>
      <c r="AO18" s="544"/>
      <c r="AP18" s="546"/>
      <c r="AS18" s="106" t="s">
        <v>451</v>
      </c>
      <c r="AT18" s="106"/>
      <c r="AU18" s="106"/>
      <c r="AV18" s="106"/>
      <c r="AY18" s="99"/>
      <c r="AZ18" s="506" t="s">
        <v>348</v>
      </c>
      <c r="BA18" s="507"/>
      <c r="BB18" s="507"/>
      <c r="BC18" s="507"/>
      <c r="BD18" s="508"/>
      <c r="BE18" s="542">
        <v>0</v>
      </c>
      <c r="BF18" s="590"/>
      <c r="BG18" s="543"/>
      <c r="BH18" s="544">
        <v>6000</v>
      </c>
      <c r="BI18" s="544"/>
      <c r="BJ18" s="545"/>
      <c r="BK18" s="544">
        <f t="shared" ref="BK18:BK25" si="1">BH18-BE18</f>
        <v>6000</v>
      </c>
      <c r="BL18" s="544"/>
      <c r="BM18" s="546"/>
    </row>
    <row r="19" spans="2:65" ht="20.100000000000001" customHeight="1" x14ac:dyDescent="0.15">
      <c r="B19" s="99"/>
      <c r="C19" s="473" t="s">
        <v>349</v>
      </c>
      <c r="D19" s="474"/>
      <c r="E19" s="474"/>
      <c r="F19" s="474"/>
      <c r="G19" s="475"/>
      <c r="H19" s="476">
        <f>AH38+AH23+AH52+AH66+AH80</f>
        <v>6000</v>
      </c>
      <c r="I19" s="587"/>
      <c r="J19" s="477"/>
      <c r="K19" s="482">
        <f>AK38+AK23+AK52+AK66+AK80</f>
        <v>6000</v>
      </c>
      <c r="L19" s="484"/>
      <c r="M19" s="483"/>
      <c r="N19" s="484">
        <f>K19-H19</f>
        <v>0</v>
      </c>
      <c r="O19" s="484"/>
      <c r="P19" s="485"/>
      <c r="AB19" s="99"/>
      <c r="AC19" s="532" t="s">
        <v>350</v>
      </c>
      <c r="AD19" s="533"/>
      <c r="AE19" s="533"/>
      <c r="AF19" s="533"/>
      <c r="AG19" s="534"/>
      <c r="AH19" s="547">
        <v>0</v>
      </c>
      <c r="AI19" s="588"/>
      <c r="AJ19" s="548"/>
      <c r="AK19" s="549">
        <v>7000</v>
      </c>
      <c r="AL19" s="549"/>
      <c r="AM19" s="550"/>
      <c r="AN19" s="549">
        <f t="shared" si="0"/>
        <v>7000</v>
      </c>
      <c r="AO19" s="549"/>
      <c r="AP19" s="551"/>
      <c r="AS19" s="107" t="s">
        <v>450</v>
      </c>
      <c r="AT19" s="107"/>
      <c r="AU19" s="107"/>
      <c r="AV19" s="107"/>
      <c r="AY19" s="99"/>
      <c r="AZ19" s="532" t="s">
        <v>452</v>
      </c>
      <c r="BA19" s="533"/>
      <c r="BB19" s="533"/>
      <c r="BC19" s="533"/>
      <c r="BD19" s="534"/>
      <c r="BE19" s="547">
        <v>0</v>
      </c>
      <c r="BF19" s="588"/>
      <c r="BG19" s="548"/>
      <c r="BH19" s="549">
        <v>3600</v>
      </c>
      <c r="BI19" s="549"/>
      <c r="BJ19" s="550"/>
      <c r="BK19" s="549">
        <f t="shared" si="1"/>
        <v>3600</v>
      </c>
      <c r="BL19" s="549"/>
      <c r="BM19" s="551"/>
    </row>
    <row r="20" spans="2:65" ht="20.100000000000001" customHeight="1" x14ac:dyDescent="0.15">
      <c r="B20" s="101"/>
      <c r="C20" s="102"/>
      <c r="D20" s="478" t="s">
        <v>347</v>
      </c>
      <c r="E20" s="479"/>
      <c r="F20" s="479"/>
      <c r="G20" s="480"/>
      <c r="H20" s="469">
        <f>AH39+AH24+AH53+AH67+AH81</f>
        <v>0</v>
      </c>
      <c r="I20" s="586"/>
      <c r="J20" s="470"/>
      <c r="K20" s="471">
        <f>AK39+AK24+AK53+AK67+AK81</f>
        <v>0</v>
      </c>
      <c r="L20" s="586"/>
      <c r="M20" s="470"/>
      <c r="N20" s="471">
        <f>K20-H20</f>
        <v>0</v>
      </c>
      <c r="O20" s="586"/>
      <c r="P20" s="472"/>
      <c r="AB20" s="99"/>
      <c r="AC20" s="100"/>
      <c r="AD20" s="478" t="s">
        <v>347</v>
      </c>
      <c r="AE20" s="479"/>
      <c r="AF20" s="479"/>
      <c r="AG20" s="480"/>
      <c r="AH20" s="469">
        <v>0</v>
      </c>
      <c r="AI20" s="586"/>
      <c r="AJ20" s="470"/>
      <c r="AK20" s="471">
        <v>6000</v>
      </c>
      <c r="AL20" s="586"/>
      <c r="AM20" s="470"/>
      <c r="AN20" s="471">
        <f t="shared" si="0"/>
        <v>6000</v>
      </c>
      <c r="AO20" s="586"/>
      <c r="AP20" s="472"/>
      <c r="AY20" s="99"/>
      <c r="AZ20" s="100"/>
      <c r="BA20" s="478" t="s">
        <v>347</v>
      </c>
      <c r="BB20" s="479"/>
      <c r="BC20" s="479"/>
      <c r="BD20" s="480"/>
      <c r="BE20" s="469">
        <v>0</v>
      </c>
      <c r="BF20" s="586"/>
      <c r="BG20" s="470"/>
      <c r="BH20" s="471">
        <v>3600</v>
      </c>
      <c r="BI20" s="586"/>
      <c r="BJ20" s="470"/>
      <c r="BK20" s="471">
        <f t="shared" si="1"/>
        <v>3600</v>
      </c>
      <c r="BL20" s="586"/>
      <c r="BM20" s="472"/>
    </row>
    <row r="21" spans="2:65" ht="20.100000000000001" customHeight="1" x14ac:dyDescent="0.15">
      <c r="V21" s="84" t="s">
        <v>453</v>
      </c>
      <c r="AB21" s="99"/>
      <c r="AC21" s="100"/>
      <c r="AD21" s="506" t="s">
        <v>348</v>
      </c>
      <c r="AE21" s="507"/>
      <c r="AF21" s="507"/>
      <c r="AG21" s="507"/>
      <c r="AH21" s="552">
        <v>0</v>
      </c>
      <c r="AI21" s="544"/>
      <c r="AJ21" s="545"/>
      <c r="AK21" s="553">
        <v>7000</v>
      </c>
      <c r="AL21" s="585"/>
      <c r="AM21" s="554"/>
      <c r="AN21" s="553">
        <f t="shared" si="0"/>
        <v>7000</v>
      </c>
      <c r="AO21" s="585"/>
      <c r="AP21" s="555"/>
      <c r="AY21" s="99"/>
      <c r="AZ21" s="100"/>
      <c r="BA21" s="506" t="s">
        <v>348</v>
      </c>
      <c r="BB21" s="507"/>
      <c r="BC21" s="507"/>
      <c r="BD21" s="507"/>
      <c r="BE21" s="552">
        <v>0</v>
      </c>
      <c r="BF21" s="544"/>
      <c r="BG21" s="545"/>
      <c r="BH21" s="553">
        <v>3600</v>
      </c>
      <c r="BI21" s="585"/>
      <c r="BJ21" s="554"/>
      <c r="BK21" s="553">
        <f t="shared" si="1"/>
        <v>3600</v>
      </c>
      <c r="BL21" s="585"/>
      <c r="BM21" s="555"/>
    </row>
    <row r="22" spans="2:65" ht="20.100000000000001" customHeight="1" x14ac:dyDescent="0.15">
      <c r="W22" s="84" t="s">
        <v>454</v>
      </c>
      <c r="AB22" s="99"/>
      <c r="AC22" s="100"/>
      <c r="AD22" s="103"/>
      <c r="AE22" s="478" t="s">
        <v>352</v>
      </c>
      <c r="AF22" s="479"/>
      <c r="AG22" s="480"/>
      <c r="AH22" s="469">
        <v>0</v>
      </c>
      <c r="AI22" s="586"/>
      <c r="AJ22" s="470"/>
      <c r="AK22" s="471">
        <v>6000</v>
      </c>
      <c r="AL22" s="586"/>
      <c r="AM22" s="470"/>
      <c r="AN22" s="471">
        <f t="shared" si="0"/>
        <v>6000</v>
      </c>
      <c r="AO22" s="586"/>
      <c r="AP22" s="472"/>
      <c r="AR22" s="84" t="s">
        <v>453</v>
      </c>
      <c r="AY22" s="99"/>
      <c r="AZ22" s="100"/>
      <c r="BA22" s="103"/>
      <c r="BB22" s="478" t="s">
        <v>352</v>
      </c>
      <c r="BC22" s="479"/>
      <c r="BD22" s="480"/>
      <c r="BE22" s="469">
        <v>0</v>
      </c>
      <c r="BF22" s="586"/>
      <c r="BG22" s="470"/>
      <c r="BH22" s="471">
        <v>3600</v>
      </c>
      <c r="BI22" s="586"/>
      <c r="BJ22" s="470"/>
      <c r="BK22" s="471">
        <f t="shared" si="1"/>
        <v>3600</v>
      </c>
      <c r="BL22" s="586"/>
      <c r="BM22" s="472"/>
    </row>
    <row r="23" spans="2:65" ht="20.100000000000001" customHeight="1" x14ac:dyDescent="0.25">
      <c r="W23" s="84" t="s">
        <v>455</v>
      </c>
      <c r="AB23" s="99"/>
      <c r="AC23" s="473" t="s">
        <v>353</v>
      </c>
      <c r="AD23" s="474"/>
      <c r="AE23" s="474"/>
      <c r="AF23" s="474"/>
      <c r="AG23" s="475"/>
      <c r="AH23" s="476">
        <v>1000</v>
      </c>
      <c r="AI23" s="587"/>
      <c r="AJ23" s="477"/>
      <c r="AK23" s="484">
        <v>1000</v>
      </c>
      <c r="AL23" s="484"/>
      <c r="AM23" s="483"/>
      <c r="AN23" s="484">
        <f t="shared" si="0"/>
        <v>0</v>
      </c>
      <c r="AO23" s="484"/>
      <c r="AP23" s="485"/>
      <c r="AS23" s="106" t="s">
        <v>456</v>
      </c>
      <c r="AY23" s="99"/>
      <c r="AZ23" s="473" t="s">
        <v>457</v>
      </c>
      <c r="BA23" s="474"/>
      <c r="BB23" s="474"/>
      <c r="BC23" s="474"/>
      <c r="BD23" s="475"/>
      <c r="BE23" s="476">
        <v>1800</v>
      </c>
      <c r="BF23" s="587"/>
      <c r="BG23" s="477"/>
      <c r="BH23" s="484">
        <v>3000</v>
      </c>
      <c r="BI23" s="484"/>
      <c r="BJ23" s="483"/>
      <c r="BK23" s="484">
        <f t="shared" si="1"/>
        <v>1200</v>
      </c>
      <c r="BL23" s="484"/>
      <c r="BM23" s="485"/>
    </row>
    <row r="24" spans="2:65" ht="20.100000000000001" customHeight="1" x14ac:dyDescent="0.15">
      <c r="AB24" s="99"/>
      <c r="AC24" s="100"/>
      <c r="AD24" s="478" t="s">
        <v>347</v>
      </c>
      <c r="AE24" s="479"/>
      <c r="AF24" s="479"/>
      <c r="AG24" s="480"/>
      <c r="AH24" s="469">
        <v>0</v>
      </c>
      <c r="AI24" s="586"/>
      <c r="AJ24" s="470"/>
      <c r="AK24" s="471">
        <v>0</v>
      </c>
      <c r="AL24" s="586"/>
      <c r="AM24" s="470"/>
      <c r="AN24" s="471">
        <f t="shared" si="0"/>
        <v>0</v>
      </c>
      <c r="AO24" s="586"/>
      <c r="AP24" s="472"/>
      <c r="AS24" s="107" t="s">
        <v>458</v>
      </c>
      <c r="AY24" s="99"/>
      <c r="AZ24" s="100"/>
      <c r="BA24" s="478" t="s">
        <v>347</v>
      </c>
      <c r="BB24" s="479"/>
      <c r="BC24" s="479"/>
      <c r="BD24" s="480"/>
      <c r="BE24" s="469">
        <v>0</v>
      </c>
      <c r="BF24" s="586"/>
      <c r="BG24" s="470"/>
      <c r="BH24" s="471">
        <v>0</v>
      </c>
      <c r="BI24" s="586"/>
      <c r="BJ24" s="470"/>
      <c r="BK24" s="471">
        <f t="shared" si="1"/>
        <v>0</v>
      </c>
      <c r="BL24" s="586"/>
      <c r="BM24" s="472"/>
    </row>
    <row r="25" spans="2:65" ht="20.100000000000001" customHeight="1" x14ac:dyDescent="0.15">
      <c r="AB25" s="99"/>
      <c r="AC25" s="100"/>
      <c r="AD25" s="506" t="s">
        <v>348</v>
      </c>
      <c r="AE25" s="507"/>
      <c r="AF25" s="507"/>
      <c r="AG25" s="507"/>
      <c r="AH25" s="552">
        <v>0</v>
      </c>
      <c r="AI25" s="544"/>
      <c r="AJ25" s="545"/>
      <c r="AK25" s="553">
        <v>0</v>
      </c>
      <c r="AL25" s="585"/>
      <c r="AM25" s="554"/>
      <c r="AN25" s="553">
        <f t="shared" si="0"/>
        <v>0</v>
      </c>
      <c r="AO25" s="585"/>
      <c r="AP25" s="555"/>
      <c r="AY25" s="99"/>
      <c r="AZ25" s="100"/>
      <c r="BA25" s="506" t="s">
        <v>348</v>
      </c>
      <c r="BB25" s="507"/>
      <c r="BC25" s="507"/>
      <c r="BD25" s="507"/>
      <c r="BE25" s="552">
        <v>0</v>
      </c>
      <c r="BF25" s="544"/>
      <c r="BG25" s="545"/>
      <c r="BH25" s="553">
        <v>0</v>
      </c>
      <c r="BI25" s="585"/>
      <c r="BJ25" s="554"/>
      <c r="BK25" s="553">
        <f t="shared" si="1"/>
        <v>0</v>
      </c>
      <c r="BL25" s="585"/>
      <c r="BM25" s="555"/>
    </row>
    <row r="26" spans="2:65" ht="20.100000000000001" customHeight="1" x14ac:dyDescent="0.15">
      <c r="AB26" s="101"/>
      <c r="AC26" s="104"/>
      <c r="AD26" s="103"/>
      <c r="AE26" s="478" t="s">
        <v>347</v>
      </c>
      <c r="AF26" s="479"/>
      <c r="AG26" s="480"/>
      <c r="AH26" s="469">
        <v>0</v>
      </c>
      <c r="AI26" s="586"/>
      <c r="AJ26" s="470"/>
      <c r="AK26" s="471">
        <v>0</v>
      </c>
      <c r="AL26" s="586"/>
      <c r="AM26" s="470"/>
      <c r="AN26" s="471">
        <f t="shared" si="0"/>
        <v>0</v>
      </c>
      <c r="AO26" s="586"/>
      <c r="AP26" s="472"/>
      <c r="AY26" s="101"/>
      <c r="AZ26" s="102"/>
      <c r="BA26" s="103"/>
      <c r="BB26" s="478" t="s">
        <v>347</v>
      </c>
      <c r="BC26" s="479"/>
      <c r="BD26" s="480"/>
      <c r="BE26" s="469">
        <v>0</v>
      </c>
      <c r="BF26" s="586"/>
      <c r="BG26" s="470"/>
      <c r="BH26" s="471">
        <v>0</v>
      </c>
      <c r="BI26" s="586"/>
      <c r="BJ26" s="470"/>
      <c r="BK26" s="471">
        <f>BH26-BE26</f>
        <v>0</v>
      </c>
      <c r="BL26" s="586"/>
      <c r="BM26" s="472"/>
    </row>
    <row r="29" spans="2:65" ht="20.100000000000001" customHeight="1" x14ac:dyDescent="0.15">
      <c r="AC29" s="84" t="s">
        <v>459</v>
      </c>
      <c r="AE29" s="84" t="s">
        <v>460</v>
      </c>
    </row>
    <row r="30" spans="2:65" ht="20.100000000000001" customHeight="1" x14ac:dyDescent="0.15">
      <c r="AB30" s="486"/>
      <c r="AC30" s="487"/>
      <c r="AD30" s="487"/>
      <c r="AE30" s="487"/>
      <c r="AF30" s="487"/>
      <c r="AG30" s="488"/>
      <c r="AH30" s="489" t="s">
        <v>254</v>
      </c>
      <c r="AI30" s="491"/>
      <c r="AJ30" s="490"/>
      <c r="AK30" s="491" t="s">
        <v>188</v>
      </c>
      <c r="AL30" s="491"/>
      <c r="AM30" s="490"/>
      <c r="AN30" s="491" t="s">
        <v>341</v>
      </c>
      <c r="AO30" s="491"/>
      <c r="AP30" s="492"/>
      <c r="AY30" s="560" t="s">
        <v>461</v>
      </c>
      <c r="AZ30" s="608"/>
      <c r="BA30" s="608"/>
      <c r="BB30" s="608"/>
      <c r="BC30" s="608"/>
      <c r="BD30" s="608"/>
      <c r="BE30" s="608"/>
      <c r="BF30" s="608"/>
      <c r="BG30" s="608"/>
      <c r="BH30" s="608"/>
      <c r="BI30" s="608"/>
      <c r="BJ30" s="608"/>
      <c r="BK30" s="608"/>
      <c r="BL30" s="608"/>
      <c r="BM30" s="609"/>
    </row>
    <row r="31" spans="2:65" ht="20.100000000000001" customHeight="1" x14ac:dyDescent="0.15">
      <c r="AB31" s="493" t="s">
        <v>342</v>
      </c>
      <c r="AC31" s="494"/>
      <c r="AD31" s="494"/>
      <c r="AE31" s="494"/>
      <c r="AF31" s="494"/>
      <c r="AG31" s="495"/>
      <c r="AH31" s="496">
        <v>30000</v>
      </c>
      <c r="AI31" s="496"/>
      <c r="AJ31" s="497"/>
      <c r="AK31" s="496">
        <v>35000</v>
      </c>
      <c r="AL31" s="496"/>
      <c r="AM31" s="497"/>
      <c r="AN31" s="496">
        <f>AK31-AH31</f>
        <v>5000</v>
      </c>
      <c r="AO31" s="496"/>
      <c r="AP31" s="498"/>
      <c r="AY31" s="610"/>
      <c r="AZ31" s="611"/>
      <c r="BA31" s="611"/>
      <c r="BB31" s="611"/>
      <c r="BC31" s="611"/>
      <c r="BD31" s="611"/>
      <c r="BE31" s="611"/>
      <c r="BF31" s="611"/>
      <c r="BG31" s="611"/>
      <c r="BH31" s="611"/>
      <c r="BI31" s="611"/>
      <c r="BJ31" s="611"/>
      <c r="BK31" s="611"/>
      <c r="BL31" s="611"/>
      <c r="BM31" s="612"/>
    </row>
    <row r="32" spans="2:65" ht="20.100000000000001" customHeight="1" x14ac:dyDescent="0.15">
      <c r="AB32" s="108"/>
      <c r="AC32" s="503" t="s">
        <v>462</v>
      </c>
      <c r="AD32" s="504"/>
      <c r="AE32" s="504"/>
      <c r="AF32" s="504"/>
      <c r="AG32" s="504"/>
      <c r="AH32" s="504"/>
      <c r="AI32" s="504"/>
      <c r="AJ32" s="504"/>
      <c r="AK32" s="504"/>
      <c r="AL32" s="504"/>
      <c r="AM32" s="504"/>
      <c r="AN32" s="504"/>
      <c r="AO32" s="504"/>
      <c r="AP32" s="505"/>
      <c r="AY32" s="610"/>
      <c r="AZ32" s="611"/>
      <c r="BA32" s="611"/>
      <c r="BB32" s="611"/>
      <c r="BC32" s="611"/>
      <c r="BD32" s="611"/>
      <c r="BE32" s="611"/>
      <c r="BF32" s="611"/>
      <c r="BG32" s="611"/>
      <c r="BH32" s="611"/>
      <c r="BI32" s="611"/>
      <c r="BJ32" s="611"/>
      <c r="BK32" s="611"/>
      <c r="BL32" s="611"/>
      <c r="BM32" s="612"/>
    </row>
    <row r="33" spans="2:65" ht="20.100000000000001" customHeight="1" x14ac:dyDescent="0.15">
      <c r="AB33" s="108"/>
      <c r="AC33" s="506" t="s">
        <v>348</v>
      </c>
      <c r="AD33" s="507"/>
      <c r="AE33" s="507"/>
      <c r="AF33" s="507"/>
      <c r="AG33" s="508"/>
      <c r="AH33" s="542">
        <v>0</v>
      </c>
      <c r="AI33" s="590"/>
      <c r="AJ33" s="543"/>
      <c r="AK33" s="544">
        <v>0</v>
      </c>
      <c r="AL33" s="544"/>
      <c r="AM33" s="545"/>
      <c r="AN33" s="544">
        <f t="shared" ref="AN33:AN41" si="2">AK33-AH33</f>
        <v>0</v>
      </c>
      <c r="AO33" s="544"/>
      <c r="AP33" s="546"/>
      <c r="AY33" s="610"/>
      <c r="AZ33" s="611"/>
      <c r="BA33" s="611"/>
      <c r="BB33" s="611"/>
      <c r="BC33" s="611"/>
      <c r="BD33" s="611"/>
      <c r="BE33" s="611"/>
      <c r="BF33" s="611"/>
      <c r="BG33" s="611"/>
      <c r="BH33" s="611"/>
      <c r="BI33" s="611"/>
      <c r="BJ33" s="611"/>
      <c r="BK33" s="611"/>
      <c r="BL33" s="611"/>
      <c r="BM33" s="612"/>
    </row>
    <row r="34" spans="2:65" ht="20.100000000000001" customHeight="1" x14ac:dyDescent="0.15">
      <c r="AB34" s="99"/>
      <c r="AC34" s="473" t="s">
        <v>463</v>
      </c>
      <c r="AD34" s="474"/>
      <c r="AE34" s="474"/>
      <c r="AF34" s="474"/>
      <c r="AG34" s="475"/>
      <c r="AH34" s="476">
        <v>0</v>
      </c>
      <c r="AI34" s="587"/>
      <c r="AJ34" s="477"/>
      <c r="AK34" s="484">
        <v>0</v>
      </c>
      <c r="AL34" s="484"/>
      <c r="AM34" s="483"/>
      <c r="AN34" s="484">
        <f t="shared" si="2"/>
        <v>0</v>
      </c>
      <c r="AO34" s="484"/>
      <c r="AP34" s="485"/>
      <c r="AY34" s="610"/>
      <c r="AZ34" s="611"/>
      <c r="BA34" s="611"/>
      <c r="BB34" s="611"/>
      <c r="BC34" s="611"/>
      <c r="BD34" s="611"/>
      <c r="BE34" s="611"/>
      <c r="BF34" s="611"/>
      <c r="BG34" s="611"/>
      <c r="BH34" s="611"/>
      <c r="BI34" s="611"/>
      <c r="BJ34" s="611"/>
      <c r="BK34" s="611"/>
      <c r="BL34" s="611"/>
      <c r="BM34" s="612"/>
    </row>
    <row r="35" spans="2:65" ht="20.100000000000001" customHeight="1" x14ac:dyDescent="0.15">
      <c r="AB35" s="99"/>
      <c r="AC35" s="100"/>
      <c r="AD35" s="478" t="s">
        <v>347</v>
      </c>
      <c r="AE35" s="479"/>
      <c r="AF35" s="479"/>
      <c r="AG35" s="480"/>
      <c r="AH35" s="469">
        <v>0</v>
      </c>
      <c r="AI35" s="586"/>
      <c r="AJ35" s="470"/>
      <c r="AK35" s="471">
        <v>0</v>
      </c>
      <c r="AL35" s="586"/>
      <c r="AM35" s="470"/>
      <c r="AN35" s="471">
        <f t="shared" si="2"/>
        <v>0</v>
      </c>
      <c r="AO35" s="586"/>
      <c r="AP35" s="472"/>
      <c r="AY35" s="610"/>
      <c r="AZ35" s="611"/>
      <c r="BA35" s="611"/>
      <c r="BB35" s="611"/>
      <c r="BC35" s="611"/>
      <c r="BD35" s="611"/>
      <c r="BE35" s="611"/>
      <c r="BF35" s="611"/>
      <c r="BG35" s="611"/>
      <c r="BH35" s="611"/>
      <c r="BI35" s="611"/>
      <c r="BJ35" s="611"/>
      <c r="BK35" s="611"/>
      <c r="BL35" s="611"/>
      <c r="BM35" s="612"/>
    </row>
    <row r="36" spans="2:65" ht="20.100000000000001" customHeight="1" x14ac:dyDescent="0.15">
      <c r="AB36" s="99"/>
      <c r="AC36" s="100"/>
      <c r="AD36" s="506" t="s">
        <v>348</v>
      </c>
      <c r="AE36" s="507"/>
      <c r="AF36" s="507"/>
      <c r="AG36" s="507"/>
      <c r="AH36" s="552">
        <v>0</v>
      </c>
      <c r="AI36" s="544"/>
      <c r="AJ36" s="545"/>
      <c r="AK36" s="553">
        <v>0</v>
      </c>
      <c r="AL36" s="585"/>
      <c r="AM36" s="554"/>
      <c r="AN36" s="553">
        <f t="shared" si="2"/>
        <v>0</v>
      </c>
      <c r="AO36" s="585"/>
      <c r="AP36" s="555"/>
      <c r="AY36" s="610"/>
      <c r="AZ36" s="611"/>
      <c r="BA36" s="611"/>
      <c r="BB36" s="611"/>
      <c r="BC36" s="611"/>
      <c r="BD36" s="611"/>
      <c r="BE36" s="611"/>
      <c r="BF36" s="611"/>
      <c r="BG36" s="611"/>
      <c r="BH36" s="611"/>
      <c r="BI36" s="611"/>
      <c r="BJ36" s="611"/>
      <c r="BK36" s="611"/>
      <c r="BL36" s="611"/>
      <c r="BM36" s="612"/>
    </row>
    <row r="37" spans="2:65" ht="20.100000000000001" customHeight="1" x14ac:dyDescent="0.15">
      <c r="AB37" s="99"/>
      <c r="AC37" s="100"/>
      <c r="AD37" s="103"/>
      <c r="AE37" s="478" t="s">
        <v>352</v>
      </c>
      <c r="AF37" s="479"/>
      <c r="AG37" s="480"/>
      <c r="AH37" s="469">
        <v>0</v>
      </c>
      <c r="AI37" s="586"/>
      <c r="AJ37" s="470"/>
      <c r="AK37" s="471">
        <v>0</v>
      </c>
      <c r="AL37" s="586"/>
      <c r="AM37" s="470"/>
      <c r="AN37" s="471">
        <f t="shared" si="2"/>
        <v>0</v>
      </c>
      <c r="AO37" s="586"/>
      <c r="AP37" s="472"/>
      <c r="AY37" s="610"/>
      <c r="AZ37" s="611"/>
      <c r="BA37" s="611"/>
      <c r="BB37" s="611"/>
      <c r="BC37" s="611"/>
      <c r="BD37" s="611"/>
      <c r="BE37" s="611"/>
      <c r="BF37" s="611"/>
      <c r="BG37" s="611"/>
      <c r="BH37" s="611"/>
      <c r="BI37" s="611"/>
      <c r="BJ37" s="611"/>
      <c r="BK37" s="611"/>
      <c r="BL37" s="611"/>
      <c r="BM37" s="612"/>
    </row>
    <row r="38" spans="2:65" ht="20.100000000000001" customHeight="1" thickBot="1" x14ac:dyDescent="0.2">
      <c r="AB38" s="99"/>
      <c r="AC38" s="473" t="s">
        <v>353</v>
      </c>
      <c r="AD38" s="474"/>
      <c r="AE38" s="474"/>
      <c r="AF38" s="474"/>
      <c r="AG38" s="475"/>
      <c r="AH38" s="476">
        <v>1000</v>
      </c>
      <c r="AI38" s="587"/>
      <c r="AJ38" s="477"/>
      <c r="AK38" s="484">
        <v>1000</v>
      </c>
      <c r="AL38" s="484"/>
      <c r="AM38" s="483"/>
      <c r="AN38" s="484">
        <f t="shared" si="2"/>
        <v>0</v>
      </c>
      <c r="AO38" s="484"/>
      <c r="AP38" s="485"/>
      <c r="AY38" s="610"/>
      <c r="AZ38" s="611"/>
      <c r="BA38" s="611"/>
      <c r="BB38" s="611"/>
      <c r="BC38" s="611"/>
      <c r="BD38" s="611"/>
      <c r="BE38" s="611"/>
      <c r="BF38" s="611"/>
      <c r="BG38" s="611"/>
      <c r="BH38" s="611"/>
      <c r="BI38" s="611"/>
      <c r="BJ38" s="611"/>
      <c r="BK38" s="611"/>
      <c r="BL38" s="611"/>
      <c r="BM38" s="612"/>
    </row>
    <row r="39" spans="2:65" ht="20.100000000000001" customHeight="1" thickBot="1" x14ac:dyDescent="0.2">
      <c r="B39" s="599" t="s">
        <v>464</v>
      </c>
      <c r="C39" s="600"/>
      <c r="D39" s="600"/>
      <c r="E39" s="600"/>
      <c r="F39" s="600"/>
      <c r="G39" s="600"/>
      <c r="H39" s="600"/>
      <c r="I39" s="600"/>
      <c r="J39" s="600"/>
      <c r="K39" s="600"/>
      <c r="L39" s="600"/>
      <c r="M39" s="601"/>
      <c r="AB39" s="99"/>
      <c r="AC39" s="100"/>
      <c r="AD39" s="478" t="s">
        <v>347</v>
      </c>
      <c r="AE39" s="479"/>
      <c r="AF39" s="479"/>
      <c r="AG39" s="480"/>
      <c r="AH39" s="469">
        <v>0</v>
      </c>
      <c r="AI39" s="586"/>
      <c r="AJ39" s="470"/>
      <c r="AK39" s="471">
        <v>0</v>
      </c>
      <c r="AL39" s="586"/>
      <c r="AM39" s="470"/>
      <c r="AN39" s="471">
        <f t="shared" si="2"/>
        <v>0</v>
      </c>
      <c r="AO39" s="586"/>
      <c r="AP39" s="472"/>
      <c r="AY39" s="613"/>
      <c r="AZ39" s="614"/>
      <c r="BA39" s="614"/>
      <c r="BB39" s="614"/>
      <c r="BC39" s="614"/>
      <c r="BD39" s="614"/>
      <c r="BE39" s="614"/>
      <c r="BF39" s="614"/>
      <c r="BG39" s="614"/>
      <c r="BH39" s="614"/>
      <c r="BI39" s="614"/>
      <c r="BJ39" s="614"/>
      <c r="BK39" s="614"/>
      <c r="BL39" s="614"/>
      <c r="BM39" s="615"/>
    </row>
    <row r="40" spans="2:65" ht="20.100000000000001" customHeight="1" x14ac:dyDescent="0.15">
      <c r="B40" s="602" t="s">
        <v>356</v>
      </c>
      <c r="C40" s="564"/>
      <c r="D40" s="564"/>
      <c r="E40" s="564"/>
      <c r="F40" s="564"/>
      <c r="G40" s="564"/>
      <c r="H40" s="565"/>
      <c r="I40" s="121"/>
      <c r="M40" s="109"/>
      <c r="AB40" s="99"/>
      <c r="AC40" s="100"/>
      <c r="AD40" s="506" t="s">
        <v>348</v>
      </c>
      <c r="AE40" s="507"/>
      <c r="AF40" s="507"/>
      <c r="AG40" s="507"/>
      <c r="AH40" s="552">
        <v>0</v>
      </c>
      <c r="AI40" s="544"/>
      <c r="AJ40" s="545"/>
      <c r="AK40" s="553">
        <v>0</v>
      </c>
      <c r="AL40" s="585"/>
      <c r="AM40" s="554"/>
      <c r="AN40" s="553">
        <f t="shared" si="2"/>
        <v>0</v>
      </c>
      <c r="AO40" s="585"/>
      <c r="AP40" s="555"/>
      <c r="AY40" s="110"/>
      <c r="AZ40" s="110"/>
      <c r="BA40" s="110"/>
      <c r="BB40" s="110"/>
      <c r="BC40" s="110"/>
      <c r="BD40" s="110"/>
      <c r="BE40" s="110"/>
      <c r="BF40" s="110"/>
      <c r="BG40" s="110"/>
      <c r="BH40" s="110"/>
      <c r="BI40" s="110"/>
      <c r="BJ40" s="110"/>
      <c r="BK40" s="110"/>
      <c r="BL40" s="110"/>
      <c r="BM40" s="110"/>
    </row>
    <row r="41" spans="2:65" ht="20.100000000000001" customHeight="1" x14ac:dyDescent="0.15">
      <c r="B41" s="603"/>
      <c r="C41" s="567"/>
      <c r="D41" s="567"/>
      <c r="E41" s="567"/>
      <c r="F41" s="567"/>
      <c r="G41" s="567"/>
      <c r="H41" s="568"/>
      <c r="I41" s="111"/>
      <c r="J41" s="112"/>
      <c r="K41" s="112"/>
      <c r="L41" s="112"/>
      <c r="M41" s="113"/>
      <c r="AB41" s="101"/>
      <c r="AC41" s="102"/>
      <c r="AD41" s="103"/>
      <c r="AE41" s="478" t="s">
        <v>347</v>
      </c>
      <c r="AF41" s="479"/>
      <c r="AG41" s="480"/>
      <c r="AH41" s="469">
        <v>0</v>
      </c>
      <c r="AI41" s="586"/>
      <c r="AJ41" s="470"/>
      <c r="AK41" s="471">
        <v>0</v>
      </c>
      <c r="AL41" s="586"/>
      <c r="AM41" s="470"/>
      <c r="AN41" s="471">
        <f t="shared" si="2"/>
        <v>0</v>
      </c>
      <c r="AO41" s="586"/>
      <c r="AP41" s="472"/>
      <c r="AY41" s="110"/>
      <c r="AZ41" s="110"/>
      <c r="BA41" s="110"/>
      <c r="BB41" s="110"/>
      <c r="BC41" s="110"/>
      <c r="BD41" s="110"/>
      <c r="BE41" s="110"/>
      <c r="BF41" s="110"/>
      <c r="BG41" s="110"/>
      <c r="BH41" s="110"/>
      <c r="BI41" s="110"/>
      <c r="BJ41" s="110"/>
      <c r="BK41" s="110"/>
      <c r="BL41" s="110"/>
      <c r="BM41" s="110"/>
    </row>
    <row r="42" spans="2:65" ht="20.100000000000001" customHeight="1" x14ac:dyDescent="0.15">
      <c r="B42" s="604" t="s">
        <v>357</v>
      </c>
      <c r="C42" s="561"/>
      <c r="D42" s="561"/>
      <c r="E42" s="561"/>
      <c r="F42" s="561"/>
      <c r="G42" s="561"/>
      <c r="H42" s="562"/>
      <c r="I42" s="117"/>
      <c r="J42" s="118"/>
      <c r="K42" s="118"/>
      <c r="L42" s="118"/>
      <c r="M42" s="119"/>
      <c r="AY42" s="110"/>
      <c r="AZ42" s="110"/>
      <c r="BA42" s="110"/>
      <c r="BB42" s="110"/>
      <c r="BC42" s="110"/>
      <c r="BD42" s="110"/>
      <c r="BE42" s="110"/>
      <c r="BF42" s="110"/>
      <c r="BG42" s="110"/>
      <c r="BH42" s="110"/>
      <c r="BI42" s="110"/>
      <c r="BJ42" s="110"/>
      <c r="BK42" s="110"/>
      <c r="BL42" s="110"/>
      <c r="BM42" s="110"/>
    </row>
    <row r="43" spans="2:65" ht="20.100000000000001" customHeight="1" thickBot="1" x14ac:dyDescent="0.2">
      <c r="B43" s="605"/>
      <c r="C43" s="606"/>
      <c r="D43" s="606"/>
      <c r="E43" s="606"/>
      <c r="F43" s="606"/>
      <c r="G43" s="606"/>
      <c r="H43" s="607"/>
      <c r="I43" s="120"/>
      <c r="J43" s="114"/>
      <c r="K43" s="114"/>
      <c r="L43" s="114"/>
      <c r="M43" s="115"/>
      <c r="AC43" s="84" t="s">
        <v>465</v>
      </c>
      <c r="AE43" s="84" t="s">
        <v>460</v>
      </c>
    </row>
    <row r="44" spans="2:65" ht="20.100000000000001" customHeight="1" x14ac:dyDescent="0.15">
      <c r="AB44" s="486"/>
      <c r="AC44" s="487"/>
      <c r="AD44" s="487"/>
      <c r="AE44" s="487"/>
      <c r="AF44" s="487"/>
      <c r="AG44" s="488"/>
      <c r="AH44" s="489" t="s">
        <v>254</v>
      </c>
      <c r="AI44" s="491"/>
      <c r="AJ44" s="490"/>
      <c r="AK44" s="491" t="s">
        <v>188</v>
      </c>
      <c r="AL44" s="491"/>
      <c r="AM44" s="490"/>
      <c r="AN44" s="491" t="s">
        <v>341</v>
      </c>
      <c r="AO44" s="491"/>
      <c r="AP44" s="492"/>
    </row>
    <row r="45" spans="2:65" ht="20.100000000000001" customHeight="1" x14ac:dyDescent="0.15">
      <c r="AB45" s="493" t="s">
        <v>342</v>
      </c>
      <c r="AC45" s="494"/>
      <c r="AD45" s="494"/>
      <c r="AE45" s="494"/>
      <c r="AF45" s="494"/>
      <c r="AG45" s="495"/>
      <c r="AH45" s="496">
        <v>200000</v>
      </c>
      <c r="AI45" s="496"/>
      <c r="AJ45" s="497"/>
      <c r="AK45" s="496">
        <v>230000</v>
      </c>
      <c r="AL45" s="496"/>
      <c r="AM45" s="497"/>
      <c r="AN45" s="496">
        <f>AK45-AH45</f>
        <v>30000</v>
      </c>
      <c r="AO45" s="496"/>
      <c r="AP45" s="498"/>
    </row>
    <row r="46" spans="2:65" ht="20.100000000000001" customHeight="1" x14ac:dyDescent="0.15">
      <c r="AB46" s="108"/>
      <c r="AC46" s="503" t="s">
        <v>462</v>
      </c>
      <c r="AD46" s="504"/>
      <c r="AE46" s="504"/>
      <c r="AF46" s="504"/>
      <c r="AG46" s="504"/>
      <c r="AH46" s="504"/>
      <c r="AI46" s="504"/>
      <c r="AJ46" s="504"/>
      <c r="AK46" s="504"/>
      <c r="AL46" s="504"/>
      <c r="AM46" s="504"/>
      <c r="AN46" s="504"/>
      <c r="AO46" s="504"/>
      <c r="AP46" s="505"/>
    </row>
    <row r="47" spans="2:65" ht="20.100000000000001" customHeight="1" x14ac:dyDescent="0.15">
      <c r="AB47" s="108"/>
      <c r="AC47" s="506" t="s">
        <v>348</v>
      </c>
      <c r="AD47" s="507"/>
      <c r="AE47" s="507"/>
      <c r="AF47" s="507"/>
      <c r="AG47" s="508"/>
      <c r="AH47" s="542">
        <v>0</v>
      </c>
      <c r="AI47" s="590"/>
      <c r="AJ47" s="543"/>
      <c r="AK47" s="544">
        <v>0</v>
      </c>
      <c r="AL47" s="544"/>
      <c r="AM47" s="545"/>
      <c r="AN47" s="544">
        <f t="shared" ref="AN47:AN55" si="3">AK47-AH47</f>
        <v>0</v>
      </c>
      <c r="AO47" s="544"/>
      <c r="AP47" s="546"/>
    </row>
    <row r="48" spans="2:65" ht="20.100000000000001" customHeight="1" x14ac:dyDescent="0.15">
      <c r="AB48" s="99"/>
      <c r="AC48" s="473" t="s">
        <v>463</v>
      </c>
      <c r="AD48" s="474"/>
      <c r="AE48" s="474"/>
      <c r="AF48" s="474"/>
      <c r="AG48" s="475"/>
      <c r="AH48" s="476">
        <v>1500</v>
      </c>
      <c r="AI48" s="587"/>
      <c r="AJ48" s="477"/>
      <c r="AK48" s="484">
        <v>2000</v>
      </c>
      <c r="AL48" s="484"/>
      <c r="AM48" s="483"/>
      <c r="AN48" s="484">
        <f t="shared" si="3"/>
        <v>500</v>
      </c>
      <c r="AO48" s="484"/>
      <c r="AP48" s="485"/>
    </row>
    <row r="49" spans="28:42" ht="20.100000000000001" customHeight="1" x14ac:dyDescent="0.15">
      <c r="AB49" s="99"/>
      <c r="AC49" s="100"/>
      <c r="AD49" s="478" t="s">
        <v>347</v>
      </c>
      <c r="AE49" s="479"/>
      <c r="AF49" s="479"/>
      <c r="AG49" s="480"/>
      <c r="AH49" s="469">
        <v>0</v>
      </c>
      <c r="AI49" s="586"/>
      <c r="AJ49" s="470"/>
      <c r="AK49" s="471">
        <v>0</v>
      </c>
      <c r="AL49" s="586"/>
      <c r="AM49" s="470"/>
      <c r="AN49" s="471">
        <f t="shared" si="3"/>
        <v>0</v>
      </c>
      <c r="AO49" s="586"/>
      <c r="AP49" s="472"/>
    </row>
    <row r="50" spans="28:42" ht="20.100000000000001" customHeight="1" x14ac:dyDescent="0.15">
      <c r="AB50" s="99"/>
      <c r="AC50" s="100"/>
      <c r="AD50" s="506" t="s">
        <v>348</v>
      </c>
      <c r="AE50" s="507"/>
      <c r="AF50" s="507"/>
      <c r="AG50" s="507"/>
      <c r="AH50" s="552">
        <v>0</v>
      </c>
      <c r="AI50" s="544"/>
      <c r="AJ50" s="545"/>
      <c r="AK50" s="553">
        <v>0</v>
      </c>
      <c r="AL50" s="585"/>
      <c r="AM50" s="554"/>
      <c r="AN50" s="553">
        <f t="shared" si="3"/>
        <v>0</v>
      </c>
      <c r="AO50" s="585"/>
      <c r="AP50" s="555"/>
    </row>
    <row r="51" spans="28:42" ht="20.100000000000001" customHeight="1" x14ac:dyDescent="0.15">
      <c r="AB51" s="99"/>
      <c r="AC51" s="100"/>
      <c r="AD51" s="103"/>
      <c r="AE51" s="478" t="s">
        <v>352</v>
      </c>
      <c r="AF51" s="479"/>
      <c r="AG51" s="480"/>
      <c r="AH51" s="469">
        <v>0</v>
      </c>
      <c r="AI51" s="586"/>
      <c r="AJ51" s="470"/>
      <c r="AK51" s="471">
        <v>0</v>
      </c>
      <c r="AL51" s="586"/>
      <c r="AM51" s="470"/>
      <c r="AN51" s="471">
        <f t="shared" si="3"/>
        <v>0</v>
      </c>
      <c r="AO51" s="586"/>
      <c r="AP51" s="472"/>
    </row>
    <row r="52" spans="28:42" ht="20.100000000000001" customHeight="1" x14ac:dyDescent="0.15">
      <c r="AB52" s="99"/>
      <c r="AC52" s="473" t="s">
        <v>353</v>
      </c>
      <c r="AD52" s="474"/>
      <c r="AE52" s="474"/>
      <c r="AF52" s="474"/>
      <c r="AG52" s="475"/>
      <c r="AH52" s="476">
        <v>2500</v>
      </c>
      <c r="AI52" s="587"/>
      <c r="AJ52" s="477"/>
      <c r="AK52" s="484">
        <v>2500</v>
      </c>
      <c r="AL52" s="484"/>
      <c r="AM52" s="483"/>
      <c r="AN52" s="484">
        <f t="shared" si="3"/>
        <v>0</v>
      </c>
      <c r="AO52" s="484"/>
      <c r="AP52" s="485"/>
    </row>
    <row r="53" spans="28:42" ht="20.100000000000001" customHeight="1" x14ac:dyDescent="0.15">
      <c r="AB53" s="99"/>
      <c r="AC53" s="100"/>
      <c r="AD53" s="478" t="s">
        <v>347</v>
      </c>
      <c r="AE53" s="479"/>
      <c r="AF53" s="479"/>
      <c r="AG53" s="480"/>
      <c r="AH53" s="469">
        <v>0</v>
      </c>
      <c r="AI53" s="586"/>
      <c r="AJ53" s="470"/>
      <c r="AK53" s="471">
        <v>0</v>
      </c>
      <c r="AL53" s="586"/>
      <c r="AM53" s="470"/>
      <c r="AN53" s="471">
        <f t="shared" si="3"/>
        <v>0</v>
      </c>
      <c r="AO53" s="586"/>
      <c r="AP53" s="472"/>
    </row>
    <row r="54" spans="28:42" ht="20.100000000000001" customHeight="1" x14ac:dyDescent="0.15">
      <c r="AB54" s="99"/>
      <c r="AC54" s="100"/>
      <c r="AD54" s="506" t="s">
        <v>348</v>
      </c>
      <c r="AE54" s="507"/>
      <c r="AF54" s="507"/>
      <c r="AG54" s="507"/>
      <c r="AH54" s="552">
        <v>0</v>
      </c>
      <c r="AI54" s="544"/>
      <c r="AJ54" s="545"/>
      <c r="AK54" s="553">
        <v>0</v>
      </c>
      <c r="AL54" s="585"/>
      <c r="AM54" s="554"/>
      <c r="AN54" s="553">
        <f t="shared" si="3"/>
        <v>0</v>
      </c>
      <c r="AO54" s="585"/>
      <c r="AP54" s="555"/>
    </row>
    <row r="55" spans="28:42" ht="20.100000000000001" customHeight="1" x14ac:dyDescent="0.15">
      <c r="AB55" s="101"/>
      <c r="AC55" s="104"/>
      <c r="AD55" s="103"/>
      <c r="AE55" s="478" t="s">
        <v>347</v>
      </c>
      <c r="AF55" s="479"/>
      <c r="AG55" s="480"/>
      <c r="AH55" s="469">
        <v>0</v>
      </c>
      <c r="AI55" s="586"/>
      <c r="AJ55" s="470"/>
      <c r="AK55" s="471">
        <v>0</v>
      </c>
      <c r="AL55" s="586"/>
      <c r="AM55" s="470"/>
      <c r="AN55" s="471">
        <f t="shared" si="3"/>
        <v>0</v>
      </c>
      <c r="AO55" s="586"/>
      <c r="AP55" s="472"/>
    </row>
    <row r="57" spans="28:42" ht="20.100000000000001" customHeight="1" x14ac:dyDescent="0.15">
      <c r="AC57" s="84" t="s">
        <v>466</v>
      </c>
      <c r="AE57" s="84" t="s">
        <v>460</v>
      </c>
    </row>
    <row r="58" spans="28:42" ht="20.100000000000001" customHeight="1" x14ac:dyDescent="0.15">
      <c r="AB58" s="486"/>
      <c r="AC58" s="487"/>
      <c r="AD58" s="487"/>
      <c r="AE58" s="487"/>
      <c r="AF58" s="487"/>
      <c r="AG58" s="488"/>
      <c r="AH58" s="489" t="s">
        <v>254</v>
      </c>
      <c r="AI58" s="491"/>
      <c r="AJ58" s="490"/>
      <c r="AK58" s="491" t="s">
        <v>188</v>
      </c>
      <c r="AL58" s="491"/>
      <c r="AM58" s="490"/>
      <c r="AN58" s="491" t="s">
        <v>341</v>
      </c>
      <c r="AO58" s="491"/>
      <c r="AP58" s="492"/>
    </row>
    <row r="59" spans="28:42" ht="20.100000000000001" customHeight="1" x14ac:dyDescent="0.15">
      <c r="AB59" s="493" t="s">
        <v>342</v>
      </c>
      <c r="AC59" s="494"/>
      <c r="AD59" s="494"/>
      <c r="AE59" s="494"/>
      <c r="AF59" s="494"/>
      <c r="AG59" s="495"/>
      <c r="AH59" s="496">
        <v>200000</v>
      </c>
      <c r="AI59" s="496"/>
      <c r="AJ59" s="497"/>
      <c r="AK59" s="496">
        <v>300000</v>
      </c>
      <c r="AL59" s="496"/>
      <c r="AM59" s="497"/>
      <c r="AN59" s="496">
        <f>AK59-AH59</f>
        <v>100000</v>
      </c>
      <c r="AO59" s="496"/>
      <c r="AP59" s="498"/>
    </row>
    <row r="60" spans="28:42" ht="20.100000000000001" customHeight="1" x14ac:dyDescent="0.15">
      <c r="AB60" s="108"/>
      <c r="AC60" s="503" t="s">
        <v>462</v>
      </c>
      <c r="AD60" s="504"/>
      <c r="AE60" s="504"/>
      <c r="AF60" s="504"/>
      <c r="AG60" s="504"/>
      <c r="AH60" s="504"/>
      <c r="AI60" s="504"/>
      <c r="AJ60" s="504"/>
      <c r="AK60" s="504"/>
      <c r="AL60" s="504"/>
      <c r="AM60" s="504"/>
      <c r="AN60" s="504"/>
      <c r="AO60" s="504"/>
      <c r="AP60" s="505"/>
    </row>
    <row r="61" spans="28:42" ht="20.100000000000001" customHeight="1" x14ac:dyDescent="0.15">
      <c r="AB61" s="108"/>
      <c r="AC61" s="506" t="s">
        <v>348</v>
      </c>
      <c r="AD61" s="507"/>
      <c r="AE61" s="507"/>
      <c r="AF61" s="507"/>
      <c r="AG61" s="508"/>
      <c r="AH61" s="542">
        <v>0</v>
      </c>
      <c r="AI61" s="590"/>
      <c r="AJ61" s="543"/>
      <c r="AK61" s="544">
        <v>0</v>
      </c>
      <c r="AL61" s="544"/>
      <c r="AM61" s="545"/>
      <c r="AN61" s="544">
        <f t="shared" ref="AN61:AN69" si="4">AK61-AH61</f>
        <v>0</v>
      </c>
      <c r="AO61" s="544"/>
      <c r="AP61" s="546"/>
    </row>
    <row r="62" spans="28:42" ht="20.100000000000001" customHeight="1" x14ac:dyDescent="0.15">
      <c r="AB62" s="99"/>
      <c r="AC62" s="473" t="s">
        <v>463</v>
      </c>
      <c r="AD62" s="474"/>
      <c r="AE62" s="474"/>
      <c r="AF62" s="474"/>
      <c r="AG62" s="475"/>
      <c r="AH62" s="476">
        <v>1000</v>
      </c>
      <c r="AI62" s="587"/>
      <c r="AJ62" s="477"/>
      <c r="AK62" s="484">
        <v>2000</v>
      </c>
      <c r="AL62" s="484"/>
      <c r="AM62" s="483"/>
      <c r="AN62" s="484">
        <f t="shared" si="4"/>
        <v>1000</v>
      </c>
      <c r="AO62" s="484"/>
      <c r="AP62" s="485"/>
    </row>
    <row r="63" spans="28:42" ht="20.100000000000001" customHeight="1" x14ac:dyDescent="0.15">
      <c r="AB63" s="99"/>
      <c r="AC63" s="100"/>
      <c r="AD63" s="478" t="s">
        <v>347</v>
      </c>
      <c r="AE63" s="479"/>
      <c r="AF63" s="479"/>
      <c r="AG63" s="480"/>
      <c r="AH63" s="469">
        <v>0</v>
      </c>
      <c r="AI63" s="586"/>
      <c r="AJ63" s="470"/>
      <c r="AK63" s="471">
        <v>0</v>
      </c>
      <c r="AL63" s="586"/>
      <c r="AM63" s="470"/>
      <c r="AN63" s="471">
        <f t="shared" si="4"/>
        <v>0</v>
      </c>
      <c r="AO63" s="586"/>
      <c r="AP63" s="472"/>
    </row>
    <row r="64" spans="28:42" ht="20.100000000000001" customHeight="1" x14ac:dyDescent="0.15">
      <c r="AB64" s="99"/>
      <c r="AC64" s="100"/>
      <c r="AD64" s="506" t="s">
        <v>348</v>
      </c>
      <c r="AE64" s="507"/>
      <c r="AF64" s="507"/>
      <c r="AG64" s="507"/>
      <c r="AH64" s="552">
        <v>0</v>
      </c>
      <c r="AI64" s="544"/>
      <c r="AJ64" s="545"/>
      <c r="AK64" s="553">
        <v>0</v>
      </c>
      <c r="AL64" s="585"/>
      <c r="AM64" s="554"/>
      <c r="AN64" s="553">
        <f t="shared" si="4"/>
        <v>0</v>
      </c>
      <c r="AO64" s="585"/>
      <c r="AP64" s="555"/>
    </row>
    <row r="65" spans="28:42" ht="20.100000000000001" customHeight="1" x14ac:dyDescent="0.15">
      <c r="AB65" s="99"/>
      <c r="AC65" s="100"/>
      <c r="AD65" s="103"/>
      <c r="AE65" s="478" t="s">
        <v>352</v>
      </c>
      <c r="AF65" s="479"/>
      <c r="AG65" s="480"/>
      <c r="AH65" s="469">
        <v>0</v>
      </c>
      <c r="AI65" s="586"/>
      <c r="AJ65" s="470"/>
      <c r="AK65" s="471">
        <v>0</v>
      </c>
      <c r="AL65" s="586"/>
      <c r="AM65" s="470"/>
      <c r="AN65" s="471">
        <f t="shared" si="4"/>
        <v>0</v>
      </c>
      <c r="AO65" s="586"/>
      <c r="AP65" s="472"/>
    </row>
    <row r="66" spans="28:42" ht="20.100000000000001" customHeight="1" x14ac:dyDescent="0.15">
      <c r="AB66" s="99"/>
      <c r="AC66" s="473" t="s">
        <v>353</v>
      </c>
      <c r="AD66" s="474"/>
      <c r="AE66" s="474"/>
      <c r="AF66" s="474"/>
      <c r="AG66" s="475"/>
      <c r="AH66" s="476">
        <v>0</v>
      </c>
      <c r="AI66" s="587"/>
      <c r="AJ66" s="477"/>
      <c r="AK66" s="484"/>
      <c r="AL66" s="484"/>
      <c r="AM66" s="483"/>
      <c r="AN66" s="484">
        <f t="shared" si="4"/>
        <v>0</v>
      </c>
      <c r="AO66" s="484"/>
      <c r="AP66" s="485"/>
    </row>
    <row r="67" spans="28:42" ht="20.100000000000001" customHeight="1" x14ac:dyDescent="0.15">
      <c r="AB67" s="99"/>
      <c r="AC67" s="100"/>
      <c r="AD67" s="478" t="s">
        <v>347</v>
      </c>
      <c r="AE67" s="479"/>
      <c r="AF67" s="479"/>
      <c r="AG67" s="480"/>
      <c r="AH67" s="469">
        <v>0</v>
      </c>
      <c r="AI67" s="586"/>
      <c r="AJ67" s="470"/>
      <c r="AK67" s="471">
        <v>0</v>
      </c>
      <c r="AL67" s="586"/>
      <c r="AM67" s="470"/>
      <c r="AN67" s="471">
        <f t="shared" si="4"/>
        <v>0</v>
      </c>
      <c r="AO67" s="586"/>
      <c r="AP67" s="472"/>
    </row>
    <row r="68" spans="28:42" ht="20.100000000000001" customHeight="1" x14ac:dyDescent="0.15">
      <c r="AB68" s="99"/>
      <c r="AC68" s="100"/>
      <c r="AD68" s="506" t="s">
        <v>348</v>
      </c>
      <c r="AE68" s="507"/>
      <c r="AF68" s="507"/>
      <c r="AG68" s="507"/>
      <c r="AH68" s="552">
        <v>0</v>
      </c>
      <c r="AI68" s="544"/>
      <c r="AJ68" s="545"/>
      <c r="AK68" s="553">
        <v>0</v>
      </c>
      <c r="AL68" s="585"/>
      <c r="AM68" s="554"/>
      <c r="AN68" s="553">
        <f t="shared" si="4"/>
        <v>0</v>
      </c>
      <c r="AO68" s="585"/>
      <c r="AP68" s="555"/>
    </row>
    <row r="69" spans="28:42" ht="20.100000000000001" customHeight="1" x14ac:dyDescent="0.15">
      <c r="AB69" s="101"/>
      <c r="AC69" s="104"/>
      <c r="AD69" s="103"/>
      <c r="AE69" s="478" t="s">
        <v>347</v>
      </c>
      <c r="AF69" s="479"/>
      <c r="AG69" s="480"/>
      <c r="AH69" s="469">
        <v>0</v>
      </c>
      <c r="AI69" s="586"/>
      <c r="AJ69" s="470"/>
      <c r="AK69" s="471">
        <v>0</v>
      </c>
      <c r="AL69" s="586"/>
      <c r="AM69" s="470"/>
      <c r="AN69" s="471">
        <f t="shared" si="4"/>
        <v>0</v>
      </c>
      <c r="AO69" s="586"/>
      <c r="AP69" s="472"/>
    </row>
    <row r="71" spans="28:42" ht="20.100000000000001" customHeight="1" x14ac:dyDescent="0.15">
      <c r="AC71" s="84" t="s">
        <v>467</v>
      </c>
      <c r="AE71" s="84" t="s">
        <v>460</v>
      </c>
    </row>
    <row r="72" spans="28:42" ht="20.100000000000001" customHeight="1" x14ac:dyDescent="0.15">
      <c r="AB72" s="486"/>
      <c r="AC72" s="487"/>
      <c r="AD72" s="487"/>
      <c r="AE72" s="487"/>
      <c r="AF72" s="487"/>
      <c r="AG72" s="488"/>
      <c r="AH72" s="489" t="s">
        <v>254</v>
      </c>
      <c r="AI72" s="491"/>
      <c r="AJ72" s="490"/>
      <c r="AK72" s="491" t="s">
        <v>188</v>
      </c>
      <c r="AL72" s="491"/>
      <c r="AM72" s="490"/>
      <c r="AN72" s="491" t="s">
        <v>341</v>
      </c>
      <c r="AO72" s="491"/>
      <c r="AP72" s="492"/>
    </row>
    <row r="73" spans="28:42" ht="20.100000000000001" customHeight="1" x14ac:dyDescent="0.15">
      <c r="AB73" s="493" t="s">
        <v>342</v>
      </c>
      <c r="AC73" s="494"/>
      <c r="AD73" s="494"/>
      <c r="AE73" s="494"/>
      <c r="AF73" s="494"/>
      <c r="AG73" s="495"/>
      <c r="AH73" s="496">
        <v>30000</v>
      </c>
      <c r="AI73" s="496"/>
      <c r="AJ73" s="497"/>
      <c r="AK73" s="496">
        <v>50000</v>
      </c>
      <c r="AL73" s="496"/>
      <c r="AM73" s="497"/>
      <c r="AN73" s="496">
        <f>AK73-AH73</f>
        <v>20000</v>
      </c>
      <c r="AO73" s="496"/>
      <c r="AP73" s="498"/>
    </row>
    <row r="74" spans="28:42" ht="20.100000000000001" customHeight="1" x14ac:dyDescent="0.15">
      <c r="AB74" s="108"/>
      <c r="AC74" s="503" t="s">
        <v>468</v>
      </c>
      <c r="AD74" s="504"/>
      <c r="AE74" s="504"/>
      <c r="AF74" s="504"/>
      <c r="AG74" s="504"/>
      <c r="AH74" s="504"/>
      <c r="AI74" s="504"/>
      <c r="AJ74" s="504"/>
      <c r="AK74" s="504"/>
      <c r="AL74" s="504"/>
      <c r="AM74" s="504"/>
      <c r="AN74" s="504"/>
      <c r="AO74" s="504"/>
      <c r="AP74" s="505"/>
    </row>
    <row r="75" spans="28:42" ht="20.100000000000001" customHeight="1" x14ac:dyDescent="0.15">
      <c r="AB75" s="108"/>
      <c r="AC75" s="506" t="s">
        <v>348</v>
      </c>
      <c r="AD75" s="507"/>
      <c r="AE75" s="507"/>
      <c r="AF75" s="507"/>
      <c r="AG75" s="508"/>
      <c r="AH75" s="542">
        <v>0</v>
      </c>
      <c r="AI75" s="590"/>
      <c r="AJ75" s="543"/>
      <c r="AK75" s="544">
        <v>0</v>
      </c>
      <c r="AL75" s="544"/>
      <c r="AM75" s="545"/>
      <c r="AN75" s="544">
        <f t="shared" ref="AN75:AN83" si="5">AK75-AH75</f>
        <v>0</v>
      </c>
      <c r="AO75" s="544"/>
      <c r="AP75" s="546"/>
    </row>
    <row r="76" spans="28:42" ht="20.100000000000001" customHeight="1" x14ac:dyDescent="0.15">
      <c r="AB76" s="99"/>
      <c r="AC76" s="473" t="s">
        <v>463</v>
      </c>
      <c r="AD76" s="474"/>
      <c r="AE76" s="474"/>
      <c r="AF76" s="474"/>
      <c r="AG76" s="475"/>
      <c r="AH76" s="476">
        <v>1500</v>
      </c>
      <c r="AI76" s="587"/>
      <c r="AJ76" s="477"/>
      <c r="AK76" s="484">
        <v>3000</v>
      </c>
      <c r="AL76" s="484"/>
      <c r="AM76" s="483"/>
      <c r="AN76" s="484">
        <f t="shared" si="5"/>
        <v>1500</v>
      </c>
      <c r="AO76" s="484"/>
      <c r="AP76" s="485"/>
    </row>
    <row r="77" spans="28:42" ht="20.100000000000001" customHeight="1" x14ac:dyDescent="0.15">
      <c r="AB77" s="99"/>
      <c r="AC77" s="100"/>
      <c r="AD77" s="478" t="s">
        <v>347</v>
      </c>
      <c r="AE77" s="479"/>
      <c r="AF77" s="479"/>
      <c r="AG77" s="480"/>
      <c r="AH77" s="469">
        <v>0</v>
      </c>
      <c r="AI77" s="586"/>
      <c r="AJ77" s="470"/>
      <c r="AK77" s="471">
        <v>0</v>
      </c>
      <c r="AL77" s="586"/>
      <c r="AM77" s="470"/>
      <c r="AN77" s="471">
        <f t="shared" si="5"/>
        <v>0</v>
      </c>
      <c r="AO77" s="586"/>
      <c r="AP77" s="472"/>
    </row>
    <row r="78" spans="28:42" ht="20.100000000000001" customHeight="1" x14ac:dyDescent="0.15">
      <c r="AB78" s="99"/>
      <c r="AC78" s="100"/>
      <c r="AD78" s="506" t="s">
        <v>348</v>
      </c>
      <c r="AE78" s="507"/>
      <c r="AF78" s="507"/>
      <c r="AG78" s="507"/>
      <c r="AH78" s="552">
        <v>1500</v>
      </c>
      <c r="AI78" s="544"/>
      <c r="AJ78" s="545"/>
      <c r="AK78" s="553">
        <v>3000</v>
      </c>
      <c r="AL78" s="585"/>
      <c r="AM78" s="554"/>
      <c r="AN78" s="553">
        <f t="shared" si="5"/>
        <v>1500</v>
      </c>
      <c r="AO78" s="585"/>
      <c r="AP78" s="555"/>
    </row>
    <row r="79" spans="28:42" ht="20.100000000000001" customHeight="1" x14ac:dyDescent="0.15">
      <c r="AB79" s="99"/>
      <c r="AC79" s="100"/>
      <c r="AD79" s="103"/>
      <c r="AE79" s="478" t="s">
        <v>352</v>
      </c>
      <c r="AF79" s="479"/>
      <c r="AG79" s="480"/>
      <c r="AH79" s="469">
        <v>0</v>
      </c>
      <c r="AI79" s="586"/>
      <c r="AJ79" s="470"/>
      <c r="AK79" s="471">
        <v>0</v>
      </c>
      <c r="AL79" s="586"/>
      <c r="AM79" s="470"/>
      <c r="AN79" s="471">
        <f t="shared" si="5"/>
        <v>0</v>
      </c>
      <c r="AO79" s="586"/>
      <c r="AP79" s="472"/>
    </row>
    <row r="80" spans="28:42" ht="20.100000000000001" customHeight="1" x14ac:dyDescent="0.15">
      <c r="AB80" s="99"/>
      <c r="AC80" s="473" t="s">
        <v>353</v>
      </c>
      <c r="AD80" s="474"/>
      <c r="AE80" s="474"/>
      <c r="AF80" s="474"/>
      <c r="AG80" s="475"/>
      <c r="AH80" s="476">
        <v>1500</v>
      </c>
      <c r="AI80" s="587"/>
      <c r="AJ80" s="477"/>
      <c r="AK80" s="484">
        <v>1500</v>
      </c>
      <c r="AL80" s="484"/>
      <c r="AM80" s="483"/>
      <c r="AN80" s="484">
        <f t="shared" si="5"/>
        <v>0</v>
      </c>
      <c r="AO80" s="484"/>
      <c r="AP80" s="485"/>
    </row>
    <row r="81" spans="2:66" ht="20.100000000000001" customHeight="1" x14ac:dyDescent="0.15">
      <c r="AB81" s="99"/>
      <c r="AC81" s="100"/>
      <c r="AD81" s="478" t="s">
        <v>347</v>
      </c>
      <c r="AE81" s="479"/>
      <c r="AF81" s="479"/>
      <c r="AG81" s="480"/>
      <c r="AH81" s="469">
        <v>0</v>
      </c>
      <c r="AI81" s="586"/>
      <c r="AJ81" s="470"/>
      <c r="AK81" s="471">
        <v>0</v>
      </c>
      <c r="AL81" s="586"/>
      <c r="AM81" s="470"/>
      <c r="AN81" s="471">
        <f t="shared" si="5"/>
        <v>0</v>
      </c>
      <c r="AO81" s="586"/>
      <c r="AP81" s="472"/>
    </row>
    <row r="82" spans="2:66" ht="20.100000000000001" customHeight="1" x14ac:dyDescent="0.15">
      <c r="AB82" s="99"/>
      <c r="AC82" s="100"/>
      <c r="AD82" s="506" t="s">
        <v>348</v>
      </c>
      <c r="AE82" s="507"/>
      <c r="AF82" s="507"/>
      <c r="AG82" s="507"/>
      <c r="AH82" s="552">
        <v>0</v>
      </c>
      <c r="AI82" s="544"/>
      <c r="AJ82" s="545"/>
      <c r="AK82" s="553">
        <v>0</v>
      </c>
      <c r="AL82" s="585"/>
      <c r="AM82" s="554"/>
      <c r="AN82" s="553">
        <f t="shared" si="5"/>
        <v>0</v>
      </c>
      <c r="AO82" s="585"/>
      <c r="AP82" s="555"/>
    </row>
    <row r="83" spans="2:66" ht="20.100000000000001" customHeight="1" x14ac:dyDescent="0.15">
      <c r="AB83" s="101"/>
      <c r="AC83" s="104"/>
      <c r="AD83" s="103"/>
      <c r="AE83" s="478" t="s">
        <v>347</v>
      </c>
      <c r="AF83" s="479"/>
      <c r="AG83" s="480"/>
      <c r="AH83" s="469">
        <v>0</v>
      </c>
      <c r="AI83" s="586"/>
      <c r="AJ83" s="470"/>
      <c r="AK83" s="471">
        <v>0</v>
      </c>
      <c r="AL83" s="586"/>
      <c r="AM83" s="470"/>
      <c r="AN83" s="471">
        <f t="shared" si="5"/>
        <v>0</v>
      </c>
      <c r="AO83" s="586"/>
      <c r="AP83" s="472"/>
    </row>
    <row r="88" spans="2:66" ht="20.100000000000001" customHeight="1" thickBot="1" x14ac:dyDescent="0.2">
      <c r="B88" s="114"/>
      <c r="C88" s="114"/>
      <c r="D88" s="114"/>
      <c r="E88" s="114"/>
      <c r="F88" s="114"/>
      <c r="G88" s="114"/>
      <c r="H88" s="114"/>
      <c r="I88" s="114"/>
      <c r="J88" s="114"/>
      <c r="K88" s="114"/>
      <c r="L88" s="114"/>
      <c r="M88" s="114"/>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4"/>
      <c r="AL88" s="114"/>
      <c r="AM88" s="114"/>
      <c r="AN88" s="114"/>
      <c r="AO88" s="114"/>
      <c r="AP88" s="114"/>
      <c r="AQ88" s="114"/>
      <c r="AR88" s="114"/>
      <c r="AS88" s="114"/>
      <c r="AT88" s="114"/>
      <c r="AU88" s="114"/>
      <c r="AV88" s="114"/>
      <c r="AW88" s="114"/>
      <c r="AX88" s="114"/>
      <c r="AY88" s="114"/>
      <c r="AZ88" s="114"/>
      <c r="BA88" s="114"/>
      <c r="BB88" s="114"/>
      <c r="BC88" s="114"/>
      <c r="BD88" s="114"/>
      <c r="BE88" s="114"/>
      <c r="BF88" s="114"/>
      <c r="BG88" s="114"/>
      <c r="BH88" s="114"/>
      <c r="BI88" s="114"/>
      <c r="BJ88" s="114"/>
      <c r="BK88" s="114"/>
      <c r="BL88" s="114"/>
      <c r="BM88" s="114"/>
      <c r="BN88" s="114"/>
    </row>
    <row r="90" spans="2:66" s="85" customFormat="1" ht="20.100000000000001" customHeight="1" x14ac:dyDescent="0.15">
      <c r="C90" s="116" t="s">
        <v>469</v>
      </c>
      <c r="AA90" s="116" t="s">
        <v>470</v>
      </c>
      <c r="AX90" s="116" t="s">
        <v>471</v>
      </c>
    </row>
    <row r="91" spans="2:66" ht="20.100000000000001" customHeight="1" x14ac:dyDescent="0.15">
      <c r="AC91" s="84" t="s">
        <v>335</v>
      </c>
      <c r="AZ91" s="84" t="s">
        <v>472</v>
      </c>
    </row>
    <row r="92" spans="2:66" ht="20.100000000000001" customHeight="1" x14ac:dyDescent="0.15">
      <c r="C92" s="84" t="s">
        <v>192</v>
      </c>
      <c r="AC92" s="84" t="s">
        <v>441</v>
      </c>
      <c r="AE92" s="84" t="s">
        <v>442</v>
      </c>
      <c r="AZ92" s="84" t="s">
        <v>444</v>
      </c>
      <c r="BB92" s="84" t="s">
        <v>445</v>
      </c>
    </row>
    <row r="93" spans="2:66" ht="20.100000000000001" customHeight="1" x14ac:dyDescent="0.15">
      <c r="B93" s="486"/>
      <c r="C93" s="487"/>
      <c r="D93" s="487"/>
      <c r="E93" s="487"/>
      <c r="F93" s="487"/>
      <c r="G93" s="488"/>
      <c r="H93" s="489" t="s">
        <v>254</v>
      </c>
      <c r="I93" s="491"/>
      <c r="J93" s="490"/>
      <c r="K93" s="598" t="s">
        <v>188</v>
      </c>
      <c r="L93" s="491"/>
      <c r="M93" s="490"/>
      <c r="N93" s="598" t="s">
        <v>341</v>
      </c>
      <c r="O93" s="491"/>
      <c r="P93" s="492"/>
      <c r="AB93" s="514"/>
      <c r="AC93" s="515"/>
      <c r="AD93" s="515"/>
      <c r="AE93" s="515"/>
      <c r="AF93" s="515"/>
      <c r="AG93" s="516"/>
      <c r="AH93" s="489" t="s">
        <v>254</v>
      </c>
      <c r="AI93" s="491"/>
      <c r="AJ93" s="490"/>
      <c r="AK93" s="491" t="s">
        <v>188</v>
      </c>
      <c r="AL93" s="491"/>
      <c r="AM93" s="490"/>
      <c r="AN93" s="491" t="s">
        <v>341</v>
      </c>
      <c r="AO93" s="491"/>
      <c r="AP93" s="492"/>
      <c r="AY93" s="486"/>
      <c r="AZ93" s="487"/>
      <c r="BA93" s="487"/>
      <c r="BB93" s="487"/>
      <c r="BC93" s="487"/>
      <c r="BD93" s="488"/>
      <c r="BE93" s="489" t="s">
        <v>254</v>
      </c>
      <c r="BF93" s="491"/>
      <c r="BG93" s="490"/>
      <c r="BH93" s="491" t="s">
        <v>188</v>
      </c>
      <c r="BI93" s="491"/>
      <c r="BJ93" s="490"/>
      <c r="BK93" s="491" t="s">
        <v>341</v>
      </c>
      <c r="BL93" s="491"/>
      <c r="BM93" s="492"/>
    </row>
    <row r="94" spans="2:66" ht="20.100000000000001" customHeight="1" x14ac:dyDescent="0.15">
      <c r="B94" s="493" t="s">
        <v>342</v>
      </c>
      <c r="C94" s="494"/>
      <c r="D94" s="494"/>
      <c r="E94" s="494"/>
      <c r="F94" s="494"/>
      <c r="G94" s="495"/>
      <c r="H94" s="596">
        <v>10000</v>
      </c>
      <c r="I94" s="496"/>
      <c r="J94" s="497"/>
      <c r="K94" s="597">
        <v>20000</v>
      </c>
      <c r="L94" s="496"/>
      <c r="M94" s="497"/>
      <c r="N94" s="597">
        <v>10000</v>
      </c>
      <c r="O94" s="496"/>
      <c r="P94" s="498"/>
      <c r="AB94" s="493" t="s">
        <v>342</v>
      </c>
      <c r="AC94" s="494"/>
      <c r="AD94" s="494"/>
      <c r="AE94" s="494"/>
      <c r="AF94" s="494"/>
      <c r="AG94" s="495"/>
      <c r="AH94" s="592">
        <v>100000</v>
      </c>
      <c r="AI94" s="592"/>
      <c r="AJ94" s="593"/>
      <c r="AK94" s="591">
        <v>200000</v>
      </c>
      <c r="AL94" s="592"/>
      <c r="AM94" s="593"/>
      <c r="AN94" s="591">
        <f>AK94-AH94</f>
        <v>100000</v>
      </c>
      <c r="AO94" s="592"/>
      <c r="AP94" s="594"/>
      <c r="AY94" s="493" t="s">
        <v>342</v>
      </c>
      <c r="AZ94" s="494"/>
      <c r="BA94" s="494"/>
      <c r="BB94" s="494"/>
      <c r="BC94" s="494"/>
      <c r="BD94" s="495"/>
      <c r="BE94" s="538" t="s">
        <v>343</v>
      </c>
      <c r="BF94" s="595"/>
      <c r="BG94" s="539"/>
      <c r="BH94" s="540" t="s">
        <v>343</v>
      </c>
      <c r="BI94" s="595"/>
      <c r="BJ94" s="539"/>
      <c r="BK94" s="540" t="s">
        <v>343</v>
      </c>
      <c r="BL94" s="595"/>
      <c r="BM94" s="541"/>
    </row>
    <row r="95" spans="2:66" ht="20.100000000000001" customHeight="1" x14ac:dyDescent="0.15">
      <c r="B95" s="99"/>
      <c r="C95" s="473" t="s">
        <v>344</v>
      </c>
      <c r="D95" s="474"/>
      <c r="E95" s="474"/>
      <c r="F95" s="474"/>
      <c r="G95" s="475"/>
      <c r="H95" s="589">
        <v>4000</v>
      </c>
      <c r="I95" s="484"/>
      <c r="J95" s="483"/>
      <c r="K95" s="482">
        <v>14000</v>
      </c>
      <c r="L95" s="484"/>
      <c r="M95" s="483"/>
      <c r="N95" s="482">
        <v>10000</v>
      </c>
      <c r="O95" s="484"/>
      <c r="P95" s="485"/>
      <c r="AB95" s="99"/>
      <c r="AC95" s="503" t="s">
        <v>345</v>
      </c>
      <c r="AD95" s="504"/>
      <c r="AE95" s="504"/>
      <c r="AF95" s="504"/>
      <c r="AG95" s="504"/>
      <c r="AH95" s="504"/>
      <c r="AI95" s="504"/>
      <c r="AJ95" s="504"/>
      <c r="AK95" s="504"/>
      <c r="AL95" s="504"/>
      <c r="AM95" s="504"/>
      <c r="AN95" s="504"/>
      <c r="AO95" s="504"/>
      <c r="AP95" s="505"/>
      <c r="AY95" s="99"/>
      <c r="AZ95" s="503" t="s">
        <v>346</v>
      </c>
      <c r="BA95" s="504"/>
      <c r="BB95" s="504"/>
      <c r="BC95" s="504"/>
      <c r="BD95" s="504"/>
      <c r="BE95" s="504"/>
      <c r="BF95" s="504"/>
      <c r="BG95" s="504"/>
      <c r="BH95" s="504"/>
      <c r="BI95" s="504"/>
      <c r="BJ95" s="504"/>
      <c r="BK95" s="504"/>
      <c r="BL95" s="504"/>
      <c r="BM95" s="505"/>
    </row>
    <row r="96" spans="2:66" ht="20.100000000000001" customHeight="1" x14ac:dyDescent="0.15">
      <c r="B96" s="99"/>
      <c r="C96" s="100"/>
      <c r="D96" s="478" t="s">
        <v>347</v>
      </c>
      <c r="E96" s="479"/>
      <c r="F96" s="479"/>
      <c r="G96" s="480"/>
      <c r="H96" s="469">
        <v>0</v>
      </c>
      <c r="I96" s="586"/>
      <c r="J96" s="470"/>
      <c r="K96" s="471">
        <v>6000</v>
      </c>
      <c r="L96" s="586"/>
      <c r="M96" s="470"/>
      <c r="N96" s="471">
        <v>6000</v>
      </c>
      <c r="O96" s="586"/>
      <c r="P96" s="472"/>
      <c r="AB96" s="99"/>
      <c r="AC96" s="506" t="s">
        <v>348</v>
      </c>
      <c r="AD96" s="507"/>
      <c r="AE96" s="507"/>
      <c r="AF96" s="507"/>
      <c r="AG96" s="508"/>
      <c r="AH96" s="542">
        <v>0</v>
      </c>
      <c r="AI96" s="590"/>
      <c r="AJ96" s="543"/>
      <c r="AK96" s="544">
        <v>100000</v>
      </c>
      <c r="AL96" s="544"/>
      <c r="AM96" s="545"/>
      <c r="AN96" s="544">
        <f t="shared" ref="AN96:AN104" si="6">AK96-AH96</f>
        <v>100000</v>
      </c>
      <c r="AO96" s="544"/>
      <c r="AP96" s="546"/>
      <c r="AY96" s="99"/>
      <c r="AZ96" s="506" t="s">
        <v>348</v>
      </c>
      <c r="BA96" s="507"/>
      <c r="BB96" s="507"/>
      <c r="BC96" s="507"/>
      <c r="BD96" s="508"/>
      <c r="BE96" s="542">
        <v>0</v>
      </c>
      <c r="BF96" s="590"/>
      <c r="BG96" s="543"/>
      <c r="BH96" s="544">
        <v>6000</v>
      </c>
      <c r="BI96" s="544"/>
      <c r="BJ96" s="545"/>
      <c r="BK96" s="544">
        <f t="shared" ref="BK96:BK103" si="7">BH96-BE96</f>
        <v>6000</v>
      </c>
      <c r="BL96" s="544"/>
      <c r="BM96" s="546"/>
    </row>
    <row r="97" spans="1:65" ht="20.100000000000001" customHeight="1" x14ac:dyDescent="0.15">
      <c r="B97" s="99"/>
      <c r="C97" s="473" t="s">
        <v>349</v>
      </c>
      <c r="D97" s="474"/>
      <c r="E97" s="474"/>
      <c r="F97" s="474"/>
      <c r="G97" s="475"/>
      <c r="H97" s="589">
        <v>6000</v>
      </c>
      <c r="I97" s="484"/>
      <c r="J97" s="483"/>
      <c r="K97" s="482">
        <v>6000</v>
      </c>
      <c r="L97" s="484"/>
      <c r="M97" s="483"/>
      <c r="N97" s="482">
        <v>0</v>
      </c>
      <c r="O97" s="484"/>
      <c r="P97" s="485"/>
      <c r="AB97" s="99"/>
      <c r="AC97" s="532" t="s">
        <v>350</v>
      </c>
      <c r="AD97" s="533"/>
      <c r="AE97" s="533"/>
      <c r="AF97" s="533"/>
      <c r="AG97" s="534"/>
      <c r="AH97" s="547">
        <v>0</v>
      </c>
      <c r="AI97" s="588"/>
      <c r="AJ97" s="548"/>
      <c r="AK97" s="549">
        <v>7000</v>
      </c>
      <c r="AL97" s="549"/>
      <c r="AM97" s="550"/>
      <c r="AN97" s="549">
        <f t="shared" si="6"/>
        <v>7000</v>
      </c>
      <c r="AO97" s="549"/>
      <c r="AP97" s="551"/>
      <c r="AY97" s="99"/>
      <c r="AZ97" s="532" t="s">
        <v>452</v>
      </c>
      <c r="BA97" s="533"/>
      <c r="BB97" s="533"/>
      <c r="BC97" s="533"/>
      <c r="BD97" s="534"/>
      <c r="BE97" s="547">
        <v>0</v>
      </c>
      <c r="BF97" s="588"/>
      <c r="BG97" s="548"/>
      <c r="BH97" s="549">
        <v>3600</v>
      </c>
      <c r="BI97" s="549"/>
      <c r="BJ97" s="550"/>
      <c r="BK97" s="549">
        <f t="shared" si="7"/>
        <v>3600</v>
      </c>
      <c r="BL97" s="549"/>
      <c r="BM97" s="551"/>
    </row>
    <row r="98" spans="1:65" ht="20.100000000000001" customHeight="1" x14ac:dyDescent="0.15">
      <c r="B98" s="101"/>
      <c r="C98" s="102"/>
      <c r="D98" s="478" t="s">
        <v>347</v>
      </c>
      <c r="E98" s="479"/>
      <c r="F98" s="479"/>
      <c r="G98" s="480"/>
      <c r="H98" s="469">
        <v>0</v>
      </c>
      <c r="I98" s="586"/>
      <c r="J98" s="470"/>
      <c r="K98" s="471">
        <v>0</v>
      </c>
      <c r="L98" s="586"/>
      <c r="M98" s="470"/>
      <c r="N98" s="471">
        <v>0</v>
      </c>
      <c r="O98" s="586"/>
      <c r="P98" s="472"/>
      <c r="AB98" s="99"/>
      <c r="AC98" s="100"/>
      <c r="AD98" s="478" t="s">
        <v>347</v>
      </c>
      <c r="AE98" s="479"/>
      <c r="AF98" s="479"/>
      <c r="AG98" s="480"/>
      <c r="AH98" s="469">
        <v>0</v>
      </c>
      <c r="AI98" s="586"/>
      <c r="AJ98" s="470"/>
      <c r="AK98" s="471">
        <v>6000</v>
      </c>
      <c r="AL98" s="586"/>
      <c r="AM98" s="470"/>
      <c r="AN98" s="471">
        <f t="shared" si="6"/>
        <v>6000</v>
      </c>
      <c r="AO98" s="586"/>
      <c r="AP98" s="472"/>
      <c r="AY98" s="99"/>
      <c r="AZ98" s="100"/>
      <c r="BA98" s="478" t="s">
        <v>347</v>
      </c>
      <c r="BB98" s="479"/>
      <c r="BC98" s="479"/>
      <c r="BD98" s="480"/>
      <c r="BE98" s="469">
        <v>0</v>
      </c>
      <c r="BF98" s="586"/>
      <c r="BG98" s="470"/>
      <c r="BH98" s="471">
        <v>3600</v>
      </c>
      <c r="BI98" s="586"/>
      <c r="BJ98" s="470"/>
      <c r="BK98" s="471">
        <f t="shared" si="7"/>
        <v>3600</v>
      </c>
      <c r="BL98" s="586"/>
      <c r="BM98" s="472"/>
    </row>
    <row r="99" spans="1:65" ht="20.100000000000001" customHeight="1" x14ac:dyDescent="0.15">
      <c r="AB99" s="99"/>
      <c r="AC99" s="100"/>
      <c r="AD99" s="506" t="s">
        <v>348</v>
      </c>
      <c r="AE99" s="507"/>
      <c r="AF99" s="507"/>
      <c r="AG99" s="507"/>
      <c r="AH99" s="552">
        <v>0</v>
      </c>
      <c r="AI99" s="544"/>
      <c r="AJ99" s="545"/>
      <c r="AK99" s="553">
        <v>7000</v>
      </c>
      <c r="AL99" s="585"/>
      <c r="AM99" s="554"/>
      <c r="AN99" s="553">
        <f t="shared" si="6"/>
        <v>7000</v>
      </c>
      <c r="AO99" s="585"/>
      <c r="AP99" s="555"/>
      <c r="AY99" s="99"/>
      <c r="AZ99" s="100"/>
      <c r="BA99" s="506" t="s">
        <v>348</v>
      </c>
      <c r="BB99" s="507"/>
      <c r="BC99" s="507"/>
      <c r="BD99" s="507"/>
      <c r="BE99" s="552">
        <v>0</v>
      </c>
      <c r="BF99" s="544"/>
      <c r="BG99" s="545"/>
      <c r="BH99" s="553">
        <v>3600</v>
      </c>
      <c r="BI99" s="585"/>
      <c r="BJ99" s="554"/>
      <c r="BK99" s="553">
        <f t="shared" si="7"/>
        <v>3600</v>
      </c>
      <c r="BL99" s="585"/>
      <c r="BM99" s="555"/>
    </row>
    <row r="100" spans="1:65" ht="20.100000000000001" customHeight="1" x14ac:dyDescent="0.15">
      <c r="B100" s="84" t="s">
        <v>473</v>
      </c>
      <c r="AB100" s="99"/>
      <c r="AC100" s="100"/>
      <c r="AD100" s="103"/>
      <c r="AE100" s="478" t="s">
        <v>352</v>
      </c>
      <c r="AF100" s="479"/>
      <c r="AG100" s="480"/>
      <c r="AH100" s="469">
        <v>0</v>
      </c>
      <c r="AI100" s="586"/>
      <c r="AJ100" s="470"/>
      <c r="AK100" s="471">
        <v>6000</v>
      </c>
      <c r="AL100" s="586"/>
      <c r="AM100" s="470"/>
      <c r="AN100" s="471">
        <f t="shared" si="6"/>
        <v>6000</v>
      </c>
      <c r="AO100" s="586"/>
      <c r="AP100" s="472"/>
      <c r="AY100" s="99"/>
      <c r="AZ100" s="100"/>
      <c r="BA100" s="103"/>
      <c r="BB100" s="478" t="s">
        <v>352</v>
      </c>
      <c r="BC100" s="479"/>
      <c r="BD100" s="480"/>
      <c r="BE100" s="469">
        <v>0</v>
      </c>
      <c r="BF100" s="586"/>
      <c r="BG100" s="470"/>
      <c r="BH100" s="471">
        <v>3600</v>
      </c>
      <c r="BI100" s="586"/>
      <c r="BJ100" s="470"/>
      <c r="BK100" s="471">
        <f t="shared" si="7"/>
        <v>3600</v>
      </c>
      <c r="BL100" s="586"/>
      <c r="BM100" s="472"/>
    </row>
    <row r="101" spans="1:65" ht="20.100000000000001" customHeight="1" x14ac:dyDescent="0.15">
      <c r="B101" s="84" t="s">
        <v>474</v>
      </c>
      <c r="C101" s="84" t="s">
        <v>475</v>
      </c>
      <c r="AB101" s="99"/>
      <c r="AC101" s="473" t="s">
        <v>353</v>
      </c>
      <c r="AD101" s="474"/>
      <c r="AE101" s="474"/>
      <c r="AF101" s="474"/>
      <c r="AG101" s="475"/>
      <c r="AH101" s="476">
        <v>1000</v>
      </c>
      <c r="AI101" s="587"/>
      <c r="AJ101" s="477"/>
      <c r="AK101" s="484">
        <v>1000</v>
      </c>
      <c r="AL101" s="484"/>
      <c r="AM101" s="483"/>
      <c r="AN101" s="484">
        <f t="shared" si="6"/>
        <v>0</v>
      </c>
      <c r="AO101" s="484"/>
      <c r="AP101" s="485"/>
      <c r="AY101" s="99"/>
      <c r="AZ101" s="473" t="s">
        <v>457</v>
      </c>
      <c r="BA101" s="474"/>
      <c r="BB101" s="474"/>
      <c r="BC101" s="474"/>
      <c r="BD101" s="475"/>
      <c r="BE101" s="476">
        <v>1800</v>
      </c>
      <c r="BF101" s="587"/>
      <c r="BG101" s="477"/>
      <c r="BH101" s="484">
        <v>3000</v>
      </c>
      <c r="BI101" s="484"/>
      <c r="BJ101" s="483"/>
      <c r="BK101" s="484">
        <f t="shared" si="7"/>
        <v>1200</v>
      </c>
      <c r="BL101" s="484"/>
      <c r="BM101" s="485"/>
    </row>
    <row r="102" spans="1:65" ht="20.100000000000001" customHeight="1" x14ac:dyDescent="0.15">
      <c r="C102" s="84" t="s">
        <v>476</v>
      </c>
      <c r="AB102" s="99"/>
      <c r="AC102" s="100"/>
      <c r="AD102" s="478" t="s">
        <v>347</v>
      </c>
      <c r="AE102" s="479"/>
      <c r="AF102" s="479"/>
      <c r="AG102" s="480"/>
      <c r="AH102" s="469">
        <v>0</v>
      </c>
      <c r="AI102" s="586"/>
      <c r="AJ102" s="470"/>
      <c r="AK102" s="471">
        <v>0</v>
      </c>
      <c r="AL102" s="586"/>
      <c r="AM102" s="470"/>
      <c r="AN102" s="471">
        <f t="shared" si="6"/>
        <v>0</v>
      </c>
      <c r="AO102" s="586"/>
      <c r="AP102" s="472"/>
      <c r="AY102" s="99"/>
      <c r="AZ102" s="100"/>
      <c r="BA102" s="478" t="s">
        <v>347</v>
      </c>
      <c r="BB102" s="479"/>
      <c r="BC102" s="479"/>
      <c r="BD102" s="480"/>
      <c r="BE102" s="469">
        <v>0</v>
      </c>
      <c r="BF102" s="586"/>
      <c r="BG102" s="470"/>
      <c r="BH102" s="471">
        <v>0</v>
      </c>
      <c r="BI102" s="586"/>
      <c r="BJ102" s="470"/>
      <c r="BK102" s="471">
        <f t="shared" si="7"/>
        <v>0</v>
      </c>
      <c r="BL102" s="586"/>
      <c r="BM102" s="472"/>
    </row>
    <row r="103" spans="1:65" ht="20.100000000000001" customHeight="1" x14ac:dyDescent="0.15">
      <c r="C103" s="84" t="s">
        <v>477</v>
      </c>
      <c r="AB103" s="99"/>
      <c r="AC103" s="100"/>
      <c r="AD103" s="506" t="s">
        <v>348</v>
      </c>
      <c r="AE103" s="507"/>
      <c r="AF103" s="507"/>
      <c r="AG103" s="507"/>
      <c r="AH103" s="552">
        <v>0</v>
      </c>
      <c r="AI103" s="544"/>
      <c r="AJ103" s="545"/>
      <c r="AK103" s="553">
        <v>0</v>
      </c>
      <c r="AL103" s="585"/>
      <c r="AM103" s="554"/>
      <c r="AN103" s="553">
        <f t="shared" si="6"/>
        <v>0</v>
      </c>
      <c r="AO103" s="585"/>
      <c r="AP103" s="555"/>
      <c r="AY103" s="99"/>
      <c r="AZ103" s="100"/>
      <c r="BA103" s="506" t="s">
        <v>348</v>
      </c>
      <c r="BB103" s="507"/>
      <c r="BC103" s="507"/>
      <c r="BD103" s="507"/>
      <c r="BE103" s="552">
        <v>0</v>
      </c>
      <c r="BF103" s="544"/>
      <c r="BG103" s="545"/>
      <c r="BH103" s="553">
        <v>0</v>
      </c>
      <c r="BI103" s="585"/>
      <c r="BJ103" s="554"/>
      <c r="BK103" s="553">
        <f t="shared" si="7"/>
        <v>0</v>
      </c>
      <c r="BL103" s="585"/>
      <c r="BM103" s="555"/>
    </row>
    <row r="104" spans="1:65" ht="20.100000000000001" customHeight="1" x14ac:dyDescent="0.15">
      <c r="B104" s="84" t="s">
        <v>474</v>
      </c>
      <c r="C104" s="84" t="s">
        <v>478</v>
      </c>
      <c r="AB104" s="101"/>
      <c r="AC104" s="104"/>
      <c r="AD104" s="103"/>
      <c r="AE104" s="478" t="s">
        <v>347</v>
      </c>
      <c r="AF104" s="479"/>
      <c r="AG104" s="480"/>
      <c r="AH104" s="469">
        <v>0</v>
      </c>
      <c r="AI104" s="586"/>
      <c r="AJ104" s="470"/>
      <c r="AK104" s="471">
        <v>0</v>
      </c>
      <c r="AL104" s="586"/>
      <c r="AM104" s="470"/>
      <c r="AN104" s="471">
        <f t="shared" si="6"/>
        <v>0</v>
      </c>
      <c r="AO104" s="586"/>
      <c r="AP104" s="472"/>
      <c r="AY104" s="101"/>
      <c r="AZ104" s="102"/>
      <c r="BA104" s="103"/>
      <c r="BB104" s="478" t="s">
        <v>347</v>
      </c>
      <c r="BC104" s="479"/>
      <c r="BD104" s="480"/>
      <c r="BE104" s="469">
        <v>0</v>
      </c>
      <c r="BF104" s="586"/>
      <c r="BG104" s="470"/>
      <c r="BH104" s="471">
        <v>0</v>
      </c>
      <c r="BI104" s="586"/>
      <c r="BJ104" s="470"/>
      <c r="BK104" s="471">
        <f>BH104-BE104</f>
        <v>0</v>
      </c>
      <c r="BL104" s="586"/>
      <c r="BM104" s="472"/>
    </row>
    <row r="105" spans="1:65" ht="20.100000000000001" customHeight="1" x14ac:dyDescent="0.15">
      <c r="C105" s="84" t="s">
        <v>479</v>
      </c>
    </row>
    <row r="106" spans="1:65" ht="20.100000000000001" customHeight="1" x14ac:dyDescent="0.15">
      <c r="C106" s="84" t="s">
        <v>480</v>
      </c>
      <c r="AB106" s="84" t="s">
        <v>473</v>
      </c>
      <c r="AY106" s="84" t="s">
        <v>473</v>
      </c>
    </row>
    <row r="107" spans="1:65" ht="20.100000000000001" customHeight="1" x14ac:dyDescent="0.15">
      <c r="AB107" s="84" t="s">
        <v>474</v>
      </c>
      <c r="AC107" s="84" t="s">
        <v>478</v>
      </c>
      <c r="AY107" s="84" t="s">
        <v>474</v>
      </c>
      <c r="AZ107" s="84" t="s">
        <v>481</v>
      </c>
    </row>
    <row r="108" spans="1:65" ht="20.100000000000001" customHeight="1" x14ac:dyDescent="0.15">
      <c r="B108" s="84" t="s">
        <v>482</v>
      </c>
      <c r="AC108" s="84" t="s">
        <v>483</v>
      </c>
      <c r="AZ108" s="584" t="s">
        <v>484</v>
      </c>
      <c r="BA108" s="584"/>
      <c r="BB108" s="584"/>
      <c r="BC108" s="584"/>
      <c r="BD108" s="584"/>
      <c r="BE108" s="584"/>
      <c r="BF108" s="584"/>
      <c r="BG108" s="584"/>
      <c r="BH108" s="584"/>
      <c r="BI108" s="584"/>
      <c r="BJ108" s="584"/>
      <c r="BK108" s="584"/>
      <c r="BL108" s="584"/>
      <c r="BM108" s="584"/>
    </row>
    <row r="109" spans="1:65" ht="20.100000000000001" customHeight="1" x14ac:dyDescent="0.15">
      <c r="A109" s="84">
        <v>11</v>
      </c>
      <c r="B109" s="84" t="s">
        <v>474</v>
      </c>
      <c r="C109" s="84" t="s">
        <v>485</v>
      </c>
      <c r="AC109" s="84" t="s">
        <v>486</v>
      </c>
      <c r="AZ109" s="584"/>
      <c r="BA109" s="584"/>
      <c r="BB109" s="584"/>
      <c r="BC109" s="584"/>
      <c r="BD109" s="584"/>
      <c r="BE109" s="584"/>
      <c r="BF109" s="584"/>
      <c r="BG109" s="584"/>
      <c r="BH109" s="584"/>
      <c r="BI109" s="584"/>
      <c r="BJ109" s="584"/>
      <c r="BK109" s="584"/>
      <c r="BL109" s="584"/>
      <c r="BM109" s="584"/>
    </row>
    <row r="110" spans="1:65" ht="20.100000000000001" customHeight="1" x14ac:dyDescent="0.15">
      <c r="C110" s="84" t="s">
        <v>487</v>
      </c>
      <c r="AZ110" s="84" t="s">
        <v>488</v>
      </c>
    </row>
    <row r="111" spans="1:65" ht="20.100000000000001" customHeight="1" x14ac:dyDescent="0.15">
      <c r="A111" s="84">
        <v>23</v>
      </c>
      <c r="B111" s="84" t="s">
        <v>474</v>
      </c>
      <c r="C111" s="84" t="s">
        <v>489</v>
      </c>
      <c r="AB111" s="84" t="s">
        <v>482</v>
      </c>
      <c r="AZ111" s="84" t="s">
        <v>490</v>
      </c>
    </row>
    <row r="112" spans="1:65" ht="20.100000000000001" customHeight="1" x14ac:dyDescent="0.15">
      <c r="C112" s="84" t="s">
        <v>491</v>
      </c>
      <c r="AA112" s="84">
        <v>16</v>
      </c>
      <c r="AB112" s="84" t="s">
        <v>474</v>
      </c>
      <c r="AC112" s="84" t="s">
        <v>492</v>
      </c>
      <c r="AZ112" s="584" t="s">
        <v>493</v>
      </c>
      <c r="BA112" s="584"/>
      <c r="BB112" s="584"/>
      <c r="BC112" s="584"/>
      <c r="BD112" s="584"/>
      <c r="BE112" s="584"/>
      <c r="BF112" s="584"/>
      <c r="BG112" s="584"/>
      <c r="BH112" s="584"/>
      <c r="BI112" s="584"/>
      <c r="BJ112" s="584"/>
      <c r="BK112" s="584"/>
      <c r="BL112" s="584"/>
      <c r="BM112" s="584"/>
    </row>
    <row r="113" spans="29:65" ht="20.100000000000001" customHeight="1" x14ac:dyDescent="0.15">
      <c r="AC113" s="84" t="s">
        <v>494</v>
      </c>
      <c r="AZ113" s="584"/>
      <c r="BA113" s="584"/>
      <c r="BB113" s="584"/>
      <c r="BC113" s="584"/>
      <c r="BD113" s="584"/>
      <c r="BE113" s="584"/>
      <c r="BF113" s="584"/>
      <c r="BG113" s="584"/>
      <c r="BH113" s="584"/>
      <c r="BI113" s="584"/>
      <c r="BJ113" s="584"/>
      <c r="BK113" s="584"/>
      <c r="BL113" s="584"/>
      <c r="BM113" s="584"/>
    </row>
    <row r="114" spans="29:65" ht="20.100000000000001" customHeight="1" x14ac:dyDescent="0.15">
      <c r="AY114" s="84" t="s">
        <v>474</v>
      </c>
      <c r="AZ114" s="84" t="s">
        <v>495</v>
      </c>
    </row>
    <row r="115" spans="29:65" ht="20.100000000000001" customHeight="1" x14ac:dyDescent="0.15">
      <c r="AZ115" s="584" t="s">
        <v>496</v>
      </c>
      <c r="BA115" s="584"/>
      <c r="BB115" s="584"/>
      <c r="BC115" s="584"/>
      <c r="BD115" s="584"/>
      <c r="BE115" s="584"/>
      <c r="BF115" s="584"/>
      <c r="BG115" s="584"/>
      <c r="BH115" s="584"/>
      <c r="BI115" s="584"/>
      <c r="BJ115" s="584"/>
      <c r="BK115" s="584"/>
      <c r="BL115" s="584"/>
      <c r="BM115" s="584"/>
    </row>
    <row r="116" spans="29:65" ht="20.100000000000001" customHeight="1" x14ac:dyDescent="0.15">
      <c r="AZ116" s="584"/>
      <c r="BA116" s="584"/>
      <c r="BB116" s="584"/>
      <c r="BC116" s="584"/>
      <c r="BD116" s="584"/>
      <c r="BE116" s="584"/>
      <c r="BF116" s="584"/>
      <c r="BG116" s="584"/>
      <c r="BH116" s="584"/>
      <c r="BI116" s="584"/>
      <c r="BJ116" s="584"/>
      <c r="BK116" s="584"/>
      <c r="BL116" s="584"/>
      <c r="BM116" s="584"/>
    </row>
    <row r="117" spans="29:65" ht="20.100000000000001" customHeight="1" x14ac:dyDescent="0.15">
      <c r="AZ117" s="584"/>
      <c r="BA117" s="584"/>
      <c r="BB117" s="584"/>
      <c r="BC117" s="584"/>
      <c r="BD117" s="584"/>
      <c r="BE117" s="584"/>
      <c r="BF117" s="584"/>
      <c r="BG117" s="584"/>
      <c r="BH117" s="584"/>
      <c r="BI117" s="584"/>
      <c r="BJ117" s="584"/>
      <c r="BK117" s="584"/>
      <c r="BL117" s="584"/>
      <c r="BM117" s="584"/>
    </row>
    <row r="118" spans="29:65" ht="20.100000000000001" customHeight="1" x14ac:dyDescent="0.15">
      <c r="AZ118" s="84" t="s">
        <v>497</v>
      </c>
    </row>
    <row r="120" spans="29:65" ht="20.100000000000001" customHeight="1" x14ac:dyDescent="0.15">
      <c r="AY120" s="84" t="s">
        <v>482</v>
      </c>
    </row>
    <row r="121" spans="29:65" ht="20.100000000000001" customHeight="1" x14ac:dyDescent="0.15">
      <c r="AX121" s="84">
        <v>4</v>
      </c>
      <c r="AY121" s="84" t="s">
        <v>474</v>
      </c>
      <c r="AZ121" s="84" t="s">
        <v>498</v>
      </c>
    </row>
    <row r="122" spans="29:65" ht="20.100000000000001" customHeight="1" x14ac:dyDescent="0.15">
      <c r="AZ122" s="84" t="s">
        <v>499</v>
      </c>
    </row>
    <row r="123" spans="29:65" ht="20.100000000000001" customHeight="1" x14ac:dyDescent="0.15">
      <c r="AZ123" s="84" t="s">
        <v>500</v>
      </c>
    </row>
    <row r="124" spans="29:65" ht="20.100000000000001" customHeight="1" x14ac:dyDescent="0.15">
      <c r="AZ124" s="84" t="s">
        <v>501</v>
      </c>
    </row>
    <row r="134" spans="3:3" ht="20.100000000000001" customHeight="1" x14ac:dyDescent="0.15">
      <c r="C134" s="84" t="s">
        <v>502</v>
      </c>
    </row>
    <row r="135" spans="3:3" ht="20.100000000000001" customHeight="1" x14ac:dyDescent="0.15">
      <c r="C135" s="84" t="s">
        <v>503</v>
      </c>
    </row>
    <row r="136" spans="3:3" ht="20.100000000000001" customHeight="1" x14ac:dyDescent="0.15">
      <c r="C136" s="84" t="s">
        <v>504</v>
      </c>
    </row>
    <row r="137" spans="3:3" ht="20.100000000000001" customHeight="1" x14ac:dyDescent="0.15">
      <c r="C137" s="84" t="s">
        <v>505</v>
      </c>
    </row>
    <row r="138" spans="3:3" ht="20.100000000000001" customHeight="1" x14ac:dyDescent="0.15">
      <c r="C138" s="84" t="s">
        <v>506</v>
      </c>
    </row>
    <row r="139" spans="3:3" ht="20.100000000000001" customHeight="1" x14ac:dyDescent="0.15">
      <c r="C139" s="84" t="s">
        <v>507</v>
      </c>
    </row>
    <row r="140" spans="3:3" ht="20.100000000000001" customHeight="1" x14ac:dyDescent="0.15">
      <c r="C140" s="84" t="s">
        <v>508</v>
      </c>
    </row>
  </sheetData>
  <mergeCells count="418">
    <mergeCell ref="BH1:BM1"/>
    <mergeCell ref="AC6:AP12"/>
    <mergeCell ref="AZ6:BM12"/>
    <mergeCell ref="B15:G15"/>
    <mergeCell ref="H15:J15"/>
    <mergeCell ref="K15:M15"/>
    <mergeCell ref="N15:P15"/>
    <mergeCell ref="AB15:AG15"/>
    <mergeCell ref="AH15:AJ15"/>
    <mergeCell ref="AK15:AM15"/>
    <mergeCell ref="AN15:AP15"/>
    <mergeCell ref="AY15:BD15"/>
    <mergeCell ref="BE15:BG15"/>
    <mergeCell ref="BH15:BJ15"/>
    <mergeCell ref="BK15:BM15"/>
    <mergeCell ref="B16:G16"/>
    <mergeCell ref="H16:J16"/>
    <mergeCell ref="K16:M16"/>
    <mergeCell ref="N16:P16"/>
    <mergeCell ref="AB16:AG16"/>
    <mergeCell ref="AH16:AJ16"/>
    <mergeCell ref="C17:G17"/>
    <mergeCell ref="H17:J17"/>
    <mergeCell ref="K17:M17"/>
    <mergeCell ref="N17:P17"/>
    <mergeCell ref="AC17:AP17"/>
    <mergeCell ref="AZ17:BM17"/>
    <mergeCell ref="AK16:AM16"/>
    <mergeCell ref="AN16:AP16"/>
    <mergeCell ref="AY16:BD16"/>
    <mergeCell ref="BE16:BG16"/>
    <mergeCell ref="BH16:BJ16"/>
    <mergeCell ref="BK16:BM16"/>
    <mergeCell ref="AK18:AM18"/>
    <mergeCell ref="AN18:AP18"/>
    <mergeCell ref="AZ18:BD18"/>
    <mergeCell ref="BE18:BG18"/>
    <mergeCell ref="BH18:BJ18"/>
    <mergeCell ref="BK18:BM18"/>
    <mergeCell ref="D18:G18"/>
    <mergeCell ref="H18:J18"/>
    <mergeCell ref="K18:M18"/>
    <mergeCell ref="N18:P18"/>
    <mergeCell ref="AC18:AG18"/>
    <mergeCell ref="AH18:AJ18"/>
    <mergeCell ref="AK19:AM19"/>
    <mergeCell ref="AN19:AP19"/>
    <mergeCell ref="AZ19:BD19"/>
    <mergeCell ref="BE19:BG19"/>
    <mergeCell ref="BH19:BJ19"/>
    <mergeCell ref="BK19:BM19"/>
    <mergeCell ref="C19:G19"/>
    <mergeCell ref="H19:J19"/>
    <mergeCell ref="K19:M19"/>
    <mergeCell ref="N19:P19"/>
    <mergeCell ref="AC19:AG19"/>
    <mergeCell ref="AH19:AJ19"/>
    <mergeCell ref="AK20:AM20"/>
    <mergeCell ref="AN20:AP20"/>
    <mergeCell ref="BA20:BD20"/>
    <mergeCell ref="BE20:BG20"/>
    <mergeCell ref="BH20:BJ20"/>
    <mergeCell ref="BK20:BM20"/>
    <mergeCell ref="D20:G20"/>
    <mergeCell ref="H20:J20"/>
    <mergeCell ref="K20:M20"/>
    <mergeCell ref="N20:P20"/>
    <mergeCell ref="AD20:AG20"/>
    <mergeCell ref="AH20:AJ20"/>
    <mergeCell ref="BH21:BJ21"/>
    <mergeCell ref="BK21:BM21"/>
    <mergeCell ref="AE22:AG22"/>
    <mergeCell ref="AH22:AJ22"/>
    <mergeCell ref="AK22:AM22"/>
    <mergeCell ref="AN22:AP22"/>
    <mergeCell ref="BB22:BD22"/>
    <mergeCell ref="BE22:BG22"/>
    <mergeCell ref="BH22:BJ22"/>
    <mergeCell ref="BK22:BM22"/>
    <mergeCell ref="AD21:AG21"/>
    <mergeCell ref="AH21:AJ21"/>
    <mergeCell ref="AK21:AM21"/>
    <mergeCell ref="AN21:AP21"/>
    <mergeCell ref="BA21:BD21"/>
    <mergeCell ref="BE21:BG21"/>
    <mergeCell ref="BH23:BJ23"/>
    <mergeCell ref="BK23:BM23"/>
    <mergeCell ref="AD24:AG24"/>
    <mergeCell ref="AH24:AJ24"/>
    <mergeCell ref="AK24:AM24"/>
    <mergeCell ref="AN24:AP24"/>
    <mergeCell ref="BA24:BD24"/>
    <mergeCell ref="BE24:BG24"/>
    <mergeCell ref="BH24:BJ24"/>
    <mergeCell ref="BK24:BM24"/>
    <mergeCell ref="AC23:AG23"/>
    <mergeCell ref="AH23:AJ23"/>
    <mergeCell ref="AK23:AM23"/>
    <mergeCell ref="AN23:AP23"/>
    <mergeCell ref="AZ23:BD23"/>
    <mergeCell ref="BE23:BG23"/>
    <mergeCell ref="AY30:BM39"/>
    <mergeCell ref="AB31:AG31"/>
    <mergeCell ref="AH31:AJ31"/>
    <mergeCell ref="AK31:AM31"/>
    <mergeCell ref="AN31:AP31"/>
    <mergeCell ref="AC32:AP32"/>
    <mergeCell ref="BH25:BJ25"/>
    <mergeCell ref="BK25:BM25"/>
    <mergeCell ref="AE26:AG26"/>
    <mergeCell ref="AH26:AJ26"/>
    <mergeCell ref="AK26:AM26"/>
    <mergeCell ref="AN26:AP26"/>
    <mergeCell ref="BB26:BD26"/>
    <mergeCell ref="BE26:BG26"/>
    <mergeCell ref="BH26:BJ26"/>
    <mergeCell ref="BK26:BM26"/>
    <mergeCell ref="AD25:AG25"/>
    <mergeCell ref="AH25:AJ25"/>
    <mergeCell ref="AK25:AM25"/>
    <mergeCell ref="AN25:AP25"/>
    <mergeCell ref="BA25:BD25"/>
    <mergeCell ref="BE25:BG25"/>
    <mergeCell ref="AC33:AG33"/>
    <mergeCell ref="AH33:AJ33"/>
    <mergeCell ref="AK33:AM33"/>
    <mergeCell ref="AN33:AP33"/>
    <mergeCell ref="AC34:AG34"/>
    <mergeCell ref="AH34:AJ34"/>
    <mergeCell ref="AK34:AM34"/>
    <mergeCell ref="AN34:AP34"/>
    <mergeCell ref="AB30:AG30"/>
    <mergeCell ref="AH30:AJ30"/>
    <mergeCell ref="AK30:AM30"/>
    <mergeCell ref="AN30:AP30"/>
    <mergeCell ref="AE37:AG37"/>
    <mergeCell ref="AH37:AJ37"/>
    <mergeCell ref="AK37:AM37"/>
    <mergeCell ref="AN37:AP37"/>
    <mergeCell ref="AC38:AG38"/>
    <mergeCell ref="AH38:AJ38"/>
    <mergeCell ref="AK38:AM38"/>
    <mergeCell ref="AN38:AP38"/>
    <mergeCell ref="AD35:AG35"/>
    <mergeCell ref="AH35:AJ35"/>
    <mergeCell ref="AK35:AM35"/>
    <mergeCell ref="AN35:AP35"/>
    <mergeCell ref="AD36:AG36"/>
    <mergeCell ref="AH36:AJ36"/>
    <mergeCell ref="AK36:AM36"/>
    <mergeCell ref="AN36:AP36"/>
    <mergeCell ref="B39:M39"/>
    <mergeCell ref="B40:H41"/>
    <mergeCell ref="AB44:AG44"/>
    <mergeCell ref="AH44:AJ44"/>
    <mergeCell ref="AK44:AM44"/>
    <mergeCell ref="AN44:AP44"/>
    <mergeCell ref="AC48:AG48"/>
    <mergeCell ref="AH48:AJ48"/>
    <mergeCell ref="AK48:AM48"/>
    <mergeCell ref="AN48:AP48"/>
    <mergeCell ref="B42:H43"/>
    <mergeCell ref="AD39:AG39"/>
    <mergeCell ref="AH39:AJ39"/>
    <mergeCell ref="AK39:AM39"/>
    <mergeCell ref="AN39:AP39"/>
    <mergeCell ref="AD40:AG40"/>
    <mergeCell ref="AH40:AJ40"/>
    <mergeCell ref="AK40:AM40"/>
    <mergeCell ref="AN40:AP40"/>
    <mergeCell ref="AE41:AG41"/>
    <mergeCell ref="AH41:AJ41"/>
    <mergeCell ref="AK41:AM41"/>
    <mergeCell ref="AN41:AP41"/>
    <mergeCell ref="AD49:AG49"/>
    <mergeCell ref="AH49:AJ49"/>
    <mergeCell ref="AK49:AM49"/>
    <mergeCell ref="AN49:AP49"/>
    <mergeCell ref="AB45:AG45"/>
    <mergeCell ref="AH45:AJ45"/>
    <mergeCell ref="AK45:AM45"/>
    <mergeCell ref="AN45:AP45"/>
    <mergeCell ref="AC46:AP46"/>
    <mergeCell ref="AC47:AG47"/>
    <mergeCell ref="AH47:AJ47"/>
    <mergeCell ref="AK47:AM47"/>
    <mergeCell ref="AN47:AP47"/>
    <mergeCell ref="AC52:AG52"/>
    <mergeCell ref="AH52:AJ52"/>
    <mergeCell ref="AK52:AM52"/>
    <mergeCell ref="AN52:AP52"/>
    <mergeCell ref="AD53:AG53"/>
    <mergeCell ref="AH53:AJ53"/>
    <mergeCell ref="AK53:AM53"/>
    <mergeCell ref="AN53:AP53"/>
    <mergeCell ref="AD50:AG50"/>
    <mergeCell ref="AH50:AJ50"/>
    <mergeCell ref="AK50:AM50"/>
    <mergeCell ref="AN50:AP50"/>
    <mergeCell ref="AE51:AG51"/>
    <mergeCell ref="AH51:AJ51"/>
    <mergeCell ref="AK51:AM51"/>
    <mergeCell ref="AN51:AP51"/>
    <mergeCell ref="AB58:AG58"/>
    <mergeCell ref="AH58:AJ58"/>
    <mergeCell ref="AK58:AM58"/>
    <mergeCell ref="AN58:AP58"/>
    <mergeCell ref="AB59:AG59"/>
    <mergeCell ref="AH59:AJ59"/>
    <mergeCell ref="AK59:AM59"/>
    <mergeCell ref="AN59:AP59"/>
    <mergeCell ref="AD54:AG54"/>
    <mergeCell ref="AH54:AJ54"/>
    <mergeCell ref="AK54:AM54"/>
    <mergeCell ref="AN54:AP54"/>
    <mergeCell ref="AE55:AG55"/>
    <mergeCell ref="AH55:AJ55"/>
    <mergeCell ref="AK55:AM55"/>
    <mergeCell ref="AN55:AP55"/>
    <mergeCell ref="AC60:AP60"/>
    <mergeCell ref="AC61:AG61"/>
    <mergeCell ref="AH61:AJ61"/>
    <mergeCell ref="AK61:AM61"/>
    <mergeCell ref="AN61:AP61"/>
    <mergeCell ref="AC62:AG62"/>
    <mergeCell ref="AH62:AJ62"/>
    <mergeCell ref="AK62:AM62"/>
    <mergeCell ref="AN62:AP62"/>
    <mergeCell ref="AE65:AG65"/>
    <mergeCell ref="AH65:AJ65"/>
    <mergeCell ref="AK65:AM65"/>
    <mergeCell ref="AN65:AP65"/>
    <mergeCell ref="AC66:AG66"/>
    <mergeCell ref="AH66:AJ66"/>
    <mergeCell ref="AK66:AM66"/>
    <mergeCell ref="AN66:AP66"/>
    <mergeCell ref="AD63:AG63"/>
    <mergeCell ref="AH63:AJ63"/>
    <mergeCell ref="AK63:AM63"/>
    <mergeCell ref="AN63:AP63"/>
    <mergeCell ref="AD64:AG64"/>
    <mergeCell ref="AH64:AJ64"/>
    <mergeCell ref="AK64:AM64"/>
    <mergeCell ref="AN64:AP64"/>
    <mergeCell ref="AE69:AG69"/>
    <mergeCell ref="AH69:AJ69"/>
    <mergeCell ref="AK69:AM69"/>
    <mergeCell ref="AN69:AP69"/>
    <mergeCell ref="AB72:AG72"/>
    <mergeCell ref="AH72:AJ72"/>
    <mergeCell ref="AK72:AM72"/>
    <mergeCell ref="AN72:AP72"/>
    <mergeCell ref="AD67:AG67"/>
    <mergeCell ref="AH67:AJ67"/>
    <mergeCell ref="AK67:AM67"/>
    <mergeCell ref="AN67:AP67"/>
    <mergeCell ref="AD68:AG68"/>
    <mergeCell ref="AH68:AJ68"/>
    <mergeCell ref="AK68:AM68"/>
    <mergeCell ref="AN68:AP68"/>
    <mergeCell ref="AB73:AG73"/>
    <mergeCell ref="AH73:AJ73"/>
    <mergeCell ref="AK73:AM73"/>
    <mergeCell ref="AN73:AP73"/>
    <mergeCell ref="AC74:AP74"/>
    <mergeCell ref="AC75:AG75"/>
    <mergeCell ref="AH75:AJ75"/>
    <mergeCell ref="AK75:AM75"/>
    <mergeCell ref="AN75:AP75"/>
    <mergeCell ref="AD78:AG78"/>
    <mergeCell ref="AH78:AJ78"/>
    <mergeCell ref="AK78:AM78"/>
    <mergeCell ref="AN78:AP78"/>
    <mergeCell ref="AE79:AG79"/>
    <mergeCell ref="AH79:AJ79"/>
    <mergeCell ref="AK79:AM79"/>
    <mergeCell ref="AN79:AP79"/>
    <mergeCell ref="AC76:AG76"/>
    <mergeCell ref="AH76:AJ76"/>
    <mergeCell ref="AK76:AM76"/>
    <mergeCell ref="AN76:AP76"/>
    <mergeCell ref="AD77:AG77"/>
    <mergeCell ref="AH77:AJ77"/>
    <mergeCell ref="AK77:AM77"/>
    <mergeCell ref="AN77:AP77"/>
    <mergeCell ref="AD82:AG82"/>
    <mergeCell ref="AH82:AJ82"/>
    <mergeCell ref="AK82:AM82"/>
    <mergeCell ref="AN82:AP82"/>
    <mergeCell ref="AE83:AG83"/>
    <mergeCell ref="AH83:AJ83"/>
    <mergeCell ref="AK83:AM83"/>
    <mergeCell ref="AN83:AP83"/>
    <mergeCell ref="AC80:AG80"/>
    <mergeCell ref="AH80:AJ80"/>
    <mergeCell ref="AK80:AM80"/>
    <mergeCell ref="AN80:AP80"/>
    <mergeCell ref="AD81:AG81"/>
    <mergeCell ref="AH81:AJ81"/>
    <mergeCell ref="AK81:AM81"/>
    <mergeCell ref="AN81:AP81"/>
    <mergeCell ref="AK93:AM93"/>
    <mergeCell ref="AN93:AP93"/>
    <mergeCell ref="AY93:BD93"/>
    <mergeCell ref="BE93:BG93"/>
    <mergeCell ref="BH93:BJ93"/>
    <mergeCell ref="BK93:BM93"/>
    <mergeCell ref="B93:G93"/>
    <mergeCell ref="H93:J93"/>
    <mergeCell ref="K93:M93"/>
    <mergeCell ref="N93:P93"/>
    <mergeCell ref="AB93:AG93"/>
    <mergeCell ref="AH93:AJ93"/>
    <mergeCell ref="C95:G95"/>
    <mergeCell ref="H95:J95"/>
    <mergeCell ref="K95:M95"/>
    <mergeCell ref="N95:P95"/>
    <mergeCell ref="AC95:AP95"/>
    <mergeCell ref="AZ95:BM95"/>
    <mergeCell ref="AK94:AM94"/>
    <mergeCell ref="AN94:AP94"/>
    <mergeCell ref="AY94:BD94"/>
    <mergeCell ref="BE94:BG94"/>
    <mergeCell ref="BH94:BJ94"/>
    <mergeCell ref="BK94:BM94"/>
    <mergeCell ref="B94:G94"/>
    <mergeCell ref="H94:J94"/>
    <mergeCell ref="K94:M94"/>
    <mergeCell ref="N94:P94"/>
    <mergeCell ref="AB94:AG94"/>
    <mergeCell ref="AH94:AJ94"/>
    <mergeCell ref="AK96:AM96"/>
    <mergeCell ref="AN96:AP96"/>
    <mergeCell ref="AZ96:BD96"/>
    <mergeCell ref="BE96:BG96"/>
    <mergeCell ref="BH96:BJ96"/>
    <mergeCell ref="BK96:BM96"/>
    <mergeCell ref="D96:G96"/>
    <mergeCell ref="H96:J96"/>
    <mergeCell ref="K96:M96"/>
    <mergeCell ref="N96:P96"/>
    <mergeCell ref="AC96:AG96"/>
    <mergeCell ref="AH96:AJ96"/>
    <mergeCell ref="AK97:AM97"/>
    <mergeCell ref="AN97:AP97"/>
    <mergeCell ref="AZ97:BD97"/>
    <mergeCell ref="BE97:BG97"/>
    <mergeCell ref="BH97:BJ97"/>
    <mergeCell ref="BK97:BM97"/>
    <mergeCell ref="C97:G97"/>
    <mergeCell ref="H97:J97"/>
    <mergeCell ref="K97:M97"/>
    <mergeCell ref="N97:P97"/>
    <mergeCell ref="AC97:AG97"/>
    <mergeCell ref="AH97:AJ97"/>
    <mergeCell ref="AK98:AM98"/>
    <mergeCell ref="AN98:AP98"/>
    <mergeCell ref="BA98:BD98"/>
    <mergeCell ref="BE98:BG98"/>
    <mergeCell ref="BH98:BJ98"/>
    <mergeCell ref="BK98:BM98"/>
    <mergeCell ref="D98:G98"/>
    <mergeCell ref="H98:J98"/>
    <mergeCell ref="K98:M98"/>
    <mergeCell ref="N98:P98"/>
    <mergeCell ref="AD98:AG98"/>
    <mergeCell ref="AH98:AJ98"/>
    <mergeCell ref="BH99:BJ99"/>
    <mergeCell ref="BK99:BM99"/>
    <mergeCell ref="AE100:AG100"/>
    <mergeCell ref="AH100:AJ100"/>
    <mergeCell ref="AK100:AM100"/>
    <mergeCell ref="AN100:AP100"/>
    <mergeCell ref="BB100:BD100"/>
    <mergeCell ref="BE100:BG100"/>
    <mergeCell ref="BH100:BJ100"/>
    <mergeCell ref="BK100:BM100"/>
    <mergeCell ref="AD99:AG99"/>
    <mergeCell ref="AH99:AJ99"/>
    <mergeCell ref="AK99:AM99"/>
    <mergeCell ref="AN99:AP99"/>
    <mergeCell ref="BA99:BD99"/>
    <mergeCell ref="BE99:BG99"/>
    <mergeCell ref="BH101:BJ101"/>
    <mergeCell ref="BK101:BM101"/>
    <mergeCell ref="AD102:AG102"/>
    <mergeCell ref="AH102:AJ102"/>
    <mergeCell ref="AK102:AM102"/>
    <mergeCell ref="AN102:AP102"/>
    <mergeCell ref="BA102:BD102"/>
    <mergeCell ref="BE102:BG102"/>
    <mergeCell ref="BH102:BJ102"/>
    <mergeCell ref="BK102:BM102"/>
    <mergeCell ref="AC101:AG101"/>
    <mergeCell ref="AH101:AJ101"/>
    <mergeCell ref="AK101:AM101"/>
    <mergeCell ref="AN101:AP101"/>
    <mergeCell ref="AZ101:BD101"/>
    <mergeCell ref="BE101:BG101"/>
    <mergeCell ref="AZ108:BM109"/>
    <mergeCell ref="AZ112:BM113"/>
    <mergeCell ref="AZ115:BM117"/>
    <mergeCell ref="BH103:BJ103"/>
    <mergeCell ref="BK103:BM103"/>
    <mergeCell ref="AE104:AG104"/>
    <mergeCell ref="AH104:AJ104"/>
    <mergeCell ref="AK104:AM104"/>
    <mergeCell ref="AN104:AP104"/>
    <mergeCell ref="BB104:BD104"/>
    <mergeCell ref="BE104:BG104"/>
    <mergeCell ref="BH104:BJ104"/>
    <mergeCell ref="BK104:BM104"/>
    <mergeCell ref="AD103:AG103"/>
    <mergeCell ref="AH103:AJ103"/>
    <mergeCell ref="AK103:AM103"/>
    <mergeCell ref="AN103:AP103"/>
    <mergeCell ref="BA103:BD103"/>
    <mergeCell ref="BE103:BG103"/>
  </mergeCells>
  <phoneticPr fontId="1"/>
  <pageMargins left="0.70866141732283472" right="0.70866141732283472" top="0.74803149606299213" bottom="0.74803149606299213" header="0.31496062992125984" footer="0.31496062992125984"/>
  <pageSetup paperSize="8" scale="47" orientation="portrait" r:id="rId1"/>
  <colBreaks count="1" manualBreakCount="1">
    <brk id="67"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dimension ref="A1:AP326"/>
  <sheetViews>
    <sheetView zoomScale="110" zoomScaleNormal="110" workbookViewId="0">
      <selection activeCell="R7" sqref="R7:AA7"/>
    </sheetView>
  </sheetViews>
  <sheetFormatPr defaultColWidth="2.7109375" defaultRowHeight="21.95" customHeight="1" x14ac:dyDescent="0.15"/>
  <cols>
    <col min="1" max="2" width="2.7109375" style="1" customWidth="1"/>
    <col min="3" max="19" width="2.7109375" style="1"/>
    <col min="20" max="21" width="2.7109375" style="1" customWidth="1"/>
    <col min="22" max="26" width="2.7109375" style="1"/>
    <col min="27" max="27" width="2.7109375" style="1" customWidth="1"/>
    <col min="28" max="28" width="2.7109375" style="1"/>
    <col min="29" max="29" width="2.7109375" style="1" customWidth="1"/>
    <col min="30" max="33" width="2.7109375" style="1"/>
    <col min="34" max="35" width="2.7109375" style="1" customWidth="1"/>
    <col min="36" max="40" width="2.7109375" style="1"/>
    <col min="41" max="42" width="0" style="1" hidden="1" customWidth="1"/>
    <col min="43" max="16384" width="2.7109375" style="1"/>
  </cols>
  <sheetData>
    <row r="1" spans="1:42" ht="21.95" customHeight="1" x14ac:dyDescent="0.15">
      <c r="A1" s="9" t="s">
        <v>509</v>
      </c>
    </row>
    <row r="2" spans="1:42" ht="18" customHeight="1" x14ac:dyDescent="0.15">
      <c r="A2" s="10"/>
    </row>
    <row r="3" spans="1:42" ht="15" customHeight="1" x14ac:dyDescent="0.15">
      <c r="A3" s="5" t="s">
        <v>510</v>
      </c>
      <c r="B3" s="12"/>
      <c r="C3" s="12"/>
      <c r="D3" s="12"/>
      <c r="E3" s="12"/>
      <c r="F3" s="12"/>
      <c r="G3" s="12"/>
      <c r="H3" s="12"/>
      <c r="I3" s="12"/>
      <c r="J3" s="12"/>
      <c r="K3" s="12"/>
      <c r="L3" s="12"/>
      <c r="M3" s="12"/>
      <c r="N3" s="12"/>
      <c r="O3" s="12"/>
    </row>
    <row r="4" spans="1:42" ht="20.100000000000001" customHeight="1" x14ac:dyDescent="0.15">
      <c r="A4" s="628"/>
      <c r="B4" s="628"/>
      <c r="C4" s="628"/>
      <c r="D4" s="628"/>
      <c r="E4" s="628"/>
      <c r="F4" s="628"/>
      <c r="G4" s="628"/>
      <c r="H4" s="628" t="s">
        <v>511</v>
      </c>
      <c r="I4" s="628"/>
      <c r="J4" s="628"/>
      <c r="K4" s="628"/>
      <c r="L4" s="628"/>
      <c r="M4" s="628"/>
      <c r="N4" s="628"/>
      <c r="O4" s="628"/>
      <c r="P4" s="628"/>
      <c r="Q4" s="628"/>
      <c r="R4" s="628" t="s">
        <v>512</v>
      </c>
      <c r="S4" s="628"/>
      <c r="T4" s="628"/>
      <c r="U4" s="628"/>
      <c r="V4" s="628"/>
      <c r="W4" s="628"/>
      <c r="X4" s="628"/>
      <c r="Y4" s="628"/>
      <c r="Z4" s="628"/>
      <c r="AA4" s="628"/>
    </row>
    <row r="5" spans="1:42" ht="20.100000000000001" customHeight="1" x14ac:dyDescent="0.15">
      <c r="A5" s="628" t="s">
        <v>513</v>
      </c>
      <c r="B5" s="628"/>
      <c r="C5" s="628"/>
      <c r="D5" s="628"/>
      <c r="E5" s="628"/>
      <c r="F5" s="628"/>
      <c r="G5" s="628"/>
      <c r="H5" s="630" t="s">
        <v>514</v>
      </c>
      <c r="I5" s="630"/>
      <c r="J5" s="630"/>
      <c r="K5" s="630"/>
      <c r="L5" s="630"/>
      <c r="M5" s="630"/>
      <c r="N5" s="630"/>
      <c r="O5" s="630"/>
      <c r="P5" s="630"/>
      <c r="Q5" s="630"/>
      <c r="R5" s="630">
        <v>45382</v>
      </c>
      <c r="S5" s="630"/>
      <c r="T5" s="630"/>
      <c r="U5" s="630"/>
      <c r="V5" s="630"/>
      <c r="W5" s="630"/>
      <c r="X5" s="630"/>
      <c r="Y5" s="630"/>
      <c r="Z5" s="630"/>
      <c r="AA5" s="630"/>
    </row>
    <row r="6" spans="1:42" ht="20.100000000000001" customHeight="1" x14ac:dyDescent="0.15">
      <c r="A6" s="628" t="s">
        <v>515</v>
      </c>
      <c r="B6" s="628"/>
      <c r="C6" s="628"/>
      <c r="D6" s="628"/>
      <c r="E6" s="628"/>
      <c r="F6" s="628"/>
      <c r="G6" s="628"/>
      <c r="H6" s="630">
        <v>45383</v>
      </c>
      <c r="I6" s="630"/>
      <c r="J6" s="630"/>
      <c r="K6" s="630"/>
      <c r="L6" s="630"/>
      <c r="M6" s="630"/>
      <c r="N6" s="630"/>
      <c r="O6" s="630"/>
      <c r="P6" s="630"/>
      <c r="Q6" s="630"/>
      <c r="R6" s="630">
        <v>47208</v>
      </c>
      <c r="S6" s="630"/>
      <c r="T6" s="630"/>
      <c r="U6" s="630"/>
      <c r="V6" s="630"/>
      <c r="W6" s="630"/>
      <c r="X6" s="630"/>
      <c r="Y6" s="630"/>
      <c r="Z6" s="630"/>
      <c r="AA6" s="630"/>
    </row>
    <row r="7" spans="1:42" s="17" customFormat="1" ht="20.100000000000001" customHeight="1" x14ac:dyDescent="0.15">
      <c r="A7" s="629" t="s">
        <v>516</v>
      </c>
      <c r="B7" s="629"/>
      <c r="C7" s="629"/>
      <c r="D7" s="629"/>
      <c r="E7" s="629"/>
      <c r="F7" s="629"/>
      <c r="G7" s="629"/>
      <c r="H7" s="630">
        <v>47209</v>
      </c>
      <c r="I7" s="630"/>
      <c r="J7" s="630"/>
      <c r="K7" s="630"/>
      <c r="L7" s="630"/>
      <c r="M7" s="630"/>
      <c r="N7" s="630"/>
      <c r="O7" s="630"/>
      <c r="P7" s="630"/>
      <c r="Q7" s="630"/>
      <c r="R7" s="630" t="s">
        <v>514</v>
      </c>
      <c r="S7" s="630"/>
      <c r="T7" s="630"/>
      <c r="U7" s="630"/>
      <c r="V7" s="630"/>
      <c r="W7" s="630"/>
      <c r="X7" s="630"/>
      <c r="Y7" s="630"/>
      <c r="Z7" s="630"/>
      <c r="AA7" s="630"/>
    </row>
    <row r="8" spans="1:42" ht="18" customHeight="1" x14ac:dyDescent="0.15"/>
    <row r="9" spans="1:42" ht="14.1" customHeight="1" x14ac:dyDescent="0.15">
      <c r="A9" s="18" t="s">
        <v>517</v>
      </c>
    </row>
    <row r="10" spans="1:42" ht="20.100000000000001" customHeight="1" x14ac:dyDescent="0.15">
      <c r="A10" s="628" t="s">
        <v>518</v>
      </c>
      <c r="B10" s="628"/>
      <c r="C10" s="628"/>
      <c r="D10" s="628"/>
      <c r="E10" s="631" t="s">
        <v>519</v>
      </c>
      <c r="F10" s="631"/>
      <c r="G10" s="631"/>
      <c r="H10" s="631"/>
      <c r="I10" s="631" t="s">
        <v>520</v>
      </c>
      <c r="J10" s="631"/>
      <c r="K10" s="631"/>
      <c r="L10" s="631"/>
      <c r="M10" s="632" t="s">
        <v>521</v>
      </c>
      <c r="N10" s="628"/>
      <c r="O10" s="628"/>
      <c r="P10" s="628"/>
      <c r="Q10" s="633" t="s">
        <v>522</v>
      </c>
      <c r="R10" s="633"/>
      <c r="S10" s="633"/>
      <c r="T10" s="633"/>
      <c r="U10" s="633"/>
      <c r="V10" s="633"/>
      <c r="W10" s="633"/>
      <c r="X10" s="633"/>
      <c r="Y10" s="633"/>
      <c r="Z10" s="633"/>
      <c r="AA10" s="633"/>
      <c r="AB10" s="633"/>
      <c r="AC10" s="633"/>
      <c r="AD10" s="633"/>
      <c r="AE10" s="633"/>
      <c r="AF10" s="633"/>
      <c r="AG10" s="633"/>
      <c r="AH10" s="633"/>
      <c r="AI10" s="633"/>
      <c r="AJ10" s="633"/>
      <c r="AP10" s="1" t="s">
        <v>23</v>
      </c>
    </row>
    <row r="11" spans="1:42" ht="20.100000000000001" customHeight="1" x14ac:dyDescent="0.15">
      <c r="A11" s="628"/>
      <c r="B11" s="628"/>
      <c r="C11" s="628"/>
      <c r="D11" s="628"/>
      <c r="E11" s="631"/>
      <c r="F11" s="631"/>
      <c r="G11" s="631"/>
      <c r="H11" s="631"/>
      <c r="I11" s="631"/>
      <c r="J11" s="631"/>
      <c r="K11" s="631"/>
      <c r="L11" s="631"/>
      <c r="M11" s="628"/>
      <c r="N11" s="628"/>
      <c r="O11" s="628"/>
      <c r="P11" s="628"/>
      <c r="Q11" s="628" t="s">
        <v>513</v>
      </c>
      <c r="R11" s="628"/>
      <c r="S11" s="628"/>
      <c r="T11" s="628"/>
      <c r="U11" s="628"/>
      <c r="V11" s="628"/>
      <c r="W11" s="628"/>
      <c r="X11" s="628"/>
      <c r="Y11" s="628"/>
      <c r="Z11" s="628"/>
      <c r="AA11" s="628"/>
      <c r="AB11" s="628"/>
      <c r="AC11" s="628"/>
      <c r="AD11" s="628"/>
      <c r="AE11" s="628"/>
      <c r="AF11" s="628" t="s">
        <v>515</v>
      </c>
      <c r="AG11" s="628"/>
      <c r="AH11" s="628"/>
      <c r="AI11" s="628"/>
      <c r="AJ11" s="628"/>
      <c r="AP11" s="1" t="s">
        <v>75</v>
      </c>
    </row>
    <row r="12" spans="1:42" ht="20.100000000000001" customHeight="1" x14ac:dyDescent="0.15">
      <c r="A12" s="628"/>
      <c r="B12" s="628"/>
      <c r="C12" s="628"/>
      <c r="D12" s="628"/>
      <c r="E12" s="631"/>
      <c r="F12" s="631"/>
      <c r="G12" s="631"/>
      <c r="H12" s="631"/>
      <c r="I12" s="631"/>
      <c r="J12" s="631"/>
      <c r="K12" s="631"/>
      <c r="L12" s="631"/>
      <c r="M12" s="628"/>
      <c r="N12" s="628"/>
      <c r="O12" s="628"/>
      <c r="P12" s="628"/>
      <c r="Q12" s="628" t="s">
        <v>523</v>
      </c>
      <c r="R12" s="628"/>
      <c r="S12" s="628"/>
      <c r="T12" s="628"/>
      <c r="U12" s="628"/>
      <c r="V12" s="628" t="s">
        <v>524</v>
      </c>
      <c r="W12" s="628"/>
      <c r="X12" s="628"/>
      <c r="Y12" s="628"/>
      <c r="Z12" s="628"/>
      <c r="AA12" s="628" t="s">
        <v>525</v>
      </c>
      <c r="AB12" s="628"/>
      <c r="AC12" s="628"/>
      <c r="AD12" s="628"/>
      <c r="AE12" s="628"/>
      <c r="AF12" s="628"/>
      <c r="AG12" s="628"/>
      <c r="AH12" s="628"/>
      <c r="AI12" s="628"/>
      <c r="AJ12" s="628"/>
    </row>
    <row r="13" spans="1:42" ht="20.100000000000001" customHeight="1" x14ac:dyDescent="0.15">
      <c r="A13" s="625">
        <v>1</v>
      </c>
      <c r="B13" s="625"/>
      <c r="C13" s="625"/>
      <c r="D13" s="625"/>
      <c r="E13" s="625">
        <v>1045</v>
      </c>
      <c r="F13" s="625"/>
      <c r="G13" s="625"/>
      <c r="H13" s="625"/>
      <c r="I13" s="625" t="s">
        <v>526</v>
      </c>
      <c r="J13" s="625"/>
      <c r="K13" s="625"/>
      <c r="L13" s="625"/>
      <c r="M13" s="634">
        <v>9.5299999999999994</v>
      </c>
      <c r="N13" s="634"/>
      <c r="O13" s="634"/>
      <c r="P13" s="634"/>
      <c r="Q13" s="627"/>
      <c r="R13" s="627"/>
      <c r="S13" s="627"/>
      <c r="T13" s="627"/>
      <c r="U13" s="627"/>
      <c r="V13" s="627"/>
      <c r="W13" s="627"/>
      <c r="X13" s="627"/>
      <c r="Y13" s="627"/>
      <c r="Z13" s="627"/>
      <c r="AA13" s="627"/>
      <c r="AB13" s="627"/>
      <c r="AC13" s="627"/>
      <c r="AD13" s="627"/>
      <c r="AE13" s="627"/>
      <c r="AF13" s="627"/>
      <c r="AG13" s="627"/>
      <c r="AH13" s="627"/>
      <c r="AI13" s="627"/>
      <c r="AJ13" s="627"/>
    </row>
    <row r="14" spans="1:42" ht="20.100000000000001" customHeight="1" x14ac:dyDescent="0.15">
      <c r="A14" s="625"/>
      <c r="B14" s="625"/>
      <c r="C14" s="625"/>
      <c r="D14" s="625"/>
      <c r="E14" s="625">
        <v>1045</v>
      </c>
      <c r="F14" s="625"/>
      <c r="G14" s="625"/>
      <c r="H14" s="625"/>
      <c r="I14" s="625" t="s">
        <v>527</v>
      </c>
      <c r="J14" s="625"/>
      <c r="K14" s="625"/>
      <c r="L14" s="625"/>
      <c r="M14" s="634">
        <v>4.0599999999999996</v>
      </c>
      <c r="N14" s="634"/>
      <c r="O14" s="634"/>
      <c r="P14" s="634"/>
      <c r="Q14" s="627"/>
      <c r="R14" s="627"/>
      <c r="S14" s="627"/>
      <c r="T14" s="627"/>
      <c r="U14" s="627"/>
      <c r="V14" s="627"/>
      <c r="W14" s="627"/>
      <c r="X14" s="627"/>
      <c r="Y14" s="627"/>
      <c r="Z14" s="627"/>
      <c r="AA14" s="627"/>
      <c r="AB14" s="627"/>
      <c r="AC14" s="627"/>
      <c r="AD14" s="627"/>
      <c r="AE14" s="627"/>
      <c r="AF14" s="627"/>
      <c r="AG14" s="627"/>
      <c r="AH14" s="627"/>
      <c r="AI14" s="627"/>
      <c r="AJ14" s="627"/>
    </row>
    <row r="15" spans="1:42" ht="20.100000000000001" customHeight="1" x14ac:dyDescent="0.15">
      <c r="A15" s="625"/>
      <c r="B15" s="625"/>
      <c r="C15" s="625"/>
      <c r="D15" s="625"/>
      <c r="E15" s="625">
        <v>1045</v>
      </c>
      <c r="F15" s="625"/>
      <c r="G15" s="625"/>
      <c r="H15" s="625"/>
      <c r="I15" s="625" t="s">
        <v>528</v>
      </c>
      <c r="J15" s="625"/>
      <c r="K15" s="625"/>
      <c r="L15" s="625"/>
      <c r="M15" s="634">
        <v>6.18</v>
      </c>
      <c r="N15" s="634"/>
      <c r="O15" s="634"/>
      <c r="P15" s="634"/>
      <c r="Q15" s="627"/>
      <c r="R15" s="627"/>
      <c r="S15" s="627"/>
      <c r="T15" s="627"/>
      <c r="U15" s="627"/>
      <c r="V15" s="627"/>
      <c r="W15" s="627"/>
      <c r="X15" s="627"/>
      <c r="Y15" s="627"/>
      <c r="Z15" s="627"/>
      <c r="AA15" s="627"/>
      <c r="AB15" s="627"/>
      <c r="AC15" s="627"/>
      <c r="AD15" s="627"/>
      <c r="AE15" s="627"/>
      <c r="AF15" s="627"/>
      <c r="AG15" s="627"/>
      <c r="AH15" s="627"/>
      <c r="AI15" s="627"/>
      <c r="AJ15" s="627"/>
    </row>
    <row r="16" spans="1:42" ht="20.100000000000001" customHeight="1" x14ac:dyDescent="0.15">
      <c r="A16" s="621"/>
      <c r="B16" s="622"/>
      <c r="C16" s="622"/>
      <c r="D16" s="623"/>
      <c r="E16" s="621">
        <v>1045</v>
      </c>
      <c r="F16" s="622"/>
      <c r="G16" s="622"/>
      <c r="H16" s="623"/>
      <c r="I16" s="621" t="s">
        <v>529</v>
      </c>
      <c r="J16" s="622"/>
      <c r="K16" s="622"/>
      <c r="L16" s="623"/>
      <c r="M16" s="618">
        <v>5.2</v>
      </c>
      <c r="N16" s="619"/>
      <c r="O16" s="619"/>
      <c r="P16" s="620"/>
      <c r="Q16" s="219" t="s">
        <v>530</v>
      </c>
      <c r="R16" s="220"/>
      <c r="S16" s="220"/>
      <c r="T16" s="220"/>
      <c r="U16" s="617"/>
      <c r="V16" s="219"/>
      <c r="W16" s="220"/>
      <c r="X16" s="220"/>
      <c r="Y16" s="220"/>
      <c r="Z16" s="617"/>
      <c r="AA16" s="219"/>
      <c r="AB16" s="220"/>
      <c r="AC16" s="220"/>
      <c r="AD16" s="220"/>
      <c r="AE16" s="617"/>
      <c r="AF16" s="219"/>
      <c r="AG16" s="220"/>
      <c r="AH16" s="220"/>
      <c r="AI16" s="220"/>
      <c r="AJ16" s="617"/>
    </row>
    <row r="17" spans="1:36" ht="20.100000000000001" customHeight="1" x14ac:dyDescent="0.15">
      <c r="A17" s="621"/>
      <c r="B17" s="622"/>
      <c r="C17" s="622"/>
      <c r="D17" s="623"/>
      <c r="E17" s="621">
        <v>1045</v>
      </c>
      <c r="F17" s="622"/>
      <c r="G17" s="622"/>
      <c r="H17" s="623"/>
      <c r="I17" s="621" t="s">
        <v>531</v>
      </c>
      <c r="J17" s="622"/>
      <c r="K17" s="622"/>
      <c r="L17" s="623"/>
      <c r="M17" s="618">
        <v>25.47</v>
      </c>
      <c r="N17" s="619"/>
      <c r="O17" s="619"/>
      <c r="P17" s="620"/>
      <c r="Q17" s="219"/>
      <c r="R17" s="220"/>
      <c r="S17" s="220"/>
      <c r="T17" s="220"/>
      <c r="U17" s="617"/>
      <c r="V17" s="219"/>
      <c r="W17" s="220"/>
      <c r="X17" s="220"/>
      <c r="Y17" s="220"/>
      <c r="Z17" s="617"/>
      <c r="AA17" s="219"/>
      <c r="AB17" s="220"/>
      <c r="AC17" s="220"/>
      <c r="AD17" s="220"/>
      <c r="AE17" s="617"/>
      <c r="AF17" s="219"/>
      <c r="AG17" s="220"/>
      <c r="AH17" s="220"/>
      <c r="AI17" s="220"/>
      <c r="AJ17" s="617"/>
    </row>
    <row r="18" spans="1:36" ht="20.100000000000001" customHeight="1" x14ac:dyDescent="0.15">
      <c r="A18" s="621"/>
      <c r="B18" s="622"/>
      <c r="C18" s="622"/>
      <c r="D18" s="623"/>
      <c r="E18" s="621">
        <v>1046</v>
      </c>
      <c r="F18" s="622"/>
      <c r="G18" s="622"/>
      <c r="H18" s="623"/>
      <c r="I18" s="621" t="s">
        <v>532</v>
      </c>
      <c r="J18" s="622"/>
      <c r="K18" s="622"/>
      <c r="L18" s="623"/>
      <c r="M18" s="618">
        <v>10.42</v>
      </c>
      <c r="N18" s="619"/>
      <c r="O18" s="619"/>
      <c r="P18" s="620"/>
      <c r="Q18" s="219" t="s">
        <v>530</v>
      </c>
      <c r="R18" s="220"/>
      <c r="S18" s="220"/>
      <c r="T18" s="220"/>
      <c r="U18" s="617"/>
      <c r="V18" s="219" t="s">
        <v>530</v>
      </c>
      <c r="W18" s="220"/>
      <c r="X18" s="220"/>
      <c r="Y18" s="220"/>
      <c r="Z18" s="617"/>
      <c r="AA18" s="219" t="s">
        <v>530</v>
      </c>
      <c r="AB18" s="220"/>
      <c r="AC18" s="220"/>
      <c r="AD18" s="220"/>
      <c r="AE18" s="617"/>
      <c r="AF18" s="219"/>
      <c r="AG18" s="220"/>
      <c r="AH18" s="220"/>
      <c r="AI18" s="220"/>
      <c r="AJ18" s="617"/>
    </row>
    <row r="19" spans="1:36" ht="20.100000000000001" customHeight="1" x14ac:dyDescent="0.15">
      <c r="A19" s="621">
        <v>2</v>
      </c>
      <c r="B19" s="622"/>
      <c r="C19" s="622"/>
      <c r="D19" s="623"/>
      <c r="E19" s="621">
        <v>1046</v>
      </c>
      <c r="F19" s="622"/>
      <c r="G19" s="622"/>
      <c r="H19" s="623"/>
      <c r="I19" s="621" t="s">
        <v>533</v>
      </c>
      <c r="J19" s="622"/>
      <c r="K19" s="622"/>
      <c r="L19" s="623"/>
      <c r="M19" s="618">
        <v>1.48</v>
      </c>
      <c r="N19" s="619"/>
      <c r="O19" s="619"/>
      <c r="P19" s="620"/>
      <c r="Q19" s="219"/>
      <c r="R19" s="220"/>
      <c r="S19" s="220"/>
      <c r="T19" s="220"/>
      <c r="U19" s="617"/>
      <c r="V19" s="219"/>
      <c r="W19" s="220"/>
      <c r="X19" s="220"/>
      <c r="Y19" s="220"/>
      <c r="Z19" s="617"/>
      <c r="AA19" s="219"/>
      <c r="AB19" s="220"/>
      <c r="AC19" s="220"/>
      <c r="AD19" s="220"/>
      <c r="AE19" s="617"/>
      <c r="AF19" s="219"/>
      <c r="AG19" s="220"/>
      <c r="AH19" s="220"/>
      <c r="AI19" s="220"/>
      <c r="AJ19" s="617"/>
    </row>
    <row r="20" spans="1:36" ht="20.100000000000001" customHeight="1" x14ac:dyDescent="0.15">
      <c r="A20" s="621">
        <v>3</v>
      </c>
      <c r="B20" s="622"/>
      <c r="C20" s="622"/>
      <c r="D20" s="623"/>
      <c r="E20" s="621">
        <v>1046</v>
      </c>
      <c r="F20" s="622"/>
      <c r="G20" s="622"/>
      <c r="H20" s="623"/>
      <c r="I20" s="621" t="s">
        <v>534</v>
      </c>
      <c r="J20" s="622"/>
      <c r="K20" s="622"/>
      <c r="L20" s="623"/>
      <c r="M20" s="618">
        <v>5.64</v>
      </c>
      <c r="N20" s="619"/>
      <c r="O20" s="619"/>
      <c r="P20" s="620"/>
      <c r="Q20" s="219" t="s">
        <v>530</v>
      </c>
      <c r="R20" s="220"/>
      <c r="S20" s="220"/>
      <c r="T20" s="220"/>
      <c r="U20" s="617"/>
      <c r="V20" s="219" t="s">
        <v>530</v>
      </c>
      <c r="W20" s="220"/>
      <c r="X20" s="220"/>
      <c r="Y20" s="220"/>
      <c r="Z20" s="617"/>
      <c r="AA20" s="219"/>
      <c r="AB20" s="220"/>
      <c r="AC20" s="220"/>
      <c r="AD20" s="220"/>
      <c r="AE20" s="617"/>
      <c r="AF20" s="219"/>
      <c r="AG20" s="220"/>
      <c r="AH20" s="220"/>
      <c r="AI20" s="220"/>
      <c r="AJ20" s="617"/>
    </row>
    <row r="21" spans="1:36" ht="20.100000000000001" customHeight="1" x14ac:dyDescent="0.15">
      <c r="A21" s="621">
        <v>4</v>
      </c>
      <c r="B21" s="622"/>
      <c r="C21" s="622"/>
      <c r="D21" s="623"/>
      <c r="E21" s="621">
        <v>1049</v>
      </c>
      <c r="F21" s="622"/>
      <c r="G21" s="622"/>
      <c r="H21" s="623"/>
      <c r="I21" s="621" t="s">
        <v>532</v>
      </c>
      <c r="J21" s="622"/>
      <c r="K21" s="622"/>
      <c r="L21" s="623"/>
      <c r="M21" s="618">
        <v>37.380000000000003</v>
      </c>
      <c r="N21" s="619"/>
      <c r="O21" s="619"/>
      <c r="P21" s="620"/>
      <c r="Q21" s="219"/>
      <c r="R21" s="220"/>
      <c r="S21" s="220"/>
      <c r="T21" s="220"/>
      <c r="U21" s="617"/>
      <c r="V21" s="219"/>
      <c r="W21" s="220"/>
      <c r="X21" s="220"/>
      <c r="Y21" s="220"/>
      <c r="Z21" s="617"/>
      <c r="AA21" s="219"/>
      <c r="AB21" s="220"/>
      <c r="AC21" s="220"/>
      <c r="AD21" s="220"/>
      <c r="AE21" s="617"/>
      <c r="AF21" s="219"/>
      <c r="AG21" s="220"/>
      <c r="AH21" s="220"/>
      <c r="AI21" s="220"/>
      <c r="AJ21" s="617"/>
    </row>
    <row r="22" spans="1:36" ht="20.100000000000001" customHeight="1" x14ac:dyDescent="0.15">
      <c r="A22" s="621"/>
      <c r="B22" s="622"/>
      <c r="C22" s="622"/>
      <c r="D22" s="623"/>
      <c r="E22" s="621">
        <v>1049</v>
      </c>
      <c r="F22" s="622"/>
      <c r="G22" s="622"/>
      <c r="H22" s="623"/>
      <c r="I22" s="621" t="s">
        <v>527</v>
      </c>
      <c r="J22" s="622"/>
      <c r="K22" s="622"/>
      <c r="L22" s="623"/>
      <c r="M22" s="618">
        <v>6.76</v>
      </c>
      <c r="N22" s="619"/>
      <c r="O22" s="619"/>
      <c r="P22" s="620"/>
      <c r="Q22" s="219"/>
      <c r="R22" s="220"/>
      <c r="S22" s="220"/>
      <c r="T22" s="220"/>
      <c r="U22" s="617"/>
      <c r="V22" s="219"/>
      <c r="W22" s="220"/>
      <c r="X22" s="220"/>
      <c r="Y22" s="220"/>
      <c r="Z22" s="617"/>
      <c r="AA22" s="219"/>
      <c r="AB22" s="220"/>
      <c r="AC22" s="220"/>
      <c r="AD22" s="220"/>
      <c r="AE22" s="617"/>
      <c r="AF22" s="219"/>
      <c r="AG22" s="220"/>
      <c r="AH22" s="220"/>
      <c r="AI22" s="220"/>
      <c r="AJ22" s="617"/>
    </row>
    <row r="23" spans="1:36" ht="20.100000000000001" customHeight="1" x14ac:dyDescent="0.15">
      <c r="A23" s="621"/>
      <c r="B23" s="622"/>
      <c r="C23" s="622"/>
      <c r="D23" s="623"/>
      <c r="E23" s="621">
        <v>1050</v>
      </c>
      <c r="F23" s="622"/>
      <c r="G23" s="622"/>
      <c r="H23" s="623"/>
      <c r="I23" s="621" t="s">
        <v>531</v>
      </c>
      <c r="J23" s="622"/>
      <c r="K23" s="622"/>
      <c r="L23" s="623"/>
      <c r="M23" s="618">
        <v>3.91</v>
      </c>
      <c r="N23" s="619"/>
      <c r="O23" s="619"/>
      <c r="P23" s="620"/>
      <c r="Q23" s="219"/>
      <c r="R23" s="220"/>
      <c r="S23" s="220"/>
      <c r="T23" s="220"/>
      <c r="U23" s="617"/>
      <c r="V23" s="219"/>
      <c r="W23" s="220"/>
      <c r="X23" s="220"/>
      <c r="Y23" s="220"/>
      <c r="Z23" s="617"/>
      <c r="AA23" s="219"/>
      <c r="AB23" s="220"/>
      <c r="AC23" s="220"/>
      <c r="AD23" s="220"/>
      <c r="AE23" s="617"/>
      <c r="AF23" s="219"/>
      <c r="AG23" s="220"/>
      <c r="AH23" s="220"/>
      <c r="AI23" s="220"/>
      <c r="AJ23" s="617"/>
    </row>
    <row r="24" spans="1:36" ht="20.100000000000001" customHeight="1" x14ac:dyDescent="0.15">
      <c r="A24" s="625"/>
      <c r="B24" s="625"/>
      <c r="C24" s="625"/>
      <c r="D24" s="625"/>
      <c r="E24" s="625">
        <v>1051</v>
      </c>
      <c r="F24" s="625"/>
      <c r="G24" s="625"/>
      <c r="H24" s="625"/>
      <c r="I24" s="625" t="s">
        <v>535</v>
      </c>
      <c r="J24" s="625"/>
      <c r="K24" s="625"/>
      <c r="L24" s="625"/>
      <c r="M24" s="626">
        <v>59.28</v>
      </c>
      <c r="N24" s="626"/>
      <c r="O24" s="626"/>
      <c r="P24" s="626"/>
      <c r="Q24" s="627"/>
      <c r="R24" s="627"/>
      <c r="S24" s="627"/>
      <c r="T24" s="627"/>
      <c r="U24" s="627"/>
      <c r="V24" s="627"/>
      <c r="W24" s="627"/>
      <c r="X24" s="627"/>
      <c r="Y24" s="627"/>
      <c r="Z24" s="627"/>
      <c r="AA24" s="627"/>
      <c r="AB24" s="627"/>
      <c r="AC24" s="627"/>
      <c r="AD24" s="627"/>
      <c r="AE24" s="627"/>
      <c r="AF24" s="627"/>
      <c r="AG24" s="627"/>
      <c r="AH24" s="627"/>
      <c r="AI24" s="627"/>
      <c r="AJ24" s="627"/>
    </row>
    <row r="25" spans="1:36" ht="20.100000000000001" customHeight="1" x14ac:dyDescent="0.15">
      <c r="A25" s="625"/>
      <c r="B25" s="625"/>
      <c r="C25" s="625"/>
      <c r="D25" s="625"/>
      <c r="E25" s="625">
        <v>1052</v>
      </c>
      <c r="F25" s="625"/>
      <c r="G25" s="625"/>
      <c r="H25" s="625"/>
      <c r="I25" s="625" t="s">
        <v>536</v>
      </c>
      <c r="J25" s="625"/>
      <c r="K25" s="625"/>
      <c r="L25" s="625"/>
      <c r="M25" s="626">
        <v>4.43</v>
      </c>
      <c r="N25" s="626"/>
      <c r="O25" s="626"/>
      <c r="P25" s="626"/>
      <c r="Q25" s="627"/>
      <c r="R25" s="627"/>
      <c r="S25" s="627"/>
      <c r="T25" s="627"/>
      <c r="U25" s="627"/>
      <c r="V25" s="627"/>
      <c r="W25" s="627"/>
      <c r="X25" s="627"/>
      <c r="Y25" s="627"/>
      <c r="Z25" s="627"/>
      <c r="AA25" s="627"/>
      <c r="AB25" s="627"/>
      <c r="AC25" s="627"/>
      <c r="AD25" s="627"/>
      <c r="AE25" s="627"/>
      <c r="AF25" s="627"/>
      <c r="AG25" s="627"/>
      <c r="AH25" s="627"/>
      <c r="AI25" s="627"/>
      <c r="AJ25" s="627"/>
    </row>
    <row r="26" spans="1:36" ht="20.100000000000001" customHeight="1" x14ac:dyDescent="0.15">
      <c r="A26" s="625"/>
      <c r="B26" s="625"/>
      <c r="C26" s="625"/>
      <c r="D26" s="625"/>
      <c r="E26" s="625">
        <v>1052</v>
      </c>
      <c r="F26" s="625"/>
      <c r="G26" s="625"/>
      <c r="H26" s="625"/>
      <c r="I26" s="625" t="s">
        <v>537</v>
      </c>
      <c r="J26" s="625"/>
      <c r="K26" s="625"/>
      <c r="L26" s="625"/>
      <c r="M26" s="626">
        <v>39.909999999999997</v>
      </c>
      <c r="N26" s="626"/>
      <c r="O26" s="626"/>
      <c r="P26" s="626"/>
      <c r="Q26" s="627"/>
      <c r="R26" s="627"/>
      <c r="S26" s="627"/>
      <c r="T26" s="627"/>
      <c r="U26" s="627"/>
      <c r="V26" s="627"/>
      <c r="W26" s="627"/>
      <c r="X26" s="627"/>
      <c r="Y26" s="627"/>
      <c r="Z26" s="627"/>
      <c r="AA26" s="627"/>
      <c r="AB26" s="627"/>
      <c r="AC26" s="627"/>
      <c r="AD26" s="627"/>
      <c r="AE26" s="627"/>
      <c r="AF26" s="627"/>
      <c r="AG26" s="627"/>
      <c r="AH26" s="627"/>
      <c r="AI26" s="627"/>
      <c r="AJ26" s="627"/>
    </row>
    <row r="27" spans="1:36" ht="20.100000000000001" customHeight="1" x14ac:dyDescent="0.15">
      <c r="A27" s="625"/>
      <c r="B27" s="625"/>
      <c r="C27" s="625"/>
      <c r="D27" s="625"/>
      <c r="E27" s="625">
        <v>1052</v>
      </c>
      <c r="F27" s="625"/>
      <c r="G27" s="625"/>
      <c r="H27" s="625"/>
      <c r="I27" s="625" t="s">
        <v>538</v>
      </c>
      <c r="J27" s="625"/>
      <c r="K27" s="625"/>
      <c r="L27" s="625"/>
      <c r="M27" s="626">
        <v>2.14</v>
      </c>
      <c r="N27" s="626"/>
      <c r="O27" s="626"/>
      <c r="P27" s="626"/>
      <c r="Q27" s="627"/>
      <c r="R27" s="627"/>
      <c r="S27" s="627"/>
      <c r="T27" s="627"/>
      <c r="U27" s="627"/>
      <c r="V27" s="627"/>
      <c r="W27" s="627"/>
      <c r="X27" s="627"/>
      <c r="Y27" s="627"/>
      <c r="Z27" s="627"/>
      <c r="AA27" s="627"/>
      <c r="AB27" s="627"/>
      <c r="AC27" s="627"/>
      <c r="AD27" s="627"/>
      <c r="AE27" s="627"/>
      <c r="AF27" s="627"/>
      <c r="AG27" s="627"/>
      <c r="AH27" s="627"/>
      <c r="AI27" s="627"/>
      <c r="AJ27" s="627"/>
    </row>
    <row r="28" spans="1:36" ht="20.100000000000001" customHeight="1" x14ac:dyDescent="0.15">
      <c r="A28" s="625"/>
      <c r="B28" s="625"/>
      <c r="C28" s="625"/>
      <c r="D28" s="625"/>
      <c r="E28" s="625">
        <v>1052</v>
      </c>
      <c r="F28" s="625"/>
      <c r="G28" s="625"/>
      <c r="H28" s="625"/>
      <c r="I28" s="625" t="s">
        <v>539</v>
      </c>
      <c r="J28" s="625"/>
      <c r="K28" s="625"/>
      <c r="L28" s="625"/>
      <c r="M28" s="626">
        <v>1.52</v>
      </c>
      <c r="N28" s="626"/>
      <c r="O28" s="626"/>
      <c r="P28" s="626"/>
      <c r="Q28" s="627"/>
      <c r="R28" s="627"/>
      <c r="S28" s="627"/>
      <c r="T28" s="627"/>
      <c r="U28" s="627"/>
      <c r="V28" s="627"/>
      <c r="W28" s="627"/>
      <c r="X28" s="627"/>
      <c r="Y28" s="627"/>
      <c r="Z28" s="627"/>
      <c r="AA28" s="627"/>
      <c r="AB28" s="627"/>
      <c r="AC28" s="627"/>
      <c r="AD28" s="627"/>
      <c r="AE28" s="627"/>
      <c r="AF28" s="627"/>
      <c r="AG28" s="627"/>
      <c r="AH28" s="627"/>
      <c r="AI28" s="627"/>
      <c r="AJ28" s="627"/>
    </row>
    <row r="29" spans="1:36" ht="20.100000000000001" customHeight="1" x14ac:dyDescent="0.15">
      <c r="A29" s="625">
        <v>5</v>
      </c>
      <c r="B29" s="625"/>
      <c r="C29" s="625"/>
      <c r="D29" s="625"/>
      <c r="E29" s="625">
        <v>1060</v>
      </c>
      <c r="F29" s="625"/>
      <c r="G29" s="625"/>
      <c r="H29" s="625"/>
      <c r="I29" s="625" t="s">
        <v>532</v>
      </c>
      <c r="J29" s="625"/>
      <c r="K29" s="625"/>
      <c r="L29" s="625"/>
      <c r="M29" s="626">
        <v>11.73</v>
      </c>
      <c r="N29" s="626"/>
      <c r="O29" s="626"/>
      <c r="P29" s="626"/>
      <c r="Q29" s="627"/>
      <c r="R29" s="627"/>
      <c r="S29" s="627"/>
      <c r="T29" s="627"/>
      <c r="U29" s="627"/>
      <c r="V29" s="627"/>
      <c r="W29" s="627"/>
      <c r="X29" s="627"/>
      <c r="Y29" s="627"/>
      <c r="Z29" s="627"/>
      <c r="AA29" s="627"/>
      <c r="AB29" s="627"/>
      <c r="AC29" s="627"/>
      <c r="AD29" s="627"/>
      <c r="AE29" s="627"/>
      <c r="AF29" s="627"/>
      <c r="AG29" s="627"/>
      <c r="AH29" s="627"/>
      <c r="AI29" s="627"/>
      <c r="AJ29" s="627"/>
    </row>
    <row r="30" spans="1:36" ht="20.100000000000001" customHeight="1" x14ac:dyDescent="0.15">
      <c r="A30" s="625"/>
      <c r="B30" s="625"/>
      <c r="C30" s="625"/>
      <c r="D30" s="625"/>
      <c r="E30" s="625">
        <v>1061</v>
      </c>
      <c r="F30" s="625"/>
      <c r="G30" s="625"/>
      <c r="H30" s="625"/>
      <c r="I30" s="625" t="s">
        <v>540</v>
      </c>
      <c r="J30" s="625"/>
      <c r="K30" s="625"/>
      <c r="L30" s="625"/>
      <c r="M30" s="626">
        <v>6.25</v>
      </c>
      <c r="N30" s="626"/>
      <c r="O30" s="626"/>
      <c r="P30" s="626"/>
      <c r="Q30" s="627" t="s">
        <v>530</v>
      </c>
      <c r="R30" s="627"/>
      <c r="S30" s="627"/>
      <c r="T30" s="627"/>
      <c r="U30" s="627"/>
      <c r="V30" s="627"/>
      <c r="W30" s="627"/>
      <c r="X30" s="627"/>
      <c r="Y30" s="627"/>
      <c r="Z30" s="627"/>
      <c r="AA30" s="627"/>
      <c r="AB30" s="627"/>
      <c r="AC30" s="627"/>
      <c r="AD30" s="627"/>
      <c r="AE30" s="627"/>
      <c r="AF30" s="627"/>
      <c r="AG30" s="627"/>
      <c r="AH30" s="627"/>
      <c r="AI30" s="627"/>
      <c r="AJ30" s="627"/>
    </row>
    <row r="31" spans="1:36" ht="20.100000000000001" customHeight="1" x14ac:dyDescent="0.15">
      <c r="A31" s="625"/>
      <c r="B31" s="625"/>
      <c r="C31" s="625"/>
      <c r="D31" s="625"/>
      <c r="E31" s="625">
        <v>1061</v>
      </c>
      <c r="F31" s="625"/>
      <c r="G31" s="625"/>
      <c r="H31" s="625"/>
      <c r="I31" s="625" t="s">
        <v>541</v>
      </c>
      <c r="J31" s="625"/>
      <c r="K31" s="625"/>
      <c r="L31" s="625"/>
      <c r="M31" s="626">
        <v>0.3</v>
      </c>
      <c r="N31" s="626"/>
      <c r="O31" s="626"/>
      <c r="P31" s="626"/>
      <c r="Q31" s="627"/>
      <c r="R31" s="627"/>
      <c r="S31" s="627"/>
      <c r="T31" s="627"/>
      <c r="U31" s="627"/>
      <c r="V31" s="627"/>
      <c r="W31" s="627"/>
      <c r="X31" s="627"/>
      <c r="Y31" s="627"/>
      <c r="Z31" s="627"/>
      <c r="AA31" s="627"/>
      <c r="AB31" s="627"/>
      <c r="AC31" s="627"/>
      <c r="AD31" s="627"/>
      <c r="AE31" s="627"/>
      <c r="AF31" s="627"/>
      <c r="AG31" s="627"/>
      <c r="AH31" s="627"/>
      <c r="AI31" s="627"/>
      <c r="AJ31" s="627"/>
    </row>
    <row r="32" spans="1:36" ht="20.100000000000001" customHeight="1" x14ac:dyDescent="0.15">
      <c r="A32" s="625">
        <v>6</v>
      </c>
      <c r="B32" s="625"/>
      <c r="C32" s="625"/>
      <c r="D32" s="625"/>
      <c r="E32" s="625">
        <v>1063</v>
      </c>
      <c r="F32" s="625"/>
      <c r="G32" s="625"/>
      <c r="H32" s="625"/>
      <c r="I32" s="625" t="s">
        <v>536</v>
      </c>
      <c r="J32" s="625"/>
      <c r="K32" s="625"/>
      <c r="L32" s="625"/>
      <c r="M32" s="626">
        <v>32.31</v>
      </c>
      <c r="N32" s="626"/>
      <c r="O32" s="626"/>
      <c r="P32" s="626"/>
      <c r="Q32" s="627"/>
      <c r="R32" s="627"/>
      <c r="S32" s="627"/>
      <c r="T32" s="627"/>
      <c r="U32" s="627"/>
      <c r="V32" s="627"/>
      <c r="W32" s="627"/>
      <c r="X32" s="627"/>
      <c r="Y32" s="627"/>
      <c r="Z32" s="627"/>
      <c r="AA32" s="627"/>
      <c r="AB32" s="627"/>
      <c r="AC32" s="627"/>
      <c r="AD32" s="627"/>
      <c r="AE32" s="627"/>
      <c r="AF32" s="627"/>
      <c r="AG32" s="627"/>
      <c r="AH32" s="627"/>
      <c r="AI32" s="627"/>
      <c r="AJ32" s="627"/>
    </row>
    <row r="33" spans="2:36" ht="14.1" customHeight="1" x14ac:dyDescent="0.15">
      <c r="B33" s="14" t="s">
        <v>31</v>
      </c>
    </row>
    <row r="34" spans="2:36" ht="26.1" customHeight="1" x14ac:dyDescent="0.15">
      <c r="B34" s="15" t="s">
        <v>32</v>
      </c>
      <c r="C34" s="624" t="s">
        <v>542</v>
      </c>
      <c r="D34" s="624"/>
      <c r="E34" s="624"/>
      <c r="F34" s="624"/>
      <c r="G34" s="624"/>
      <c r="H34" s="624"/>
      <c r="I34" s="624"/>
      <c r="J34" s="624"/>
      <c r="K34" s="624"/>
      <c r="L34" s="624"/>
      <c r="M34" s="624"/>
      <c r="N34" s="624"/>
      <c r="O34" s="624"/>
      <c r="P34" s="624"/>
      <c r="Q34" s="624"/>
      <c r="R34" s="624"/>
      <c r="S34" s="624"/>
      <c r="T34" s="624"/>
      <c r="U34" s="624"/>
      <c r="V34" s="624"/>
      <c r="W34" s="624"/>
      <c r="X34" s="624"/>
      <c r="Y34" s="624"/>
      <c r="Z34" s="624"/>
      <c r="AA34" s="624"/>
      <c r="AB34" s="624"/>
      <c r="AC34" s="624"/>
      <c r="AD34" s="624"/>
      <c r="AE34" s="624"/>
      <c r="AF34" s="624"/>
      <c r="AG34" s="624"/>
      <c r="AH34" s="624"/>
      <c r="AI34" s="624"/>
      <c r="AJ34" s="624"/>
    </row>
    <row r="35" spans="2:36" ht="14.1" customHeight="1" x14ac:dyDescent="0.15">
      <c r="B35" s="15" t="s">
        <v>202</v>
      </c>
      <c r="C35" s="14" t="s">
        <v>543</v>
      </c>
    </row>
    <row r="36" spans="2:36" ht="14.1" customHeight="1" x14ac:dyDescent="0.15">
      <c r="B36" s="15" t="s">
        <v>36</v>
      </c>
      <c r="C36" s="20" t="s">
        <v>544</v>
      </c>
    </row>
    <row r="37" spans="2:36" ht="14.1" customHeight="1" x14ac:dyDescent="0.15">
      <c r="B37" s="15" t="s">
        <v>38</v>
      </c>
      <c r="C37" s="14" t="s">
        <v>545</v>
      </c>
    </row>
    <row r="38" spans="2:36" ht="14.1" customHeight="1" x14ac:dyDescent="0.15">
      <c r="B38" s="15" t="s">
        <v>40</v>
      </c>
      <c r="C38" s="14" t="s">
        <v>546</v>
      </c>
    </row>
    <row r="39" spans="2:36" ht="26.1" customHeight="1" x14ac:dyDescent="0.15">
      <c r="B39" s="15" t="s">
        <v>42</v>
      </c>
      <c r="C39" s="624" t="s">
        <v>547</v>
      </c>
      <c r="D39" s="624"/>
      <c r="E39" s="624"/>
      <c r="F39" s="624"/>
      <c r="G39" s="624"/>
      <c r="H39" s="624"/>
      <c r="I39" s="624"/>
      <c r="J39" s="624"/>
      <c r="K39" s="624"/>
      <c r="L39" s="624"/>
      <c r="M39" s="624"/>
      <c r="N39" s="624"/>
      <c r="O39" s="624"/>
      <c r="P39" s="624"/>
      <c r="Q39" s="624"/>
      <c r="R39" s="624"/>
      <c r="S39" s="624"/>
      <c r="T39" s="624"/>
      <c r="U39" s="624"/>
      <c r="V39" s="624"/>
      <c r="W39" s="624"/>
      <c r="X39" s="624"/>
      <c r="Y39" s="624"/>
      <c r="Z39" s="624"/>
      <c r="AA39" s="624"/>
      <c r="AB39" s="624"/>
      <c r="AC39" s="624"/>
      <c r="AD39" s="624"/>
      <c r="AE39" s="624"/>
      <c r="AF39" s="624"/>
      <c r="AG39" s="624"/>
      <c r="AH39" s="624"/>
      <c r="AI39" s="624"/>
      <c r="AJ39" s="624"/>
    </row>
    <row r="40" spans="2:36" ht="35.1" customHeight="1" x14ac:dyDescent="0.15">
      <c r="B40" s="6"/>
      <c r="C40" s="11"/>
      <c r="D40" s="624"/>
      <c r="E40" s="624"/>
      <c r="F40" s="624"/>
      <c r="G40" s="624"/>
      <c r="H40" s="624"/>
      <c r="I40" s="624"/>
      <c r="J40" s="624"/>
      <c r="K40" s="624"/>
      <c r="L40" s="624"/>
      <c r="M40" s="624"/>
      <c r="N40" s="624"/>
      <c r="O40" s="624"/>
      <c r="P40" s="624"/>
      <c r="Q40" s="624"/>
      <c r="R40" s="624"/>
      <c r="S40" s="624"/>
      <c r="T40" s="624"/>
      <c r="U40" s="624"/>
      <c r="V40" s="624"/>
      <c r="W40" s="624"/>
      <c r="X40" s="624"/>
      <c r="Y40" s="624"/>
      <c r="Z40" s="624"/>
      <c r="AA40" s="624"/>
      <c r="AB40" s="624"/>
      <c r="AC40" s="624"/>
      <c r="AD40" s="624"/>
      <c r="AE40" s="624"/>
      <c r="AF40" s="624"/>
      <c r="AG40" s="624"/>
      <c r="AH40" s="624"/>
      <c r="AI40" s="624"/>
      <c r="AJ40" s="624"/>
    </row>
    <row r="41" spans="2:36" ht="26.1" customHeight="1" x14ac:dyDescent="0.15">
      <c r="B41" s="16"/>
      <c r="C41" s="16"/>
      <c r="D41" s="624"/>
      <c r="E41" s="624"/>
      <c r="F41" s="624"/>
      <c r="G41" s="624"/>
      <c r="H41" s="624"/>
      <c r="I41" s="624"/>
      <c r="J41" s="624"/>
      <c r="K41" s="624"/>
      <c r="L41" s="624"/>
      <c r="M41" s="624"/>
      <c r="N41" s="624"/>
      <c r="O41" s="624"/>
      <c r="P41" s="624"/>
      <c r="Q41" s="624"/>
      <c r="R41" s="624"/>
      <c r="S41" s="624"/>
      <c r="T41" s="624"/>
      <c r="U41" s="624"/>
      <c r="V41" s="624"/>
      <c r="W41" s="624"/>
      <c r="X41" s="624"/>
      <c r="Y41" s="624"/>
      <c r="Z41" s="624"/>
      <c r="AA41" s="624"/>
      <c r="AB41" s="624"/>
      <c r="AC41" s="624"/>
      <c r="AD41" s="624"/>
      <c r="AE41" s="624"/>
      <c r="AF41" s="624"/>
      <c r="AG41" s="624"/>
      <c r="AH41" s="624"/>
      <c r="AI41" s="624"/>
      <c r="AJ41" s="624"/>
    </row>
    <row r="42" spans="2:36" s="13" customFormat="1" ht="26.1" customHeight="1" x14ac:dyDescent="0.15">
      <c r="B42" s="21"/>
      <c r="C42" s="21"/>
      <c r="D42" s="624"/>
      <c r="E42" s="624"/>
      <c r="F42" s="624"/>
      <c r="G42" s="624"/>
      <c r="H42" s="624"/>
      <c r="I42" s="624"/>
      <c r="J42" s="624"/>
      <c r="K42" s="624"/>
      <c r="L42" s="624"/>
      <c r="M42" s="624"/>
      <c r="N42" s="624"/>
      <c r="O42" s="624"/>
      <c r="P42" s="624"/>
      <c r="Q42" s="624"/>
      <c r="R42" s="624"/>
      <c r="S42" s="624"/>
      <c r="T42" s="624"/>
      <c r="U42" s="624"/>
      <c r="V42" s="624"/>
      <c r="W42" s="624"/>
      <c r="X42" s="624"/>
      <c r="Y42" s="624"/>
      <c r="Z42" s="624"/>
      <c r="AA42" s="624"/>
      <c r="AB42" s="624"/>
      <c r="AC42" s="624"/>
      <c r="AD42" s="624"/>
      <c r="AE42" s="624"/>
      <c r="AF42" s="624"/>
      <c r="AG42" s="624"/>
      <c r="AH42" s="624"/>
      <c r="AI42" s="624"/>
      <c r="AJ42" s="624"/>
    </row>
    <row r="43" spans="2:36" ht="14.1" customHeight="1" x14ac:dyDescent="0.15">
      <c r="B43" s="16"/>
      <c r="C43" s="16"/>
      <c r="D43" s="14"/>
    </row>
    <row r="44" spans="2:36" ht="14.1" customHeight="1" x14ac:dyDescent="0.15">
      <c r="B44" s="16"/>
      <c r="C44" s="16"/>
    </row>
    <row r="45" spans="2:36" ht="14.1" customHeight="1" x14ac:dyDescent="0.15">
      <c r="B45" s="19"/>
      <c r="C45" s="19"/>
    </row>
    <row r="46" spans="2:36" ht="14.1" customHeight="1" x14ac:dyDescent="0.15">
      <c r="B46" s="19"/>
    </row>
    <row r="47" spans="2:36" ht="14.1" customHeight="1" x14ac:dyDescent="0.15">
      <c r="B47" s="19"/>
    </row>
    <row r="48" spans="2:36" ht="14.1" customHeight="1" x14ac:dyDescent="0.15">
      <c r="B48" s="19"/>
    </row>
    <row r="49" spans="2:2" ht="14.1" customHeight="1" x14ac:dyDescent="0.15">
      <c r="B49" s="19"/>
    </row>
    <row r="50" spans="2:2" ht="14.1" customHeight="1" x14ac:dyDescent="0.15">
      <c r="B50" s="19"/>
    </row>
    <row r="51" spans="2:2" ht="14.1" customHeight="1" x14ac:dyDescent="0.15">
      <c r="B51" s="19"/>
    </row>
    <row r="52" spans="2:2" ht="14.1" customHeight="1" x14ac:dyDescent="0.15">
      <c r="B52" s="19"/>
    </row>
    <row r="53" spans="2:2" ht="14.1" customHeight="1" x14ac:dyDescent="0.15">
      <c r="B53" s="19"/>
    </row>
    <row r="54" spans="2:2" ht="14.1" customHeight="1" x14ac:dyDescent="0.15">
      <c r="B54" s="19"/>
    </row>
    <row r="55" spans="2:2" ht="14.1" customHeight="1" x14ac:dyDescent="0.15"/>
    <row r="56" spans="2:2" ht="14.1" customHeight="1" x14ac:dyDescent="0.15"/>
    <row r="57" spans="2:2" ht="14.1" customHeight="1" x14ac:dyDescent="0.15"/>
    <row r="58" spans="2:2" ht="14.1" customHeight="1" x14ac:dyDescent="0.15"/>
    <row r="59" spans="2:2" ht="14.1" customHeight="1" x14ac:dyDescent="0.15"/>
    <row r="60" spans="2:2" ht="14.1" customHeight="1" x14ac:dyDescent="0.15"/>
    <row r="61" spans="2:2" ht="14.1" customHeight="1" x14ac:dyDescent="0.15"/>
    <row r="62" spans="2:2" ht="14.1" customHeight="1" x14ac:dyDescent="0.15"/>
    <row r="63" spans="2:2" ht="14.1" customHeight="1" x14ac:dyDescent="0.15"/>
    <row r="64" spans="2:2"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row r="284" ht="14.1" customHeight="1" x14ac:dyDescent="0.15"/>
    <row r="285" ht="14.1" customHeight="1" x14ac:dyDescent="0.15"/>
    <row r="286" ht="14.1" customHeight="1" x14ac:dyDescent="0.15"/>
    <row r="287" ht="14.1" customHeight="1" x14ac:dyDescent="0.15"/>
    <row r="288" ht="14.1" customHeight="1" x14ac:dyDescent="0.15"/>
    <row r="289" ht="14.1" customHeight="1" x14ac:dyDescent="0.15"/>
    <row r="290" ht="14.1" customHeight="1" x14ac:dyDescent="0.15"/>
    <row r="291" ht="14.1" customHeight="1" x14ac:dyDescent="0.15"/>
    <row r="292" ht="14.1" customHeight="1" x14ac:dyDescent="0.15"/>
    <row r="293" ht="14.1" customHeight="1" x14ac:dyDescent="0.15"/>
    <row r="294" ht="14.1" customHeight="1" x14ac:dyDescent="0.15"/>
    <row r="295" ht="14.1" customHeight="1" x14ac:dyDescent="0.15"/>
    <row r="296" ht="14.1" customHeight="1" x14ac:dyDescent="0.15"/>
    <row r="297" ht="14.1" customHeight="1" x14ac:dyDescent="0.15"/>
    <row r="298" ht="14.1" customHeight="1" x14ac:dyDescent="0.15"/>
    <row r="299" ht="14.1" customHeight="1" x14ac:dyDescent="0.15"/>
    <row r="300" ht="14.1" customHeight="1" x14ac:dyDescent="0.15"/>
    <row r="301" ht="14.1" customHeight="1" x14ac:dyDescent="0.15"/>
    <row r="302" ht="14.1" customHeight="1" x14ac:dyDescent="0.15"/>
    <row r="303" ht="14.1" customHeight="1" x14ac:dyDescent="0.15"/>
    <row r="304" ht="14.1" customHeight="1" x14ac:dyDescent="0.15"/>
    <row r="305" ht="14.1" customHeight="1" x14ac:dyDescent="0.15"/>
    <row r="306" ht="14.1" customHeight="1" x14ac:dyDescent="0.15"/>
    <row r="307" ht="14.1" customHeight="1" x14ac:dyDescent="0.15"/>
    <row r="308" ht="14.1" customHeight="1" x14ac:dyDescent="0.15"/>
    <row r="309" ht="14.1" customHeight="1" x14ac:dyDescent="0.15"/>
    <row r="310" ht="14.1" customHeight="1" x14ac:dyDescent="0.15"/>
    <row r="311" ht="14.1" customHeight="1" x14ac:dyDescent="0.15"/>
    <row r="312" ht="14.1" customHeight="1" x14ac:dyDescent="0.15"/>
    <row r="313" ht="14.1" customHeight="1" x14ac:dyDescent="0.15"/>
    <row r="314" ht="14.1" customHeight="1" x14ac:dyDescent="0.15"/>
    <row r="315" ht="14.1" customHeight="1" x14ac:dyDescent="0.15"/>
    <row r="316" ht="14.1" customHeight="1" x14ac:dyDescent="0.15"/>
    <row r="317" ht="14.1" customHeight="1" x14ac:dyDescent="0.15"/>
    <row r="318" ht="14.1" customHeight="1" x14ac:dyDescent="0.15"/>
    <row r="319" ht="14.1" customHeight="1" x14ac:dyDescent="0.15"/>
    <row r="320" ht="14.1" customHeight="1" x14ac:dyDescent="0.15"/>
    <row r="321" ht="14.1" customHeight="1" x14ac:dyDescent="0.15"/>
    <row r="322" ht="14.1" customHeight="1" x14ac:dyDescent="0.15"/>
    <row r="323" ht="14.1" customHeight="1" x14ac:dyDescent="0.15"/>
    <row r="324" ht="14.1" customHeight="1" x14ac:dyDescent="0.15"/>
    <row r="325" ht="14.1" customHeight="1" x14ac:dyDescent="0.15"/>
    <row r="326" ht="14.1" customHeight="1" x14ac:dyDescent="0.15"/>
  </sheetData>
  <mergeCells count="187">
    <mergeCell ref="A32:D32"/>
    <mergeCell ref="E32:H32"/>
    <mergeCell ref="I32:L32"/>
    <mergeCell ref="M32:P32"/>
    <mergeCell ref="Q32:U32"/>
    <mergeCell ref="V32:Z32"/>
    <mergeCell ref="AA32:AE32"/>
    <mergeCell ref="AF32:AJ32"/>
    <mergeCell ref="A30:D30"/>
    <mergeCell ref="E30:H30"/>
    <mergeCell ref="I30:L30"/>
    <mergeCell ref="M30:P30"/>
    <mergeCell ref="Q30:U30"/>
    <mergeCell ref="V30:Z30"/>
    <mergeCell ref="AA30:AE30"/>
    <mergeCell ref="AF30:AJ30"/>
    <mergeCell ref="Q31:U31"/>
    <mergeCell ref="V31:Z31"/>
    <mergeCell ref="AA31:AE31"/>
    <mergeCell ref="AF31:AJ31"/>
    <mergeCell ref="M28:P28"/>
    <mergeCell ref="Q28:U28"/>
    <mergeCell ref="V28:Z28"/>
    <mergeCell ref="AA28:AE28"/>
    <mergeCell ref="AF28:AJ28"/>
    <mergeCell ref="Q29:U29"/>
    <mergeCell ref="V29:Z29"/>
    <mergeCell ref="AA29:AE29"/>
    <mergeCell ref="AF29:AJ29"/>
    <mergeCell ref="A25:D25"/>
    <mergeCell ref="E25:H25"/>
    <mergeCell ref="I25:L25"/>
    <mergeCell ref="M25:P25"/>
    <mergeCell ref="Q25:U25"/>
    <mergeCell ref="V25:Z25"/>
    <mergeCell ref="AA25:AE25"/>
    <mergeCell ref="AF25:AJ25"/>
    <mergeCell ref="A26:D26"/>
    <mergeCell ref="E26:H26"/>
    <mergeCell ref="I26:L26"/>
    <mergeCell ref="M26:P26"/>
    <mergeCell ref="Q26:U26"/>
    <mergeCell ref="V26:Z26"/>
    <mergeCell ref="AA26:AE26"/>
    <mergeCell ref="AF26:AJ26"/>
    <mergeCell ref="A15:D15"/>
    <mergeCell ref="E15:H15"/>
    <mergeCell ref="I15:L15"/>
    <mergeCell ref="M15:P15"/>
    <mergeCell ref="Q15:U15"/>
    <mergeCell ref="V15:Z15"/>
    <mergeCell ref="AA15:AE15"/>
    <mergeCell ref="AF15:AJ15"/>
    <mergeCell ref="A24:D24"/>
    <mergeCell ref="E24:H24"/>
    <mergeCell ref="I24:L24"/>
    <mergeCell ref="M24:P24"/>
    <mergeCell ref="Q24:U24"/>
    <mergeCell ref="V24:Z24"/>
    <mergeCell ref="AA24:AE24"/>
    <mergeCell ref="AF24:AJ24"/>
    <mergeCell ref="A16:D16"/>
    <mergeCell ref="A17:D17"/>
    <mergeCell ref="A18:D18"/>
    <mergeCell ref="A19:D19"/>
    <mergeCell ref="A20:D20"/>
    <mergeCell ref="A21:D21"/>
    <mergeCell ref="A22:D22"/>
    <mergeCell ref="A23:D23"/>
    <mergeCell ref="A13:D13"/>
    <mergeCell ref="E13:H13"/>
    <mergeCell ref="I13:L13"/>
    <mergeCell ref="M13:P13"/>
    <mergeCell ref="Q13:U13"/>
    <mergeCell ref="V13:Z13"/>
    <mergeCell ref="AA13:AE13"/>
    <mergeCell ref="AF13:AJ13"/>
    <mergeCell ref="A14:D14"/>
    <mergeCell ref="E14:H14"/>
    <mergeCell ref="I14:L14"/>
    <mergeCell ref="M14:P14"/>
    <mergeCell ref="Q14:U14"/>
    <mergeCell ref="V14:Z14"/>
    <mergeCell ref="AA14:AE14"/>
    <mergeCell ref="AF14:AJ14"/>
    <mergeCell ref="A10:D12"/>
    <mergeCell ref="E10:H12"/>
    <mergeCell ref="I10:L12"/>
    <mergeCell ref="M10:P12"/>
    <mergeCell ref="Q11:AE11"/>
    <mergeCell ref="Q10:AJ10"/>
    <mergeCell ref="AF11:AJ12"/>
    <mergeCell ref="Q12:U12"/>
    <mergeCell ref="V12:Z12"/>
    <mergeCell ref="AA12:AE12"/>
    <mergeCell ref="A4:G4"/>
    <mergeCell ref="H4:Q4"/>
    <mergeCell ref="R4:AA4"/>
    <mergeCell ref="A5:G5"/>
    <mergeCell ref="A6:G6"/>
    <mergeCell ref="A7:G7"/>
    <mergeCell ref="H5:Q5"/>
    <mergeCell ref="R5:AA5"/>
    <mergeCell ref="H6:Q6"/>
    <mergeCell ref="R6:AA6"/>
    <mergeCell ref="H7:Q7"/>
    <mergeCell ref="R7:AA7"/>
    <mergeCell ref="C34:AJ34"/>
    <mergeCell ref="C39:AJ39"/>
    <mergeCell ref="D40:AJ40"/>
    <mergeCell ref="D41:AJ41"/>
    <mergeCell ref="D42:AJ42"/>
    <mergeCell ref="A27:D27"/>
    <mergeCell ref="E27:H27"/>
    <mergeCell ref="I27:L27"/>
    <mergeCell ref="M27:P27"/>
    <mergeCell ref="A29:D29"/>
    <mergeCell ref="E29:H29"/>
    <mergeCell ref="I29:L29"/>
    <mergeCell ref="M29:P29"/>
    <mergeCell ref="A31:D31"/>
    <mergeCell ref="E31:H31"/>
    <mergeCell ref="I31:L31"/>
    <mergeCell ref="M31:P31"/>
    <mergeCell ref="Q27:U27"/>
    <mergeCell ref="V27:Z27"/>
    <mergeCell ref="AA27:AE27"/>
    <mergeCell ref="AF27:AJ27"/>
    <mergeCell ref="A28:D28"/>
    <mergeCell ref="E28:H28"/>
    <mergeCell ref="I28:L28"/>
    <mergeCell ref="E16:H16"/>
    <mergeCell ref="E17:H17"/>
    <mergeCell ref="E18:H18"/>
    <mergeCell ref="E19:H19"/>
    <mergeCell ref="E20:H20"/>
    <mergeCell ref="E21:H21"/>
    <mergeCell ref="E22:H22"/>
    <mergeCell ref="E23:H23"/>
    <mergeCell ref="I16:L16"/>
    <mergeCell ref="I17:L17"/>
    <mergeCell ref="I18:L18"/>
    <mergeCell ref="I19:L19"/>
    <mergeCell ref="I20:L20"/>
    <mergeCell ref="I21:L21"/>
    <mergeCell ref="I22:L22"/>
    <mergeCell ref="I23:L23"/>
    <mergeCell ref="M16:P16"/>
    <mergeCell ref="M17:P17"/>
    <mergeCell ref="M18:P18"/>
    <mergeCell ref="M19:P19"/>
    <mergeCell ref="M20:P20"/>
    <mergeCell ref="M21:P21"/>
    <mergeCell ref="M22:P22"/>
    <mergeCell ref="M23:P23"/>
    <mergeCell ref="Q16:U16"/>
    <mergeCell ref="Q17:U17"/>
    <mergeCell ref="Q18:U18"/>
    <mergeCell ref="Q19:U19"/>
    <mergeCell ref="Q20:U20"/>
    <mergeCell ref="Q21:U21"/>
    <mergeCell ref="Q22:U22"/>
    <mergeCell ref="Q23:U23"/>
    <mergeCell ref="AF16:AJ16"/>
    <mergeCell ref="AF17:AJ17"/>
    <mergeCell ref="AF18:AJ18"/>
    <mergeCell ref="AF19:AJ19"/>
    <mergeCell ref="AF20:AJ20"/>
    <mergeCell ref="AF21:AJ21"/>
    <mergeCell ref="AF22:AJ22"/>
    <mergeCell ref="AF23:AJ23"/>
    <mergeCell ref="V16:Z16"/>
    <mergeCell ref="V17:Z17"/>
    <mergeCell ref="V18:Z18"/>
    <mergeCell ref="V19:Z19"/>
    <mergeCell ref="V20:Z20"/>
    <mergeCell ref="V21:Z21"/>
    <mergeCell ref="V22:Z22"/>
    <mergeCell ref="V23:Z23"/>
    <mergeCell ref="AA16:AE16"/>
    <mergeCell ref="AA17:AE17"/>
    <mergeCell ref="AA18:AE18"/>
    <mergeCell ref="AA19:AE19"/>
    <mergeCell ref="AA20:AE20"/>
    <mergeCell ref="AA21:AE21"/>
    <mergeCell ref="AA22:AE22"/>
    <mergeCell ref="AA23:AE23"/>
  </mergeCells>
  <phoneticPr fontId="1"/>
  <dataValidations count="1">
    <dataValidation type="list" allowBlank="1" showInputMessage="1" showErrorMessage="1" sqref="Q13:Q32 R24:U32 R13:U15 V13:V32 W24:Z32 W13:Z15 AA13:AA32 AB24:AE32 AB13:AE15 AF13:AF32 AG13:AJ15 AG24:AJ32" xr:uid="{00000000-0002-0000-0900-000000000000}">
      <formula1>$AP$10:$AP$12</formula1>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8</vt:i4>
      </vt:variant>
    </vt:vector>
  </HeadingPairs>
  <TitlesOfParts>
    <vt:vector size="18" baseType="lpstr">
      <vt:lpstr>様式２－２</vt:lpstr>
      <vt:lpstr>様式2－3</vt:lpstr>
      <vt:lpstr>申請様式３</vt:lpstr>
      <vt:lpstr>申請様式４</vt:lpstr>
      <vt:lpstr>申請様式５</vt:lpstr>
      <vt:lpstr>申請様式５ (概念図記載例)</vt:lpstr>
      <vt:lpstr>申請様式５ (概念図記載例) (解説)</vt:lpstr>
      <vt:lpstr>申請様式７－１</vt:lpstr>
      <vt:lpstr>別添　参考</vt:lpstr>
      <vt:lpstr>参考様式</vt:lpstr>
      <vt:lpstr>申請様式３!Print_Area</vt:lpstr>
      <vt:lpstr>申請様式５!Print_Area</vt:lpstr>
      <vt:lpstr>'申請様式５ (概念図記載例)'!Print_Area</vt:lpstr>
      <vt:lpstr>'申請様式５ (概念図記載例) (解説)'!Print_Area</vt:lpstr>
      <vt:lpstr>'申請様式７－１'!Print_Area</vt:lpstr>
      <vt:lpstr>'別添　参考'!Print_Area</vt:lpstr>
      <vt:lpstr>'様式２－２'!Print_Area</vt:lpstr>
      <vt:lpstr>'様式2－3'!Print_Area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2022-02-21T02:25:54Z</dcterms:created>
  <dcterms:modified xsi:type="dcterms:W3CDTF">2025-10-10T00:17:53Z</dcterms:modified>
  <cp:category/>
  <cp:contentStatus/>
</cp:coreProperties>
</file>