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0" documentId="13_ncr:1_{DABBB60B-3D84-454D-AE28-DE12026E5F2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基本情報" sheetId="3" r:id="rId1"/>
    <sheet name="見積書" sheetId="5" r:id="rId2"/>
    <sheet name="内訳書" sheetId="4" r:id="rId3"/>
    <sheet name="記載例" sheetId="1" r:id="rId4"/>
  </sheets>
  <definedNames>
    <definedName name="_xlnm.Print_Area" localSheetId="3">記載例!$A$1:$N$108</definedName>
    <definedName name="_xlnm.Print_Area" localSheetId="1">見積書!$A$1:$L$39</definedName>
    <definedName name="_xlnm.Print_Area" localSheetId="2">内訳書!$A$1:$N$109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5" i="1"/>
  <c r="E90" i="1"/>
  <c r="F93" i="1" s="1"/>
  <c r="E86" i="1"/>
  <c r="F89" i="1" s="1"/>
  <c r="E82" i="1"/>
  <c r="F85" i="1" s="1"/>
  <c r="E78" i="1"/>
  <c r="F81" i="1" s="1"/>
  <c r="E74" i="1"/>
  <c r="F77" i="1" s="1"/>
  <c r="E70" i="1"/>
  <c r="F73" i="1" s="1"/>
  <c r="E66" i="1"/>
  <c r="F69" i="1" s="1"/>
  <c r="E62" i="1"/>
  <c r="F65" i="1" s="1"/>
  <c r="E58" i="1"/>
  <c r="F61" i="1" s="1"/>
  <c r="E54" i="1"/>
  <c r="F57" i="1" s="1"/>
  <c r="E50" i="1"/>
  <c r="F53" i="1" s="1"/>
  <c r="E46" i="1"/>
  <c r="F49" i="1" s="1"/>
  <c r="A90" i="1"/>
  <c r="A86" i="1"/>
  <c r="A82" i="1"/>
  <c r="A78" i="1"/>
  <c r="A74" i="1"/>
  <c r="A70" i="1"/>
  <c r="A66" i="1"/>
  <c r="A62" i="1"/>
  <c r="A58" i="1"/>
  <c r="A54" i="1"/>
  <c r="A50" i="1"/>
  <c r="A46" i="1"/>
  <c r="D9" i="1"/>
  <c r="J25" i="1"/>
  <c r="J26" i="1"/>
  <c r="J27" i="1"/>
  <c r="J28" i="1"/>
  <c r="J29" i="1"/>
  <c r="J24" i="1"/>
  <c r="G22" i="1"/>
  <c r="G23" i="1"/>
  <c r="G21" i="1"/>
  <c r="J19" i="1"/>
  <c r="J20" i="1"/>
  <c r="J18" i="1"/>
  <c r="A19" i="1"/>
  <c r="A20" i="1"/>
  <c r="A21" i="1"/>
  <c r="A22" i="1"/>
  <c r="A23" i="1"/>
  <c r="A24" i="1"/>
  <c r="A25" i="1"/>
  <c r="A26" i="1"/>
  <c r="A27" i="1"/>
  <c r="A28" i="1"/>
  <c r="A29" i="1"/>
  <c r="A18" i="1"/>
  <c r="A19" i="4"/>
  <c r="A20" i="4"/>
  <c r="A21" i="4"/>
  <c r="A22" i="4"/>
  <c r="A23" i="4"/>
  <c r="A24" i="4"/>
  <c r="A25" i="4"/>
  <c r="A26" i="4"/>
  <c r="A27" i="4"/>
  <c r="A28" i="4"/>
  <c r="A29" i="4"/>
  <c r="A30" i="4"/>
  <c r="A91" i="4"/>
  <c r="A87" i="4"/>
  <c r="A83" i="4"/>
  <c r="A79" i="4"/>
  <c r="A75" i="4"/>
  <c r="A71" i="4"/>
  <c r="A67" i="4"/>
  <c r="A63" i="4"/>
  <c r="A59" i="4"/>
  <c r="A55" i="4"/>
  <c r="A51" i="4" l="1"/>
  <c r="D23" i="3" l="1"/>
  <c r="B87" i="4" l="1"/>
  <c r="B91" i="4"/>
  <c r="E37" i="4" l="1"/>
  <c r="D37" i="4"/>
  <c r="E10" i="4"/>
  <c r="D10" i="4"/>
  <c r="C23" i="3" l="1"/>
  <c r="E91" i="4"/>
  <c r="E87" i="4"/>
  <c r="E83" i="4"/>
  <c r="E79" i="4"/>
  <c r="E75" i="4"/>
  <c r="E71" i="4"/>
  <c r="E67" i="4"/>
  <c r="E63" i="4"/>
  <c r="E59" i="4"/>
  <c r="E55" i="4"/>
  <c r="E51" i="4"/>
  <c r="E47" i="4"/>
  <c r="A47" i="4"/>
  <c r="G23" i="4"/>
  <c r="G24" i="4"/>
  <c r="G22" i="4"/>
  <c r="J20" i="4"/>
  <c r="J21" i="4"/>
  <c r="J25" i="4"/>
  <c r="J26" i="4"/>
  <c r="J27" i="4"/>
  <c r="J28" i="4"/>
  <c r="J29" i="4"/>
  <c r="J30" i="4"/>
  <c r="J19" i="4"/>
  <c r="C21" i="4" l="1"/>
  <c r="C22" i="4"/>
  <c r="C23" i="4"/>
  <c r="C24" i="4"/>
  <c r="C25" i="4"/>
  <c r="C26" i="4"/>
  <c r="C27" i="4"/>
  <c r="C28" i="4"/>
  <c r="C29" i="4"/>
  <c r="C30" i="4"/>
  <c r="C20" i="4"/>
  <c r="B51" i="4"/>
  <c r="B55" i="4"/>
  <c r="B59" i="4"/>
  <c r="B63" i="4"/>
  <c r="B67" i="4"/>
  <c r="B71" i="4"/>
  <c r="B75" i="4"/>
  <c r="B79" i="4"/>
  <c r="B83" i="4"/>
  <c r="B47" i="4"/>
  <c r="B20" i="4"/>
  <c r="B21" i="4"/>
  <c r="B22" i="4"/>
  <c r="B23" i="4"/>
  <c r="B24" i="4"/>
  <c r="B25" i="4"/>
  <c r="B26" i="4"/>
  <c r="B27" i="4"/>
  <c r="B28" i="4"/>
  <c r="B29" i="4"/>
  <c r="B30" i="4"/>
  <c r="B19" i="4"/>
  <c r="E7" i="4"/>
  <c r="E6" i="4"/>
  <c r="B5" i="4"/>
  <c r="B4" i="4"/>
  <c r="G51" i="4" l="1"/>
  <c r="H52" i="4"/>
  <c r="I53" i="4"/>
  <c r="G55" i="4"/>
  <c r="H56" i="4"/>
  <c r="I57" i="4"/>
  <c r="G59" i="4"/>
  <c r="H60" i="4"/>
  <c r="I61" i="4"/>
  <c r="G63" i="4"/>
  <c r="H64" i="4"/>
  <c r="I65" i="4"/>
  <c r="G67" i="4"/>
  <c r="H68" i="4"/>
  <c r="I69" i="4"/>
  <c r="G71" i="4"/>
  <c r="H72" i="4"/>
  <c r="I73" i="4"/>
  <c r="G75" i="4"/>
  <c r="H76" i="4"/>
  <c r="I77" i="4"/>
  <c r="G79" i="4"/>
  <c r="H80" i="4"/>
  <c r="I81" i="4"/>
  <c r="G83" i="4"/>
  <c r="H84" i="4"/>
  <c r="I85" i="4"/>
  <c r="G87" i="4"/>
  <c r="H88" i="4"/>
  <c r="I89" i="4"/>
  <c r="G91" i="4"/>
  <c r="H92" i="4"/>
  <c r="I93" i="4"/>
  <c r="I49" i="4"/>
  <c r="H48" i="4" l="1"/>
  <c r="G47" i="4"/>
  <c r="C51" i="4"/>
  <c r="D51" i="4" s="1"/>
  <c r="C55" i="4"/>
  <c r="D55" i="4" s="1"/>
  <c r="C59" i="4"/>
  <c r="D59" i="4" s="1"/>
  <c r="C63" i="4"/>
  <c r="D63" i="4" s="1"/>
  <c r="C67" i="4"/>
  <c r="D67" i="4" s="1"/>
  <c r="C71" i="4"/>
  <c r="D71" i="4" s="1"/>
  <c r="C75" i="4"/>
  <c r="C79" i="4"/>
  <c r="D79" i="4" s="1"/>
  <c r="C83" i="4"/>
  <c r="D83" i="4" s="1"/>
  <c r="C87" i="4"/>
  <c r="D87" i="4" s="1"/>
  <c r="C91" i="4"/>
  <c r="D91" i="4" s="1"/>
  <c r="C47" i="4"/>
  <c r="D47" i="4" s="1"/>
  <c r="D75" i="4"/>
  <c r="K30" i="4"/>
  <c r="L30" i="4" s="1"/>
  <c r="M30" i="4" s="1"/>
  <c r="K29" i="4"/>
  <c r="L29" i="4" s="1"/>
  <c r="M29" i="4" s="1"/>
  <c r="K28" i="4"/>
  <c r="L28" i="4" s="1"/>
  <c r="M28" i="4" s="1"/>
  <c r="K27" i="4"/>
  <c r="L27" i="4" s="1"/>
  <c r="M27" i="4" s="1"/>
  <c r="K26" i="4"/>
  <c r="L26" i="4" s="1"/>
  <c r="M26" i="4" s="1"/>
  <c r="K25" i="4"/>
  <c r="L25" i="4" s="1"/>
  <c r="M25" i="4" s="1"/>
  <c r="K20" i="4"/>
  <c r="L20" i="4" s="1"/>
  <c r="M20" i="4" s="1"/>
  <c r="K21" i="4"/>
  <c r="L21" i="4" s="1"/>
  <c r="M21" i="4" s="1"/>
  <c r="K19" i="4"/>
  <c r="L19" i="4" s="1"/>
  <c r="M19" i="4" s="1"/>
  <c r="H23" i="4"/>
  <c r="I23" i="4" s="1"/>
  <c r="M23" i="4" s="1"/>
  <c r="H24" i="4"/>
  <c r="I24" i="4" s="1"/>
  <c r="M24" i="4" s="1"/>
  <c r="H22" i="4"/>
  <c r="I22" i="4" s="1"/>
  <c r="M22" i="4" s="1"/>
  <c r="D19" i="4"/>
  <c r="D21" i="4"/>
  <c r="D22" i="4"/>
  <c r="D23" i="4"/>
  <c r="D24" i="4"/>
  <c r="D25" i="4"/>
  <c r="D26" i="4"/>
  <c r="D27" i="4"/>
  <c r="D28" i="4"/>
  <c r="D29" i="4"/>
  <c r="D30" i="4"/>
  <c r="D20" i="4"/>
  <c r="F94" i="4" l="1"/>
  <c r="F90" i="4"/>
  <c r="F86" i="4"/>
  <c r="F82" i="4"/>
  <c r="F78" i="4"/>
  <c r="F74" i="4"/>
  <c r="F70" i="4"/>
  <c r="F66" i="4"/>
  <c r="F62" i="4"/>
  <c r="F58" i="4"/>
  <c r="F54" i="4"/>
  <c r="F50" i="4"/>
  <c r="J54" i="4" l="1"/>
  <c r="K51" i="4" s="1"/>
  <c r="M51" i="4" s="1"/>
  <c r="J78" i="4"/>
  <c r="K75" i="4" s="1"/>
  <c r="M75" i="4" s="1"/>
  <c r="J58" i="4"/>
  <c r="K55" i="4" s="1"/>
  <c r="M55" i="4" s="1"/>
  <c r="J82" i="4"/>
  <c r="K79" i="4" s="1"/>
  <c r="M79" i="4" s="1"/>
  <c r="J62" i="4"/>
  <c r="K59" i="4" s="1"/>
  <c r="M59" i="4" s="1"/>
  <c r="J86" i="4"/>
  <c r="K83" i="4" s="1"/>
  <c r="M83" i="4" s="1"/>
  <c r="J66" i="4"/>
  <c r="K63" i="4" s="1"/>
  <c r="M63" i="4" s="1"/>
  <c r="J90" i="4"/>
  <c r="K87" i="4" s="1"/>
  <c r="M87" i="4" s="1"/>
  <c r="J70" i="4"/>
  <c r="K67" i="4" s="1"/>
  <c r="M67" i="4" s="1"/>
  <c r="J94" i="4"/>
  <c r="K91" i="4" s="1"/>
  <c r="M91" i="4" s="1"/>
  <c r="J74" i="4"/>
  <c r="K71" i="4" s="1"/>
  <c r="M71" i="4" s="1"/>
  <c r="J50" i="4"/>
  <c r="K47" i="4" s="1"/>
  <c r="M47" i="4" s="1"/>
  <c r="F95" i="4"/>
  <c r="E95" i="4"/>
  <c r="M95" i="4" l="1"/>
  <c r="M97" i="4" s="1"/>
  <c r="M105" i="4" s="1"/>
  <c r="M31" i="4"/>
  <c r="L31" i="4"/>
  <c r="J31" i="4"/>
  <c r="I31" i="4"/>
  <c r="G31" i="4"/>
  <c r="G50" i="1"/>
  <c r="H51" i="1"/>
  <c r="I52" i="1"/>
  <c r="J53" i="1"/>
  <c r="G54" i="1"/>
  <c r="H55" i="1"/>
  <c r="I56" i="1"/>
  <c r="J57" i="1"/>
  <c r="G58" i="1"/>
  <c r="H59" i="1"/>
  <c r="I60" i="1"/>
  <c r="J61" i="1"/>
  <c r="G62" i="1"/>
  <c r="H63" i="1"/>
  <c r="I64" i="1"/>
  <c r="J65" i="1"/>
  <c r="G66" i="1"/>
  <c r="H67" i="1"/>
  <c r="I68" i="1"/>
  <c r="J69" i="1"/>
  <c r="G70" i="1"/>
  <c r="H71" i="1"/>
  <c r="I72" i="1"/>
  <c r="J73" i="1"/>
  <c r="G74" i="1"/>
  <c r="H75" i="1"/>
  <c r="I76" i="1"/>
  <c r="J77" i="1"/>
  <c r="G78" i="1"/>
  <c r="H79" i="1"/>
  <c r="I80" i="1"/>
  <c r="J81" i="1"/>
  <c r="G82" i="1"/>
  <c r="H83" i="1"/>
  <c r="I84" i="1"/>
  <c r="J85" i="1"/>
  <c r="G86" i="1"/>
  <c r="H87" i="1"/>
  <c r="I88" i="1"/>
  <c r="J89" i="1"/>
  <c r="G90" i="1"/>
  <c r="H91" i="1"/>
  <c r="I92" i="1"/>
  <c r="J93" i="1"/>
  <c r="J49" i="1"/>
  <c r="I48" i="1"/>
  <c r="H47" i="1"/>
  <c r="G46" i="1"/>
  <c r="M96" i="4" l="1"/>
  <c r="C46" i="1"/>
  <c r="D46" i="1" s="1"/>
  <c r="C50" i="1" l="1"/>
  <c r="C58" i="1" l="1"/>
  <c r="B54" i="1"/>
  <c r="B58" i="1"/>
  <c r="B62" i="1"/>
  <c r="B66" i="1"/>
  <c r="B70" i="1"/>
  <c r="B74" i="1"/>
  <c r="B78" i="1"/>
  <c r="B82" i="1"/>
  <c r="B86" i="1"/>
  <c r="B90" i="1"/>
  <c r="B50" i="1"/>
  <c r="D50" i="1" s="1"/>
  <c r="E94" i="1"/>
  <c r="K18" i="1"/>
  <c r="H21" i="1"/>
  <c r="D18" i="1"/>
  <c r="D58" i="1" l="1"/>
  <c r="K74" i="1"/>
  <c r="K62" i="1"/>
  <c r="K46" i="1"/>
  <c r="M46" i="1" s="1"/>
  <c r="K86" i="1"/>
  <c r="K70" i="1"/>
  <c r="K54" i="1"/>
  <c r="K90" i="1"/>
  <c r="K78" i="1"/>
  <c r="K58" i="1"/>
  <c r="K82" i="1"/>
  <c r="K66" i="1"/>
  <c r="K50" i="1"/>
  <c r="M50" i="1" s="1"/>
  <c r="C54" i="1"/>
  <c r="D54" i="1" s="1"/>
  <c r="C86" i="1"/>
  <c r="D86" i="1" s="1"/>
  <c r="C70" i="1"/>
  <c r="D70" i="1" s="1"/>
  <c r="F94" i="1"/>
  <c r="C82" i="1"/>
  <c r="D82" i="1" s="1"/>
  <c r="C66" i="1"/>
  <c r="D66" i="1" s="1"/>
  <c r="C62" i="1"/>
  <c r="D62" i="1" s="1"/>
  <c r="C78" i="1"/>
  <c r="D78" i="1" s="1"/>
  <c r="M78" i="1" s="1"/>
  <c r="C90" i="1"/>
  <c r="D90" i="1" s="1"/>
  <c r="C74" i="1"/>
  <c r="D74" i="1" s="1"/>
  <c r="C19" i="1"/>
  <c r="C20" i="1"/>
  <c r="C21" i="1"/>
  <c r="C22" i="1"/>
  <c r="C23" i="1"/>
  <c r="C24" i="1"/>
  <c r="C25" i="1"/>
  <c r="C26" i="1"/>
  <c r="C27" i="1"/>
  <c r="C28" i="1"/>
  <c r="C29" i="1"/>
  <c r="B19" i="1"/>
  <c r="B20" i="1"/>
  <c r="B21" i="1"/>
  <c r="B22" i="1"/>
  <c r="B23" i="1"/>
  <c r="B24" i="1"/>
  <c r="B25" i="1"/>
  <c r="B26" i="1"/>
  <c r="B27" i="1"/>
  <c r="B28" i="1"/>
  <c r="B29" i="1"/>
  <c r="L18" i="1"/>
  <c r="M18" i="1" s="1"/>
  <c r="I21" i="1"/>
  <c r="M21" i="1" s="1"/>
  <c r="F18" i="1"/>
  <c r="K24" i="1"/>
  <c r="L24" i="1" s="1"/>
  <c r="M24" i="1" s="1"/>
  <c r="K25" i="1"/>
  <c r="L25" i="1" s="1"/>
  <c r="M25" i="1" s="1"/>
  <c r="K26" i="1"/>
  <c r="L26" i="1" s="1"/>
  <c r="M26" i="1" s="1"/>
  <c r="K27" i="1"/>
  <c r="L27" i="1" s="1"/>
  <c r="M27" i="1" s="1"/>
  <c r="K28" i="1"/>
  <c r="L28" i="1" s="1"/>
  <c r="M28" i="1" s="1"/>
  <c r="K29" i="1"/>
  <c r="L29" i="1" s="1"/>
  <c r="M29" i="1" s="1"/>
  <c r="K19" i="1"/>
  <c r="L19" i="1" s="1"/>
  <c r="K20" i="1"/>
  <c r="L20" i="1" s="1"/>
  <c r="M20" i="1" s="1"/>
  <c r="H22" i="1"/>
  <c r="I22" i="1" s="1"/>
  <c r="H23" i="1"/>
  <c r="I23" i="1" s="1"/>
  <c r="M23" i="1" s="1"/>
  <c r="E19" i="1"/>
  <c r="E20" i="1"/>
  <c r="E21" i="1"/>
  <c r="E22" i="1"/>
  <c r="E23" i="1"/>
  <c r="E24" i="1"/>
  <c r="E25" i="1"/>
  <c r="E26" i="1"/>
  <c r="E27" i="1"/>
  <c r="E28" i="1"/>
  <c r="E29" i="1"/>
  <c r="D19" i="1"/>
  <c r="D20" i="1"/>
  <c r="D21" i="1"/>
  <c r="D22" i="1"/>
  <c r="D23" i="1"/>
  <c r="D24" i="1"/>
  <c r="D25" i="1"/>
  <c r="D26" i="1"/>
  <c r="D27" i="1"/>
  <c r="D28" i="1"/>
  <c r="D29" i="1"/>
  <c r="G30" i="1"/>
  <c r="J30" i="1"/>
  <c r="M62" i="1" l="1"/>
  <c r="M66" i="1"/>
  <c r="M86" i="1"/>
  <c r="M70" i="1"/>
  <c r="M74" i="1"/>
  <c r="M58" i="1"/>
  <c r="M54" i="1"/>
  <c r="M90" i="1"/>
  <c r="M82" i="1"/>
  <c r="D94" i="1"/>
  <c r="F20" i="1"/>
  <c r="N20" i="1" s="1"/>
  <c r="F26" i="1"/>
  <c r="N26" i="1" s="1"/>
  <c r="F21" i="1"/>
  <c r="N21" i="1" s="1"/>
  <c r="N18" i="1"/>
  <c r="F22" i="1"/>
  <c r="F29" i="1"/>
  <c r="N29" i="1" s="1"/>
  <c r="F25" i="1"/>
  <c r="N25" i="1" s="1"/>
  <c r="F28" i="1"/>
  <c r="N28" i="1" s="1"/>
  <c r="F24" i="1"/>
  <c r="N24" i="1" s="1"/>
  <c r="F19" i="1"/>
  <c r="F27" i="1"/>
  <c r="N27" i="1" s="1"/>
  <c r="F23" i="1"/>
  <c r="N23" i="1" s="1"/>
  <c r="M19" i="1"/>
  <c r="L30" i="1"/>
  <c r="M22" i="1"/>
  <c r="I30" i="1"/>
  <c r="M94" i="1" l="1"/>
  <c r="M96" i="1" s="1"/>
  <c r="N19" i="1"/>
  <c r="N22" i="1"/>
  <c r="F30" i="1"/>
  <c r="K94" i="1"/>
  <c r="M30" i="1"/>
  <c r="M95" i="1" l="1"/>
  <c r="M104" i="1"/>
  <c r="N30" i="1"/>
  <c r="N32" i="1" l="1"/>
  <c r="N31" i="1" l="1"/>
  <c r="M102" i="1"/>
  <c r="M106" i="1" s="1"/>
  <c r="E27" i="4" l="1"/>
  <c r="F27" i="4" s="1"/>
  <c r="N27" i="4" s="1"/>
  <c r="F29" i="4"/>
  <c r="N29" i="4" s="1"/>
  <c r="E29" i="4"/>
  <c r="E24" i="4"/>
  <c r="F24" i="4" s="1"/>
  <c r="N24" i="4" s="1"/>
  <c r="E28" i="4"/>
  <c r="F28" i="4" s="1"/>
  <c r="N28" i="4" s="1"/>
  <c r="E23" i="4"/>
  <c r="F23" i="4" s="1"/>
  <c r="N23" i="4" s="1"/>
  <c r="E20" i="4"/>
  <c r="F20" i="4"/>
  <c r="N20" i="4" s="1"/>
  <c r="F19" i="4"/>
  <c r="N19" i="4" s="1"/>
  <c r="E30" i="4"/>
  <c r="F30" i="4" s="1"/>
  <c r="N30" i="4" s="1"/>
  <c r="E22" i="4"/>
  <c r="F22" i="4" s="1"/>
  <c r="N22" i="4" s="1"/>
  <c r="E21" i="4"/>
  <c r="F21" i="4" s="1"/>
  <c r="N21" i="4" s="1"/>
  <c r="E26" i="4"/>
  <c r="F26" i="4" s="1"/>
  <c r="N26" i="4" s="1"/>
  <c r="E25" i="4"/>
  <c r="F25" i="4" s="1"/>
  <c r="N25" i="4" s="1"/>
  <c r="N31" i="4" l="1"/>
  <c r="F31" i="4"/>
  <c r="N33" i="4" l="1"/>
  <c r="M103" i="4" s="1"/>
  <c r="M107" i="4" s="1"/>
  <c r="N32" i="4" l="1"/>
</calcChain>
</file>

<file path=xl/sharedStrings.xml><?xml version="1.0" encoding="utf-8"?>
<sst xmlns="http://schemas.openxmlformats.org/spreadsheetml/2006/main" count="339" uniqueCount="164">
  <si>
    <t>単価（ｂ）</t>
    <rPh sb="0" eb="2">
      <t>タンカ</t>
    </rPh>
    <phoneticPr fontId="2"/>
  </si>
  <si>
    <t>（円/kW）</t>
    <rPh sb="1" eb="2">
      <t>エン</t>
    </rPh>
    <phoneticPr fontId="2"/>
  </si>
  <si>
    <t>力率調整</t>
    <rPh sb="0" eb="1">
      <t>チカラ</t>
    </rPh>
    <rPh sb="1" eb="2">
      <t>リツ</t>
    </rPh>
    <rPh sb="2" eb="4">
      <t>チョウセイ</t>
    </rPh>
    <phoneticPr fontId="2"/>
  </si>
  <si>
    <t>①金額</t>
    <rPh sb="1" eb="3">
      <t>キンガク</t>
    </rPh>
    <phoneticPr fontId="2"/>
  </si>
  <si>
    <t>（円）</t>
    <rPh sb="1" eb="2">
      <t>エン</t>
    </rPh>
    <phoneticPr fontId="2"/>
  </si>
  <si>
    <t>予定力率</t>
    <rPh sb="0" eb="2">
      <t>ヨテイ</t>
    </rPh>
    <phoneticPr fontId="2"/>
  </si>
  <si>
    <t>①基本料金　（円）</t>
    <rPh sb="1" eb="3">
      <t>キホン</t>
    </rPh>
    <rPh sb="3" eb="5">
      <t>リョウキン</t>
    </rPh>
    <rPh sb="7" eb="8">
      <t>エン</t>
    </rPh>
    <phoneticPr fontId="2"/>
  </si>
  <si>
    <t>合計</t>
    <rPh sb="0" eb="2">
      <t>ゴウケイ</t>
    </rPh>
    <phoneticPr fontId="2"/>
  </si>
  <si>
    <t>予定使用</t>
    <rPh sb="0" eb="2">
      <t>ヨテイ</t>
    </rPh>
    <rPh sb="2" eb="4">
      <t>シヨウ</t>
    </rPh>
    <phoneticPr fontId="2"/>
  </si>
  <si>
    <t>電力量(ｄ)</t>
    <rPh sb="0" eb="3">
      <t>デンリョクリョウ</t>
    </rPh>
    <phoneticPr fontId="2"/>
  </si>
  <si>
    <t>契約電力(ａ)</t>
    <rPh sb="0" eb="2">
      <t>ケイヤク</t>
    </rPh>
    <rPh sb="2" eb="4">
      <t>デンリョク</t>
    </rPh>
    <phoneticPr fontId="2"/>
  </si>
  <si>
    <t>単価（ｅ）</t>
    <rPh sb="0" eb="2">
      <t>タンカ</t>
    </rPh>
    <phoneticPr fontId="2"/>
  </si>
  <si>
    <t>（円/kWh）</t>
    <rPh sb="1" eb="2">
      <t>エン</t>
    </rPh>
    <phoneticPr fontId="2"/>
  </si>
  <si>
    <t>（kW）</t>
    <phoneticPr fontId="2"/>
  </si>
  <si>
    <t>（%）</t>
    <phoneticPr fontId="2"/>
  </si>
  <si>
    <t>（ｃ）</t>
    <phoneticPr fontId="2"/>
  </si>
  <si>
    <t>（kWh）</t>
    <phoneticPr fontId="2"/>
  </si>
  <si>
    <t>月額電気</t>
    <rPh sb="0" eb="2">
      <t>ツキガク</t>
    </rPh>
    <rPh sb="2" eb="4">
      <t>デンキ</t>
    </rPh>
    <phoneticPr fontId="2"/>
  </si>
  <si>
    <t>料金</t>
  </si>
  <si>
    <t>　端数処理は次のとおり</t>
    <rPh sb="1" eb="3">
      <t>ハスウ</t>
    </rPh>
    <rPh sb="3" eb="5">
      <t>ショリ</t>
    </rPh>
    <rPh sb="6" eb="7">
      <t>ツギ</t>
    </rPh>
    <phoneticPr fontId="2"/>
  </si>
  <si>
    <t>月額電気料金</t>
    <rPh sb="0" eb="2">
      <t>ゲツガク</t>
    </rPh>
    <rPh sb="2" eb="4">
      <t>デンキ</t>
    </rPh>
    <rPh sb="4" eb="6">
      <t>リョウキン</t>
    </rPh>
    <phoneticPr fontId="2"/>
  </si>
  <si>
    <t>契約電力、予定力率、予定使用電力量</t>
    <rPh sb="0" eb="2">
      <t>ケイヤク</t>
    </rPh>
    <rPh sb="2" eb="4">
      <t>デンリョク</t>
    </rPh>
    <rPh sb="5" eb="7">
      <t>ヨテイ</t>
    </rPh>
    <rPh sb="7" eb="8">
      <t>リキ</t>
    </rPh>
    <rPh sb="8" eb="9">
      <t>リツ</t>
    </rPh>
    <rPh sb="10" eb="12">
      <t>ヨテイ</t>
    </rPh>
    <rPh sb="12" eb="14">
      <t>シヨウ</t>
    </rPh>
    <rPh sb="14" eb="17">
      <t>デンリョクリョウ</t>
    </rPh>
    <phoneticPr fontId="2"/>
  </si>
  <si>
    <t>基本料金単価、基本料金、電力量単価、電力量料金</t>
    <rPh sb="0" eb="2">
      <t>キホン</t>
    </rPh>
    <rPh sb="2" eb="4">
      <t>リョウキン</t>
    </rPh>
    <rPh sb="4" eb="6">
      <t>タンカ</t>
    </rPh>
    <rPh sb="7" eb="9">
      <t>キホン</t>
    </rPh>
    <rPh sb="9" eb="11">
      <t>リョウキン</t>
    </rPh>
    <rPh sb="12" eb="15">
      <t>デンリョクリョウ</t>
    </rPh>
    <rPh sb="15" eb="17">
      <t>タンカ</t>
    </rPh>
    <rPh sb="18" eb="21">
      <t>デンリョクリョウ</t>
    </rPh>
    <rPh sb="21" eb="23">
      <t>リョウキン</t>
    </rPh>
    <phoneticPr fontId="2"/>
  </si>
  <si>
    <t>－</t>
    <phoneticPr fontId="2"/>
  </si>
  <si>
    <t>　小数点以下第２位未満切捨て・・・・・・・・・</t>
    <rPh sb="1" eb="4">
      <t>ショウスウテン</t>
    </rPh>
    <rPh sb="4" eb="6">
      <t>イカ</t>
    </rPh>
    <rPh sb="6" eb="7">
      <t>ダイ</t>
    </rPh>
    <rPh sb="8" eb="9">
      <t>イ</t>
    </rPh>
    <rPh sb="9" eb="11">
      <t>ミマン</t>
    </rPh>
    <rPh sb="11" eb="13">
      <t>キリス</t>
    </rPh>
    <phoneticPr fontId="2"/>
  </si>
  <si>
    <t>(a)×(ｂ)×(ｃ）</t>
    <phoneticPr fontId="2"/>
  </si>
  <si>
    <t>　小数点以下第1位四捨五入・・・・・・・・・・・</t>
    <rPh sb="1" eb="4">
      <t>ショウスウテン</t>
    </rPh>
    <rPh sb="4" eb="6">
      <t>イカ</t>
    </rPh>
    <rPh sb="6" eb="7">
      <t>ダイ</t>
    </rPh>
    <rPh sb="8" eb="9">
      <t>イ</t>
    </rPh>
    <rPh sb="9" eb="13">
      <t>シシャゴニュウ</t>
    </rPh>
    <phoneticPr fontId="2"/>
  </si>
  <si>
    <t>　小数点以下切捨て・・・・・・・・･・・・・・・・・・</t>
    <rPh sb="1" eb="4">
      <t>ショウスウテン</t>
    </rPh>
    <rPh sb="4" eb="6">
      <t>イカ</t>
    </rPh>
    <rPh sb="6" eb="8">
      <t>キリス</t>
    </rPh>
    <phoneticPr fontId="2"/>
  </si>
  <si>
    <t>(①＋②)</t>
    <phoneticPr fontId="2"/>
  </si>
  <si>
    <t>夏季月</t>
    <rPh sb="0" eb="2">
      <t>カキ</t>
    </rPh>
    <rPh sb="2" eb="3">
      <t>ツキ</t>
    </rPh>
    <phoneticPr fontId="2"/>
  </si>
  <si>
    <t>その他季月</t>
    <rPh sb="2" eb="3">
      <t>タ</t>
    </rPh>
    <rPh sb="3" eb="4">
      <t>キ</t>
    </rPh>
    <rPh sb="4" eb="5">
      <t>ツキ</t>
    </rPh>
    <phoneticPr fontId="2"/>
  </si>
  <si>
    <t>金額</t>
    <rPh sb="0" eb="2">
      <t>キンガク</t>
    </rPh>
    <phoneticPr fontId="2"/>
  </si>
  <si>
    <t>②電力量料金　（円）</t>
    <rPh sb="1" eb="3">
      <t>デンリョク</t>
    </rPh>
    <rPh sb="3" eb="4">
      <t>リョウ</t>
    </rPh>
    <rPh sb="4" eb="6">
      <t>リョウキン</t>
    </rPh>
    <rPh sb="8" eb="9">
      <t>エン</t>
    </rPh>
    <phoneticPr fontId="2"/>
  </si>
  <si>
    <t>②</t>
    <phoneticPr fontId="2"/>
  </si>
  <si>
    <t>（f）=（ｄ）×（ｅ）</t>
    <phoneticPr fontId="2"/>
  </si>
  <si>
    <t>電力量('ｄ)</t>
    <rPh sb="0" eb="3">
      <t>デンリョクリョウ</t>
    </rPh>
    <phoneticPr fontId="2"/>
  </si>
  <si>
    <t>単価（'ｅ）</t>
    <rPh sb="0" eb="2">
      <t>タンカ</t>
    </rPh>
    <phoneticPr fontId="2"/>
  </si>
  <si>
    <t>（'f）=（'ｄ）×（'ｅ）</t>
    <phoneticPr fontId="2"/>
  </si>
  <si>
    <t>（f）+（'f）</t>
    <phoneticPr fontId="2"/>
  </si>
  <si>
    <t>月別</t>
    <rPh sb="0" eb="2">
      <t>ツキベツ</t>
    </rPh>
    <phoneticPr fontId="2"/>
  </si>
  <si>
    <t>　上記の計算書の数式は以下のとおりです。</t>
    <rPh sb="1" eb="3">
      <t>ジョウキ</t>
    </rPh>
    <rPh sb="4" eb="7">
      <t>ケイサンショ</t>
    </rPh>
    <rPh sb="8" eb="10">
      <t>スウシキ</t>
    </rPh>
    <rPh sb="11" eb="13">
      <t>イカ</t>
    </rPh>
    <phoneticPr fontId="2"/>
  </si>
  <si>
    <t>（B)消費税及び地方消費税額</t>
    <rPh sb="3" eb="6">
      <t>ショウヒゼイ</t>
    </rPh>
    <rPh sb="6" eb="7">
      <t>オヨ</t>
    </rPh>
    <rPh sb="8" eb="10">
      <t>チホウ</t>
    </rPh>
    <rPh sb="10" eb="13">
      <t>ショウヒゼイ</t>
    </rPh>
    <rPh sb="13" eb="14">
      <t>ガク</t>
    </rPh>
    <phoneticPr fontId="2"/>
  </si>
  <si>
    <t>　　※円未満を切り上げるものとする。</t>
    <rPh sb="3" eb="4">
      <t>エン</t>
    </rPh>
    <rPh sb="4" eb="6">
      <t>ミマン</t>
    </rPh>
    <rPh sb="7" eb="8">
      <t>キ</t>
    </rPh>
    <rPh sb="9" eb="10">
      <t>ア</t>
    </rPh>
    <phoneticPr fontId="2"/>
  </si>
  <si>
    <t>（A）税抜き金額</t>
    <rPh sb="3" eb="4">
      <t>ゼイ</t>
    </rPh>
    <rPh sb="4" eb="5">
      <t>ヌ</t>
    </rPh>
    <rPh sb="6" eb="8">
      <t>キンガク</t>
    </rPh>
    <rPh sb="7" eb="8">
      <t>ニュウキン</t>
    </rPh>
    <phoneticPr fontId="2"/>
  </si>
  <si>
    <t>（B）消費税及び地方消費税額＝（C）予定価格（税込金額）－（A）予定価格（税抜金額）</t>
    <rPh sb="3" eb="6">
      <t>ショウヒゼイ</t>
    </rPh>
    <rPh sb="6" eb="7">
      <t>オヨ</t>
    </rPh>
    <rPh sb="8" eb="10">
      <t>チホウ</t>
    </rPh>
    <rPh sb="10" eb="13">
      <t>ショウヒゼイ</t>
    </rPh>
    <rPh sb="13" eb="14">
      <t>ガク</t>
    </rPh>
    <rPh sb="18" eb="20">
      <t>ヨテイ</t>
    </rPh>
    <rPh sb="20" eb="22">
      <t>カカク</t>
    </rPh>
    <rPh sb="23" eb="25">
      <t>ゼイコ</t>
    </rPh>
    <rPh sb="25" eb="27">
      <t>キンガク</t>
    </rPh>
    <rPh sb="32" eb="34">
      <t>ヨテイ</t>
    </rPh>
    <rPh sb="34" eb="36">
      <t>カカク</t>
    </rPh>
    <rPh sb="37" eb="39">
      <t>ゼイヌ</t>
    </rPh>
    <rPh sb="39" eb="41">
      <t>キンガク</t>
    </rPh>
    <phoneticPr fontId="2"/>
  </si>
  <si>
    <t>基本料金</t>
    <rPh sb="0" eb="2">
      <t>キホン</t>
    </rPh>
    <rPh sb="2" eb="4">
      <t>リョウキン</t>
    </rPh>
    <phoneticPr fontId="2"/>
  </si>
  <si>
    <t>契約名：</t>
    <rPh sb="0" eb="2">
      <t>ケイヤク</t>
    </rPh>
    <rPh sb="2" eb="3">
      <t>メイ</t>
    </rPh>
    <phoneticPr fontId="31"/>
  </si>
  <si>
    <t>施設名：</t>
    <rPh sb="0" eb="2">
      <t>シセツ</t>
    </rPh>
    <rPh sb="2" eb="3">
      <t>メイ</t>
    </rPh>
    <phoneticPr fontId="31"/>
  </si>
  <si>
    <t>供給地点特定番号：</t>
    <rPh sb="0" eb="2">
      <t>キョウキュウ</t>
    </rPh>
    <rPh sb="2" eb="4">
      <t>チテン</t>
    </rPh>
    <rPh sb="4" eb="6">
      <t>トクテイ</t>
    </rPh>
    <rPh sb="6" eb="8">
      <t>バンゴウ</t>
    </rPh>
    <phoneticPr fontId="31"/>
  </si>
  <si>
    <t>１　低圧電力</t>
    <rPh sb="2" eb="4">
      <t>テイアツ</t>
    </rPh>
    <rPh sb="4" eb="6">
      <t>デンリョク</t>
    </rPh>
    <phoneticPr fontId="2"/>
  </si>
  <si>
    <t>区　分　・　単　位</t>
    <rPh sb="0" eb="1">
      <t>ク</t>
    </rPh>
    <rPh sb="2" eb="3">
      <t>ブン</t>
    </rPh>
    <rPh sb="6" eb="7">
      <t>タン</t>
    </rPh>
    <rPh sb="8" eb="9">
      <t>クライ</t>
    </rPh>
    <phoneticPr fontId="31"/>
  </si>
  <si>
    <t>単　　価</t>
    <rPh sb="0" eb="1">
      <t>タン</t>
    </rPh>
    <rPh sb="3" eb="4">
      <t>アタイ</t>
    </rPh>
    <phoneticPr fontId="31"/>
  </si>
  <si>
    <t>基本料金</t>
    <rPh sb="0" eb="2">
      <t>キホン</t>
    </rPh>
    <rPh sb="2" eb="4">
      <t>リョウキン</t>
    </rPh>
    <phoneticPr fontId="31"/>
  </si>
  <si>
    <t>円／kw・月</t>
    <rPh sb="0" eb="1">
      <t>エン</t>
    </rPh>
    <rPh sb="5" eb="6">
      <t>ツキ</t>
    </rPh>
    <phoneticPr fontId="31"/>
  </si>
  <si>
    <t>電力量料金</t>
    <rPh sb="0" eb="2">
      <t>デンリョク</t>
    </rPh>
    <rPh sb="2" eb="3">
      <t>リョウ</t>
    </rPh>
    <rPh sb="3" eb="5">
      <t>リョウキン</t>
    </rPh>
    <phoneticPr fontId="31"/>
  </si>
  <si>
    <t>夏季（７月１日～９月３０日）</t>
    <rPh sb="0" eb="2">
      <t>カキ</t>
    </rPh>
    <rPh sb="4" eb="5">
      <t>ガツ</t>
    </rPh>
    <rPh sb="6" eb="7">
      <t>ヒ</t>
    </rPh>
    <rPh sb="9" eb="10">
      <t>ガツ</t>
    </rPh>
    <rPh sb="12" eb="13">
      <t>ヒ</t>
    </rPh>
    <phoneticPr fontId="31"/>
  </si>
  <si>
    <t>円／kw・時</t>
    <rPh sb="0" eb="1">
      <t>エン</t>
    </rPh>
    <rPh sb="5" eb="6">
      <t>ジ</t>
    </rPh>
    <phoneticPr fontId="31"/>
  </si>
  <si>
    <t>円／月</t>
    <rPh sb="0" eb="1">
      <t>エン</t>
    </rPh>
    <rPh sb="2" eb="3">
      <t>ツキ</t>
    </rPh>
    <phoneticPr fontId="31"/>
  </si>
  <si>
    <t>最低月額料金</t>
    <rPh sb="0" eb="2">
      <t>サイテイ</t>
    </rPh>
    <rPh sb="2" eb="3">
      <t>ゲツ</t>
    </rPh>
    <rPh sb="3" eb="4">
      <t>ガク</t>
    </rPh>
    <rPh sb="4" eb="6">
      <t>リョウキン</t>
    </rPh>
    <phoneticPr fontId="31"/>
  </si>
  <si>
    <t>２　従量電灯Ａ／Ｂ／Ｃ</t>
    <rPh sb="2" eb="4">
      <t>ジュウリョウ</t>
    </rPh>
    <rPh sb="4" eb="6">
      <t>デントウ</t>
    </rPh>
    <phoneticPr fontId="2"/>
  </si>
  <si>
    <t>（Ａ）</t>
    <phoneticPr fontId="2"/>
  </si>
  <si>
    <t>見積価格内訳書（記載例：１施設）</t>
    <rPh sb="0" eb="2">
      <t>ミツモ</t>
    </rPh>
    <rPh sb="2" eb="4">
      <t>カカク</t>
    </rPh>
    <rPh sb="4" eb="6">
      <t>ウチワケ</t>
    </rPh>
    <rPh sb="6" eb="7">
      <t>ショ</t>
    </rPh>
    <rPh sb="8" eb="10">
      <t>キサイ</t>
    </rPh>
    <rPh sb="10" eb="11">
      <t>レイ</t>
    </rPh>
    <rPh sb="13" eb="15">
      <t>シセツ</t>
    </rPh>
    <phoneticPr fontId="31"/>
  </si>
  <si>
    <t>その他季（上記以外の月日）</t>
    <rPh sb="2" eb="3">
      <t>タ</t>
    </rPh>
    <rPh sb="3" eb="4">
      <t>キ</t>
    </rPh>
    <rPh sb="5" eb="7">
      <t>ジョウキ</t>
    </rPh>
    <rPh sb="7" eb="9">
      <t>イガイ</t>
    </rPh>
    <rPh sb="10" eb="11">
      <t>ゲツ</t>
    </rPh>
    <rPh sb="11" eb="12">
      <t>ヒ</t>
    </rPh>
    <phoneticPr fontId="31"/>
  </si>
  <si>
    <t>最初の１２０kWhまで</t>
    <rPh sb="0" eb="2">
      <t>サイショ</t>
    </rPh>
    <phoneticPr fontId="31"/>
  </si>
  <si>
    <t>１２０kＷhこえ３００kＷhまで</t>
    <phoneticPr fontId="31"/>
  </si>
  <si>
    <t>３００kＷhをこえる分</t>
    <rPh sb="10" eb="11">
      <t>ブン</t>
    </rPh>
    <phoneticPr fontId="31"/>
  </si>
  <si>
    <t>(B)</t>
    <phoneticPr fontId="2"/>
  </si>
  <si>
    <t>(A)×(B)</t>
    <phoneticPr fontId="2"/>
  </si>
  <si>
    <t>②金額</t>
    <rPh sb="1" eb="3">
      <t>キンガク</t>
    </rPh>
    <phoneticPr fontId="2"/>
  </si>
  <si>
    <t>月額電気</t>
    <rPh sb="0" eb="2">
      <t>ゲツガク</t>
    </rPh>
    <rPh sb="2" eb="4">
      <t>デンキ</t>
    </rPh>
    <phoneticPr fontId="2"/>
  </si>
  <si>
    <t>最低
月額料金</t>
    <rPh sb="0" eb="2">
      <t>サイテイ</t>
    </rPh>
    <rPh sb="3" eb="5">
      <t>ゲツガク</t>
    </rPh>
    <rPh sb="5" eb="7">
      <t>リョウキン</t>
    </rPh>
    <phoneticPr fontId="2"/>
  </si>
  <si>
    <t>最初の120kWhまで</t>
    <rPh sb="0" eb="2">
      <t>サイショ</t>
    </rPh>
    <phoneticPr fontId="31"/>
  </si>
  <si>
    <t>120kＷhこえ300kＷhまで</t>
    <phoneticPr fontId="31"/>
  </si>
  <si>
    <t>300kＷhを
こえる分</t>
    <rPh sb="11" eb="12">
      <t>ブン</t>
    </rPh>
    <phoneticPr fontId="31"/>
  </si>
  <si>
    <t>(C)</t>
    <phoneticPr fontId="2"/>
  </si>
  <si>
    <t>(D)</t>
    <phoneticPr fontId="2"/>
  </si>
  <si>
    <t>( E )</t>
    <phoneticPr fontId="2"/>
  </si>
  <si>
    <t>(F)</t>
    <phoneticPr fontId="2"/>
  </si>
  <si>
    <t>（C）＋（Ｄ）＋(Ｅ)＋(F)</t>
    <phoneticPr fontId="2"/>
  </si>
  <si>
    <t>※単価は税込みを表示</t>
    <rPh sb="1" eb="3">
      <t>タンカ</t>
    </rPh>
    <rPh sb="4" eb="6">
      <t>ゼイコ</t>
    </rPh>
    <rPh sb="8" eb="10">
      <t>ヒョウジ</t>
    </rPh>
    <phoneticPr fontId="2"/>
  </si>
  <si>
    <t>１低圧電力</t>
    <rPh sb="1" eb="2">
      <t>テイ</t>
    </rPh>
    <rPh sb="2" eb="3">
      <t>アツ</t>
    </rPh>
    <rPh sb="3" eb="5">
      <t>デンリョク</t>
    </rPh>
    <phoneticPr fontId="2"/>
  </si>
  <si>
    <t>２従量電灯</t>
    <rPh sb="1" eb="3">
      <t>ジュウリョウ</t>
    </rPh>
    <rPh sb="3" eb="5">
      <t>デントウ</t>
    </rPh>
    <phoneticPr fontId="2"/>
  </si>
  <si>
    <t>区分</t>
    <rPh sb="0" eb="2">
      <t>クブン</t>
    </rPh>
    <phoneticPr fontId="2"/>
  </si>
  <si>
    <t>金額</t>
    <rPh sb="0" eb="2">
      <t>キンガク</t>
    </rPh>
    <phoneticPr fontId="2"/>
  </si>
  <si>
    <t>見積内訳書合計金額</t>
  </si>
  <si>
    <t>合計（税抜）</t>
    <rPh sb="0" eb="2">
      <t>ゴウケイ</t>
    </rPh>
    <rPh sb="3" eb="4">
      <t>ゼイ</t>
    </rPh>
    <rPh sb="4" eb="5">
      <t>ヌ</t>
    </rPh>
    <phoneticPr fontId="2"/>
  </si>
  <si>
    <t>（A）見積金額＝（C)税込み金額×100÷108</t>
    <rPh sb="3" eb="5">
      <t>ミツモ</t>
    </rPh>
    <rPh sb="5" eb="7">
      <t>キンガク</t>
    </rPh>
    <rPh sb="11" eb="13">
      <t>ゼイコ</t>
    </rPh>
    <rPh sb="14" eb="16">
      <t>キンガク</t>
    </rPh>
    <phoneticPr fontId="2"/>
  </si>
  <si>
    <t>　</t>
    <phoneticPr fontId="2"/>
  </si>
  <si>
    <t>施設名</t>
    <rPh sb="0" eb="2">
      <t>シセツ</t>
    </rPh>
    <rPh sb="2" eb="3">
      <t>メイ</t>
    </rPh>
    <phoneticPr fontId="2"/>
  </si>
  <si>
    <t>番号</t>
    <rPh sb="0" eb="2">
      <t>バンゴウ</t>
    </rPh>
    <phoneticPr fontId="2"/>
  </si>
  <si>
    <t>契約内容</t>
    <rPh sb="0" eb="2">
      <t>ケイヤク</t>
    </rPh>
    <rPh sb="2" eb="4">
      <t>ナイヨウ</t>
    </rPh>
    <phoneticPr fontId="2"/>
  </si>
  <si>
    <t>低圧電力</t>
    <rPh sb="0" eb="2">
      <t>テイアツ</t>
    </rPh>
    <rPh sb="2" eb="4">
      <t>デンリョク</t>
    </rPh>
    <phoneticPr fontId="2"/>
  </si>
  <si>
    <t>供給地点特定番号</t>
    <rPh sb="0" eb="2">
      <t>キョウキュウ</t>
    </rPh>
    <rPh sb="2" eb="4">
      <t>チテン</t>
    </rPh>
    <rPh sb="4" eb="6">
      <t>トクテイ</t>
    </rPh>
    <rPh sb="6" eb="8">
      <t>バンゴウ</t>
    </rPh>
    <phoneticPr fontId="31"/>
  </si>
  <si>
    <t>（A）見積金額＝（C)税込み金額×100÷110</t>
    <rPh sb="3" eb="5">
      <t>ミツモ</t>
    </rPh>
    <rPh sb="5" eb="7">
      <t>キンガク</t>
    </rPh>
    <rPh sb="11" eb="13">
      <t>ゼイコ</t>
    </rPh>
    <rPh sb="14" eb="16">
      <t>キンガク</t>
    </rPh>
    <phoneticPr fontId="2"/>
  </si>
  <si>
    <t>富山森林管理署</t>
    <rPh sb="0" eb="7">
      <t>トヤマシンリンカンリショ</t>
    </rPh>
    <phoneticPr fontId="31"/>
  </si>
  <si>
    <t>05-0000-0000-0013-3907-0000</t>
  </si>
  <si>
    <t>05-0000-0000-0013-3908-0000</t>
  </si>
  <si>
    <t>従量電灯</t>
    <rPh sb="0" eb="2">
      <t>ジュウリョウ</t>
    </rPh>
    <rPh sb="2" eb="4">
      <t>デントウ</t>
    </rPh>
    <phoneticPr fontId="2"/>
  </si>
  <si>
    <t>契約基本情報</t>
    <rPh sb="0" eb="2">
      <t>ケイヤク</t>
    </rPh>
    <rPh sb="2" eb="4">
      <t>キホン</t>
    </rPh>
    <rPh sb="4" eb="6">
      <t>ジョウホウ</t>
    </rPh>
    <phoneticPr fontId="31"/>
  </si>
  <si>
    <t>契約数量</t>
    <rPh sb="0" eb="2">
      <t>ケイヤク</t>
    </rPh>
    <rPh sb="2" eb="4">
      <t>スウリョウ</t>
    </rPh>
    <phoneticPr fontId="2"/>
  </si>
  <si>
    <t>kW</t>
    <phoneticPr fontId="2"/>
  </si>
  <si>
    <t>kVA</t>
    <phoneticPr fontId="2"/>
  </si>
  <si>
    <t>（低圧電力）</t>
    <rPh sb="1" eb="3">
      <t>テイアツ</t>
    </rPh>
    <rPh sb="3" eb="5">
      <t>デンリョク</t>
    </rPh>
    <phoneticPr fontId="2"/>
  </si>
  <si>
    <t>（従量電灯）</t>
    <rPh sb="1" eb="3">
      <t>ジュウリョウ</t>
    </rPh>
    <rPh sb="3" eb="5">
      <t>デントウ</t>
    </rPh>
    <phoneticPr fontId="2"/>
  </si>
  <si>
    <t>契約電力</t>
    <rPh sb="0" eb="2">
      <t>ケイヤク</t>
    </rPh>
    <rPh sb="2" eb="4">
      <t>デンリョク</t>
    </rPh>
    <phoneticPr fontId="31"/>
  </si>
  <si>
    <t>円／kVA・月</t>
    <rPh sb="0" eb="1">
      <t>エン</t>
    </rPh>
    <rPh sb="6" eb="7">
      <t>ツキ</t>
    </rPh>
    <phoneticPr fontId="31"/>
  </si>
  <si>
    <t>月別予定仕様電力量</t>
    <rPh sb="0" eb="2">
      <t>ツキベツ</t>
    </rPh>
    <rPh sb="2" eb="4">
      <t>ヨテイ</t>
    </rPh>
    <rPh sb="4" eb="6">
      <t>シヨウ</t>
    </rPh>
    <rPh sb="6" eb="9">
      <t>デンリョクリョウ</t>
    </rPh>
    <phoneticPr fontId="2"/>
  </si>
  <si>
    <t>年月</t>
    <rPh sb="0" eb="2">
      <t>ネンゲツ</t>
    </rPh>
    <phoneticPr fontId="2"/>
  </si>
  <si>
    <t>低圧電力</t>
    <rPh sb="0" eb="2">
      <t>テイアツ</t>
    </rPh>
    <rPh sb="2" eb="4">
      <t>デンリョク</t>
    </rPh>
    <phoneticPr fontId="2"/>
  </si>
  <si>
    <t>従量電灯</t>
    <rPh sb="0" eb="2">
      <t>ジュウリョウ</t>
    </rPh>
    <rPh sb="2" eb="4">
      <t>デントウ</t>
    </rPh>
    <phoneticPr fontId="2"/>
  </si>
  <si>
    <t xml:space="preserve"> （単位：kwh）</t>
    <phoneticPr fontId="2"/>
  </si>
  <si>
    <t>合計</t>
    <rPh sb="0" eb="2">
      <t>ゴウケイ</t>
    </rPh>
    <phoneticPr fontId="2"/>
  </si>
  <si>
    <t>別紙</t>
    <rPh sb="0" eb="2">
      <t>ベッシ</t>
    </rPh>
    <phoneticPr fontId="2"/>
  </si>
  <si>
    <t>２　従量電灯（Ｃ）</t>
    <rPh sb="2" eb="4">
      <t>ジュウリョウ</t>
    </rPh>
    <rPh sb="4" eb="6">
      <t>デントウ</t>
    </rPh>
    <phoneticPr fontId="2"/>
  </si>
  <si>
    <t>0500000000001339080000</t>
    <phoneticPr fontId="2"/>
  </si>
  <si>
    <t>0500000000001339070000</t>
    <phoneticPr fontId="2"/>
  </si>
  <si>
    <t xml:space="preserve">（注意事項） </t>
    <phoneticPr fontId="2"/>
  </si>
  <si>
    <t>内訳書</t>
    <rPh sb="0" eb="2">
      <t>ウチワケ</t>
    </rPh>
    <rPh sb="2" eb="3">
      <t>ショ</t>
    </rPh>
    <phoneticPr fontId="31"/>
  </si>
  <si>
    <t>内訳書合計金額</t>
    <phoneticPr fontId="2"/>
  </si>
  <si>
    <t>物件名：</t>
    <rPh sb="0" eb="2">
      <t>ブッケン</t>
    </rPh>
    <rPh sb="2" eb="3">
      <t>メイ</t>
    </rPh>
    <phoneticPr fontId="31"/>
  </si>
  <si>
    <t>分任支出負担行為担当官</t>
    <rPh sb="0" eb="11">
      <t>ブンニンシシュツフタンコウイタントウカン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</si>
  <si>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</si>
  <si>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</si>
  <si>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 xml:space="preserve">（押印を省略する場合は記載すること）
</t>
    <phoneticPr fontId="2"/>
  </si>
  <si>
    <t>所在地</t>
    <rPh sb="0" eb="1">
      <t>ショ</t>
    </rPh>
    <rPh sb="1" eb="2">
      <t>ザイ</t>
    </rPh>
    <rPh sb="2" eb="3">
      <t>チ</t>
    </rPh>
    <phoneticPr fontId="2"/>
  </si>
  <si>
    <t>会社名</t>
    <rPh sb="0" eb="1">
      <t>カイ</t>
    </rPh>
    <rPh sb="1" eb="2">
      <t>シャ</t>
    </rPh>
    <rPh sb="2" eb="3">
      <t>メイ</t>
    </rPh>
    <phoneticPr fontId="2"/>
  </si>
  <si>
    <t>kW</t>
  </si>
  <si>
    <t>長野県長野市大字栗田○○○－○</t>
    <rPh sb="0" eb="3">
      <t>ナガノケン</t>
    </rPh>
    <rPh sb="3" eb="6">
      <t>ナガノシ</t>
    </rPh>
    <rPh sb="6" eb="8">
      <t>オオアザ</t>
    </rPh>
    <rPh sb="8" eb="10">
      <t>クリタ</t>
    </rPh>
    <phoneticPr fontId="2"/>
  </si>
  <si>
    <t>株式会社　　○○○○</t>
    <rPh sb="0" eb="4">
      <t>カブシキガイシャ</t>
    </rPh>
    <phoneticPr fontId="2"/>
  </si>
  <si>
    <t>代表取締役　　○○　○○</t>
    <rPh sb="0" eb="2">
      <t>ダイヒョウ</t>
    </rPh>
    <rPh sb="2" eb="5">
      <t>トリシマリヤク</t>
    </rPh>
    <phoneticPr fontId="2"/>
  </si>
  <si>
    <t>別紙様式第１号</t>
    <rPh sb="0" eb="2">
      <t>ベッシ</t>
    </rPh>
    <rPh sb="2" eb="4">
      <t>ヨウシキ</t>
    </rPh>
    <rPh sb="4" eb="5">
      <t>ダイ</t>
    </rPh>
    <rPh sb="6" eb="7">
      <t>ゴウ</t>
    </rPh>
    <phoneticPr fontId="2"/>
  </si>
  <si>
    <t>見　　積　　書</t>
    <rPh sb="0" eb="1">
      <t>ミ</t>
    </rPh>
    <rPh sb="3" eb="4">
      <t>セキ</t>
    </rPh>
    <rPh sb="6" eb="7">
      <t>ショ</t>
    </rPh>
    <phoneticPr fontId="2"/>
  </si>
  <si>
    <t>令和８年度富山森林管理署庁舎等電力供給業務（単価）</t>
  </si>
  <si>
    <t>令和８年度富山森林管理署庁舎等電力供給業務（単価）</t>
    <rPh sb="0" eb="2">
      <t>レイワ</t>
    </rPh>
    <rPh sb="3" eb="5">
      <t>ネンド</t>
    </rPh>
    <rPh sb="5" eb="12">
      <t>トヤマシンリンカンリショ</t>
    </rPh>
    <rPh sb="12" eb="14">
      <t>チョウシャ</t>
    </rPh>
    <rPh sb="14" eb="15">
      <t>トウ</t>
    </rPh>
    <rPh sb="15" eb="17">
      <t>デンリョク</t>
    </rPh>
    <rPh sb="17" eb="19">
      <t>キョウキュウ</t>
    </rPh>
    <rPh sb="19" eb="21">
      <t>ギョウム</t>
    </rPh>
    <rPh sb="22" eb="24">
      <t>タンカ</t>
    </rPh>
    <phoneticPr fontId="3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</si>
  <si>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</si>
  <si>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（見積人）</t>
    <rPh sb="1" eb="3">
      <t>ミツモリ</t>
    </rPh>
    <rPh sb="3" eb="4">
      <t>ニン</t>
    </rPh>
    <phoneticPr fontId="2"/>
  </si>
  <si>
    <t>住　　　　所</t>
    <rPh sb="0" eb="1">
      <t>スミ</t>
    </rPh>
    <rPh sb="5" eb="6">
      <t>ショ</t>
    </rPh>
    <phoneticPr fontId="2"/>
  </si>
  <si>
    <t>代表者氏名</t>
    <rPh sb="0" eb="1">
      <t>ダイ</t>
    </rPh>
    <rPh sb="1" eb="2">
      <t>ヒョウ</t>
    </rPh>
    <rPh sb="2" eb="3">
      <t>シャ</t>
    </rPh>
    <rPh sb="3" eb="4">
      <t>シ</t>
    </rPh>
    <rPh sb="4" eb="5">
      <t>ナ</t>
    </rPh>
    <phoneticPr fontId="2"/>
  </si>
  <si>
    <t>￥</t>
    <phoneticPr fontId="2"/>
  </si>
  <si>
    <t>２　記載する金額は、税抜き金額とする。</t>
    <phoneticPr fontId="2"/>
  </si>
  <si>
    <t xml:space="preserve">１　金額は円単位とし、アラビア数字をもって明記すること。 </t>
    <phoneticPr fontId="2"/>
  </si>
  <si>
    <t>３　本件責任者氏名、担当者氏名及び連絡先２件を記入し、押印を省略することができる。</t>
    <phoneticPr fontId="2"/>
  </si>
  <si>
    <t>４　押印を省略しない場合は、社印、代表者印を押印すること。</t>
    <phoneticPr fontId="2"/>
  </si>
  <si>
    <t>５　なお、任意の見積書を使用する場合は、中部森林管理局オープンカウンター方式実施要領、見積依頼公告及</t>
    <phoneticPr fontId="2"/>
  </si>
  <si>
    <t xml:space="preserve">　び仕様書等発注者が示す条件等を承知のうえ、見積書を提出したものとする。 </t>
    <phoneticPr fontId="2"/>
  </si>
  <si>
    <t>　合は、責任者と担当者に同一の者を記載し、又、連絡先の記載が１件でも構わないものとする。</t>
    <rPh sb="1" eb="2">
      <t>ゴウ</t>
    </rPh>
    <phoneticPr fontId="2"/>
  </si>
  <si>
    <t>　　責任者と担当者は、別の者を記入することを原則とするが、個人事業者等で担当者及び連絡先が複数ない場</t>
    <phoneticPr fontId="2"/>
  </si>
  <si>
    <t>（提出年月日を記載）</t>
    <rPh sb="1" eb="6">
      <t>テイシュツネンガッピ</t>
    </rPh>
    <rPh sb="7" eb="9">
      <t>キサイ</t>
    </rPh>
    <phoneticPr fontId="2"/>
  </si>
  <si>
    <t>　富山森林管理署長　青野　洋徳　殿</t>
    <rPh sb="1" eb="9">
      <t>トヤマシンリンカンリショチョウ</t>
    </rPh>
    <rPh sb="10" eb="12">
      <t>アオノ</t>
    </rPh>
    <rPh sb="13" eb="15">
      <t>ヒロノリ</t>
    </rPh>
    <rPh sb="16" eb="17">
      <t>ドノ</t>
    </rPh>
    <phoneticPr fontId="2"/>
  </si>
  <si>
    <t>上記のとおり、中部森林管理局オープンカウンタ―方式実施要領、見積依頼公告及び仕様書等を承知</t>
    <rPh sb="0" eb="2">
      <t>ジョウキ</t>
    </rPh>
    <rPh sb="7" eb="14">
      <t>チュウブシンリンカンリキョク</t>
    </rPh>
    <rPh sb="23" eb="29">
      <t>ホウシキジッシヨウリョウ</t>
    </rPh>
    <rPh sb="30" eb="34">
      <t>ミツモリイライ</t>
    </rPh>
    <rPh sb="34" eb="36">
      <t>コウコク</t>
    </rPh>
    <rPh sb="36" eb="37">
      <t>オヨ</t>
    </rPh>
    <rPh sb="38" eb="42">
      <t>シヨウショトウ</t>
    </rPh>
    <phoneticPr fontId="2"/>
  </si>
  <si>
    <t>富山森林管理署</t>
  </si>
  <si>
    <t>部署名：</t>
    <rPh sb="0" eb="3">
      <t>ブショメイ</t>
    </rPh>
    <phoneticPr fontId="2"/>
  </si>
  <si>
    <t xml:space="preserve">責任者（氏名）： </t>
    <rPh sb="4" eb="6">
      <t>シメイ</t>
    </rPh>
    <phoneticPr fontId="2"/>
  </si>
  <si>
    <t>担当者（氏名）：</t>
    <rPh sb="4" eb="6">
      <t>シメイ</t>
    </rPh>
    <phoneticPr fontId="2"/>
  </si>
  <si>
    <t>連絡先１：</t>
    <phoneticPr fontId="2"/>
  </si>
  <si>
    <t>連絡先２：</t>
    <phoneticPr fontId="2"/>
  </si>
  <si>
    <t>［添付資料］</t>
    <phoneticPr fontId="2"/>
  </si>
  <si>
    <t>□内訳書　１部</t>
    <phoneticPr fontId="2"/>
  </si>
  <si>
    <t>のうえ、次の添付資料を添え見積します。</t>
    <rPh sb="4" eb="5">
      <t>ツギ</t>
    </rPh>
    <rPh sb="6" eb="8">
      <t>テンプ</t>
    </rPh>
    <rPh sb="8" eb="10">
      <t>シリョウ</t>
    </rPh>
    <rPh sb="11" eb="12">
      <t>ソ</t>
    </rPh>
    <rPh sb="13" eb="15">
      <t>ミツ</t>
    </rPh>
    <phoneticPr fontId="2"/>
  </si>
  <si>
    <t>□電気事業法第２条の２の規定に基づき小売電気事業の</t>
    <phoneticPr fontId="2"/>
  </si>
  <si>
    <t xml:space="preserve"> 登録を受けていることを証する書類の写し　１部</t>
    <phoneticPr fontId="2"/>
  </si>
  <si>
    <t>□競争参加資格審査結果通知書(全省庁統一資格)の写し　</t>
    <phoneticPr fontId="2"/>
  </si>
  <si>
    <t xml:space="preserve"> １部</t>
    <phoneticPr fontId="2"/>
  </si>
  <si>
    <t>　ただし、令和８年度富山森林管理署庁舎等電力供給業務（単価）の代金</t>
    <rPh sb="27" eb="29">
      <t>タンカ</t>
    </rPh>
    <rPh sb="31" eb="33">
      <t>ダイキン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</si>
</sst>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#,##0.00_ "/>
    <numFmt numFmtId="178" formatCode="#,##0.00_);[Red]\(#,##0.00\)"/>
    <numFmt numFmtId="179" formatCode="#,##0_);[Red]\(#,##0\)"/>
    <numFmt numFmtId="180" formatCode="\(\C\)#,##0_);[Red]\(#,##0\)"/>
    <numFmt numFmtId="181" formatCode="[$-411]ggge&quot;年&quot;m&quot;月&quot;"/>
  </numFmts>
  <fonts count="4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u/>
      <sz val="7"/>
      <color theme="10"/>
      <name val="ＭＳ Ｐ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rgb="FFFF0000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10"/>
      <color rgb="FFFF0000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FF00"/>
        <bgColor indexed="64"/>
      </patternFill>
    </fill>
  </fills>
  <borders count="8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06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4" borderId="0" applyNumberFormat="0" applyBorder="0" applyAlignment="0" applyProtection="0"/>
    <xf numFmtId="0" fontId="6" fillId="24" borderId="0" applyNumberFormat="0" applyBorder="0" applyAlignment="0" applyProtection="0"/>
    <xf numFmtId="0" fontId="6" fillId="24" borderId="0" applyNumberFormat="0" applyBorder="0" applyAlignment="0" applyProtection="0"/>
    <xf numFmtId="0" fontId="7" fillId="21" borderId="0" applyNumberFormat="0" applyBorder="0" applyAlignment="0" applyProtection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/>
    <xf numFmtId="0" fontId="6" fillId="25" borderId="0" applyNumberFormat="0" applyBorder="0" applyAlignment="0" applyProtection="0"/>
    <xf numFmtId="0" fontId="6" fillId="25" borderId="0" applyNumberFormat="0" applyBorder="0" applyAlignment="0" applyProtection="0"/>
    <xf numFmtId="0" fontId="6" fillId="25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/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6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1" fillId="0" borderId="0"/>
    <xf numFmtId="0" fontId="26" fillId="0" borderId="0"/>
    <xf numFmtId="0" fontId="1" fillId="0" borderId="0"/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6" fillId="0" borderId="0"/>
    <xf numFmtId="0" fontId="28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>
      <alignment vertical="center"/>
    </xf>
    <xf numFmtId="0" fontId="1" fillId="0" borderId="0"/>
    <xf numFmtId="0" fontId="27" fillId="0" borderId="0"/>
    <xf numFmtId="0" fontId="26" fillId="0" borderId="0"/>
    <xf numFmtId="0" fontId="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35" borderId="0" applyNumberFormat="0" applyBorder="0" applyAlignment="0" applyProtection="0"/>
    <xf numFmtId="0" fontId="10" fillId="36" borderId="0" applyNumberFormat="0" applyBorder="0" applyAlignment="0" applyProtection="0"/>
    <xf numFmtId="0" fontId="22" fillId="24" borderId="0" applyNumberFormat="0" applyBorder="0" applyAlignment="0" applyProtection="0"/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315">
    <xf numFmtId="0" fontId="0" fillId="0" borderId="0" xfId="0">
      <alignment vertical="center"/>
    </xf>
    <xf numFmtId="0" fontId="0" fillId="0" borderId="23" xfId="0" applyBorder="1">
      <alignment vertical="center"/>
    </xf>
    <xf numFmtId="0" fontId="0" fillId="0" borderId="25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177" fontId="0" fillId="0" borderId="28" xfId="0" applyNumberFormat="1" applyBorder="1">
      <alignment vertical="center"/>
    </xf>
    <xf numFmtId="38" fontId="0" fillId="0" borderId="28" xfId="620" applyFont="1" applyBorder="1">
      <alignment vertical="center"/>
    </xf>
    <xf numFmtId="177" fontId="0" fillId="0" borderId="29" xfId="0" applyNumberFormat="1" applyBorder="1">
      <alignment vertical="center"/>
    </xf>
    <xf numFmtId="178" fontId="0" fillId="0" borderId="30" xfId="0" applyNumberFormat="1" applyBorder="1">
      <alignment vertical="center"/>
    </xf>
    <xf numFmtId="179" fontId="0" fillId="0" borderId="31" xfId="0" applyNumberFormat="1" applyBorder="1">
      <alignment vertical="center"/>
    </xf>
    <xf numFmtId="0" fontId="0" fillId="0" borderId="12" xfId="0" applyBorder="1">
      <alignment vertical="center"/>
    </xf>
    <xf numFmtId="177" fontId="0" fillId="0" borderId="12" xfId="0" applyNumberFormat="1" applyBorder="1">
      <alignment vertical="center"/>
    </xf>
    <xf numFmtId="55" fontId="0" fillId="0" borderId="32" xfId="0" applyNumberForma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7" fontId="0" fillId="0" borderId="34" xfId="0" applyNumberFormat="1" applyBorder="1">
      <alignment vertical="center"/>
    </xf>
    <xf numFmtId="178" fontId="0" fillId="0" borderId="35" xfId="0" applyNumberFormat="1" applyBorder="1">
      <alignment vertical="center"/>
    </xf>
    <xf numFmtId="180" fontId="0" fillId="0" borderId="36" xfId="0" applyNumberFormat="1" applyBorder="1">
      <alignment vertical="center"/>
    </xf>
    <xf numFmtId="55" fontId="0" fillId="0" borderId="0" xfId="0" applyNumberFormat="1">
      <alignment vertical="center"/>
    </xf>
    <xf numFmtId="179" fontId="0" fillId="0" borderId="37" xfId="0" applyNumberFormat="1" applyBorder="1">
      <alignment vertical="center"/>
    </xf>
    <xf numFmtId="0" fontId="0" fillId="0" borderId="38" xfId="0" applyBorder="1">
      <alignment vertical="center"/>
    </xf>
    <xf numFmtId="179" fontId="0" fillId="0" borderId="39" xfId="0" applyNumberFormat="1" applyBorder="1">
      <alignment vertical="center"/>
    </xf>
    <xf numFmtId="0" fontId="0" fillId="38" borderId="28" xfId="0" applyFill="1" applyBorder="1">
      <alignment vertical="center"/>
    </xf>
    <xf numFmtId="177" fontId="0" fillId="38" borderId="28" xfId="0" applyNumberFormat="1" applyFill="1" applyBorder="1">
      <alignment vertical="center"/>
    </xf>
    <xf numFmtId="0" fontId="0" fillId="0" borderId="42" xfId="0" applyBorder="1">
      <alignment vertical="center"/>
    </xf>
    <xf numFmtId="0" fontId="0" fillId="0" borderId="16" xfId="0" applyBorder="1">
      <alignment vertical="center"/>
    </xf>
    <xf numFmtId="0" fontId="0" fillId="0" borderId="44" xfId="0" applyBorder="1">
      <alignment vertical="center"/>
    </xf>
    <xf numFmtId="0" fontId="0" fillId="37" borderId="28" xfId="0" applyFill="1" applyBorder="1">
      <alignment vertical="center"/>
    </xf>
    <xf numFmtId="0" fontId="5" fillId="0" borderId="0" xfId="0" applyFont="1" applyAlignment="1">
      <alignment horizontal="center"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179" fontId="0" fillId="0" borderId="0" xfId="0" applyNumberFormat="1">
      <alignment vertical="center"/>
    </xf>
    <xf numFmtId="0" fontId="0" fillId="0" borderId="29" xfId="0" applyBorder="1">
      <alignment vertical="center"/>
    </xf>
    <xf numFmtId="0" fontId="0" fillId="0" borderId="50" xfId="0" applyBorder="1">
      <alignment vertical="center"/>
    </xf>
    <xf numFmtId="0" fontId="0" fillId="0" borderId="52" xfId="0" applyBorder="1">
      <alignment vertical="center"/>
    </xf>
    <xf numFmtId="0" fontId="0" fillId="0" borderId="57" xfId="0" applyBorder="1">
      <alignment vertical="center"/>
    </xf>
    <xf numFmtId="0" fontId="0" fillId="0" borderId="31" xfId="0" applyBorder="1">
      <alignment vertical="center"/>
    </xf>
    <xf numFmtId="0" fontId="0" fillId="0" borderId="45" xfId="0" applyBorder="1">
      <alignment vertical="center"/>
    </xf>
    <xf numFmtId="0" fontId="0" fillId="0" borderId="68" xfId="0" applyBorder="1">
      <alignment vertical="center"/>
    </xf>
    <xf numFmtId="0" fontId="0" fillId="0" borderId="69" xfId="0" applyBorder="1">
      <alignment vertical="center"/>
    </xf>
    <xf numFmtId="0" fontId="34" fillId="0" borderId="0" xfId="0" applyFont="1">
      <alignment vertical="center"/>
    </xf>
    <xf numFmtId="3" fontId="35" fillId="37" borderId="28" xfId="0" applyNumberFormat="1" applyFont="1" applyFill="1" applyBorder="1">
      <alignment vertical="center"/>
    </xf>
    <xf numFmtId="176" fontId="0" fillId="0" borderId="72" xfId="0" applyNumberFormat="1" applyBorder="1">
      <alignment vertical="center"/>
    </xf>
    <xf numFmtId="2" fontId="0" fillId="37" borderId="28" xfId="0" applyNumberFormat="1" applyFill="1" applyBorder="1">
      <alignment vertical="center"/>
    </xf>
    <xf numFmtId="38" fontId="35" fillId="37" borderId="42" xfId="620" applyFont="1" applyFill="1" applyBorder="1" applyAlignment="1">
      <alignment vertical="center"/>
    </xf>
    <xf numFmtId="38" fontId="35" fillId="37" borderId="28" xfId="620" applyFont="1" applyFill="1" applyBorder="1">
      <alignment vertical="center"/>
    </xf>
    <xf numFmtId="2" fontId="0" fillId="39" borderId="29" xfId="0" applyNumberFormat="1" applyFill="1" applyBorder="1">
      <alignment vertical="center"/>
    </xf>
    <xf numFmtId="2" fontId="0" fillId="39" borderId="45" xfId="0" applyNumberFormat="1" applyFill="1" applyBorder="1">
      <alignment vertical="center"/>
    </xf>
    <xf numFmtId="0" fontId="3" fillId="39" borderId="13" xfId="0" applyFont="1" applyFill="1" applyBorder="1" applyAlignment="1">
      <alignment horizontal="center" vertical="center"/>
    </xf>
    <xf numFmtId="0" fontId="4" fillId="39" borderId="14" xfId="0" applyFont="1" applyFill="1" applyBorder="1" applyAlignment="1">
      <alignment horizontal="center" vertical="center"/>
    </xf>
    <xf numFmtId="0" fontId="3" fillId="39" borderId="14" xfId="0" applyFont="1" applyFill="1" applyBorder="1" applyAlignment="1">
      <alignment horizontal="center" vertical="center"/>
    </xf>
    <xf numFmtId="0" fontId="0" fillId="39" borderId="26" xfId="0" applyFill="1" applyBorder="1" applyAlignment="1">
      <alignment horizontal="center" vertical="center"/>
    </xf>
    <xf numFmtId="0" fontId="3" fillId="39" borderId="18" xfId="0" applyFont="1" applyFill="1" applyBorder="1" applyAlignment="1">
      <alignment horizontal="center" vertical="center"/>
    </xf>
    <xf numFmtId="0" fontId="4" fillId="39" borderId="18" xfId="0" applyFont="1" applyFill="1" applyBorder="1" applyAlignment="1">
      <alignment horizontal="center" vertical="center"/>
    </xf>
    <xf numFmtId="0" fontId="3" fillId="39" borderId="20" xfId="0" applyFont="1" applyFill="1" applyBorder="1" applyAlignment="1">
      <alignment horizontal="center" vertical="center"/>
    </xf>
    <xf numFmtId="0" fontId="0" fillId="39" borderId="24" xfId="0" applyFill="1" applyBorder="1" applyAlignment="1">
      <alignment horizontal="center" vertical="center"/>
    </xf>
    <xf numFmtId="0" fontId="0" fillId="39" borderId="21" xfId="0" applyFill="1" applyBorder="1" applyAlignment="1">
      <alignment horizontal="center" vertical="center"/>
    </xf>
    <xf numFmtId="0" fontId="4" fillId="39" borderId="21" xfId="0" applyFont="1" applyFill="1" applyBorder="1" applyAlignment="1">
      <alignment horizontal="center" vertical="center"/>
    </xf>
    <xf numFmtId="0" fontId="3" fillId="39" borderId="22" xfId="0" applyFont="1" applyFill="1" applyBorder="1" applyAlignment="1">
      <alignment horizontal="center" vertical="center"/>
    </xf>
    <xf numFmtId="0" fontId="3" fillId="39" borderId="11" xfId="0" applyFont="1" applyFill="1" applyBorder="1" applyAlignment="1">
      <alignment horizontal="center" vertical="center"/>
    </xf>
    <xf numFmtId="0" fontId="3" fillId="39" borderId="10" xfId="0" applyFont="1" applyFill="1" applyBorder="1" applyAlignment="1">
      <alignment horizontal="center" vertical="center"/>
    </xf>
    <xf numFmtId="0" fontId="3" fillId="39" borderId="15" xfId="0" applyFont="1" applyFill="1" applyBorder="1" applyAlignment="1">
      <alignment horizontal="center" vertical="center"/>
    </xf>
    <xf numFmtId="0" fontId="3" fillId="39" borderId="12" xfId="0" applyFont="1" applyFill="1" applyBorder="1" applyAlignment="1">
      <alignment horizontal="center" vertical="center"/>
    </xf>
    <xf numFmtId="0" fontId="3" fillId="39" borderId="70" xfId="0" applyFont="1" applyFill="1" applyBorder="1" applyAlignment="1">
      <alignment horizontal="center" vertical="center"/>
    </xf>
    <xf numFmtId="3" fontId="35" fillId="0" borderId="28" xfId="0" applyNumberFormat="1" applyFont="1" applyBorder="1">
      <alignment vertical="center"/>
    </xf>
    <xf numFmtId="0" fontId="38" fillId="0" borderId="12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38" fillId="0" borderId="10" xfId="0" applyFont="1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38" fillId="0" borderId="19" xfId="0" applyFont="1" applyBorder="1" applyAlignment="1">
      <alignment horizontal="center" vertical="center"/>
    </xf>
    <xf numFmtId="38" fontId="35" fillId="0" borderId="33" xfId="0" applyNumberFormat="1" applyFont="1" applyBorder="1">
      <alignment vertical="center"/>
    </xf>
    <xf numFmtId="176" fontId="35" fillId="0" borderId="43" xfId="0" applyNumberFormat="1" applyFont="1" applyBorder="1">
      <alignment vertical="center"/>
    </xf>
    <xf numFmtId="0" fontId="35" fillId="0" borderId="73" xfId="0" applyFont="1" applyBorder="1" applyAlignment="1">
      <alignment horizontal="center" vertical="center"/>
    </xf>
    <xf numFmtId="0" fontId="35" fillId="0" borderId="73" xfId="0" applyFont="1" applyBorder="1">
      <alignment vertical="center"/>
    </xf>
    <xf numFmtId="0" fontId="35" fillId="0" borderId="74" xfId="0" applyFont="1" applyBorder="1">
      <alignment vertical="center"/>
    </xf>
    <xf numFmtId="55" fontId="35" fillId="0" borderId="32" xfId="0" applyNumberFormat="1" applyFont="1" applyBorder="1" applyAlignment="1">
      <alignment horizontal="center" vertical="center"/>
    </xf>
    <xf numFmtId="0" fontId="0" fillId="39" borderId="10" xfId="0" applyFill="1" applyBorder="1" applyAlignment="1">
      <alignment horizontal="center" vertical="center"/>
    </xf>
    <xf numFmtId="179" fontId="0" fillId="0" borderId="33" xfId="0" applyNumberFormat="1" applyBorder="1" applyAlignment="1">
      <alignment horizontal="right" vertical="center"/>
    </xf>
    <xf numFmtId="179" fontId="38" fillId="0" borderId="43" xfId="620" applyNumberFormat="1" applyFont="1" applyBorder="1" applyAlignment="1">
      <alignment horizontal="right" vertical="center"/>
    </xf>
    <xf numFmtId="179" fontId="35" fillId="0" borderId="52" xfId="0" applyNumberFormat="1" applyFont="1" applyBorder="1">
      <alignment vertical="center"/>
    </xf>
    <xf numFmtId="0" fontId="38" fillId="0" borderId="60" xfId="0" applyFont="1" applyBorder="1" applyAlignment="1">
      <alignment horizontal="center" vertical="center"/>
    </xf>
    <xf numFmtId="0" fontId="38" fillId="0" borderId="7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176" fontId="35" fillId="0" borderId="72" xfId="0" applyNumberFormat="1" applyFont="1" applyBorder="1">
      <alignment vertical="center"/>
    </xf>
    <xf numFmtId="177" fontId="0" fillId="0" borderId="52" xfId="0" applyNumberFormat="1" applyBorder="1">
      <alignment vertical="center"/>
    </xf>
    <xf numFmtId="0" fontId="0" fillId="39" borderId="77" xfId="0" applyFill="1" applyBorder="1" applyAlignment="1">
      <alignment horizontal="center" vertical="center"/>
    </xf>
    <xf numFmtId="0" fontId="4" fillId="39" borderId="77" xfId="0" applyFont="1" applyFill="1" applyBorder="1" applyAlignment="1">
      <alignment horizontal="center" vertical="center"/>
    </xf>
    <xf numFmtId="0" fontId="3" fillId="39" borderId="78" xfId="0" applyFont="1" applyFill="1" applyBorder="1" applyAlignment="1">
      <alignment horizontal="center" vertical="center"/>
    </xf>
    <xf numFmtId="0" fontId="0" fillId="39" borderId="37" xfId="0" applyFill="1" applyBorder="1" applyAlignment="1">
      <alignment horizontal="center" vertical="center"/>
    </xf>
    <xf numFmtId="179" fontId="0" fillId="0" borderId="78" xfId="0" applyNumberFormat="1" applyBorder="1">
      <alignment vertical="center"/>
    </xf>
    <xf numFmtId="180" fontId="0" fillId="0" borderId="76" xfId="0" applyNumberFormat="1" applyBorder="1" applyAlignment="1">
      <alignment horizontal="right" vertical="center"/>
    </xf>
    <xf numFmtId="0" fontId="40" fillId="0" borderId="0" xfId="0" applyFont="1">
      <alignment vertical="center"/>
    </xf>
    <xf numFmtId="178" fontId="0" fillId="0" borderId="34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0" fillId="0" borderId="0" xfId="0" applyFont="1">
      <alignment vertical="center"/>
    </xf>
    <xf numFmtId="0" fontId="28" fillId="0" borderId="0" xfId="0" applyFont="1">
      <alignment vertical="center"/>
    </xf>
    <xf numFmtId="0" fontId="0" fillId="0" borderId="28" xfId="0" applyBorder="1" applyAlignment="1">
      <alignment horizontal="center" vertical="center"/>
    </xf>
    <xf numFmtId="0" fontId="41" fillId="0" borderId="0" xfId="0" applyFont="1">
      <alignment vertical="center"/>
    </xf>
    <xf numFmtId="0" fontId="41" fillId="0" borderId="50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3" fontId="0" fillId="0" borderId="28" xfId="0" applyNumberFormat="1" applyBorder="1">
      <alignment vertical="center"/>
    </xf>
    <xf numFmtId="176" fontId="0" fillId="0" borderId="43" xfId="0" applyNumberFormat="1" applyBorder="1">
      <alignment vertical="center"/>
    </xf>
    <xf numFmtId="38" fontId="0" fillId="0" borderId="33" xfId="0" applyNumberFormat="1" applyBorder="1">
      <alignment vertical="center"/>
    </xf>
    <xf numFmtId="0" fontId="41" fillId="0" borderId="29" xfId="0" applyFont="1" applyBorder="1">
      <alignment vertical="center"/>
    </xf>
    <xf numFmtId="0" fontId="0" fillId="0" borderId="73" xfId="0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0" fillId="0" borderId="73" xfId="0" applyBorder="1">
      <alignment vertical="center"/>
    </xf>
    <xf numFmtId="0" fontId="0" fillId="0" borderId="74" xfId="0" applyBorder="1">
      <alignment vertical="center"/>
    </xf>
    <xf numFmtId="0" fontId="3" fillId="0" borderId="61" xfId="0" applyFont="1" applyBorder="1" applyAlignment="1">
      <alignment horizontal="center" vertical="center"/>
    </xf>
    <xf numFmtId="179" fontId="0" fillId="0" borderId="52" xfId="0" applyNumberFormat="1" applyBorder="1">
      <alignment vertical="center"/>
    </xf>
    <xf numFmtId="179" fontId="1" fillId="0" borderId="43" xfId="620" applyNumberFormat="1" applyFont="1" applyBorder="1" applyAlignment="1">
      <alignment horizontal="right" vertical="center"/>
    </xf>
    <xf numFmtId="2" fontId="0" fillId="0" borderId="28" xfId="0" applyNumberFormat="1" applyBorder="1">
      <alignment vertical="center"/>
    </xf>
    <xf numFmtId="0" fontId="0" fillId="0" borderId="29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3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52" xfId="0" applyBorder="1" applyAlignment="1">
      <alignment horizontal="right" vertical="center"/>
    </xf>
    <xf numFmtId="0" fontId="0" fillId="0" borderId="0" xfId="0" applyAlignment="1">
      <alignment horizontal="right"/>
    </xf>
    <xf numFmtId="176" fontId="0" fillId="0" borderId="28" xfId="0" applyNumberFormat="1" applyBorder="1">
      <alignment vertical="center"/>
    </xf>
    <xf numFmtId="181" fontId="0" fillId="0" borderId="28" xfId="0" applyNumberFormat="1" applyBorder="1" applyAlignment="1">
      <alignment horizontal="center" vertical="center"/>
    </xf>
    <xf numFmtId="0" fontId="27" fillId="0" borderId="0" xfId="0" applyFont="1">
      <alignment vertical="center"/>
    </xf>
    <xf numFmtId="181" fontId="23" fillId="0" borderId="40" xfId="0" quotePrefix="1" applyNumberFormat="1" applyFont="1" applyBorder="1" applyAlignment="1">
      <alignment horizontal="center" vertical="center"/>
    </xf>
    <xf numFmtId="0" fontId="23" fillId="0" borderId="52" xfId="0" applyFont="1" applyBorder="1">
      <alignment vertical="center"/>
    </xf>
    <xf numFmtId="0" fontId="0" fillId="0" borderId="0" xfId="0" applyAlignment="1">
      <alignment horizontal="distributed" vertical="center"/>
    </xf>
    <xf numFmtId="181" fontId="35" fillId="0" borderId="40" xfId="0" quotePrefix="1" applyNumberFormat="1" applyFont="1" applyBorder="1" applyAlignment="1">
      <alignment horizontal="right" vertical="center"/>
    </xf>
    <xf numFmtId="0" fontId="32" fillId="0" borderId="29" xfId="0" applyFont="1" applyBorder="1">
      <alignment vertical="center"/>
    </xf>
    <xf numFmtId="0" fontId="32" fillId="0" borderId="50" xfId="0" applyFont="1" applyBorder="1">
      <alignment vertical="center"/>
    </xf>
    <xf numFmtId="0" fontId="45" fillId="0" borderId="0" xfId="1061" applyFont="1">
      <alignment vertical="center"/>
    </xf>
    <xf numFmtId="0" fontId="44" fillId="0" borderId="0" xfId="0" applyFont="1" applyAlignment="1">
      <alignment horizontal="center" vertical="center"/>
    </xf>
    <xf numFmtId="0" fontId="27" fillId="0" borderId="0" xfId="0" applyFont="1" applyAlignment="1">
      <alignment vertical="center" wrapText="1"/>
    </xf>
    <xf numFmtId="0" fontId="46" fillId="0" borderId="0" xfId="0" applyFont="1">
      <alignment vertical="center"/>
    </xf>
    <xf numFmtId="0" fontId="46" fillId="0" borderId="13" xfId="0" applyFont="1" applyBorder="1">
      <alignment vertical="center"/>
    </xf>
    <xf numFmtId="0" fontId="27" fillId="0" borderId="0" xfId="0" applyFont="1" applyAlignment="1">
      <alignment horizontal="left" vertical="center" wrapText="1" indent="1"/>
    </xf>
    <xf numFmtId="0" fontId="27" fillId="0" borderId="70" xfId="0" applyFont="1" applyBorder="1" applyAlignment="1">
      <alignment horizontal="left" vertical="center" wrapText="1" indent="1"/>
    </xf>
    <xf numFmtId="0" fontId="27" fillId="0" borderId="58" xfId="0" applyFont="1" applyBorder="1" applyAlignment="1">
      <alignment horizontal="left" vertical="center" wrapText="1" indent="1"/>
    </xf>
    <xf numFmtId="0" fontId="27" fillId="0" borderId="60" xfId="0" applyFont="1" applyBorder="1" applyAlignment="1">
      <alignment horizontal="left" vertical="center" wrapText="1" indent="1"/>
    </xf>
    <xf numFmtId="0" fontId="27" fillId="0" borderId="59" xfId="0" applyFont="1" applyBorder="1" applyAlignment="1">
      <alignment horizontal="left" vertical="center" wrapText="1" indent="1"/>
    </xf>
    <xf numFmtId="0" fontId="27" fillId="0" borderId="61" xfId="0" applyFont="1" applyBorder="1" applyAlignment="1">
      <alignment horizontal="left" vertical="center" wrapText="1" indent="1"/>
    </xf>
    <xf numFmtId="0" fontId="27" fillId="0" borderId="0" xfId="0" applyFont="1" applyAlignment="1">
      <alignment horizontal="left" vertical="center"/>
    </xf>
    <xf numFmtId="0" fontId="44" fillId="0" borderId="0" xfId="0" applyFont="1">
      <alignment vertical="center"/>
    </xf>
    <xf numFmtId="0" fontId="27" fillId="0" borderId="0" xfId="0" applyFont="1" applyAlignment="1">
      <alignment horizontal="left" vertical="center" wrapText="1"/>
    </xf>
    <xf numFmtId="0" fontId="27" fillId="0" borderId="59" xfId="0" applyFont="1" applyBorder="1" applyAlignment="1">
      <alignment vertical="center" wrapText="1"/>
    </xf>
    <xf numFmtId="0" fontId="46" fillId="0" borderId="14" xfId="0" applyFont="1" applyBorder="1">
      <alignment vertical="center"/>
    </xf>
    <xf numFmtId="0" fontId="46" fillId="0" borderId="15" xfId="0" applyFont="1" applyBorder="1">
      <alignment vertical="center"/>
    </xf>
    <xf numFmtId="0" fontId="27" fillId="0" borderId="70" xfId="0" applyFont="1" applyBorder="1" applyAlignment="1">
      <alignment vertical="center" wrapText="1"/>
    </xf>
    <xf numFmtId="49" fontId="41" fillId="0" borderId="13" xfId="0" applyNumberFormat="1" applyFont="1" applyBorder="1" applyAlignment="1">
      <alignment horizontal="center" vertical="center"/>
    </xf>
    <xf numFmtId="49" fontId="41" fillId="0" borderId="60" xfId="0" applyNumberFormat="1" applyFont="1" applyBorder="1" applyAlignment="1">
      <alignment horizontal="center" vertical="center"/>
    </xf>
    <xf numFmtId="49" fontId="41" fillId="0" borderId="15" xfId="0" applyNumberFormat="1" applyFont="1" applyBorder="1" applyAlignment="1">
      <alignment horizontal="center" vertical="center"/>
    </xf>
    <xf numFmtId="49" fontId="41" fillId="0" borderId="61" xfId="0" applyNumberFormat="1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6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60" xfId="0" applyFont="1" applyBorder="1" applyAlignment="1">
      <alignment horizontal="center" vertical="center"/>
    </xf>
    <xf numFmtId="0" fontId="47" fillId="0" borderId="59" xfId="0" applyFont="1" applyBorder="1" applyAlignment="1">
      <alignment horizontal="left" vertical="center"/>
    </xf>
    <xf numFmtId="0" fontId="44" fillId="0" borderId="0" xfId="0" applyFont="1" applyAlignment="1">
      <alignment horizontal="center" vertical="center"/>
    </xf>
    <xf numFmtId="0" fontId="27" fillId="0" borderId="0" xfId="0" applyFont="1" applyAlignment="1">
      <alignment horizontal="distributed" vertical="center" indent="1"/>
    </xf>
    <xf numFmtId="0" fontId="42" fillId="0" borderId="0" xfId="0" applyFont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41" fillId="0" borderId="62" xfId="0" applyFont="1" applyBorder="1" applyAlignment="1">
      <alignment horizontal="center" vertical="center"/>
    </xf>
    <xf numFmtId="0" fontId="41" fillId="0" borderId="63" xfId="0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left" vertical="center"/>
    </xf>
    <xf numFmtId="0" fontId="0" fillId="0" borderId="60" xfId="0" applyBorder="1" applyAlignment="1">
      <alignment horizontal="left" vertical="center"/>
    </xf>
    <xf numFmtId="0" fontId="0" fillId="0" borderId="66" xfId="0" applyBorder="1" applyAlignment="1">
      <alignment horizontal="left" vertical="center"/>
    </xf>
    <xf numFmtId="0" fontId="0" fillId="0" borderId="67" xfId="0" applyBorder="1" applyAlignment="1">
      <alignment horizontal="left" vertical="center"/>
    </xf>
    <xf numFmtId="0" fontId="0" fillId="0" borderId="48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6" xfId="0" applyBorder="1" applyAlignment="1">
      <alignment vertical="center" shrinkToFit="1"/>
    </xf>
    <xf numFmtId="0" fontId="0" fillId="0" borderId="47" xfId="0" applyBorder="1">
      <alignment vertical="center"/>
    </xf>
    <xf numFmtId="0" fontId="41" fillId="0" borderId="29" xfId="0" applyFont="1" applyBorder="1" applyAlignment="1">
      <alignment horizontal="center" vertical="center"/>
    </xf>
    <xf numFmtId="0" fontId="41" fillId="0" borderId="50" xfId="0" applyFont="1" applyBorder="1" applyAlignment="1">
      <alignment horizontal="center" vertical="center"/>
    </xf>
    <xf numFmtId="0" fontId="41" fillId="0" borderId="52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70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61" xfId="0" applyBorder="1" applyAlignment="1">
      <alignment horizontal="left" vertical="center"/>
    </xf>
    <xf numFmtId="0" fontId="0" fillId="0" borderId="62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9" fontId="0" fillId="0" borderId="79" xfId="0" applyNumberFormat="1" applyBorder="1" applyAlignment="1">
      <alignment horizontal="right" vertical="center"/>
    </xf>
    <xf numFmtId="179" fontId="0" fillId="0" borderId="77" xfId="0" applyNumberFormat="1" applyBorder="1" applyAlignment="1">
      <alignment horizontal="right" vertical="center"/>
    </xf>
    <xf numFmtId="179" fontId="0" fillId="0" borderId="78" xfId="0" applyNumberFormat="1" applyBorder="1" applyAlignment="1">
      <alignment horizontal="right" vertical="center"/>
    </xf>
    <xf numFmtId="181" fontId="23" fillId="0" borderId="41" xfId="0" quotePrefix="1" applyNumberFormat="1" applyFont="1" applyBorder="1" applyAlignment="1">
      <alignment horizontal="center" vertical="center"/>
    </xf>
    <xf numFmtId="181" fontId="23" fillId="0" borderId="25" xfId="0" quotePrefix="1" applyNumberFormat="1" applyFont="1" applyBorder="1" applyAlignment="1">
      <alignment horizontal="center" vertical="center"/>
    </xf>
    <xf numFmtId="181" fontId="23" fillId="0" borderId="27" xfId="0" quotePrefix="1" applyNumberFormat="1" applyFont="1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3" fontId="0" fillId="0" borderId="10" xfId="0" applyNumberFormat="1" applyBorder="1" applyAlignment="1">
      <alignment horizontal="center" vertical="center"/>
    </xf>
    <xf numFmtId="178" fontId="0" fillId="0" borderId="12" xfId="0" applyNumberFormat="1" applyBorder="1" applyAlignment="1">
      <alignment horizontal="right" vertical="center"/>
    </xf>
    <xf numFmtId="178" fontId="0" fillId="0" borderId="11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right" vertical="center"/>
    </xf>
    <xf numFmtId="178" fontId="0" fillId="0" borderId="13" xfId="0" applyNumberFormat="1" applyBorder="1" applyAlignment="1">
      <alignment horizontal="right" vertical="center"/>
    </xf>
    <xf numFmtId="178" fontId="0" fillId="0" borderId="14" xfId="0" applyNumberFormat="1" applyBorder="1" applyAlignment="1">
      <alignment horizontal="right" vertical="center"/>
    </xf>
    <xf numFmtId="178" fontId="0" fillId="0" borderId="15" xfId="0" applyNumberFormat="1" applyBorder="1" applyAlignment="1">
      <alignment horizontal="right" vertical="center"/>
    </xf>
    <xf numFmtId="179" fontId="0" fillId="0" borderId="16" xfId="0" quotePrefix="1" applyNumberFormat="1" applyBorder="1" applyAlignment="1">
      <alignment horizontal="right" vertical="center"/>
    </xf>
    <xf numFmtId="179" fontId="0" fillId="0" borderId="17" xfId="0" quotePrefix="1" applyNumberFormat="1" applyBorder="1" applyAlignment="1">
      <alignment horizontal="right" vertical="center"/>
    </xf>
    <xf numFmtId="179" fontId="0" fillId="0" borderId="19" xfId="0" quotePrefix="1" applyNumberFormat="1" applyBorder="1" applyAlignment="1">
      <alignment horizontal="right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58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177" fontId="0" fillId="0" borderId="59" xfId="0" applyNumberForma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3" fillId="0" borderId="12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3" fillId="0" borderId="40" xfId="0" applyFont="1" applyBorder="1" applyAlignment="1">
      <alignment horizontal="left" vertical="center"/>
    </xf>
    <xf numFmtId="0" fontId="33" fillId="0" borderId="28" xfId="0" applyFont="1" applyBorder="1" applyAlignment="1">
      <alignment horizontal="left" vertical="center"/>
    </xf>
    <xf numFmtId="0" fontId="33" fillId="0" borderId="86" xfId="0" applyFont="1" applyBorder="1" applyAlignment="1">
      <alignment horizontal="left" vertical="center"/>
    </xf>
    <xf numFmtId="0" fontId="33" fillId="0" borderId="85" xfId="0" applyFont="1" applyBorder="1" applyAlignment="1">
      <alignment horizontal="left" vertical="center"/>
    </xf>
    <xf numFmtId="179" fontId="33" fillId="0" borderId="82" xfId="0" applyNumberFormat="1" applyFont="1" applyBorder="1" applyAlignment="1">
      <alignment horizontal="right" vertical="center"/>
    </xf>
    <xf numFmtId="179" fontId="33" fillId="0" borderId="83" xfId="0" applyNumberFormat="1" applyFont="1" applyBorder="1" applyAlignment="1">
      <alignment horizontal="right" vertical="center"/>
    </xf>
    <xf numFmtId="0" fontId="33" fillId="0" borderId="73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33" fillId="0" borderId="66" xfId="0" applyFont="1" applyBorder="1" applyAlignment="1">
      <alignment horizontal="center" vertical="center"/>
    </xf>
    <xf numFmtId="0" fontId="33" fillId="0" borderId="80" xfId="0" applyFont="1" applyBorder="1" applyAlignment="1">
      <alignment horizontal="center" vertical="center"/>
    </xf>
    <xf numFmtId="179" fontId="33" fillId="0" borderId="75" xfId="0" applyNumberFormat="1" applyFont="1" applyBorder="1" applyAlignment="1">
      <alignment horizontal="right" vertical="center"/>
    </xf>
    <xf numFmtId="179" fontId="33" fillId="0" borderId="84" xfId="0" applyNumberFormat="1" applyFont="1" applyBorder="1" applyAlignment="1">
      <alignment horizontal="right" vertical="center"/>
    </xf>
    <xf numFmtId="177" fontId="0" fillId="0" borderId="34" xfId="0" applyNumberFormat="1" applyBorder="1" applyAlignment="1">
      <alignment horizontal="center" vertical="center"/>
    </xf>
    <xf numFmtId="177" fontId="0" fillId="0" borderId="71" xfId="0" applyNumberFormat="1" applyBorder="1" applyAlignment="1">
      <alignment horizontal="center" vertical="center"/>
    </xf>
    <xf numFmtId="0" fontId="0" fillId="0" borderId="62" xfId="0" applyBorder="1">
      <alignment vertical="center"/>
    </xf>
    <xf numFmtId="0" fontId="33" fillId="0" borderId="87" xfId="0" applyFont="1" applyBorder="1" applyAlignment="1">
      <alignment horizontal="center" vertical="center"/>
    </xf>
    <xf numFmtId="0" fontId="33" fillId="0" borderId="88" xfId="0" applyFont="1" applyBorder="1" applyAlignment="1">
      <alignment horizontal="center" vertical="center"/>
    </xf>
    <xf numFmtId="0" fontId="33" fillId="0" borderId="74" xfId="0" applyFont="1" applyBorder="1" applyAlignment="1">
      <alignment horizontal="center" vertical="center"/>
    </xf>
    <xf numFmtId="0" fontId="33" fillId="0" borderId="61" xfId="0" applyFont="1" applyBorder="1" applyAlignment="1">
      <alignment horizontal="center" vertical="center"/>
    </xf>
    <xf numFmtId="0" fontId="33" fillId="0" borderId="81" xfId="0" applyFont="1" applyBorder="1" applyAlignment="1">
      <alignment horizontal="center" vertical="center"/>
    </xf>
    <xf numFmtId="0" fontId="33" fillId="0" borderId="75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4" fillId="39" borderId="12" xfId="0" applyFont="1" applyFill="1" applyBorder="1" applyAlignment="1">
      <alignment horizontal="center" vertical="center"/>
    </xf>
    <xf numFmtId="0" fontId="4" fillId="39" borderId="11" xfId="0" applyFont="1" applyFill="1" applyBorder="1" applyAlignment="1">
      <alignment horizontal="center" vertical="center"/>
    </xf>
    <xf numFmtId="0" fontId="3" fillId="39" borderId="13" xfId="0" applyFont="1" applyFill="1" applyBorder="1" applyAlignment="1">
      <alignment horizontal="center" vertical="center"/>
    </xf>
    <xf numFmtId="0" fontId="3" fillId="39" borderId="58" xfId="0" applyFont="1" applyFill="1" applyBorder="1" applyAlignment="1">
      <alignment horizontal="center" vertical="center"/>
    </xf>
    <xf numFmtId="0" fontId="3" fillId="39" borderId="14" xfId="0" applyFont="1" applyFill="1" applyBorder="1" applyAlignment="1">
      <alignment horizontal="center" vertical="center"/>
    </xf>
    <xf numFmtId="0" fontId="3" fillId="39" borderId="0" xfId="0" applyFont="1" applyFill="1" applyAlignment="1">
      <alignment horizontal="center" vertical="center"/>
    </xf>
    <xf numFmtId="0" fontId="3" fillId="39" borderId="15" xfId="0" applyFont="1" applyFill="1" applyBorder="1" applyAlignment="1">
      <alignment horizontal="center" vertical="center"/>
    </xf>
    <xf numFmtId="0" fontId="3" fillId="39" borderId="59" xfId="0" applyFont="1" applyFill="1" applyBorder="1" applyAlignment="1">
      <alignment horizontal="center" vertical="center"/>
    </xf>
    <xf numFmtId="179" fontId="35" fillId="37" borderId="16" xfId="0" quotePrefix="1" applyNumberFormat="1" applyFont="1" applyFill="1" applyBorder="1" applyAlignment="1">
      <alignment horizontal="right" vertical="center"/>
    </xf>
    <xf numFmtId="179" fontId="35" fillId="37" borderId="17" xfId="0" quotePrefix="1" applyNumberFormat="1" applyFont="1" applyFill="1" applyBorder="1" applyAlignment="1">
      <alignment horizontal="right" vertical="center"/>
    </xf>
    <xf numFmtId="179" fontId="35" fillId="37" borderId="19" xfId="0" quotePrefix="1" applyNumberFormat="1" applyFont="1" applyFill="1" applyBorder="1" applyAlignment="1">
      <alignment horizontal="right" vertical="center"/>
    </xf>
    <xf numFmtId="181" fontId="35" fillId="0" borderId="41" xfId="0" quotePrefix="1" applyNumberFormat="1" applyFont="1" applyBorder="1" applyAlignment="1">
      <alignment horizontal="center" vertical="center"/>
    </xf>
    <xf numFmtId="181" fontId="35" fillId="0" borderId="25" xfId="0" quotePrefix="1" applyNumberFormat="1" applyFont="1" applyBorder="1" applyAlignment="1">
      <alignment horizontal="center" vertical="center"/>
    </xf>
    <xf numFmtId="181" fontId="35" fillId="0" borderId="27" xfId="0" quotePrefix="1" applyNumberFormat="1" applyFont="1" applyBorder="1" applyAlignment="1">
      <alignment horizontal="center" vertical="center"/>
    </xf>
    <xf numFmtId="0" fontId="3" fillId="39" borderId="12" xfId="0" applyFont="1" applyFill="1" applyBorder="1" applyAlignment="1">
      <alignment horizontal="center" vertical="center"/>
    </xf>
    <xf numFmtId="0" fontId="3" fillId="39" borderId="11" xfId="0" applyFont="1" applyFill="1" applyBorder="1" applyAlignment="1">
      <alignment horizontal="center" vertical="center"/>
    </xf>
    <xf numFmtId="0" fontId="28" fillId="0" borderId="46" xfId="0" applyFont="1" applyBorder="1" applyAlignment="1">
      <alignment horizontal="center" vertical="center"/>
    </xf>
    <xf numFmtId="0" fontId="28" fillId="0" borderId="62" xfId="0" applyFont="1" applyBorder="1" applyAlignment="1">
      <alignment horizontal="center" vertical="center"/>
    </xf>
    <xf numFmtId="0" fontId="28" fillId="0" borderId="63" xfId="0" applyFont="1" applyBorder="1" applyAlignment="1">
      <alignment horizontal="center" vertical="center"/>
    </xf>
    <xf numFmtId="0" fontId="0" fillId="39" borderId="49" xfId="0" applyFill="1" applyBorder="1" applyAlignment="1">
      <alignment horizontal="center" vertical="center"/>
    </xf>
    <xf numFmtId="0" fontId="0" fillId="39" borderId="64" xfId="0" applyFill="1" applyBorder="1" applyAlignment="1">
      <alignment horizontal="center" vertical="center"/>
    </xf>
    <xf numFmtId="3" fontId="35" fillId="37" borderId="12" xfId="0" applyNumberFormat="1" applyFont="1" applyFill="1" applyBorder="1" applyAlignment="1">
      <alignment horizontal="center" vertical="center"/>
    </xf>
    <xf numFmtId="3" fontId="35" fillId="37" borderId="11" xfId="0" applyNumberFormat="1" applyFont="1" applyFill="1" applyBorder="1" applyAlignment="1">
      <alignment horizontal="center" vertical="center"/>
    </xf>
    <xf numFmtId="3" fontId="35" fillId="37" borderId="10" xfId="0" applyNumberFormat="1" applyFont="1" applyFill="1" applyBorder="1" applyAlignment="1">
      <alignment horizontal="center" vertical="center"/>
    </xf>
    <xf numFmtId="3" fontId="35" fillId="0" borderId="12" xfId="0" applyNumberFormat="1" applyFont="1" applyBorder="1" applyAlignment="1">
      <alignment horizontal="center" vertical="center"/>
    </xf>
    <xf numFmtId="3" fontId="35" fillId="0" borderId="11" xfId="0" applyNumberFormat="1" applyFont="1" applyBorder="1" applyAlignment="1">
      <alignment horizontal="center" vertical="center"/>
    </xf>
    <xf numFmtId="3" fontId="35" fillId="0" borderId="10" xfId="0" applyNumberFormat="1" applyFont="1" applyBorder="1" applyAlignment="1">
      <alignment horizontal="center" vertical="center"/>
    </xf>
    <xf numFmtId="0" fontId="28" fillId="0" borderId="29" xfId="0" applyFont="1" applyBorder="1" applyAlignment="1">
      <alignment horizontal="center" vertical="center"/>
    </xf>
    <xf numFmtId="0" fontId="28" fillId="0" borderId="50" xfId="0" applyFont="1" applyBorder="1" applyAlignment="1">
      <alignment horizontal="center" vertical="center"/>
    </xf>
    <xf numFmtId="0" fontId="28" fillId="0" borderId="52" xfId="0" applyFont="1" applyBorder="1" applyAlignment="1">
      <alignment horizontal="center" vertical="center"/>
    </xf>
    <xf numFmtId="0" fontId="37" fillId="39" borderId="12" xfId="0" applyFont="1" applyFill="1" applyBorder="1" applyAlignment="1">
      <alignment horizontal="center" vertical="center" wrapText="1"/>
    </xf>
    <xf numFmtId="0" fontId="37" fillId="39" borderId="11" xfId="0" applyFont="1" applyFill="1" applyBorder="1" applyAlignment="1">
      <alignment horizontal="center" vertical="center" wrapText="1"/>
    </xf>
    <xf numFmtId="0" fontId="3" fillId="39" borderId="12" xfId="0" applyFont="1" applyFill="1" applyBorder="1" applyAlignment="1">
      <alignment horizontal="center" vertical="center" wrapText="1"/>
    </xf>
    <xf numFmtId="0" fontId="3" fillId="39" borderId="11" xfId="0" applyFont="1" applyFill="1" applyBorder="1" applyAlignment="1">
      <alignment horizontal="center" vertical="center" wrapText="1"/>
    </xf>
    <xf numFmtId="178" fontId="0" fillId="37" borderId="12" xfId="0" applyNumberFormat="1" applyFill="1" applyBorder="1" applyAlignment="1">
      <alignment horizontal="right" vertical="center"/>
    </xf>
    <xf numFmtId="178" fontId="0" fillId="37" borderId="11" xfId="0" applyNumberFormat="1" applyFill="1" applyBorder="1" applyAlignment="1">
      <alignment horizontal="right" vertical="center"/>
    </xf>
    <xf numFmtId="178" fontId="0" fillId="37" borderId="10" xfId="0" applyNumberFormat="1" applyFill="1" applyBorder="1" applyAlignment="1">
      <alignment horizontal="right" vertical="center"/>
    </xf>
    <xf numFmtId="0" fontId="36" fillId="39" borderId="12" xfId="0" applyFont="1" applyFill="1" applyBorder="1" applyAlignment="1">
      <alignment horizontal="center" vertical="center" wrapText="1"/>
    </xf>
    <xf numFmtId="0" fontId="36" fillId="39" borderId="11" xfId="0" applyFont="1" applyFill="1" applyBorder="1" applyAlignment="1">
      <alignment horizontal="center" vertical="center" wrapText="1"/>
    </xf>
  </cellXfs>
  <cellStyles count="1062">
    <cellStyle name="20% - アクセント 1 2" xfId="1" xr:uid="{00000000-0005-0000-0000-000000000000}"/>
    <cellStyle name="20% - アクセント 1 2 2" xfId="2" xr:uid="{00000000-0005-0000-0000-000001000000}"/>
    <cellStyle name="20% - アクセント 1 2 2 2" xfId="3" xr:uid="{00000000-0005-0000-0000-000002000000}"/>
    <cellStyle name="20% - アクセント 1 2 3" xfId="4" xr:uid="{00000000-0005-0000-0000-000003000000}"/>
    <cellStyle name="20% - アクセント 1 3" xfId="5" xr:uid="{00000000-0005-0000-0000-000004000000}"/>
    <cellStyle name="20% - アクセント 1 3 2" xfId="6" xr:uid="{00000000-0005-0000-0000-000005000000}"/>
    <cellStyle name="20% - アクセント 1 3 2 2" xfId="7" xr:uid="{00000000-0005-0000-0000-000006000000}"/>
    <cellStyle name="20% - アクセント 1 3 3" xfId="8" xr:uid="{00000000-0005-0000-0000-000007000000}"/>
    <cellStyle name="20% - アクセント 1 4" xfId="9" xr:uid="{00000000-0005-0000-0000-000008000000}"/>
    <cellStyle name="20% - アクセント 1 4 2" xfId="10" xr:uid="{00000000-0005-0000-0000-000009000000}"/>
    <cellStyle name="20% - アクセント 1 4 2 2" xfId="11" xr:uid="{00000000-0005-0000-0000-00000A000000}"/>
    <cellStyle name="20% - アクセント 1 4 3" xfId="12" xr:uid="{00000000-0005-0000-0000-00000B000000}"/>
    <cellStyle name="20% - アクセント 1 5" xfId="13" xr:uid="{00000000-0005-0000-0000-00000C000000}"/>
    <cellStyle name="20% - アクセント 1 5 2" xfId="14" xr:uid="{00000000-0005-0000-0000-00000D000000}"/>
    <cellStyle name="20% - アクセント 1 5 2 2" xfId="15" xr:uid="{00000000-0005-0000-0000-00000E000000}"/>
    <cellStyle name="20% - アクセント 1 5 3" xfId="16" xr:uid="{00000000-0005-0000-0000-00000F000000}"/>
    <cellStyle name="20% - アクセント 1 6" xfId="17" xr:uid="{00000000-0005-0000-0000-000010000000}"/>
    <cellStyle name="20% - アクセント 1 7" xfId="18" xr:uid="{00000000-0005-0000-0000-000011000000}"/>
    <cellStyle name="20% - アクセント 1 8" xfId="19" xr:uid="{00000000-0005-0000-0000-000012000000}"/>
    <cellStyle name="20% - アクセント 2 2" xfId="20" xr:uid="{00000000-0005-0000-0000-000013000000}"/>
    <cellStyle name="20% - アクセント 2 2 2" xfId="21" xr:uid="{00000000-0005-0000-0000-000014000000}"/>
    <cellStyle name="20% - アクセント 2 2 2 2" xfId="22" xr:uid="{00000000-0005-0000-0000-000015000000}"/>
    <cellStyle name="20% - アクセント 2 2 3" xfId="23" xr:uid="{00000000-0005-0000-0000-000016000000}"/>
    <cellStyle name="20% - アクセント 2 3" xfId="24" xr:uid="{00000000-0005-0000-0000-000017000000}"/>
    <cellStyle name="20% - アクセント 2 3 2" xfId="25" xr:uid="{00000000-0005-0000-0000-000018000000}"/>
    <cellStyle name="20% - アクセント 2 3 2 2" xfId="26" xr:uid="{00000000-0005-0000-0000-000019000000}"/>
    <cellStyle name="20% - アクセント 2 3 3" xfId="27" xr:uid="{00000000-0005-0000-0000-00001A000000}"/>
    <cellStyle name="20% - アクセント 2 4" xfId="28" xr:uid="{00000000-0005-0000-0000-00001B000000}"/>
    <cellStyle name="20% - アクセント 2 4 2" xfId="29" xr:uid="{00000000-0005-0000-0000-00001C000000}"/>
    <cellStyle name="20% - アクセント 2 4 2 2" xfId="30" xr:uid="{00000000-0005-0000-0000-00001D000000}"/>
    <cellStyle name="20% - アクセント 2 4 3" xfId="31" xr:uid="{00000000-0005-0000-0000-00001E000000}"/>
    <cellStyle name="20% - アクセント 2 5" xfId="32" xr:uid="{00000000-0005-0000-0000-00001F000000}"/>
    <cellStyle name="20% - アクセント 2 5 2" xfId="33" xr:uid="{00000000-0005-0000-0000-000020000000}"/>
    <cellStyle name="20% - アクセント 2 5 2 2" xfId="34" xr:uid="{00000000-0005-0000-0000-000021000000}"/>
    <cellStyle name="20% - アクセント 2 5 3" xfId="35" xr:uid="{00000000-0005-0000-0000-000022000000}"/>
    <cellStyle name="20% - アクセント 2 6" xfId="36" xr:uid="{00000000-0005-0000-0000-000023000000}"/>
    <cellStyle name="20% - アクセント 2 7" xfId="37" xr:uid="{00000000-0005-0000-0000-000024000000}"/>
    <cellStyle name="20% - アクセント 2 8" xfId="38" xr:uid="{00000000-0005-0000-0000-000025000000}"/>
    <cellStyle name="20% - アクセント 3 2" xfId="39" xr:uid="{00000000-0005-0000-0000-000026000000}"/>
    <cellStyle name="20% - アクセント 3 2 2" xfId="40" xr:uid="{00000000-0005-0000-0000-000027000000}"/>
    <cellStyle name="20% - アクセント 3 2 2 2" xfId="41" xr:uid="{00000000-0005-0000-0000-000028000000}"/>
    <cellStyle name="20% - アクセント 3 2 3" xfId="42" xr:uid="{00000000-0005-0000-0000-000029000000}"/>
    <cellStyle name="20% - アクセント 3 3" xfId="43" xr:uid="{00000000-0005-0000-0000-00002A000000}"/>
    <cellStyle name="20% - アクセント 3 3 2" xfId="44" xr:uid="{00000000-0005-0000-0000-00002B000000}"/>
    <cellStyle name="20% - アクセント 3 3 2 2" xfId="45" xr:uid="{00000000-0005-0000-0000-00002C000000}"/>
    <cellStyle name="20% - アクセント 3 3 3" xfId="46" xr:uid="{00000000-0005-0000-0000-00002D000000}"/>
    <cellStyle name="20% - アクセント 3 4" xfId="47" xr:uid="{00000000-0005-0000-0000-00002E000000}"/>
    <cellStyle name="20% - アクセント 3 4 2" xfId="48" xr:uid="{00000000-0005-0000-0000-00002F000000}"/>
    <cellStyle name="20% - アクセント 3 4 2 2" xfId="49" xr:uid="{00000000-0005-0000-0000-000030000000}"/>
    <cellStyle name="20% - アクセント 3 4 3" xfId="50" xr:uid="{00000000-0005-0000-0000-000031000000}"/>
    <cellStyle name="20% - アクセント 3 5" xfId="51" xr:uid="{00000000-0005-0000-0000-000032000000}"/>
    <cellStyle name="20% - アクセント 3 5 2" xfId="52" xr:uid="{00000000-0005-0000-0000-000033000000}"/>
    <cellStyle name="20% - アクセント 3 5 2 2" xfId="53" xr:uid="{00000000-0005-0000-0000-000034000000}"/>
    <cellStyle name="20% - アクセント 3 5 3" xfId="54" xr:uid="{00000000-0005-0000-0000-000035000000}"/>
    <cellStyle name="20% - アクセント 3 6" xfId="55" xr:uid="{00000000-0005-0000-0000-000036000000}"/>
    <cellStyle name="20% - アクセント 3 7" xfId="56" xr:uid="{00000000-0005-0000-0000-000037000000}"/>
    <cellStyle name="20% - アクセント 3 8" xfId="57" xr:uid="{00000000-0005-0000-0000-000038000000}"/>
    <cellStyle name="20% - アクセント 4 2" xfId="58" xr:uid="{00000000-0005-0000-0000-000039000000}"/>
    <cellStyle name="20% - アクセント 4 2 2" xfId="59" xr:uid="{00000000-0005-0000-0000-00003A000000}"/>
    <cellStyle name="20% - アクセント 4 2 2 2" xfId="60" xr:uid="{00000000-0005-0000-0000-00003B000000}"/>
    <cellStyle name="20% - アクセント 4 2 3" xfId="61" xr:uid="{00000000-0005-0000-0000-00003C000000}"/>
    <cellStyle name="20% - アクセント 4 3" xfId="62" xr:uid="{00000000-0005-0000-0000-00003D000000}"/>
    <cellStyle name="20% - アクセント 4 3 2" xfId="63" xr:uid="{00000000-0005-0000-0000-00003E000000}"/>
    <cellStyle name="20% - アクセント 4 3 2 2" xfId="64" xr:uid="{00000000-0005-0000-0000-00003F000000}"/>
    <cellStyle name="20% - アクセント 4 3 3" xfId="65" xr:uid="{00000000-0005-0000-0000-000040000000}"/>
    <cellStyle name="20% - アクセント 4 4" xfId="66" xr:uid="{00000000-0005-0000-0000-000041000000}"/>
    <cellStyle name="20% - アクセント 4 4 2" xfId="67" xr:uid="{00000000-0005-0000-0000-000042000000}"/>
    <cellStyle name="20% - アクセント 4 4 2 2" xfId="68" xr:uid="{00000000-0005-0000-0000-000043000000}"/>
    <cellStyle name="20% - アクセント 4 4 3" xfId="69" xr:uid="{00000000-0005-0000-0000-000044000000}"/>
    <cellStyle name="20% - アクセント 4 5" xfId="70" xr:uid="{00000000-0005-0000-0000-000045000000}"/>
    <cellStyle name="20% - アクセント 4 5 2" xfId="71" xr:uid="{00000000-0005-0000-0000-000046000000}"/>
    <cellStyle name="20% - アクセント 4 5 2 2" xfId="72" xr:uid="{00000000-0005-0000-0000-000047000000}"/>
    <cellStyle name="20% - アクセント 4 5 3" xfId="73" xr:uid="{00000000-0005-0000-0000-000048000000}"/>
    <cellStyle name="20% - アクセント 4 6" xfId="74" xr:uid="{00000000-0005-0000-0000-000049000000}"/>
    <cellStyle name="20% - アクセント 4 7" xfId="75" xr:uid="{00000000-0005-0000-0000-00004A000000}"/>
    <cellStyle name="20% - アクセント 4 8" xfId="76" xr:uid="{00000000-0005-0000-0000-00004B000000}"/>
    <cellStyle name="20% - アクセント 5 2" xfId="77" xr:uid="{00000000-0005-0000-0000-00004C000000}"/>
    <cellStyle name="20% - アクセント 5 2 2" xfId="78" xr:uid="{00000000-0005-0000-0000-00004D000000}"/>
    <cellStyle name="20% - アクセント 5 2 2 2" xfId="79" xr:uid="{00000000-0005-0000-0000-00004E000000}"/>
    <cellStyle name="20% - アクセント 5 2 3" xfId="80" xr:uid="{00000000-0005-0000-0000-00004F000000}"/>
    <cellStyle name="20% - アクセント 5 3" xfId="81" xr:uid="{00000000-0005-0000-0000-000050000000}"/>
    <cellStyle name="20% - アクセント 5 3 2" xfId="82" xr:uid="{00000000-0005-0000-0000-000051000000}"/>
    <cellStyle name="20% - アクセント 5 3 2 2" xfId="83" xr:uid="{00000000-0005-0000-0000-000052000000}"/>
    <cellStyle name="20% - アクセント 5 3 3" xfId="84" xr:uid="{00000000-0005-0000-0000-000053000000}"/>
    <cellStyle name="20% - アクセント 5 4" xfId="85" xr:uid="{00000000-0005-0000-0000-000054000000}"/>
    <cellStyle name="20% - アクセント 5 4 2" xfId="86" xr:uid="{00000000-0005-0000-0000-000055000000}"/>
    <cellStyle name="20% - アクセント 5 4 2 2" xfId="87" xr:uid="{00000000-0005-0000-0000-000056000000}"/>
    <cellStyle name="20% - アクセント 5 4 3" xfId="88" xr:uid="{00000000-0005-0000-0000-000057000000}"/>
    <cellStyle name="20% - アクセント 5 5" xfId="89" xr:uid="{00000000-0005-0000-0000-000058000000}"/>
    <cellStyle name="20% - アクセント 5 5 2" xfId="90" xr:uid="{00000000-0005-0000-0000-000059000000}"/>
    <cellStyle name="20% - アクセント 5 5 2 2" xfId="91" xr:uid="{00000000-0005-0000-0000-00005A000000}"/>
    <cellStyle name="20% - アクセント 5 5 3" xfId="92" xr:uid="{00000000-0005-0000-0000-00005B000000}"/>
    <cellStyle name="20% - アクセント 5 6" xfId="93" xr:uid="{00000000-0005-0000-0000-00005C000000}"/>
    <cellStyle name="20% - アクセント 5 7" xfId="94" xr:uid="{00000000-0005-0000-0000-00005D000000}"/>
    <cellStyle name="20% - アクセント 5 8" xfId="95" xr:uid="{00000000-0005-0000-0000-00005E000000}"/>
    <cellStyle name="20% - アクセント 6 2" xfId="96" xr:uid="{00000000-0005-0000-0000-00005F000000}"/>
    <cellStyle name="20% - アクセント 6 2 2" xfId="97" xr:uid="{00000000-0005-0000-0000-000060000000}"/>
    <cellStyle name="20% - アクセント 6 2 2 2" xfId="98" xr:uid="{00000000-0005-0000-0000-000061000000}"/>
    <cellStyle name="20% - アクセント 6 2 3" xfId="99" xr:uid="{00000000-0005-0000-0000-000062000000}"/>
    <cellStyle name="20% - アクセント 6 3" xfId="100" xr:uid="{00000000-0005-0000-0000-000063000000}"/>
    <cellStyle name="20% - アクセント 6 3 2" xfId="101" xr:uid="{00000000-0005-0000-0000-000064000000}"/>
    <cellStyle name="20% - アクセント 6 3 2 2" xfId="102" xr:uid="{00000000-0005-0000-0000-000065000000}"/>
    <cellStyle name="20% - アクセント 6 3 3" xfId="103" xr:uid="{00000000-0005-0000-0000-000066000000}"/>
    <cellStyle name="20% - アクセント 6 4" xfId="104" xr:uid="{00000000-0005-0000-0000-000067000000}"/>
    <cellStyle name="20% - アクセント 6 4 2" xfId="105" xr:uid="{00000000-0005-0000-0000-000068000000}"/>
    <cellStyle name="20% - アクセント 6 4 2 2" xfId="106" xr:uid="{00000000-0005-0000-0000-000069000000}"/>
    <cellStyle name="20% - アクセント 6 4 3" xfId="107" xr:uid="{00000000-0005-0000-0000-00006A000000}"/>
    <cellStyle name="20% - アクセント 6 5" xfId="108" xr:uid="{00000000-0005-0000-0000-00006B000000}"/>
    <cellStyle name="20% - アクセント 6 5 2" xfId="109" xr:uid="{00000000-0005-0000-0000-00006C000000}"/>
    <cellStyle name="20% - アクセント 6 5 2 2" xfId="110" xr:uid="{00000000-0005-0000-0000-00006D000000}"/>
    <cellStyle name="20% - アクセント 6 5 3" xfId="111" xr:uid="{00000000-0005-0000-0000-00006E000000}"/>
    <cellStyle name="20% - アクセント 6 6" xfId="112" xr:uid="{00000000-0005-0000-0000-00006F000000}"/>
    <cellStyle name="20% - アクセント 6 7" xfId="113" xr:uid="{00000000-0005-0000-0000-000070000000}"/>
    <cellStyle name="20% - アクセント 6 8" xfId="114" xr:uid="{00000000-0005-0000-0000-000071000000}"/>
    <cellStyle name="40% - アクセント 1 2" xfId="115" xr:uid="{00000000-0005-0000-0000-000072000000}"/>
    <cellStyle name="40% - アクセント 1 2 2" xfId="116" xr:uid="{00000000-0005-0000-0000-000073000000}"/>
    <cellStyle name="40% - アクセント 1 2 2 2" xfId="117" xr:uid="{00000000-0005-0000-0000-000074000000}"/>
    <cellStyle name="40% - アクセント 1 2 3" xfId="118" xr:uid="{00000000-0005-0000-0000-000075000000}"/>
    <cellStyle name="40% - アクセント 1 3" xfId="119" xr:uid="{00000000-0005-0000-0000-000076000000}"/>
    <cellStyle name="40% - アクセント 1 3 2" xfId="120" xr:uid="{00000000-0005-0000-0000-000077000000}"/>
    <cellStyle name="40% - アクセント 1 3 2 2" xfId="121" xr:uid="{00000000-0005-0000-0000-000078000000}"/>
    <cellStyle name="40% - アクセント 1 3 3" xfId="122" xr:uid="{00000000-0005-0000-0000-000079000000}"/>
    <cellStyle name="40% - アクセント 1 4" xfId="123" xr:uid="{00000000-0005-0000-0000-00007A000000}"/>
    <cellStyle name="40% - アクセント 1 4 2" xfId="124" xr:uid="{00000000-0005-0000-0000-00007B000000}"/>
    <cellStyle name="40% - アクセント 1 4 2 2" xfId="125" xr:uid="{00000000-0005-0000-0000-00007C000000}"/>
    <cellStyle name="40% - アクセント 1 4 3" xfId="126" xr:uid="{00000000-0005-0000-0000-00007D000000}"/>
    <cellStyle name="40% - アクセント 1 5" xfId="127" xr:uid="{00000000-0005-0000-0000-00007E000000}"/>
    <cellStyle name="40% - アクセント 1 5 2" xfId="128" xr:uid="{00000000-0005-0000-0000-00007F000000}"/>
    <cellStyle name="40% - アクセント 1 5 2 2" xfId="129" xr:uid="{00000000-0005-0000-0000-000080000000}"/>
    <cellStyle name="40% - アクセント 1 5 3" xfId="130" xr:uid="{00000000-0005-0000-0000-000081000000}"/>
    <cellStyle name="40% - アクセント 1 6" xfId="131" xr:uid="{00000000-0005-0000-0000-000082000000}"/>
    <cellStyle name="40% - アクセント 1 7" xfId="132" xr:uid="{00000000-0005-0000-0000-000083000000}"/>
    <cellStyle name="40% - アクセント 1 8" xfId="133" xr:uid="{00000000-0005-0000-0000-000084000000}"/>
    <cellStyle name="40% - アクセント 2 2" xfId="134" xr:uid="{00000000-0005-0000-0000-000085000000}"/>
    <cellStyle name="40% - アクセント 2 2 2" xfId="135" xr:uid="{00000000-0005-0000-0000-000086000000}"/>
    <cellStyle name="40% - アクセント 2 2 2 2" xfId="136" xr:uid="{00000000-0005-0000-0000-000087000000}"/>
    <cellStyle name="40% - アクセント 2 2 3" xfId="137" xr:uid="{00000000-0005-0000-0000-000088000000}"/>
    <cellStyle name="40% - アクセント 2 3" xfId="138" xr:uid="{00000000-0005-0000-0000-000089000000}"/>
    <cellStyle name="40% - アクセント 2 3 2" xfId="139" xr:uid="{00000000-0005-0000-0000-00008A000000}"/>
    <cellStyle name="40% - アクセント 2 3 2 2" xfId="140" xr:uid="{00000000-0005-0000-0000-00008B000000}"/>
    <cellStyle name="40% - アクセント 2 3 3" xfId="141" xr:uid="{00000000-0005-0000-0000-00008C000000}"/>
    <cellStyle name="40% - アクセント 2 4" xfId="142" xr:uid="{00000000-0005-0000-0000-00008D000000}"/>
    <cellStyle name="40% - アクセント 2 4 2" xfId="143" xr:uid="{00000000-0005-0000-0000-00008E000000}"/>
    <cellStyle name="40% - アクセント 2 4 2 2" xfId="144" xr:uid="{00000000-0005-0000-0000-00008F000000}"/>
    <cellStyle name="40% - アクセント 2 4 3" xfId="145" xr:uid="{00000000-0005-0000-0000-000090000000}"/>
    <cellStyle name="40% - アクセント 2 5" xfId="146" xr:uid="{00000000-0005-0000-0000-000091000000}"/>
    <cellStyle name="40% - アクセント 2 5 2" xfId="147" xr:uid="{00000000-0005-0000-0000-000092000000}"/>
    <cellStyle name="40% - アクセント 2 5 2 2" xfId="148" xr:uid="{00000000-0005-0000-0000-000093000000}"/>
    <cellStyle name="40% - アクセント 2 5 3" xfId="149" xr:uid="{00000000-0005-0000-0000-000094000000}"/>
    <cellStyle name="40% - アクセント 2 6" xfId="150" xr:uid="{00000000-0005-0000-0000-000095000000}"/>
    <cellStyle name="40% - アクセント 2 7" xfId="151" xr:uid="{00000000-0005-0000-0000-000096000000}"/>
    <cellStyle name="40% - アクセント 2 8" xfId="152" xr:uid="{00000000-0005-0000-0000-000097000000}"/>
    <cellStyle name="40% - アクセント 3 2" xfId="153" xr:uid="{00000000-0005-0000-0000-000098000000}"/>
    <cellStyle name="40% - アクセント 3 2 2" xfId="154" xr:uid="{00000000-0005-0000-0000-000099000000}"/>
    <cellStyle name="40% - アクセント 3 2 2 2" xfId="155" xr:uid="{00000000-0005-0000-0000-00009A000000}"/>
    <cellStyle name="40% - アクセント 3 2 3" xfId="156" xr:uid="{00000000-0005-0000-0000-00009B000000}"/>
    <cellStyle name="40% - アクセント 3 3" xfId="157" xr:uid="{00000000-0005-0000-0000-00009C000000}"/>
    <cellStyle name="40% - アクセント 3 3 2" xfId="158" xr:uid="{00000000-0005-0000-0000-00009D000000}"/>
    <cellStyle name="40% - アクセント 3 3 2 2" xfId="159" xr:uid="{00000000-0005-0000-0000-00009E000000}"/>
    <cellStyle name="40% - アクセント 3 3 3" xfId="160" xr:uid="{00000000-0005-0000-0000-00009F000000}"/>
    <cellStyle name="40% - アクセント 3 4" xfId="161" xr:uid="{00000000-0005-0000-0000-0000A0000000}"/>
    <cellStyle name="40% - アクセント 3 4 2" xfId="162" xr:uid="{00000000-0005-0000-0000-0000A1000000}"/>
    <cellStyle name="40% - アクセント 3 4 2 2" xfId="163" xr:uid="{00000000-0005-0000-0000-0000A2000000}"/>
    <cellStyle name="40% - アクセント 3 4 3" xfId="164" xr:uid="{00000000-0005-0000-0000-0000A3000000}"/>
    <cellStyle name="40% - アクセント 3 5" xfId="165" xr:uid="{00000000-0005-0000-0000-0000A4000000}"/>
    <cellStyle name="40% - アクセント 3 5 2" xfId="166" xr:uid="{00000000-0005-0000-0000-0000A5000000}"/>
    <cellStyle name="40% - アクセント 3 5 2 2" xfId="167" xr:uid="{00000000-0005-0000-0000-0000A6000000}"/>
    <cellStyle name="40% - アクセント 3 5 3" xfId="168" xr:uid="{00000000-0005-0000-0000-0000A7000000}"/>
    <cellStyle name="40% - アクセント 3 6" xfId="169" xr:uid="{00000000-0005-0000-0000-0000A8000000}"/>
    <cellStyle name="40% - アクセント 3 7" xfId="170" xr:uid="{00000000-0005-0000-0000-0000A9000000}"/>
    <cellStyle name="40% - アクセント 3 8" xfId="171" xr:uid="{00000000-0005-0000-0000-0000AA000000}"/>
    <cellStyle name="40% - アクセント 4 2" xfId="172" xr:uid="{00000000-0005-0000-0000-0000AB000000}"/>
    <cellStyle name="40% - アクセント 4 2 2" xfId="173" xr:uid="{00000000-0005-0000-0000-0000AC000000}"/>
    <cellStyle name="40% - アクセント 4 2 2 2" xfId="174" xr:uid="{00000000-0005-0000-0000-0000AD000000}"/>
    <cellStyle name="40% - アクセント 4 2 3" xfId="175" xr:uid="{00000000-0005-0000-0000-0000AE000000}"/>
    <cellStyle name="40% - アクセント 4 3" xfId="176" xr:uid="{00000000-0005-0000-0000-0000AF000000}"/>
    <cellStyle name="40% - アクセント 4 3 2" xfId="177" xr:uid="{00000000-0005-0000-0000-0000B0000000}"/>
    <cellStyle name="40% - アクセント 4 3 2 2" xfId="178" xr:uid="{00000000-0005-0000-0000-0000B1000000}"/>
    <cellStyle name="40% - アクセント 4 3 3" xfId="179" xr:uid="{00000000-0005-0000-0000-0000B2000000}"/>
    <cellStyle name="40% - アクセント 4 4" xfId="180" xr:uid="{00000000-0005-0000-0000-0000B3000000}"/>
    <cellStyle name="40% - アクセント 4 4 2" xfId="181" xr:uid="{00000000-0005-0000-0000-0000B4000000}"/>
    <cellStyle name="40% - アクセント 4 4 2 2" xfId="182" xr:uid="{00000000-0005-0000-0000-0000B5000000}"/>
    <cellStyle name="40% - アクセント 4 4 3" xfId="183" xr:uid="{00000000-0005-0000-0000-0000B6000000}"/>
    <cellStyle name="40% - アクセント 4 5" xfId="184" xr:uid="{00000000-0005-0000-0000-0000B7000000}"/>
    <cellStyle name="40% - アクセント 4 5 2" xfId="185" xr:uid="{00000000-0005-0000-0000-0000B8000000}"/>
    <cellStyle name="40% - アクセント 4 5 2 2" xfId="186" xr:uid="{00000000-0005-0000-0000-0000B9000000}"/>
    <cellStyle name="40% - アクセント 4 5 3" xfId="187" xr:uid="{00000000-0005-0000-0000-0000BA000000}"/>
    <cellStyle name="40% - アクセント 4 6" xfId="188" xr:uid="{00000000-0005-0000-0000-0000BB000000}"/>
    <cellStyle name="40% - アクセント 4 7" xfId="189" xr:uid="{00000000-0005-0000-0000-0000BC000000}"/>
    <cellStyle name="40% - アクセント 4 8" xfId="190" xr:uid="{00000000-0005-0000-0000-0000BD000000}"/>
    <cellStyle name="40% - アクセント 5 2" xfId="191" xr:uid="{00000000-0005-0000-0000-0000BE000000}"/>
    <cellStyle name="40% - アクセント 5 2 2" xfId="192" xr:uid="{00000000-0005-0000-0000-0000BF000000}"/>
    <cellStyle name="40% - アクセント 5 2 2 2" xfId="193" xr:uid="{00000000-0005-0000-0000-0000C0000000}"/>
    <cellStyle name="40% - アクセント 5 2 3" xfId="194" xr:uid="{00000000-0005-0000-0000-0000C1000000}"/>
    <cellStyle name="40% - アクセント 5 3" xfId="195" xr:uid="{00000000-0005-0000-0000-0000C2000000}"/>
    <cellStyle name="40% - アクセント 5 3 2" xfId="196" xr:uid="{00000000-0005-0000-0000-0000C3000000}"/>
    <cellStyle name="40% - アクセント 5 3 2 2" xfId="197" xr:uid="{00000000-0005-0000-0000-0000C4000000}"/>
    <cellStyle name="40% - アクセント 5 3 3" xfId="198" xr:uid="{00000000-0005-0000-0000-0000C5000000}"/>
    <cellStyle name="40% - アクセント 5 4" xfId="199" xr:uid="{00000000-0005-0000-0000-0000C6000000}"/>
    <cellStyle name="40% - アクセント 5 4 2" xfId="200" xr:uid="{00000000-0005-0000-0000-0000C7000000}"/>
    <cellStyle name="40% - アクセント 5 4 2 2" xfId="201" xr:uid="{00000000-0005-0000-0000-0000C8000000}"/>
    <cellStyle name="40% - アクセント 5 4 3" xfId="202" xr:uid="{00000000-0005-0000-0000-0000C9000000}"/>
    <cellStyle name="40% - アクセント 5 5" xfId="203" xr:uid="{00000000-0005-0000-0000-0000CA000000}"/>
    <cellStyle name="40% - アクセント 5 5 2" xfId="204" xr:uid="{00000000-0005-0000-0000-0000CB000000}"/>
    <cellStyle name="40% - アクセント 5 5 2 2" xfId="205" xr:uid="{00000000-0005-0000-0000-0000CC000000}"/>
    <cellStyle name="40% - アクセント 5 5 3" xfId="206" xr:uid="{00000000-0005-0000-0000-0000CD000000}"/>
    <cellStyle name="40% - アクセント 5 6" xfId="207" xr:uid="{00000000-0005-0000-0000-0000CE000000}"/>
    <cellStyle name="40% - アクセント 5 7" xfId="208" xr:uid="{00000000-0005-0000-0000-0000CF000000}"/>
    <cellStyle name="40% - アクセント 5 8" xfId="209" xr:uid="{00000000-0005-0000-0000-0000D0000000}"/>
    <cellStyle name="40% - アクセント 6 2" xfId="210" xr:uid="{00000000-0005-0000-0000-0000D1000000}"/>
    <cellStyle name="40% - アクセント 6 2 2" xfId="211" xr:uid="{00000000-0005-0000-0000-0000D2000000}"/>
    <cellStyle name="40% - アクセント 6 2 2 2" xfId="212" xr:uid="{00000000-0005-0000-0000-0000D3000000}"/>
    <cellStyle name="40% - アクセント 6 2 3" xfId="213" xr:uid="{00000000-0005-0000-0000-0000D4000000}"/>
    <cellStyle name="40% - アクセント 6 3" xfId="214" xr:uid="{00000000-0005-0000-0000-0000D5000000}"/>
    <cellStyle name="40% - アクセント 6 3 2" xfId="215" xr:uid="{00000000-0005-0000-0000-0000D6000000}"/>
    <cellStyle name="40% - アクセント 6 3 2 2" xfId="216" xr:uid="{00000000-0005-0000-0000-0000D7000000}"/>
    <cellStyle name="40% - アクセント 6 3 3" xfId="217" xr:uid="{00000000-0005-0000-0000-0000D8000000}"/>
    <cellStyle name="40% - アクセント 6 4" xfId="218" xr:uid="{00000000-0005-0000-0000-0000D9000000}"/>
    <cellStyle name="40% - アクセント 6 4 2" xfId="219" xr:uid="{00000000-0005-0000-0000-0000DA000000}"/>
    <cellStyle name="40% - アクセント 6 4 2 2" xfId="220" xr:uid="{00000000-0005-0000-0000-0000DB000000}"/>
    <cellStyle name="40% - アクセント 6 4 3" xfId="221" xr:uid="{00000000-0005-0000-0000-0000DC000000}"/>
    <cellStyle name="40% - アクセント 6 5" xfId="222" xr:uid="{00000000-0005-0000-0000-0000DD000000}"/>
    <cellStyle name="40% - アクセント 6 5 2" xfId="223" xr:uid="{00000000-0005-0000-0000-0000DE000000}"/>
    <cellStyle name="40% - アクセント 6 5 2 2" xfId="224" xr:uid="{00000000-0005-0000-0000-0000DF000000}"/>
    <cellStyle name="40% - アクセント 6 5 3" xfId="225" xr:uid="{00000000-0005-0000-0000-0000E0000000}"/>
    <cellStyle name="40% - アクセント 6 6" xfId="226" xr:uid="{00000000-0005-0000-0000-0000E1000000}"/>
    <cellStyle name="40% - アクセント 6 7" xfId="227" xr:uid="{00000000-0005-0000-0000-0000E2000000}"/>
    <cellStyle name="40% - アクセント 6 8" xfId="228" xr:uid="{00000000-0005-0000-0000-0000E3000000}"/>
    <cellStyle name="60% - アクセント 1 2" xfId="229" xr:uid="{00000000-0005-0000-0000-0000E4000000}"/>
    <cellStyle name="60% - アクセント 1 2 2" xfId="230" xr:uid="{00000000-0005-0000-0000-0000E5000000}"/>
    <cellStyle name="60% - アクセント 1 2 3" xfId="231" xr:uid="{00000000-0005-0000-0000-0000E6000000}"/>
    <cellStyle name="60% - アクセント 1 3" xfId="232" xr:uid="{00000000-0005-0000-0000-0000E7000000}"/>
    <cellStyle name="60% - アクセント 1 3 2" xfId="233" xr:uid="{00000000-0005-0000-0000-0000E8000000}"/>
    <cellStyle name="60% - アクセント 1 3 3" xfId="234" xr:uid="{00000000-0005-0000-0000-0000E9000000}"/>
    <cellStyle name="60% - アクセント 1 4" xfId="235" xr:uid="{00000000-0005-0000-0000-0000EA000000}"/>
    <cellStyle name="60% - アクセント 1 4 2" xfId="236" xr:uid="{00000000-0005-0000-0000-0000EB000000}"/>
    <cellStyle name="60% - アクセント 1 4 3" xfId="237" xr:uid="{00000000-0005-0000-0000-0000EC000000}"/>
    <cellStyle name="60% - アクセント 1 5" xfId="238" xr:uid="{00000000-0005-0000-0000-0000ED000000}"/>
    <cellStyle name="60% - アクセント 1 5 2" xfId="239" xr:uid="{00000000-0005-0000-0000-0000EE000000}"/>
    <cellStyle name="60% - アクセント 1 5 3" xfId="240" xr:uid="{00000000-0005-0000-0000-0000EF000000}"/>
    <cellStyle name="60% - アクセント 1 6" xfId="241" xr:uid="{00000000-0005-0000-0000-0000F0000000}"/>
    <cellStyle name="60% - アクセント 1 7" xfId="242" xr:uid="{00000000-0005-0000-0000-0000F1000000}"/>
    <cellStyle name="60% - アクセント 2 2" xfId="243" xr:uid="{00000000-0005-0000-0000-0000F2000000}"/>
    <cellStyle name="60% - アクセント 2 2 2" xfId="244" xr:uid="{00000000-0005-0000-0000-0000F3000000}"/>
    <cellStyle name="60% - アクセント 2 2 3" xfId="245" xr:uid="{00000000-0005-0000-0000-0000F4000000}"/>
    <cellStyle name="60% - アクセント 2 3" xfId="246" xr:uid="{00000000-0005-0000-0000-0000F5000000}"/>
    <cellStyle name="60% - アクセント 2 3 2" xfId="247" xr:uid="{00000000-0005-0000-0000-0000F6000000}"/>
    <cellStyle name="60% - アクセント 2 3 3" xfId="248" xr:uid="{00000000-0005-0000-0000-0000F7000000}"/>
    <cellStyle name="60% - アクセント 2 4" xfId="249" xr:uid="{00000000-0005-0000-0000-0000F8000000}"/>
    <cellStyle name="60% - アクセント 2 4 2" xfId="250" xr:uid="{00000000-0005-0000-0000-0000F9000000}"/>
    <cellStyle name="60% - アクセント 2 4 3" xfId="251" xr:uid="{00000000-0005-0000-0000-0000FA000000}"/>
    <cellStyle name="60% - アクセント 2 5" xfId="252" xr:uid="{00000000-0005-0000-0000-0000FB000000}"/>
    <cellStyle name="60% - アクセント 2 5 2" xfId="253" xr:uid="{00000000-0005-0000-0000-0000FC000000}"/>
    <cellStyle name="60% - アクセント 2 5 3" xfId="254" xr:uid="{00000000-0005-0000-0000-0000FD000000}"/>
    <cellStyle name="60% - アクセント 2 6" xfId="255" xr:uid="{00000000-0005-0000-0000-0000FE000000}"/>
    <cellStyle name="60% - アクセント 2 7" xfId="256" xr:uid="{00000000-0005-0000-0000-0000FF000000}"/>
    <cellStyle name="60% - アクセント 3 2" xfId="257" xr:uid="{00000000-0005-0000-0000-000000010000}"/>
    <cellStyle name="60% - アクセント 3 2 2" xfId="258" xr:uid="{00000000-0005-0000-0000-000001010000}"/>
    <cellStyle name="60% - アクセント 3 2 3" xfId="259" xr:uid="{00000000-0005-0000-0000-000002010000}"/>
    <cellStyle name="60% - アクセント 3 3" xfId="260" xr:uid="{00000000-0005-0000-0000-000003010000}"/>
    <cellStyle name="60% - アクセント 3 3 2" xfId="261" xr:uid="{00000000-0005-0000-0000-000004010000}"/>
    <cellStyle name="60% - アクセント 3 3 3" xfId="262" xr:uid="{00000000-0005-0000-0000-000005010000}"/>
    <cellStyle name="60% - アクセント 3 4" xfId="263" xr:uid="{00000000-0005-0000-0000-000006010000}"/>
    <cellStyle name="60% - アクセント 3 4 2" xfId="264" xr:uid="{00000000-0005-0000-0000-000007010000}"/>
    <cellStyle name="60% - アクセント 3 4 3" xfId="265" xr:uid="{00000000-0005-0000-0000-000008010000}"/>
    <cellStyle name="60% - アクセント 3 5" xfId="266" xr:uid="{00000000-0005-0000-0000-000009010000}"/>
    <cellStyle name="60% - アクセント 3 5 2" xfId="267" xr:uid="{00000000-0005-0000-0000-00000A010000}"/>
    <cellStyle name="60% - アクセント 3 5 3" xfId="268" xr:uid="{00000000-0005-0000-0000-00000B010000}"/>
    <cellStyle name="60% - アクセント 3 6" xfId="269" xr:uid="{00000000-0005-0000-0000-00000C010000}"/>
    <cellStyle name="60% - アクセント 3 7" xfId="270" xr:uid="{00000000-0005-0000-0000-00000D010000}"/>
    <cellStyle name="60% - アクセント 4 2" xfId="271" xr:uid="{00000000-0005-0000-0000-00000E010000}"/>
    <cellStyle name="60% - アクセント 4 2 2" xfId="272" xr:uid="{00000000-0005-0000-0000-00000F010000}"/>
    <cellStyle name="60% - アクセント 4 2 3" xfId="273" xr:uid="{00000000-0005-0000-0000-000010010000}"/>
    <cellStyle name="60% - アクセント 4 3" xfId="274" xr:uid="{00000000-0005-0000-0000-000011010000}"/>
    <cellStyle name="60% - アクセント 4 3 2" xfId="275" xr:uid="{00000000-0005-0000-0000-000012010000}"/>
    <cellStyle name="60% - アクセント 4 3 3" xfId="276" xr:uid="{00000000-0005-0000-0000-000013010000}"/>
    <cellStyle name="60% - アクセント 4 4" xfId="277" xr:uid="{00000000-0005-0000-0000-000014010000}"/>
    <cellStyle name="60% - アクセント 4 4 2" xfId="278" xr:uid="{00000000-0005-0000-0000-000015010000}"/>
    <cellStyle name="60% - アクセント 4 4 3" xfId="279" xr:uid="{00000000-0005-0000-0000-000016010000}"/>
    <cellStyle name="60% - アクセント 4 5" xfId="280" xr:uid="{00000000-0005-0000-0000-000017010000}"/>
    <cellStyle name="60% - アクセント 4 5 2" xfId="281" xr:uid="{00000000-0005-0000-0000-000018010000}"/>
    <cellStyle name="60% - アクセント 4 5 3" xfId="282" xr:uid="{00000000-0005-0000-0000-000019010000}"/>
    <cellStyle name="60% - アクセント 4 6" xfId="283" xr:uid="{00000000-0005-0000-0000-00001A010000}"/>
    <cellStyle name="60% - アクセント 4 7" xfId="284" xr:uid="{00000000-0005-0000-0000-00001B010000}"/>
    <cellStyle name="60% - アクセント 5 2" xfId="285" xr:uid="{00000000-0005-0000-0000-00001C010000}"/>
    <cellStyle name="60% - アクセント 5 2 2" xfId="286" xr:uid="{00000000-0005-0000-0000-00001D010000}"/>
    <cellStyle name="60% - アクセント 5 2 3" xfId="287" xr:uid="{00000000-0005-0000-0000-00001E010000}"/>
    <cellStyle name="60% - アクセント 5 3" xfId="288" xr:uid="{00000000-0005-0000-0000-00001F010000}"/>
    <cellStyle name="60% - アクセント 5 3 2" xfId="289" xr:uid="{00000000-0005-0000-0000-000020010000}"/>
    <cellStyle name="60% - アクセント 5 3 3" xfId="290" xr:uid="{00000000-0005-0000-0000-000021010000}"/>
    <cellStyle name="60% - アクセント 5 4" xfId="291" xr:uid="{00000000-0005-0000-0000-000022010000}"/>
    <cellStyle name="60% - アクセント 5 4 2" xfId="292" xr:uid="{00000000-0005-0000-0000-000023010000}"/>
    <cellStyle name="60% - アクセント 5 4 3" xfId="293" xr:uid="{00000000-0005-0000-0000-000024010000}"/>
    <cellStyle name="60% - アクセント 5 5" xfId="294" xr:uid="{00000000-0005-0000-0000-000025010000}"/>
    <cellStyle name="60% - アクセント 5 5 2" xfId="295" xr:uid="{00000000-0005-0000-0000-000026010000}"/>
    <cellStyle name="60% - アクセント 5 5 3" xfId="296" xr:uid="{00000000-0005-0000-0000-000027010000}"/>
    <cellStyle name="60% - アクセント 5 6" xfId="297" xr:uid="{00000000-0005-0000-0000-000028010000}"/>
    <cellStyle name="60% - アクセント 5 7" xfId="298" xr:uid="{00000000-0005-0000-0000-000029010000}"/>
    <cellStyle name="60% - アクセント 6 2" xfId="299" xr:uid="{00000000-0005-0000-0000-00002A010000}"/>
    <cellStyle name="60% - アクセント 6 2 2" xfId="300" xr:uid="{00000000-0005-0000-0000-00002B010000}"/>
    <cellStyle name="60% - アクセント 6 2 3" xfId="301" xr:uid="{00000000-0005-0000-0000-00002C010000}"/>
    <cellStyle name="60% - アクセント 6 3" xfId="302" xr:uid="{00000000-0005-0000-0000-00002D010000}"/>
    <cellStyle name="60% - アクセント 6 3 2" xfId="303" xr:uid="{00000000-0005-0000-0000-00002E010000}"/>
    <cellStyle name="60% - アクセント 6 3 3" xfId="304" xr:uid="{00000000-0005-0000-0000-00002F010000}"/>
    <cellStyle name="60% - アクセント 6 4" xfId="305" xr:uid="{00000000-0005-0000-0000-000030010000}"/>
    <cellStyle name="60% - アクセント 6 4 2" xfId="306" xr:uid="{00000000-0005-0000-0000-000031010000}"/>
    <cellStyle name="60% - アクセント 6 4 3" xfId="307" xr:uid="{00000000-0005-0000-0000-000032010000}"/>
    <cellStyle name="60% - アクセント 6 5" xfId="308" xr:uid="{00000000-0005-0000-0000-000033010000}"/>
    <cellStyle name="60% - アクセント 6 5 2" xfId="309" xr:uid="{00000000-0005-0000-0000-000034010000}"/>
    <cellStyle name="60% - アクセント 6 5 3" xfId="310" xr:uid="{00000000-0005-0000-0000-000035010000}"/>
    <cellStyle name="60% - アクセント 6 6" xfId="311" xr:uid="{00000000-0005-0000-0000-000036010000}"/>
    <cellStyle name="60% - アクセント 6 7" xfId="312" xr:uid="{00000000-0005-0000-0000-000037010000}"/>
    <cellStyle name="アクセント 1 - 20%" xfId="313" xr:uid="{00000000-0005-0000-0000-000038010000}"/>
    <cellStyle name="アクセント 1 - 20% 2" xfId="314" xr:uid="{00000000-0005-0000-0000-000039010000}"/>
    <cellStyle name="アクセント 1 - 20% 2 2" xfId="315" xr:uid="{00000000-0005-0000-0000-00003A010000}"/>
    <cellStyle name="アクセント 1 - 20% 3" xfId="316" xr:uid="{00000000-0005-0000-0000-00003B010000}"/>
    <cellStyle name="アクセント 1 - 40%" xfId="317" xr:uid="{00000000-0005-0000-0000-00003C010000}"/>
    <cellStyle name="アクセント 1 - 40% 2" xfId="318" xr:uid="{00000000-0005-0000-0000-00003D010000}"/>
    <cellStyle name="アクセント 1 - 40% 2 2" xfId="319" xr:uid="{00000000-0005-0000-0000-00003E010000}"/>
    <cellStyle name="アクセント 1 - 40% 3" xfId="320" xr:uid="{00000000-0005-0000-0000-00003F010000}"/>
    <cellStyle name="アクセント 1 - 60%" xfId="321" xr:uid="{00000000-0005-0000-0000-000040010000}"/>
    <cellStyle name="アクセント 1 10" xfId="322" xr:uid="{00000000-0005-0000-0000-000041010000}"/>
    <cellStyle name="アクセント 1 11" xfId="323" xr:uid="{00000000-0005-0000-0000-000042010000}"/>
    <cellStyle name="アクセント 1 12" xfId="324" xr:uid="{00000000-0005-0000-0000-000043010000}"/>
    <cellStyle name="アクセント 1 13" xfId="325" xr:uid="{00000000-0005-0000-0000-000044010000}"/>
    <cellStyle name="アクセント 1 14" xfId="326" xr:uid="{00000000-0005-0000-0000-000045010000}"/>
    <cellStyle name="アクセント 1 15" xfId="327" xr:uid="{00000000-0005-0000-0000-000046010000}"/>
    <cellStyle name="アクセント 1 2" xfId="328" xr:uid="{00000000-0005-0000-0000-000047010000}"/>
    <cellStyle name="アクセント 1 2 2" xfId="329" xr:uid="{00000000-0005-0000-0000-000048010000}"/>
    <cellStyle name="アクセント 1 2 3" xfId="330" xr:uid="{00000000-0005-0000-0000-000049010000}"/>
    <cellStyle name="アクセント 1 3" xfId="331" xr:uid="{00000000-0005-0000-0000-00004A010000}"/>
    <cellStyle name="アクセント 1 3 2" xfId="332" xr:uid="{00000000-0005-0000-0000-00004B010000}"/>
    <cellStyle name="アクセント 1 3 3" xfId="333" xr:uid="{00000000-0005-0000-0000-00004C010000}"/>
    <cellStyle name="アクセント 1 4" xfId="334" xr:uid="{00000000-0005-0000-0000-00004D010000}"/>
    <cellStyle name="アクセント 1 4 2" xfId="335" xr:uid="{00000000-0005-0000-0000-00004E010000}"/>
    <cellStyle name="アクセント 1 4 3" xfId="336" xr:uid="{00000000-0005-0000-0000-00004F010000}"/>
    <cellStyle name="アクセント 1 5" xfId="337" xr:uid="{00000000-0005-0000-0000-000050010000}"/>
    <cellStyle name="アクセント 1 5 2" xfId="338" xr:uid="{00000000-0005-0000-0000-000051010000}"/>
    <cellStyle name="アクセント 1 5 3" xfId="339" xr:uid="{00000000-0005-0000-0000-000052010000}"/>
    <cellStyle name="アクセント 1 6" xfId="340" xr:uid="{00000000-0005-0000-0000-000053010000}"/>
    <cellStyle name="アクセント 1 7" xfId="341" xr:uid="{00000000-0005-0000-0000-000054010000}"/>
    <cellStyle name="アクセント 1 8" xfId="342" xr:uid="{00000000-0005-0000-0000-000055010000}"/>
    <cellStyle name="アクセント 1 9" xfId="343" xr:uid="{00000000-0005-0000-0000-000056010000}"/>
    <cellStyle name="アクセント 2 - 20%" xfId="344" xr:uid="{00000000-0005-0000-0000-000057010000}"/>
    <cellStyle name="アクセント 2 - 20% 2" xfId="345" xr:uid="{00000000-0005-0000-0000-000058010000}"/>
    <cellStyle name="アクセント 2 - 20% 2 2" xfId="346" xr:uid="{00000000-0005-0000-0000-000059010000}"/>
    <cellStyle name="アクセント 2 - 20% 3" xfId="347" xr:uid="{00000000-0005-0000-0000-00005A010000}"/>
    <cellStyle name="アクセント 2 - 40%" xfId="348" xr:uid="{00000000-0005-0000-0000-00005B010000}"/>
    <cellStyle name="アクセント 2 - 40% 2" xfId="349" xr:uid="{00000000-0005-0000-0000-00005C010000}"/>
    <cellStyle name="アクセント 2 - 40% 2 2" xfId="350" xr:uid="{00000000-0005-0000-0000-00005D010000}"/>
    <cellStyle name="アクセント 2 - 40% 3" xfId="351" xr:uid="{00000000-0005-0000-0000-00005E010000}"/>
    <cellStyle name="アクセント 2 - 60%" xfId="352" xr:uid="{00000000-0005-0000-0000-00005F010000}"/>
    <cellStyle name="アクセント 2 10" xfId="353" xr:uid="{00000000-0005-0000-0000-000060010000}"/>
    <cellStyle name="アクセント 2 11" xfId="354" xr:uid="{00000000-0005-0000-0000-000061010000}"/>
    <cellStyle name="アクセント 2 12" xfId="355" xr:uid="{00000000-0005-0000-0000-000062010000}"/>
    <cellStyle name="アクセント 2 13" xfId="356" xr:uid="{00000000-0005-0000-0000-000063010000}"/>
    <cellStyle name="アクセント 2 14" xfId="357" xr:uid="{00000000-0005-0000-0000-000064010000}"/>
    <cellStyle name="アクセント 2 15" xfId="358" xr:uid="{00000000-0005-0000-0000-000065010000}"/>
    <cellStyle name="アクセント 2 2" xfId="359" xr:uid="{00000000-0005-0000-0000-000066010000}"/>
    <cellStyle name="アクセント 2 2 2" xfId="360" xr:uid="{00000000-0005-0000-0000-000067010000}"/>
    <cellStyle name="アクセント 2 2 3" xfId="361" xr:uid="{00000000-0005-0000-0000-000068010000}"/>
    <cellStyle name="アクセント 2 3" xfId="362" xr:uid="{00000000-0005-0000-0000-000069010000}"/>
    <cellStyle name="アクセント 2 3 2" xfId="363" xr:uid="{00000000-0005-0000-0000-00006A010000}"/>
    <cellStyle name="アクセント 2 3 3" xfId="364" xr:uid="{00000000-0005-0000-0000-00006B010000}"/>
    <cellStyle name="アクセント 2 4" xfId="365" xr:uid="{00000000-0005-0000-0000-00006C010000}"/>
    <cellStyle name="アクセント 2 4 2" xfId="366" xr:uid="{00000000-0005-0000-0000-00006D010000}"/>
    <cellStyle name="アクセント 2 4 3" xfId="367" xr:uid="{00000000-0005-0000-0000-00006E010000}"/>
    <cellStyle name="アクセント 2 5" xfId="368" xr:uid="{00000000-0005-0000-0000-00006F010000}"/>
    <cellStyle name="アクセント 2 5 2" xfId="369" xr:uid="{00000000-0005-0000-0000-000070010000}"/>
    <cellStyle name="アクセント 2 5 3" xfId="370" xr:uid="{00000000-0005-0000-0000-000071010000}"/>
    <cellStyle name="アクセント 2 6" xfId="371" xr:uid="{00000000-0005-0000-0000-000072010000}"/>
    <cellStyle name="アクセント 2 7" xfId="372" xr:uid="{00000000-0005-0000-0000-000073010000}"/>
    <cellStyle name="アクセント 2 8" xfId="373" xr:uid="{00000000-0005-0000-0000-000074010000}"/>
    <cellStyle name="アクセント 2 9" xfId="374" xr:uid="{00000000-0005-0000-0000-000075010000}"/>
    <cellStyle name="アクセント 3 - 20%" xfId="375" xr:uid="{00000000-0005-0000-0000-000076010000}"/>
    <cellStyle name="アクセント 3 - 20% 2" xfId="376" xr:uid="{00000000-0005-0000-0000-000077010000}"/>
    <cellStyle name="アクセント 3 - 20% 2 2" xfId="377" xr:uid="{00000000-0005-0000-0000-000078010000}"/>
    <cellStyle name="アクセント 3 - 20% 3" xfId="378" xr:uid="{00000000-0005-0000-0000-000079010000}"/>
    <cellStyle name="アクセント 3 - 40%" xfId="379" xr:uid="{00000000-0005-0000-0000-00007A010000}"/>
    <cellStyle name="アクセント 3 - 40% 2" xfId="380" xr:uid="{00000000-0005-0000-0000-00007B010000}"/>
    <cellStyle name="アクセント 3 - 40% 2 2" xfId="381" xr:uid="{00000000-0005-0000-0000-00007C010000}"/>
    <cellStyle name="アクセント 3 - 40% 3" xfId="382" xr:uid="{00000000-0005-0000-0000-00007D010000}"/>
    <cellStyle name="アクセント 3 - 60%" xfId="383" xr:uid="{00000000-0005-0000-0000-00007E010000}"/>
    <cellStyle name="アクセント 3 10" xfId="384" xr:uid="{00000000-0005-0000-0000-00007F010000}"/>
    <cellStyle name="アクセント 3 11" xfId="385" xr:uid="{00000000-0005-0000-0000-000080010000}"/>
    <cellStyle name="アクセント 3 12" xfId="386" xr:uid="{00000000-0005-0000-0000-000081010000}"/>
    <cellStyle name="アクセント 3 13" xfId="387" xr:uid="{00000000-0005-0000-0000-000082010000}"/>
    <cellStyle name="アクセント 3 14" xfId="388" xr:uid="{00000000-0005-0000-0000-000083010000}"/>
    <cellStyle name="アクセント 3 15" xfId="389" xr:uid="{00000000-0005-0000-0000-000084010000}"/>
    <cellStyle name="アクセント 3 2" xfId="390" xr:uid="{00000000-0005-0000-0000-000085010000}"/>
    <cellStyle name="アクセント 3 2 2" xfId="391" xr:uid="{00000000-0005-0000-0000-000086010000}"/>
    <cellStyle name="アクセント 3 2 3" xfId="392" xr:uid="{00000000-0005-0000-0000-000087010000}"/>
    <cellStyle name="アクセント 3 3" xfId="393" xr:uid="{00000000-0005-0000-0000-000088010000}"/>
    <cellStyle name="アクセント 3 3 2" xfId="394" xr:uid="{00000000-0005-0000-0000-000089010000}"/>
    <cellStyle name="アクセント 3 3 3" xfId="395" xr:uid="{00000000-0005-0000-0000-00008A010000}"/>
    <cellStyle name="アクセント 3 4" xfId="396" xr:uid="{00000000-0005-0000-0000-00008B010000}"/>
    <cellStyle name="アクセント 3 4 2" xfId="397" xr:uid="{00000000-0005-0000-0000-00008C010000}"/>
    <cellStyle name="アクセント 3 4 3" xfId="398" xr:uid="{00000000-0005-0000-0000-00008D010000}"/>
    <cellStyle name="アクセント 3 5" xfId="399" xr:uid="{00000000-0005-0000-0000-00008E010000}"/>
    <cellStyle name="アクセント 3 5 2" xfId="400" xr:uid="{00000000-0005-0000-0000-00008F010000}"/>
    <cellStyle name="アクセント 3 5 3" xfId="401" xr:uid="{00000000-0005-0000-0000-000090010000}"/>
    <cellStyle name="アクセント 3 6" xfId="402" xr:uid="{00000000-0005-0000-0000-000091010000}"/>
    <cellStyle name="アクセント 3 7" xfId="403" xr:uid="{00000000-0005-0000-0000-000092010000}"/>
    <cellStyle name="アクセント 3 8" xfId="404" xr:uid="{00000000-0005-0000-0000-000093010000}"/>
    <cellStyle name="アクセント 3 9" xfId="405" xr:uid="{00000000-0005-0000-0000-000094010000}"/>
    <cellStyle name="アクセント 4 - 20%" xfId="406" xr:uid="{00000000-0005-0000-0000-000095010000}"/>
    <cellStyle name="アクセント 4 - 20% 2" xfId="407" xr:uid="{00000000-0005-0000-0000-000096010000}"/>
    <cellStyle name="アクセント 4 - 20% 2 2" xfId="408" xr:uid="{00000000-0005-0000-0000-000097010000}"/>
    <cellStyle name="アクセント 4 - 20% 3" xfId="409" xr:uid="{00000000-0005-0000-0000-000098010000}"/>
    <cellStyle name="アクセント 4 - 40%" xfId="410" xr:uid="{00000000-0005-0000-0000-000099010000}"/>
    <cellStyle name="アクセント 4 - 40% 2" xfId="411" xr:uid="{00000000-0005-0000-0000-00009A010000}"/>
    <cellStyle name="アクセント 4 - 40% 2 2" xfId="412" xr:uid="{00000000-0005-0000-0000-00009B010000}"/>
    <cellStyle name="アクセント 4 - 40% 3" xfId="413" xr:uid="{00000000-0005-0000-0000-00009C010000}"/>
    <cellStyle name="アクセント 4 - 60%" xfId="414" xr:uid="{00000000-0005-0000-0000-00009D010000}"/>
    <cellStyle name="アクセント 4 10" xfId="415" xr:uid="{00000000-0005-0000-0000-00009E010000}"/>
    <cellStyle name="アクセント 4 11" xfId="416" xr:uid="{00000000-0005-0000-0000-00009F010000}"/>
    <cellStyle name="アクセント 4 12" xfId="417" xr:uid="{00000000-0005-0000-0000-0000A0010000}"/>
    <cellStyle name="アクセント 4 13" xfId="418" xr:uid="{00000000-0005-0000-0000-0000A1010000}"/>
    <cellStyle name="アクセント 4 14" xfId="419" xr:uid="{00000000-0005-0000-0000-0000A2010000}"/>
    <cellStyle name="アクセント 4 15" xfId="420" xr:uid="{00000000-0005-0000-0000-0000A3010000}"/>
    <cellStyle name="アクセント 4 2" xfId="421" xr:uid="{00000000-0005-0000-0000-0000A4010000}"/>
    <cellStyle name="アクセント 4 2 2" xfId="422" xr:uid="{00000000-0005-0000-0000-0000A5010000}"/>
    <cellStyle name="アクセント 4 2 3" xfId="423" xr:uid="{00000000-0005-0000-0000-0000A6010000}"/>
    <cellStyle name="アクセント 4 3" xfId="424" xr:uid="{00000000-0005-0000-0000-0000A7010000}"/>
    <cellStyle name="アクセント 4 3 2" xfId="425" xr:uid="{00000000-0005-0000-0000-0000A8010000}"/>
    <cellStyle name="アクセント 4 3 3" xfId="426" xr:uid="{00000000-0005-0000-0000-0000A9010000}"/>
    <cellStyle name="アクセント 4 4" xfId="427" xr:uid="{00000000-0005-0000-0000-0000AA010000}"/>
    <cellStyle name="アクセント 4 4 2" xfId="428" xr:uid="{00000000-0005-0000-0000-0000AB010000}"/>
    <cellStyle name="アクセント 4 4 3" xfId="429" xr:uid="{00000000-0005-0000-0000-0000AC010000}"/>
    <cellStyle name="アクセント 4 5" xfId="430" xr:uid="{00000000-0005-0000-0000-0000AD010000}"/>
    <cellStyle name="アクセント 4 5 2" xfId="431" xr:uid="{00000000-0005-0000-0000-0000AE010000}"/>
    <cellStyle name="アクセント 4 5 3" xfId="432" xr:uid="{00000000-0005-0000-0000-0000AF010000}"/>
    <cellStyle name="アクセント 4 6" xfId="433" xr:uid="{00000000-0005-0000-0000-0000B0010000}"/>
    <cellStyle name="アクセント 4 7" xfId="434" xr:uid="{00000000-0005-0000-0000-0000B1010000}"/>
    <cellStyle name="アクセント 4 8" xfId="435" xr:uid="{00000000-0005-0000-0000-0000B2010000}"/>
    <cellStyle name="アクセント 4 9" xfId="436" xr:uid="{00000000-0005-0000-0000-0000B3010000}"/>
    <cellStyle name="アクセント 5 - 20%" xfId="437" xr:uid="{00000000-0005-0000-0000-0000B4010000}"/>
    <cellStyle name="アクセント 5 - 20% 2" xfId="438" xr:uid="{00000000-0005-0000-0000-0000B5010000}"/>
    <cellStyle name="アクセント 5 - 20% 2 2" xfId="439" xr:uid="{00000000-0005-0000-0000-0000B6010000}"/>
    <cellStyle name="アクセント 5 - 20% 3" xfId="440" xr:uid="{00000000-0005-0000-0000-0000B7010000}"/>
    <cellStyle name="アクセント 5 - 40%" xfId="441" xr:uid="{00000000-0005-0000-0000-0000B8010000}"/>
    <cellStyle name="アクセント 5 - 40% 2" xfId="442" xr:uid="{00000000-0005-0000-0000-0000B9010000}"/>
    <cellStyle name="アクセント 5 - 40% 2 2" xfId="443" xr:uid="{00000000-0005-0000-0000-0000BA010000}"/>
    <cellStyle name="アクセント 5 - 40% 3" xfId="444" xr:uid="{00000000-0005-0000-0000-0000BB010000}"/>
    <cellStyle name="アクセント 5 - 60%" xfId="445" xr:uid="{00000000-0005-0000-0000-0000BC010000}"/>
    <cellStyle name="アクセント 5 10" xfId="446" xr:uid="{00000000-0005-0000-0000-0000BD010000}"/>
    <cellStyle name="アクセント 5 11" xfId="447" xr:uid="{00000000-0005-0000-0000-0000BE010000}"/>
    <cellStyle name="アクセント 5 12" xfId="448" xr:uid="{00000000-0005-0000-0000-0000BF010000}"/>
    <cellStyle name="アクセント 5 13" xfId="449" xr:uid="{00000000-0005-0000-0000-0000C0010000}"/>
    <cellStyle name="アクセント 5 14" xfId="450" xr:uid="{00000000-0005-0000-0000-0000C1010000}"/>
    <cellStyle name="アクセント 5 15" xfId="451" xr:uid="{00000000-0005-0000-0000-0000C2010000}"/>
    <cellStyle name="アクセント 5 2" xfId="452" xr:uid="{00000000-0005-0000-0000-0000C3010000}"/>
    <cellStyle name="アクセント 5 2 2" xfId="453" xr:uid="{00000000-0005-0000-0000-0000C4010000}"/>
    <cellStyle name="アクセント 5 2 3" xfId="454" xr:uid="{00000000-0005-0000-0000-0000C5010000}"/>
    <cellStyle name="アクセント 5 3" xfId="455" xr:uid="{00000000-0005-0000-0000-0000C6010000}"/>
    <cellStyle name="アクセント 5 3 2" xfId="456" xr:uid="{00000000-0005-0000-0000-0000C7010000}"/>
    <cellStyle name="アクセント 5 3 3" xfId="457" xr:uid="{00000000-0005-0000-0000-0000C8010000}"/>
    <cellStyle name="アクセント 5 4" xfId="458" xr:uid="{00000000-0005-0000-0000-0000C9010000}"/>
    <cellStyle name="アクセント 5 4 2" xfId="459" xr:uid="{00000000-0005-0000-0000-0000CA010000}"/>
    <cellStyle name="アクセント 5 4 3" xfId="460" xr:uid="{00000000-0005-0000-0000-0000CB010000}"/>
    <cellStyle name="アクセント 5 5" xfId="461" xr:uid="{00000000-0005-0000-0000-0000CC010000}"/>
    <cellStyle name="アクセント 5 5 2" xfId="462" xr:uid="{00000000-0005-0000-0000-0000CD010000}"/>
    <cellStyle name="アクセント 5 5 3" xfId="463" xr:uid="{00000000-0005-0000-0000-0000CE010000}"/>
    <cellStyle name="アクセント 5 6" xfId="464" xr:uid="{00000000-0005-0000-0000-0000CF010000}"/>
    <cellStyle name="アクセント 5 7" xfId="465" xr:uid="{00000000-0005-0000-0000-0000D0010000}"/>
    <cellStyle name="アクセント 5 8" xfId="466" xr:uid="{00000000-0005-0000-0000-0000D1010000}"/>
    <cellStyle name="アクセント 5 9" xfId="467" xr:uid="{00000000-0005-0000-0000-0000D2010000}"/>
    <cellStyle name="アクセント 6 - 20%" xfId="468" xr:uid="{00000000-0005-0000-0000-0000D3010000}"/>
    <cellStyle name="アクセント 6 - 20% 2" xfId="469" xr:uid="{00000000-0005-0000-0000-0000D4010000}"/>
    <cellStyle name="アクセント 6 - 20% 2 2" xfId="470" xr:uid="{00000000-0005-0000-0000-0000D5010000}"/>
    <cellStyle name="アクセント 6 - 20% 3" xfId="471" xr:uid="{00000000-0005-0000-0000-0000D6010000}"/>
    <cellStyle name="アクセント 6 - 40%" xfId="472" xr:uid="{00000000-0005-0000-0000-0000D7010000}"/>
    <cellStyle name="アクセント 6 - 40% 2" xfId="473" xr:uid="{00000000-0005-0000-0000-0000D8010000}"/>
    <cellStyle name="アクセント 6 - 40% 2 2" xfId="474" xr:uid="{00000000-0005-0000-0000-0000D9010000}"/>
    <cellStyle name="アクセント 6 - 40% 3" xfId="475" xr:uid="{00000000-0005-0000-0000-0000DA010000}"/>
    <cellStyle name="アクセント 6 - 60%" xfId="476" xr:uid="{00000000-0005-0000-0000-0000DB010000}"/>
    <cellStyle name="アクセント 6 10" xfId="477" xr:uid="{00000000-0005-0000-0000-0000DC010000}"/>
    <cellStyle name="アクセント 6 11" xfId="478" xr:uid="{00000000-0005-0000-0000-0000DD010000}"/>
    <cellStyle name="アクセント 6 12" xfId="479" xr:uid="{00000000-0005-0000-0000-0000DE010000}"/>
    <cellStyle name="アクセント 6 13" xfId="480" xr:uid="{00000000-0005-0000-0000-0000DF010000}"/>
    <cellStyle name="アクセント 6 14" xfId="481" xr:uid="{00000000-0005-0000-0000-0000E0010000}"/>
    <cellStyle name="アクセント 6 15" xfId="482" xr:uid="{00000000-0005-0000-0000-0000E1010000}"/>
    <cellStyle name="アクセント 6 2" xfId="483" xr:uid="{00000000-0005-0000-0000-0000E2010000}"/>
    <cellStyle name="アクセント 6 2 2" xfId="484" xr:uid="{00000000-0005-0000-0000-0000E3010000}"/>
    <cellStyle name="アクセント 6 2 3" xfId="485" xr:uid="{00000000-0005-0000-0000-0000E4010000}"/>
    <cellStyle name="アクセント 6 3" xfId="486" xr:uid="{00000000-0005-0000-0000-0000E5010000}"/>
    <cellStyle name="アクセント 6 3 2" xfId="487" xr:uid="{00000000-0005-0000-0000-0000E6010000}"/>
    <cellStyle name="アクセント 6 3 3" xfId="488" xr:uid="{00000000-0005-0000-0000-0000E7010000}"/>
    <cellStyle name="アクセント 6 4" xfId="489" xr:uid="{00000000-0005-0000-0000-0000E8010000}"/>
    <cellStyle name="アクセント 6 4 2" xfId="490" xr:uid="{00000000-0005-0000-0000-0000E9010000}"/>
    <cellStyle name="アクセント 6 4 3" xfId="491" xr:uid="{00000000-0005-0000-0000-0000EA010000}"/>
    <cellStyle name="アクセント 6 5" xfId="492" xr:uid="{00000000-0005-0000-0000-0000EB010000}"/>
    <cellStyle name="アクセント 6 5 2" xfId="493" xr:uid="{00000000-0005-0000-0000-0000EC010000}"/>
    <cellStyle name="アクセント 6 5 3" xfId="494" xr:uid="{00000000-0005-0000-0000-0000ED010000}"/>
    <cellStyle name="アクセント 6 6" xfId="495" xr:uid="{00000000-0005-0000-0000-0000EE010000}"/>
    <cellStyle name="アクセント 6 7" xfId="496" xr:uid="{00000000-0005-0000-0000-0000EF010000}"/>
    <cellStyle name="アクセント 6 8" xfId="497" xr:uid="{00000000-0005-0000-0000-0000F0010000}"/>
    <cellStyle name="アクセント 6 9" xfId="498" xr:uid="{00000000-0005-0000-0000-0000F1010000}"/>
    <cellStyle name="タイトル 2" xfId="499" xr:uid="{00000000-0005-0000-0000-0000F2010000}"/>
    <cellStyle name="タイトル 2 2" xfId="500" xr:uid="{00000000-0005-0000-0000-0000F3010000}"/>
    <cellStyle name="タイトル 2 3" xfId="501" xr:uid="{00000000-0005-0000-0000-0000F4010000}"/>
    <cellStyle name="タイトル 3" xfId="502" xr:uid="{00000000-0005-0000-0000-0000F5010000}"/>
    <cellStyle name="タイトル 3 2" xfId="503" xr:uid="{00000000-0005-0000-0000-0000F6010000}"/>
    <cellStyle name="タイトル 3 3" xfId="504" xr:uid="{00000000-0005-0000-0000-0000F7010000}"/>
    <cellStyle name="タイトル 4" xfId="505" xr:uid="{00000000-0005-0000-0000-0000F8010000}"/>
    <cellStyle name="タイトル 4 2" xfId="506" xr:uid="{00000000-0005-0000-0000-0000F9010000}"/>
    <cellStyle name="タイトル 4 3" xfId="507" xr:uid="{00000000-0005-0000-0000-0000FA010000}"/>
    <cellStyle name="タイトル 5" xfId="508" xr:uid="{00000000-0005-0000-0000-0000FB010000}"/>
    <cellStyle name="タイトル 5 2" xfId="509" xr:uid="{00000000-0005-0000-0000-0000FC010000}"/>
    <cellStyle name="タイトル 5 3" xfId="510" xr:uid="{00000000-0005-0000-0000-0000FD010000}"/>
    <cellStyle name="タイトル 6" xfId="511" xr:uid="{00000000-0005-0000-0000-0000FE010000}"/>
    <cellStyle name="タイトル 7" xfId="512" xr:uid="{00000000-0005-0000-0000-0000FF010000}"/>
    <cellStyle name="チェック セル 2" xfId="513" xr:uid="{00000000-0005-0000-0000-000000020000}"/>
    <cellStyle name="チェック セル 2 2" xfId="514" xr:uid="{00000000-0005-0000-0000-000001020000}"/>
    <cellStyle name="チェック セル 2 3" xfId="515" xr:uid="{00000000-0005-0000-0000-000002020000}"/>
    <cellStyle name="チェック セル 3" xfId="516" xr:uid="{00000000-0005-0000-0000-000003020000}"/>
    <cellStyle name="チェック セル 3 2" xfId="517" xr:uid="{00000000-0005-0000-0000-000004020000}"/>
    <cellStyle name="チェック セル 3 3" xfId="518" xr:uid="{00000000-0005-0000-0000-000005020000}"/>
    <cellStyle name="チェック セル 4" xfId="519" xr:uid="{00000000-0005-0000-0000-000006020000}"/>
    <cellStyle name="チェック セル 4 2" xfId="520" xr:uid="{00000000-0005-0000-0000-000007020000}"/>
    <cellStyle name="チェック セル 4 3" xfId="521" xr:uid="{00000000-0005-0000-0000-000008020000}"/>
    <cellStyle name="チェック セル 5" xfId="522" xr:uid="{00000000-0005-0000-0000-000009020000}"/>
    <cellStyle name="チェック セル 5 2" xfId="523" xr:uid="{00000000-0005-0000-0000-00000A020000}"/>
    <cellStyle name="チェック セル 5 3" xfId="524" xr:uid="{00000000-0005-0000-0000-00000B020000}"/>
    <cellStyle name="チェック セル 6" xfId="525" xr:uid="{00000000-0005-0000-0000-00000C020000}"/>
    <cellStyle name="チェック セル 7" xfId="526" xr:uid="{00000000-0005-0000-0000-00000D020000}"/>
    <cellStyle name="どちらでもない 2" xfId="527" xr:uid="{00000000-0005-0000-0000-00000E020000}"/>
    <cellStyle name="どちらでもない 2 2" xfId="528" xr:uid="{00000000-0005-0000-0000-00000F020000}"/>
    <cellStyle name="どちらでもない 2 3" xfId="529" xr:uid="{00000000-0005-0000-0000-000010020000}"/>
    <cellStyle name="どちらでもない 3" xfId="530" xr:uid="{00000000-0005-0000-0000-000011020000}"/>
    <cellStyle name="どちらでもない 3 2" xfId="531" xr:uid="{00000000-0005-0000-0000-000012020000}"/>
    <cellStyle name="どちらでもない 3 3" xfId="532" xr:uid="{00000000-0005-0000-0000-000013020000}"/>
    <cellStyle name="どちらでもない 4" xfId="533" xr:uid="{00000000-0005-0000-0000-000014020000}"/>
    <cellStyle name="どちらでもない 4 2" xfId="534" xr:uid="{00000000-0005-0000-0000-000015020000}"/>
    <cellStyle name="どちらでもない 4 3" xfId="535" xr:uid="{00000000-0005-0000-0000-000016020000}"/>
    <cellStyle name="どちらでもない 5" xfId="536" xr:uid="{00000000-0005-0000-0000-000017020000}"/>
    <cellStyle name="どちらでもない 5 2" xfId="537" xr:uid="{00000000-0005-0000-0000-000018020000}"/>
    <cellStyle name="どちらでもない 5 3" xfId="538" xr:uid="{00000000-0005-0000-0000-000019020000}"/>
    <cellStyle name="どちらでもない 6" xfId="539" xr:uid="{00000000-0005-0000-0000-00001A020000}"/>
    <cellStyle name="どちらでもない 7" xfId="540" xr:uid="{00000000-0005-0000-0000-00001B020000}"/>
    <cellStyle name="ハイパーリンク 2" xfId="541" xr:uid="{00000000-0005-0000-0000-00001C020000}"/>
    <cellStyle name="メモ 2" xfId="542" xr:uid="{00000000-0005-0000-0000-00001D020000}"/>
    <cellStyle name="メモ 2 2" xfId="543" xr:uid="{00000000-0005-0000-0000-00001E020000}"/>
    <cellStyle name="メモ 2 2 2" xfId="544" xr:uid="{00000000-0005-0000-0000-00001F020000}"/>
    <cellStyle name="メモ 2 3" xfId="545" xr:uid="{00000000-0005-0000-0000-000020020000}"/>
    <cellStyle name="メモ 3" xfId="546" xr:uid="{00000000-0005-0000-0000-000021020000}"/>
    <cellStyle name="メモ 3 2" xfId="547" xr:uid="{00000000-0005-0000-0000-000022020000}"/>
    <cellStyle name="メモ 3 2 2" xfId="548" xr:uid="{00000000-0005-0000-0000-000023020000}"/>
    <cellStyle name="メモ 3 3" xfId="549" xr:uid="{00000000-0005-0000-0000-000024020000}"/>
    <cellStyle name="メモ 4" xfId="550" xr:uid="{00000000-0005-0000-0000-000025020000}"/>
    <cellStyle name="メモ 4 2" xfId="551" xr:uid="{00000000-0005-0000-0000-000026020000}"/>
    <cellStyle name="メモ 4 2 2" xfId="552" xr:uid="{00000000-0005-0000-0000-000027020000}"/>
    <cellStyle name="メモ 4 3" xfId="553" xr:uid="{00000000-0005-0000-0000-000028020000}"/>
    <cellStyle name="メモ 5" xfId="554" xr:uid="{00000000-0005-0000-0000-000029020000}"/>
    <cellStyle name="メモ 5 2" xfId="555" xr:uid="{00000000-0005-0000-0000-00002A020000}"/>
    <cellStyle name="メモ 5 2 2" xfId="556" xr:uid="{00000000-0005-0000-0000-00002B020000}"/>
    <cellStyle name="メモ 5 3" xfId="557" xr:uid="{00000000-0005-0000-0000-00002C020000}"/>
    <cellStyle name="メモ 6" xfId="558" xr:uid="{00000000-0005-0000-0000-00002D020000}"/>
    <cellStyle name="メモ 7" xfId="559" xr:uid="{00000000-0005-0000-0000-00002E020000}"/>
    <cellStyle name="メモ 8" xfId="560" xr:uid="{00000000-0005-0000-0000-00002F020000}"/>
    <cellStyle name="リンク セル 2" xfId="561" xr:uid="{00000000-0005-0000-0000-000030020000}"/>
    <cellStyle name="リンク セル 2 2" xfId="562" xr:uid="{00000000-0005-0000-0000-000031020000}"/>
    <cellStyle name="リンク セル 2 3" xfId="563" xr:uid="{00000000-0005-0000-0000-000032020000}"/>
    <cellStyle name="リンク セル 3" xfId="564" xr:uid="{00000000-0005-0000-0000-000033020000}"/>
    <cellStyle name="リンク セル 3 2" xfId="565" xr:uid="{00000000-0005-0000-0000-000034020000}"/>
    <cellStyle name="リンク セル 3 3" xfId="566" xr:uid="{00000000-0005-0000-0000-000035020000}"/>
    <cellStyle name="リンク セル 4" xfId="567" xr:uid="{00000000-0005-0000-0000-000036020000}"/>
    <cellStyle name="リンク セル 4 2" xfId="568" xr:uid="{00000000-0005-0000-0000-000037020000}"/>
    <cellStyle name="リンク セル 4 3" xfId="569" xr:uid="{00000000-0005-0000-0000-000038020000}"/>
    <cellStyle name="リンク セル 5" xfId="570" xr:uid="{00000000-0005-0000-0000-000039020000}"/>
    <cellStyle name="リンク セル 5 2" xfId="571" xr:uid="{00000000-0005-0000-0000-00003A020000}"/>
    <cellStyle name="リンク セル 5 3" xfId="572" xr:uid="{00000000-0005-0000-0000-00003B020000}"/>
    <cellStyle name="リンク セル 6" xfId="573" xr:uid="{00000000-0005-0000-0000-00003C020000}"/>
    <cellStyle name="リンク セル 7" xfId="574" xr:uid="{00000000-0005-0000-0000-00003D020000}"/>
    <cellStyle name="悪い 2" xfId="575" xr:uid="{00000000-0005-0000-0000-00003E020000}"/>
    <cellStyle name="悪い 2 2" xfId="576" xr:uid="{00000000-0005-0000-0000-00003F020000}"/>
    <cellStyle name="悪い 2 3" xfId="577" xr:uid="{00000000-0005-0000-0000-000040020000}"/>
    <cellStyle name="悪い 3" xfId="578" xr:uid="{00000000-0005-0000-0000-000041020000}"/>
    <cellStyle name="悪い 3 2" xfId="579" xr:uid="{00000000-0005-0000-0000-000042020000}"/>
    <cellStyle name="悪い 3 3" xfId="580" xr:uid="{00000000-0005-0000-0000-000043020000}"/>
    <cellStyle name="悪い 4" xfId="581" xr:uid="{00000000-0005-0000-0000-000044020000}"/>
    <cellStyle name="悪い 4 2" xfId="582" xr:uid="{00000000-0005-0000-0000-000045020000}"/>
    <cellStyle name="悪い 4 3" xfId="583" xr:uid="{00000000-0005-0000-0000-000046020000}"/>
    <cellStyle name="悪い 5" xfId="584" xr:uid="{00000000-0005-0000-0000-000047020000}"/>
    <cellStyle name="悪い 5 2" xfId="585" xr:uid="{00000000-0005-0000-0000-000048020000}"/>
    <cellStyle name="悪い 5 3" xfId="586" xr:uid="{00000000-0005-0000-0000-000049020000}"/>
    <cellStyle name="悪い 6" xfId="587" xr:uid="{00000000-0005-0000-0000-00004A020000}"/>
    <cellStyle name="悪い 7" xfId="588" xr:uid="{00000000-0005-0000-0000-00004B020000}"/>
    <cellStyle name="強調 1" xfId="589" xr:uid="{00000000-0005-0000-0000-00004C020000}"/>
    <cellStyle name="強調 2" xfId="590" xr:uid="{00000000-0005-0000-0000-00004D020000}"/>
    <cellStyle name="強調 3" xfId="591" xr:uid="{00000000-0005-0000-0000-00004E020000}"/>
    <cellStyle name="計算 2" xfId="592" xr:uid="{00000000-0005-0000-0000-00004F020000}"/>
    <cellStyle name="計算 2 2" xfId="593" xr:uid="{00000000-0005-0000-0000-000050020000}"/>
    <cellStyle name="計算 2 3" xfId="594" xr:uid="{00000000-0005-0000-0000-000051020000}"/>
    <cellStyle name="計算 3" xfId="595" xr:uid="{00000000-0005-0000-0000-000052020000}"/>
    <cellStyle name="計算 3 2" xfId="596" xr:uid="{00000000-0005-0000-0000-000053020000}"/>
    <cellStyle name="計算 3 3" xfId="597" xr:uid="{00000000-0005-0000-0000-000054020000}"/>
    <cellStyle name="計算 4" xfId="598" xr:uid="{00000000-0005-0000-0000-000055020000}"/>
    <cellStyle name="計算 4 2" xfId="599" xr:uid="{00000000-0005-0000-0000-000056020000}"/>
    <cellStyle name="計算 4 3" xfId="600" xr:uid="{00000000-0005-0000-0000-000057020000}"/>
    <cellStyle name="計算 5" xfId="601" xr:uid="{00000000-0005-0000-0000-000058020000}"/>
    <cellStyle name="計算 5 2" xfId="602" xr:uid="{00000000-0005-0000-0000-000059020000}"/>
    <cellStyle name="計算 5 3" xfId="603" xr:uid="{00000000-0005-0000-0000-00005A020000}"/>
    <cellStyle name="計算 6" xfId="604" xr:uid="{00000000-0005-0000-0000-00005B020000}"/>
    <cellStyle name="計算 7" xfId="605" xr:uid="{00000000-0005-0000-0000-00005C020000}"/>
    <cellStyle name="警告文 2" xfId="606" xr:uid="{00000000-0005-0000-0000-00005D020000}"/>
    <cellStyle name="警告文 2 2" xfId="607" xr:uid="{00000000-0005-0000-0000-00005E020000}"/>
    <cellStyle name="警告文 2 3" xfId="608" xr:uid="{00000000-0005-0000-0000-00005F020000}"/>
    <cellStyle name="警告文 3" xfId="609" xr:uid="{00000000-0005-0000-0000-000060020000}"/>
    <cellStyle name="警告文 3 2" xfId="610" xr:uid="{00000000-0005-0000-0000-000061020000}"/>
    <cellStyle name="警告文 3 3" xfId="611" xr:uid="{00000000-0005-0000-0000-000062020000}"/>
    <cellStyle name="警告文 4" xfId="612" xr:uid="{00000000-0005-0000-0000-000063020000}"/>
    <cellStyle name="警告文 4 2" xfId="613" xr:uid="{00000000-0005-0000-0000-000064020000}"/>
    <cellStyle name="警告文 4 3" xfId="614" xr:uid="{00000000-0005-0000-0000-000065020000}"/>
    <cellStyle name="警告文 5" xfId="615" xr:uid="{00000000-0005-0000-0000-000066020000}"/>
    <cellStyle name="警告文 5 2" xfId="616" xr:uid="{00000000-0005-0000-0000-000067020000}"/>
    <cellStyle name="警告文 5 3" xfId="617" xr:uid="{00000000-0005-0000-0000-000068020000}"/>
    <cellStyle name="警告文 6" xfId="618" xr:uid="{00000000-0005-0000-0000-000069020000}"/>
    <cellStyle name="警告文 7" xfId="619" xr:uid="{00000000-0005-0000-0000-00006A020000}"/>
    <cellStyle name="桁区切り" xfId="620" builtinId="6"/>
    <cellStyle name="桁区切り 10" xfId="621" xr:uid="{00000000-0005-0000-0000-00006C020000}"/>
    <cellStyle name="桁区切り 10 2" xfId="622" xr:uid="{00000000-0005-0000-0000-00006D020000}"/>
    <cellStyle name="桁区切り 10 3" xfId="623" xr:uid="{00000000-0005-0000-0000-00006E020000}"/>
    <cellStyle name="桁区切り 10 4" xfId="624" xr:uid="{00000000-0005-0000-0000-00006F020000}"/>
    <cellStyle name="桁区切り 10 5" xfId="625" xr:uid="{00000000-0005-0000-0000-000070020000}"/>
    <cellStyle name="桁区切り 10 6" xfId="626" xr:uid="{00000000-0005-0000-0000-000071020000}"/>
    <cellStyle name="桁区切り 10 7" xfId="627" xr:uid="{00000000-0005-0000-0000-000072020000}"/>
    <cellStyle name="桁区切り 10 8" xfId="628" xr:uid="{00000000-0005-0000-0000-000073020000}"/>
    <cellStyle name="桁区切り 11" xfId="629" xr:uid="{00000000-0005-0000-0000-000074020000}"/>
    <cellStyle name="桁区切り 13" xfId="630" xr:uid="{00000000-0005-0000-0000-000075020000}"/>
    <cellStyle name="桁区切り 13 2" xfId="631" xr:uid="{00000000-0005-0000-0000-000076020000}"/>
    <cellStyle name="桁区切り 13 3" xfId="632" xr:uid="{00000000-0005-0000-0000-000077020000}"/>
    <cellStyle name="桁区切り 13 4" xfId="633" xr:uid="{00000000-0005-0000-0000-000078020000}"/>
    <cellStyle name="桁区切り 14" xfId="634" xr:uid="{00000000-0005-0000-0000-000079020000}"/>
    <cellStyle name="桁区切り 14 2" xfId="635" xr:uid="{00000000-0005-0000-0000-00007A020000}"/>
    <cellStyle name="桁区切り 14 3" xfId="636" xr:uid="{00000000-0005-0000-0000-00007B020000}"/>
    <cellStyle name="桁区切り 14 4" xfId="637" xr:uid="{00000000-0005-0000-0000-00007C020000}"/>
    <cellStyle name="桁区切り 16" xfId="638" xr:uid="{00000000-0005-0000-0000-00007D020000}"/>
    <cellStyle name="桁区切り 18" xfId="639" xr:uid="{00000000-0005-0000-0000-00007E020000}"/>
    <cellStyle name="桁区切り 18 2" xfId="640" xr:uid="{00000000-0005-0000-0000-00007F020000}"/>
    <cellStyle name="桁区切り 18 3" xfId="641" xr:uid="{00000000-0005-0000-0000-000080020000}"/>
    <cellStyle name="桁区切り 18 4" xfId="642" xr:uid="{00000000-0005-0000-0000-000081020000}"/>
    <cellStyle name="桁区切り 19" xfId="643" xr:uid="{00000000-0005-0000-0000-000082020000}"/>
    <cellStyle name="桁区切り 19 2" xfId="644" xr:uid="{00000000-0005-0000-0000-000083020000}"/>
    <cellStyle name="桁区切り 19 3" xfId="645" xr:uid="{00000000-0005-0000-0000-000084020000}"/>
    <cellStyle name="桁区切り 19 4" xfId="646" xr:uid="{00000000-0005-0000-0000-000085020000}"/>
    <cellStyle name="桁区切り 2" xfId="647" xr:uid="{00000000-0005-0000-0000-000086020000}"/>
    <cellStyle name="桁区切り 2 10" xfId="648" xr:uid="{00000000-0005-0000-0000-000087020000}"/>
    <cellStyle name="桁区切り 2 11" xfId="649" xr:uid="{00000000-0005-0000-0000-000088020000}"/>
    <cellStyle name="桁区切り 2 2" xfId="650" xr:uid="{00000000-0005-0000-0000-000089020000}"/>
    <cellStyle name="桁区切り 2 2 2" xfId="651" xr:uid="{00000000-0005-0000-0000-00008A020000}"/>
    <cellStyle name="桁区切り 2 3" xfId="652" xr:uid="{00000000-0005-0000-0000-00008B020000}"/>
    <cellStyle name="桁区切り 2 3 2" xfId="653" xr:uid="{00000000-0005-0000-0000-00008C020000}"/>
    <cellStyle name="桁区切り 2 4" xfId="654" xr:uid="{00000000-0005-0000-0000-00008D020000}"/>
    <cellStyle name="桁区切り 2 5" xfId="655" xr:uid="{00000000-0005-0000-0000-00008E020000}"/>
    <cellStyle name="桁区切り 2 6" xfId="656" xr:uid="{00000000-0005-0000-0000-00008F020000}"/>
    <cellStyle name="桁区切り 2 6 2" xfId="657" xr:uid="{00000000-0005-0000-0000-000090020000}"/>
    <cellStyle name="桁区切り 2 7" xfId="658" xr:uid="{00000000-0005-0000-0000-000091020000}"/>
    <cellStyle name="桁区切り 2 8" xfId="659" xr:uid="{00000000-0005-0000-0000-000092020000}"/>
    <cellStyle name="桁区切り 2 9" xfId="660" xr:uid="{00000000-0005-0000-0000-000093020000}"/>
    <cellStyle name="桁区切り 22" xfId="661" xr:uid="{00000000-0005-0000-0000-000094020000}"/>
    <cellStyle name="桁区切り 22 2" xfId="662" xr:uid="{00000000-0005-0000-0000-000095020000}"/>
    <cellStyle name="桁区切り 22 3" xfId="663" xr:uid="{00000000-0005-0000-0000-000096020000}"/>
    <cellStyle name="桁区切り 22 4" xfId="664" xr:uid="{00000000-0005-0000-0000-000097020000}"/>
    <cellStyle name="桁区切り 23" xfId="665" xr:uid="{00000000-0005-0000-0000-000098020000}"/>
    <cellStyle name="桁区切り 23 2" xfId="666" xr:uid="{00000000-0005-0000-0000-000099020000}"/>
    <cellStyle name="桁区切り 23 3" xfId="667" xr:uid="{00000000-0005-0000-0000-00009A020000}"/>
    <cellStyle name="桁区切り 23 4" xfId="668" xr:uid="{00000000-0005-0000-0000-00009B020000}"/>
    <cellStyle name="桁区切り 27" xfId="669" xr:uid="{00000000-0005-0000-0000-00009C020000}"/>
    <cellStyle name="桁区切り 27 2" xfId="670" xr:uid="{00000000-0005-0000-0000-00009D020000}"/>
    <cellStyle name="桁区切り 27 3" xfId="671" xr:uid="{00000000-0005-0000-0000-00009E020000}"/>
    <cellStyle name="桁区切り 27 4" xfId="672" xr:uid="{00000000-0005-0000-0000-00009F020000}"/>
    <cellStyle name="桁区切り 28" xfId="673" xr:uid="{00000000-0005-0000-0000-0000A0020000}"/>
    <cellStyle name="桁区切り 28 2" xfId="674" xr:uid="{00000000-0005-0000-0000-0000A1020000}"/>
    <cellStyle name="桁区切り 28 3" xfId="675" xr:uid="{00000000-0005-0000-0000-0000A2020000}"/>
    <cellStyle name="桁区切り 28 4" xfId="676" xr:uid="{00000000-0005-0000-0000-0000A3020000}"/>
    <cellStyle name="桁区切り 3" xfId="677" xr:uid="{00000000-0005-0000-0000-0000A4020000}"/>
    <cellStyle name="桁区切り 3 2" xfId="678" xr:uid="{00000000-0005-0000-0000-0000A5020000}"/>
    <cellStyle name="桁区切り 3 3" xfId="679" xr:uid="{00000000-0005-0000-0000-0000A6020000}"/>
    <cellStyle name="桁区切り 31" xfId="680" xr:uid="{00000000-0005-0000-0000-0000A7020000}"/>
    <cellStyle name="桁区切り 31 2" xfId="681" xr:uid="{00000000-0005-0000-0000-0000A8020000}"/>
    <cellStyle name="桁区切り 31 3" xfId="682" xr:uid="{00000000-0005-0000-0000-0000A9020000}"/>
    <cellStyle name="桁区切り 31 4" xfId="683" xr:uid="{00000000-0005-0000-0000-0000AA020000}"/>
    <cellStyle name="桁区切り 32" xfId="684" xr:uid="{00000000-0005-0000-0000-0000AB020000}"/>
    <cellStyle name="桁区切り 32 2" xfId="685" xr:uid="{00000000-0005-0000-0000-0000AC020000}"/>
    <cellStyle name="桁区切り 32 3" xfId="686" xr:uid="{00000000-0005-0000-0000-0000AD020000}"/>
    <cellStyle name="桁区切り 32 4" xfId="687" xr:uid="{00000000-0005-0000-0000-0000AE020000}"/>
    <cellStyle name="桁区切り 33" xfId="688" xr:uid="{00000000-0005-0000-0000-0000AF020000}"/>
    <cellStyle name="桁区切り 33 2" xfId="689" xr:uid="{00000000-0005-0000-0000-0000B0020000}"/>
    <cellStyle name="桁区切り 33 2 2" xfId="690" xr:uid="{00000000-0005-0000-0000-0000B1020000}"/>
    <cellStyle name="桁区切り 33 3" xfId="691" xr:uid="{00000000-0005-0000-0000-0000B2020000}"/>
    <cellStyle name="桁区切り 33 3 2" xfId="692" xr:uid="{00000000-0005-0000-0000-0000B3020000}"/>
    <cellStyle name="桁区切り 34" xfId="693" xr:uid="{00000000-0005-0000-0000-0000B4020000}"/>
    <cellStyle name="桁区切り 34 2" xfId="694" xr:uid="{00000000-0005-0000-0000-0000B5020000}"/>
    <cellStyle name="桁区切り 34 2 2" xfId="695" xr:uid="{00000000-0005-0000-0000-0000B6020000}"/>
    <cellStyle name="桁区切り 34 3" xfId="696" xr:uid="{00000000-0005-0000-0000-0000B7020000}"/>
    <cellStyle name="桁区切り 34 3 2" xfId="697" xr:uid="{00000000-0005-0000-0000-0000B8020000}"/>
    <cellStyle name="桁区切り 36" xfId="698" xr:uid="{00000000-0005-0000-0000-0000B9020000}"/>
    <cellStyle name="桁区切り 36 2" xfId="699" xr:uid="{00000000-0005-0000-0000-0000BA020000}"/>
    <cellStyle name="桁区切り 36 2 2" xfId="700" xr:uid="{00000000-0005-0000-0000-0000BB020000}"/>
    <cellStyle name="桁区切り 36 3" xfId="701" xr:uid="{00000000-0005-0000-0000-0000BC020000}"/>
    <cellStyle name="桁区切り 36 3 2" xfId="702" xr:uid="{00000000-0005-0000-0000-0000BD020000}"/>
    <cellStyle name="桁区切り 37" xfId="703" xr:uid="{00000000-0005-0000-0000-0000BE020000}"/>
    <cellStyle name="桁区切り 4" xfId="704" xr:uid="{00000000-0005-0000-0000-0000BF020000}"/>
    <cellStyle name="桁区切り 4 2" xfId="705" xr:uid="{00000000-0005-0000-0000-0000C0020000}"/>
    <cellStyle name="桁区切り 4 3" xfId="706" xr:uid="{00000000-0005-0000-0000-0000C1020000}"/>
    <cellStyle name="桁区切り 4 4" xfId="707" xr:uid="{00000000-0005-0000-0000-0000C2020000}"/>
    <cellStyle name="桁区切り 5" xfId="708" xr:uid="{00000000-0005-0000-0000-0000C3020000}"/>
    <cellStyle name="桁区切り 5 2" xfId="709" xr:uid="{00000000-0005-0000-0000-0000C4020000}"/>
    <cellStyle name="桁区切り 5 3" xfId="710" xr:uid="{00000000-0005-0000-0000-0000C5020000}"/>
    <cellStyle name="桁区切り 5 4" xfId="711" xr:uid="{00000000-0005-0000-0000-0000C6020000}"/>
    <cellStyle name="桁区切り 6" xfId="712" xr:uid="{00000000-0005-0000-0000-0000C7020000}"/>
    <cellStyle name="桁区切り 6 2" xfId="713" xr:uid="{00000000-0005-0000-0000-0000C8020000}"/>
    <cellStyle name="桁区切り 6 3" xfId="714" xr:uid="{00000000-0005-0000-0000-0000C9020000}"/>
    <cellStyle name="桁区切り 6 4" xfId="715" xr:uid="{00000000-0005-0000-0000-0000CA020000}"/>
    <cellStyle name="桁区切り 6 5" xfId="716" xr:uid="{00000000-0005-0000-0000-0000CB020000}"/>
    <cellStyle name="桁区切り 6 6" xfId="717" xr:uid="{00000000-0005-0000-0000-0000CC020000}"/>
    <cellStyle name="桁区切り 6 7" xfId="718" xr:uid="{00000000-0005-0000-0000-0000CD020000}"/>
    <cellStyle name="桁区切り 6 8" xfId="719" xr:uid="{00000000-0005-0000-0000-0000CE020000}"/>
    <cellStyle name="桁区切り 7" xfId="720" xr:uid="{00000000-0005-0000-0000-0000CF020000}"/>
    <cellStyle name="桁区切り 7 2" xfId="721" xr:uid="{00000000-0005-0000-0000-0000D0020000}"/>
    <cellStyle name="桁区切り 7 3" xfId="722" xr:uid="{00000000-0005-0000-0000-0000D1020000}"/>
    <cellStyle name="桁区切り 7 4" xfId="723" xr:uid="{00000000-0005-0000-0000-0000D2020000}"/>
    <cellStyle name="桁区切り 7 5" xfId="724" xr:uid="{00000000-0005-0000-0000-0000D3020000}"/>
    <cellStyle name="桁区切り 7 6" xfId="725" xr:uid="{00000000-0005-0000-0000-0000D4020000}"/>
    <cellStyle name="桁区切り 7 7" xfId="726" xr:uid="{00000000-0005-0000-0000-0000D5020000}"/>
    <cellStyle name="桁区切り 7 8" xfId="727" xr:uid="{00000000-0005-0000-0000-0000D6020000}"/>
    <cellStyle name="桁区切り 8" xfId="728" xr:uid="{00000000-0005-0000-0000-0000D7020000}"/>
    <cellStyle name="桁区切り 8 2" xfId="729" xr:uid="{00000000-0005-0000-0000-0000D8020000}"/>
    <cellStyle name="桁区切り 8 3" xfId="730" xr:uid="{00000000-0005-0000-0000-0000D9020000}"/>
    <cellStyle name="桁区切り 8 4" xfId="731" xr:uid="{00000000-0005-0000-0000-0000DA020000}"/>
    <cellStyle name="桁区切り 9" xfId="732" xr:uid="{00000000-0005-0000-0000-0000DB020000}"/>
    <cellStyle name="桁区切り 9 2" xfId="733" xr:uid="{00000000-0005-0000-0000-0000DC020000}"/>
    <cellStyle name="桁区切り 9 3" xfId="734" xr:uid="{00000000-0005-0000-0000-0000DD020000}"/>
    <cellStyle name="桁区切り 9 4" xfId="735" xr:uid="{00000000-0005-0000-0000-0000DE020000}"/>
    <cellStyle name="見出し 1 2" xfId="736" xr:uid="{00000000-0005-0000-0000-0000DF020000}"/>
    <cellStyle name="見出し 1 2 2" xfId="737" xr:uid="{00000000-0005-0000-0000-0000E0020000}"/>
    <cellStyle name="見出し 1 2 3" xfId="738" xr:uid="{00000000-0005-0000-0000-0000E1020000}"/>
    <cellStyle name="見出し 1 3" xfId="739" xr:uid="{00000000-0005-0000-0000-0000E2020000}"/>
    <cellStyle name="見出し 1 3 2" xfId="740" xr:uid="{00000000-0005-0000-0000-0000E3020000}"/>
    <cellStyle name="見出し 1 3 3" xfId="741" xr:uid="{00000000-0005-0000-0000-0000E4020000}"/>
    <cellStyle name="見出し 1 4" xfId="742" xr:uid="{00000000-0005-0000-0000-0000E5020000}"/>
    <cellStyle name="見出し 1 4 2" xfId="743" xr:uid="{00000000-0005-0000-0000-0000E6020000}"/>
    <cellStyle name="見出し 1 4 3" xfId="744" xr:uid="{00000000-0005-0000-0000-0000E7020000}"/>
    <cellStyle name="見出し 1 5" xfId="745" xr:uid="{00000000-0005-0000-0000-0000E8020000}"/>
    <cellStyle name="見出し 1 5 2" xfId="746" xr:uid="{00000000-0005-0000-0000-0000E9020000}"/>
    <cellStyle name="見出し 1 5 3" xfId="747" xr:uid="{00000000-0005-0000-0000-0000EA020000}"/>
    <cellStyle name="見出し 1 6" xfId="748" xr:uid="{00000000-0005-0000-0000-0000EB020000}"/>
    <cellStyle name="見出し 1 7" xfId="749" xr:uid="{00000000-0005-0000-0000-0000EC020000}"/>
    <cellStyle name="見出し 2 2" xfId="750" xr:uid="{00000000-0005-0000-0000-0000ED020000}"/>
    <cellStyle name="見出し 2 2 2" xfId="751" xr:uid="{00000000-0005-0000-0000-0000EE020000}"/>
    <cellStyle name="見出し 2 2 3" xfId="752" xr:uid="{00000000-0005-0000-0000-0000EF020000}"/>
    <cellStyle name="見出し 2 3" xfId="753" xr:uid="{00000000-0005-0000-0000-0000F0020000}"/>
    <cellStyle name="見出し 2 3 2" xfId="754" xr:uid="{00000000-0005-0000-0000-0000F1020000}"/>
    <cellStyle name="見出し 2 3 3" xfId="755" xr:uid="{00000000-0005-0000-0000-0000F2020000}"/>
    <cellStyle name="見出し 2 4" xfId="756" xr:uid="{00000000-0005-0000-0000-0000F3020000}"/>
    <cellStyle name="見出し 2 4 2" xfId="757" xr:uid="{00000000-0005-0000-0000-0000F4020000}"/>
    <cellStyle name="見出し 2 4 3" xfId="758" xr:uid="{00000000-0005-0000-0000-0000F5020000}"/>
    <cellStyle name="見出し 2 5" xfId="759" xr:uid="{00000000-0005-0000-0000-0000F6020000}"/>
    <cellStyle name="見出し 2 5 2" xfId="760" xr:uid="{00000000-0005-0000-0000-0000F7020000}"/>
    <cellStyle name="見出し 2 5 3" xfId="761" xr:uid="{00000000-0005-0000-0000-0000F8020000}"/>
    <cellStyle name="見出し 2 6" xfId="762" xr:uid="{00000000-0005-0000-0000-0000F9020000}"/>
    <cellStyle name="見出し 2 7" xfId="763" xr:uid="{00000000-0005-0000-0000-0000FA020000}"/>
    <cellStyle name="見出し 3 2" xfId="764" xr:uid="{00000000-0005-0000-0000-0000FB020000}"/>
    <cellStyle name="見出し 3 2 2" xfId="765" xr:uid="{00000000-0005-0000-0000-0000FC020000}"/>
    <cellStyle name="見出し 3 2 3" xfId="766" xr:uid="{00000000-0005-0000-0000-0000FD020000}"/>
    <cellStyle name="見出し 3 3" xfId="767" xr:uid="{00000000-0005-0000-0000-0000FE020000}"/>
    <cellStyle name="見出し 3 3 2" xfId="768" xr:uid="{00000000-0005-0000-0000-0000FF020000}"/>
    <cellStyle name="見出し 3 3 3" xfId="769" xr:uid="{00000000-0005-0000-0000-000000030000}"/>
    <cellStyle name="見出し 3 4" xfId="770" xr:uid="{00000000-0005-0000-0000-000001030000}"/>
    <cellStyle name="見出し 3 4 2" xfId="771" xr:uid="{00000000-0005-0000-0000-000002030000}"/>
    <cellStyle name="見出し 3 4 3" xfId="772" xr:uid="{00000000-0005-0000-0000-000003030000}"/>
    <cellStyle name="見出し 3 5" xfId="773" xr:uid="{00000000-0005-0000-0000-000004030000}"/>
    <cellStyle name="見出し 3 5 2" xfId="774" xr:uid="{00000000-0005-0000-0000-000005030000}"/>
    <cellStyle name="見出し 3 5 3" xfId="775" xr:uid="{00000000-0005-0000-0000-000006030000}"/>
    <cellStyle name="見出し 3 6" xfId="776" xr:uid="{00000000-0005-0000-0000-000007030000}"/>
    <cellStyle name="見出し 3 7" xfId="777" xr:uid="{00000000-0005-0000-0000-000008030000}"/>
    <cellStyle name="見出し 4 2" xfId="778" xr:uid="{00000000-0005-0000-0000-000009030000}"/>
    <cellStyle name="見出し 4 2 2" xfId="779" xr:uid="{00000000-0005-0000-0000-00000A030000}"/>
    <cellStyle name="見出し 4 2 3" xfId="780" xr:uid="{00000000-0005-0000-0000-00000B030000}"/>
    <cellStyle name="見出し 4 3" xfId="781" xr:uid="{00000000-0005-0000-0000-00000C030000}"/>
    <cellStyle name="見出し 4 3 2" xfId="782" xr:uid="{00000000-0005-0000-0000-00000D030000}"/>
    <cellStyle name="見出し 4 3 3" xfId="783" xr:uid="{00000000-0005-0000-0000-00000E030000}"/>
    <cellStyle name="見出し 4 4" xfId="784" xr:uid="{00000000-0005-0000-0000-00000F030000}"/>
    <cellStyle name="見出し 4 4 2" xfId="785" xr:uid="{00000000-0005-0000-0000-000010030000}"/>
    <cellStyle name="見出し 4 4 3" xfId="786" xr:uid="{00000000-0005-0000-0000-000011030000}"/>
    <cellStyle name="見出し 4 5" xfId="787" xr:uid="{00000000-0005-0000-0000-000012030000}"/>
    <cellStyle name="見出し 4 5 2" xfId="788" xr:uid="{00000000-0005-0000-0000-000013030000}"/>
    <cellStyle name="見出し 4 5 3" xfId="789" xr:uid="{00000000-0005-0000-0000-000014030000}"/>
    <cellStyle name="見出し 4 6" xfId="790" xr:uid="{00000000-0005-0000-0000-000015030000}"/>
    <cellStyle name="見出し 4 7" xfId="791" xr:uid="{00000000-0005-0000-0000-000016030000}"/>
    <cellStyle name="集計 2" xfId="792" xr:uid="{00000000-0005-0000-0000-000017030000}"/>
    <cellStyle name="集計 2 2" xfId="793" xr:uid="{00000000-0005-0000-0000-000018030000}"/>
    <cellStyle name="集計 2 3" xfId="794" xr:uid="{00000000-0005-0000-0000-000019030000}"/>
    <cellStyle name="集計 3" xfId="795" xr:uid="{00000000-0005-0000-0000-00001A030000}"/>
    <cellStyle name="集計 3 2" xfId="796" xr:uid="{00000000-0005-0000-0000-00001B030000}"/>
    <cellStyle name="集計 3 3" xfId="797" xr:uid="{00000000-0005-0000-0000-00001C030000}"/>
    <cellStyle name="集計 4" xfId="798" xr:uid="{00000000-0005-0000-0000-00001D030000}"/>
    <cellStyle name="集計 4 2" xfId="799" xr:uid="{00000000-0005-0000-0000-00001E030000}"/>
    <cellStyle name="集計 4 3" xfId="800" xr:uid="{00000000-0005-0000-0000-00001F030000}"/>
    <cellStyle name="集計 5" xfId="801" xr:uid="{00000000-0005-0000-0000-000020030000}"/>
    <cellStyle name="集計 5 2" xfId="802" xr:uid="{00000000-0005-0000-0000-000021030000}"/>
    <cellStyle name="集計 5 3" xfId="803" xr:uid="{00000000-0005-0000-0000-000022030000}"/>
    <cellStyle name="集計 6" xfId="804" xr:uid="{00000000-0005-0000-0000-000023030000}"/>
    <cellStyle name="集計 7" xfId="805" xr:uid="{00000000-0005-0000-0000-000024030000}"/>
    <cellStyle name="出力 2" xfId="806" xr:uid="{00000000-0005-0000-0000-000025030000}"/>
    <cellStyle name="出力 2 2" xfId="807" xr:uid="{00000000-0005-0000-0000-000026030000}"/>
    <cellStyle name="出力 2 3" xfId="808" xr:uid="{00000000-0005-0000-0000-000027030000}"/>
    <cellStyle name="出力 3" xfId="809" xr:uid="{00000000-0005-0000-0000-000028030000}"/>
    <cellStyle name="出力 3 2" xfId="810" xr:uid="{00000000-0005-0000-0000-000029030000}"/>
    <cellStyle name="出力 3 3" xfId="811" xr:uid="{00000000-0005-0000-0000-00002A030000}"/>
    <cellStyle name="出力 4" xfId="812" xr:uid="{00000000-0005-0000-0000-00002B030000}"/>
    <cellStyle name="出力 4 2" xfId="813" xr:uid="{00000000-0005-0000-0000-00002C030000}"/>
    <cellStyle name="出力 4 3" xfId="814" xr:uid="{00000000-0005-0000-0000-00002D030000}"/>
    <cellStyle name="出力 5" xfId="815" xr:uid="{00000000-0005-0000-0000-00002E030000}"/>
    <cellStyle name="出力 5 2" xfId="816" xr:uid="{00000000-0005-0000-0000-00002F030000}"/>
    <cellStyle name="出力 5 3" xfId="817" xr:uid="{00000000-0005-0000-0000-000030030000}"/>
    <cellStyle name="出力 6" xfId="818" xr:uid="{00000000-0005-0000-0000-000031030000}"/>
    <cellStyle name="出力 7" xfId="819" xr:uid="{00000000-0005-0000-0000-000032030000}"/>
    <cellStyle name="説明文 2" xfId="820" xr:uid="{00000000-0005-0000-0000-000033030000}"/>
    <cellStyle name="説明文 2 2" xfId="821" xr:uid="{00000000-0005-0000-0000-000034030000}"/>
    <cellStyle name="説明文 2 3" xfId="822" xr:uid="{00000000-0005-0000-0000-000035030000}"/>
    <cellStyle name="説明文 3" xfId="823" xr:uid="{00000000-0005-0000-0000-000036030000}"/>
    <cellStyle name="説明文 3 2" xfId="824" xr:uid="{00000000-0005-0000-0000-000037030000}"/>
    <cellStyle name="説明文 3 3" xfId="825" xr:uid="{00000000-0005-0000-0000-000038030000}"/>
    <cellStyle name="説明文 4" xfId="826" xr:uid="{00000000-0005-0000-0000-000039030000}"/>
    <cellStyle name="説明文 4 2" xfId="827" xr:uid="{00000000-0005-0000-0000-00003A030000}"/>
    <cellStyle name="説明文 4 3" xfId="828" xr:uid="{00000000-0005-0000-0000-00003B030000}"/>
    <cellStyle name="説明文 5" xfId="829" xr:uid="{00000000-0005-0000-0000-00003C030000}"/>
    <cellStyle name="説明文 5 2" xfId="830" xr:uid="{00000000-0005-0000-0000-00003D030000}"/>
    <cellStyle name="説明文 5 3" xfId="831" xr:uid="{00000000-0005-0000-0000-00003E030000}"/>
    <cellStyle name="説明文 6" xfId="832" xr:uid="{00000000-0005-0000-0000-00003F030000}"/>
    <cellStyle name="説明文 7" xfId="833" xr:uid="{00000000-0005-0000-0000-000040030000}"/>
    <cellStyle name="入力 2" xfId="834" xr:uid="{00000000-0005-0000-0000-000041030000}"/>
    <cellStyle name="入力 2 2" xfId="835" xr:uid="{00000000-0005-0000-0000-000042030000}"/>
    <cellStyle name="入力 2 3" xfId="836" xr:uid="{00000000-0005-0000-0000-000043030000}"/>
    <cellStyle name="入力 3" xfId="837" xr:uid="{00000000-0005-0000-0000-000044030000}"/>
    <cellStyle name="入力 3 2" xfId="838" xr:uid="{00000000-0005-0000-0000-000045030000}"/>
    <cellStyle name="入力 3 3" xfId="839" xr:uid="{00000000-0005-0000-0000-000046030000}"/>
    <cellStyle name="入力 4" xfId="840" xr:uid="{00000000-0005-0000-0000-000047030000}"/>
    <cellStyle name="入力 4 2" xfId="841" xr:uid="{00000000-0005-0000-0000-000048030000}"/>
    <cellStyle name="入力 4 3" xfId="842" xr:uid="{00000000-0005-0000-0000-000049030000}"/>
    <cellStyle name="入力 5" xfId="843" xr:uid="{00000000-0005-0000-0000-00004A030000}"/>
    <cellStyle name="入力 5 2" xfId="844" xr:uid="{00000000-0005-0000-0000-00004B030000}"/>
    <cellStyle name="入力 5 3" xfId="845" xr:uid="{00000000-0005-0000-0000-00004C030000}"/>
    <cellStyle name="入力 6" xfId="846" xr:uid="{00000000-0005-0000-0000-00004D030000}"/>
    <cellStyle name="入力 7" xfId="847" xr:uid="{00000000-0005-0000-0000-00004E030000}"/>
    <cellStyle name="標準" xfId="0" builtinId="0"/>
    <cellStyle name="標準 10" xfId="848" xr:uid="{00000000-0005-0000-0000-000050030000}"/>
    <cellStyle name="標準 10 2" xfId="849" xr:uid="{00000000-0005-0000-0000-000051030000}"/>
    <cellStyle name="標準 11" xfId="850" xr:uid="{00000000-0005-0000-0000-000052030000}"/>
    <cellStyle name="標準 11 2" xfId="851" xr:uid="{00000000-0005-0000-0000-000053030000}"/>
    <cellStyle name="標準 11 2 2" xfId="852" xr:uid="{00000000-0005-0000-0000-000054030000}"/>
    <cellStyle name="標準 11 3" xfId="853" xr:uid="{00000000-0005-0000-0000-000055030000}"/>
    <cellStyle name="標準 11 4" xfId="854" xr:uid="{00000000-0005-0000-0000-000056030000}"/>
    <cellStyle name="標準 11 5" xfId="855" xr:uid="{00000000-0005-0000-0000-000057030000}"/>
    <cellStyle name="標準 11 6" xfId="856" xr:uid="{00000000-0005-0000-0000-000058030000}"/>
    <cellStyle name="標準 11 7" xfId="857" xr:uid="{00000000-0005-0000-0000-000059030000}"/>
    <cellStyle name="標準 11 8" xfId="858" xr:uid="{00000000-0005-0000-0000-00005A030000}"/>
    <cellStyle name="標準 11 9" xfId="859" xr:uid="{00000000-0005-0000-0000-00005B030000}"/>
    <cellStyle name="標準 12" xfId="860" xr:uid="{00000000-0005-0000-0000-00005C030000}"/>
    <cellStyle name="標準 12 2" xfId="861" xr:uid="{00000000-0005-0000-0000-00005D030000}"/>
    <cellStyle name="標準 12 3" xfId="862" xr:uid="{00000000-0005-0000-0000-00005E030000}"/>
    <cellStyle name="標準 12 4" xfId="863" xr:uid="{00000000-0005-0000-0000-00005F030000}"/>
    <cellStyle name="標準 12 5" xfId="864" xr:uid="{00000000-0005-0000-0000-000060030000}"/>
    <cellStyle name="標準 13" xfId="865" xr:uid="{00000000-0005-0000-0000-000061030000}"/>
    <cellStyle name="標準 13 2" xfId="866" xr:uid="{00000000-0005-0000-0000-000062030000}"/>
    <cellStyle name="標準 13 3" xfId="867" xr:uid="{00000000-0005-0000-0000-000063030000}"/>
    <cellStyle name="標準 13 4" xfId="868" xr:uid="{00000000-0005-0000-0000-000064030000}"/>
    <cellStyle name="標準 13 5" xfId="869" xr:uid="{00000000-0005-0000-0000-000065030000}"/>
    <cellStyle name="標準 14" xfId="870" xr:uid="{00000000-0005-0000-0000-000066030000}"/>
    <cellStyle name="標準 14 2" xfId="871" xr:uid="{00000000-0005-0000-0000-000067030000}"/>
    <cellStyle name="標準 14 3" xfId="872" xr:uid="{00000000-0005-0000-0000-000068030000}"/>
    <cellStyle name="標準 14 4" xfId="873" xr:uid="{00000000-0005-0000-0000-000069030000}"/>
    <cellStyle name="標準 14 5" xfId="874" xr:uid="{00000000-0005-0000-0000-00006A030000}"/>
    <cellStyle name="標準 15" xfId="875" xr:uid="{00000000-0005-0000-0000-00006B030000}"/>
    <cellStyle name="標準 15 2" xfId="876" xr:uid="{00000000-0005-0000-0000-00006C030000}"/>
    <cellStyle name="標準 15 3" xfId="877" xr:uid="{00000000-0005-0000-0000-00006D030000}"/>
    <cellStyle name="標準 15 4" xfId="878" xr:uid="{00000000-0005-0000-0000-00006E030000}"/>
    <cellStyle name="標準 15 5" xfId="879" xr:uid="{00000000-0005-0000-0000-00006F030000}"/>
    <cellStyle name="標準 15 6" xfId="880" xr:uid="{00000000-0005-0000-0000-000070030000}"/>
    <cellStyle name="標準 15 7" xfId="881" xr:uid="{00000000-0005-0000-0000-000071030000}"/>
    <cellStyle name="標準 15 8" xfId="882" xr:uid="{00000000-0005-0000-0000-000072030000}"/>
    <cellStyle name="標準 15 9" xfId="883" xr:uid="{00000000-0005-0000-0000-000073030000}"/>
    <cellStyle name="標準 16" xfId="884" xr:uid="{00000000-0005-0000-0000-000074030000}"/>
    <cellStyle name="標準 16 2" xfId="885" xr:uid="{00000000-0005-0000-0000-000075030000}"/>
    <cellStyle name="標準 16 3" xfId="886" xr:uid="{00000000-0005-0000-0000-000076030000}"/>
    <cellStyle name="標準 16 4" xfId="887" xr:uid="{00000000-0005-0000-0000-000077030000}"/>
    <cellStyle name="標準 17" xfId="888" xr:uid="{00000000-0005-0000-0000-000078030000}"/>
    <cellStyle name="標準 17 2" xfId="889" xr:uid="{00000000-0005-0000-0000-000079030000}"/>
    <cellStyle name="標準 17 3" xfId="890" xr:uid="{00000000-0005-0000-0000-00007A030000}"/>
    <cellStyle name="標準 17 4" xfId="891" xr:uid="{00000000-0005-0000-0000-00007B030000}"/>
    <cellStyle name="標準 18" xfId="892" xr:uid="{00000000-0005-0000-0000-00007C030000}"/>
    <cellStyle name="標準 18 2" xfId="893" xr:uid="{00000000-0005-0000-0000-00007D030000}"/>
    <cellStyle name="標準 18 3" xfId="894" xr:uid="{00000000-0005-0000-0000-00007E030000}"/>
    <cellStyle name="標準 18 4" xfId="895" xr:uid="{00000000-0005-0000-0000-00007F030000}"/>
    <cellStyle name="標準 19" xfId="896" xr:uid="{00000000-0005-0000-0000-000080030000}"/>
    <cellStyle name="標準 19 2" xfId="897" xr:uid="{00000000-0005-0000-0000-000081030000}"/>
    <cellStyle name="標準 19 3" xfId="898" xr:uid="{00000000-0005-0000-0000-000082030000}"/>
    <cellStyle name="標準 19 4" xfId="899" xr:uid="{00000000-0005-0000-0000-000083030000}"/>
    <cellStyle name="標準 2" xfId="900" xr:uid="{00000000-0005-0000-0000-000084030000}"/>
    <cellStyle name="標準 2 10" xfId="901" xr:uid="{00000000-0005-0000-0000-000085030000}"/>
    <cellStyle name="標準 2 11" xfId="902" xr:uid="{00000000-0005-0000-0000-000086030000}"/>
    <cellStyle name="標準 2 12" xfId="903" xr:uid="{00000000-0005-0000-0000-000087030000}"/>
    <cellStyle name="標準 2 13" xfId="904" xr:uid="{00000000-0005-0000-0000-000088030000}"/>
    <cellStyle name="標準 2 14" xfId="905" xr:uid="{00000000-0005-0000-0000-000089030000}"/>
    <cellStyle name="標準 2 15" xfId="906" xr:uid="{00000000-0005-0000-0000-00008A030000}"/>
    <cellStyle name="標準 2 16" xfId="907" xr:uid="{00000000-0005-0000-0000-00008B030000}"/>
    <cellStyle name="標準 2 17" xfId="908" xr:uid="{00000000-0005-0000-0000-00008C030000}"/>
    <cellStyle name="標準 2 18" xfId="909" xr:uid="{00000000-0005-0000-0000-00008D030000}"/>
    <cellStyle name="標準 2 2" xfId="910" xr:uid="{00000000-0005-0000-0000-00008E030000}"/>
    <cellStyle name="標準 2 2 2" xfId="911" xr:uid="{00000000-0005-0000-0000-00008F030000}"/>
    <cellStyle name="標準 2 2 2 2" xfId="912" xr:uid="{00000000-0005-0000-0000-000090030000}"/>
    <cellStyle name="標準 2 2 2 3" xfId="913" xr:uid="{00000000-0005-0000-0000-000091030000}"/>
    <cellStyle name="標準 2 2 3" xfId="914" xr:uid="{00000000-0005-0000-0000-000092030000}"/>
    <cellStyle name="標準 2 2 4" xfId="915" xr:uid="{00000000-0005-0000-0000-000093030000}"/>
    <cellStyle name="標準 2 2 4 2" xfId="916" xr:uid="{00000000-0005-0000-0000-000094030000}"/>
    <cellStyle name="標準 2 2 5" xfId="917" xr:uid="{00000000-0005-0000-0000-000095030000}"/>
    <cellStyle name="標準 2 2 6" xfId="918" xr:uid="{00000000-0005-0000-0000-000096030000}"/>
    <cellStyle name="標準 2 3" xfId="919" xr:uid="{00000000-0005-0000-0000-000097030000}"/>
    <cellStyle name="標準 2 3 2" xfId="920" xr:uid="{00000000-0005-0000-0000-000098030000}"/>
    <cellStyle name="標準 2 4" xfId="921" xr:uid="{00000000-0005-0000-0000-000099030000}"/>
    <cellStyle name="標準 2 4 2" xfId="922" xr:uid="{00000000-0005-0000-0000-00009A030000}"/>
    <cellStyle name="標準 2 5" xfId="923" xr:uid="{00000000-0005-0000-0000-00009B030000}"/>
    <cellStyle name="標準 2 5 2" xfId="924" xr:uid="{00000000-0005-0000-0000-00009C030000}"/>
    <cellStyle name="標準 2 6" xfId="925" xr:uid="{00000000-0005-0000-0000-00009D030000}"/>
    <cellStyle name="標準 2 6 2" xfId="926" xr:uid="{00000000-0005-0000-0000-00009E030000}"/>
    <cellStyle name="標準 2 7" xfId="927" xr:uid="{00000000-0005-0000-0000-00009F030000}"/>
    <cellStyle name="標準 2 8" xfId="928" xr:uid="{00000000-0005-0000-0000-0000A0030000}"/>
    <cellStyle name="標準 2 8 2" xfId="929" xr:uid="{00000000-0005-0000-0000-0000A1030000}"/>
    <cellStyle name="標準 2 9" xfId="930" xr:uid="{00000000-0005-0000-0000-0000A2030000}"/>
    <cellStyle name="標準 2 9 2" xfId="931" xr:uid="{00000000-0005-0000-0000-0000A3030000}"/>
    <cellStyle name="標準 2_データ" xfId="932" xr:uid="{00000000-0005-0000-0000-0000A4030000}"/>
    <cellStyle name="標準 20" xfId="933" xr:uid="{00000000-0005-0000-0000-0000A5030000}"/>
    <cellStyle name="標準 20 2" xfId="934" xr:uid="{00000000-0005-0000-0000-0000A6030000}"/>
    <cellStyle name="標準 20 3" xfId="935" xr:uid="{00000000-0005-0000-0000-0000A7030000}"/>
    <cellStyle name="標準 21" xfId="936" xr:uid="{00000000-0005-0000-0000-0000A8030000}"/>
    <cellStyle name="標準 21 2" xfId="937" xr:uid="{00000000-0005-0000-0000-0000A9030000}"/>
    <cellStyle name="標準 21 3" xfId="938" xr:uid="{00000000-0005-0000-0000-0000AA030000}"/>
    <cellStyle name="標準 21 4" xfId="939" xr:uid="{00000000-0005-0000-0000-0000AB030000}"/>
    <cellStyle name="標準 22" xfId="940" xr:uid="{00000000-0005-0000-0000-0000AC030000}"/>
    <cellStyle name="標準 22 2" xfId="941" xr:uid="{00000000-0005-0000-0000-0000AD030000}"/>
    <cellStyle name="標準 22 3" xfId="942" xr:uid="{00000000-0005-0000-0000-0000AE030000}"/>
    <cellStyle name="標準 22 4" xfId="943" xr:uid="{00000000-0005-0000-0000-0000AF030000}"/>
    <cellStyle name="標準 23" xfId="944" xr:uid="{00000000-0005-0000-0000-0000B0030000}"/>
    <cellStyle name="標準 23 2" xfId="945" xr:uid="{00000000-0005-0000-0000-0000B1030000}"/>
    <cellStyle name="標準 23 3" xfId="946" xr:uid="{00000000-0005-0000-0000-0000B2030000}"/>
    <cellStyle name="標準 23 4" xfId="947" xr:uid="{00000000-0005-0000-0000-0000B3030000}"/>
    <cellStyle name="標準 24" xfId="948" xr:uid="{00000000-0005-0000-0000-0000B4030000}"/>
    <cellStyle name="標準 25" xfId="949" xr:uid="{00000000-0005-0000-0000-0000B5030000}"/>
    <cellStyle name="標準 25 2" xfId="950" xr:uid="{00000000-0005-0000-0000-0000B6030000}"/>
    <cellStyle name="標準 25 3" xfId="951" xr:uid="{00000000-0005-0000-0000-0000B7030000}"/>
    <cellStyle name="標準 25 4" xfId="952" xr:uid="{00000000-0005-0000-0000-0000B8030000}"/>
    <cellStyle name="標準 26" xfId="953" xr:uid="{00000000-0005-0000-0000-0000B9030000}"/>
    <cellStyle name="標準 26 2" xfId="954" xr:uid="{00000000-0005-0000-0000-0000BA030000}"/>
    <cellStyle name="標準 26 3" xfId="955" xr:uid="{00000000-0005-0000-0000-0000BB030000}"/>
    <cellStyle name="標準 26 4" xfId="956" xr:uid="{00000000-0005-0000-0000-0000BC030000}"/>
    <cellStyle name="標準 27" xfId="957" xr:uid="{00000000-0005-0000-0000-0000BD030000}"/>
    <cellStyle name="標準 27 2" xfId="958" xr:uid="{00000000-0005-0000-0000-0000BE030000}"/>
    <cellStyle name="標準 27 3" xfId="959" xr:uid="{00000000-0005-0000-0000-0000BF030000}"/>
    <cellStyle name="標準 27 4" xfId="960" xr:uid="{00000000-0005-0000-0000-0000C0030000}"/>
    <cellStyle name="標準 28" xfId="961" xr:uid="{00000000-0005-0000-0000-0000C1030000}"/>
    <cellStyle name="標準 28 2" xfId="962" xr:uid="{00000000-0005-0000-0000-0000C2030000}"/>
    <cellStyle name="標準 28 3" xfId="963" xr:uid="{00000000-0005-0000-0000-0000C3030000}"/>
    <cellStyle name="標準 28 4" xfId="964" xr:uid="{00000000-0005-0000-0000-0000C4030000}"/>
    <cellStyle name="標準 29" xfId="965" xr:uid="{00000000-0005-0000-0000-0000C5030000}"/>
    <cellStyle name="標準 29 2" xfId="966" xr:uid="{00000000-0005-0000-0000-0000C6030000}"/>
    <cellStyle name="標準 29 2 2" xfId="967" xr:uid="{00000000-0005-0000-0000-0000C7030000}"/>
    <cellStyle name="標準 3" xfId="968" xr:uid="{00000000-0005-0000-0000-0000C8030000}"/>
    <cellStyle name="標準 3 2" xfId="969" xr:uid="{00000000-0005-0000-0000-0000C9030000}"/>
    <cellStyle name="標準 3 2 2" xfId="970" xr:uid="{00000000-0005-0000-0000-0000CA030000}"/>
    <cellStyle name="標準 3 2 3" xfId="971" xr:uid="{00000000-0005-0000-0000-0000CB030000}"/>
    <cellStyle name="標準 3 2 4" xfId="972" xr:uid="{00000000-0005-0000-0000-0000CC030000}"/>
    <cellStyle name="標準 3 3" xfId="973" xr:uid="{00000000-0005-0000-0000-0000CD030000}"/>
    <cellStyle name="標準 3 4" xfId="974" xr:uid="{00000000-0005-0000-0000-0000CE030000}"/>
    <cellStyle name="標準 3 5" xfId="975" xr:uid="{00000000-0005-0000-0000-0000CF030000}"/>
    <cellStyle name="標準 3 6" xfId="976" xr:uid="{00000000-0005-0000-0000-0000D0030000}"/>
    <cellStyle name="標準 30" xfId="977" xr:uid="{00000000-0005-0000-0000-0000D1030000}"/>
    <cellStyle name="標準 30 2" xfId="978" xr:uid="{00000000-0005-0000-0000-0000D2030000}"/>
    <cellStyle name="標準 30 3" xfId="979" xr:uid="{00000000-0005-0000-0000-0000D3030000}"/>
    <cellStyle name="標準 30 4" xfId="980" xr:uid="{00000000-0005-0000-0000-0000D4030000}"/>
    <cellStyle name="標準 31" xfId="981" xr:uid="{00000000-0005-0000-0000-0000D5030000}"/>
    <cellStyle name="標準 31 2" xfId="982" xr:uid="{00000000-0005-0000-0000-0000D6030000}"/>
    <cellStyle name="標準 31 3" xfId="983" xr:uid="{00000000-0005-0000-0000-0000D7030000}"/>
    <cellStyle name="標準 31 4" xfId="984" xr:uid="{00000000-0005-0000-0000-0000D8030000}"/>
    <cellStyle name="標準 32" xfId="985" xr:uid="{00000000-0005-0000-0000-0000D9030000}"/>
    <cellStyle name="標準 32 2" xfId="986" xr:uid="{00000000-0005-0000-0000-0000DA030000}"/>
    <cellStyle name="標準 32 3" xfId="987" xr:uid="{00000000-0005-0000-0000-0000DB030000}"/>
    <cellStyle name="標準 32 4" xfId="988" xr:uid="{00000000-0005-0000-0000-0000DC030000}"/>
    <cellStyle name="標準 33" xfId="989" xr:uid="{00000000-0005-0000-0000-0000DD030000}"/>
    <cellStyle name="標準 33 2" xfId="990" xr:uid="{00000000-0005-0000-0000-0000DE030000}"/>
    <cellStyle name="標準 34" xfId="991" xr:uid="{00000000-0005-0000-0000-0000DF030000}"/>
    <cellStyle name="標準 34 2" xfId="992" xr:uid="{00000000-0005-0000-0000-0000E0030000}"/>
    <cellStyle name="標準 34 2 2" xfId="993" xr:uid="{00000000-0005-0000-0000-0000E1030000}"/>
    <cellStyle name="標準 34 3" xfId="994" xr:uid="{00000000-0005-0000-0000-0000E2030000}"/>
    <cellStyle name="標準 34 3 2" xfId="995" xr:uid="{00000000-0005-0000-0000-0000E3030000}"/>
    <cellStyle name="標準 35" xfId="996" xr:uid="{00000000-0005-0000-0000-0000E4030000}"/>
    <cellStyle name="標準 35 2" xfId="997" xr:uid="{00000000-0005-0000-0000-0000E5030000}"/>
    <cellStyle name="標準 36" xfId="998" xr:uid="{00000000-0005-0000-0000-0000E6030000}"/>
    <cellStyle name="標準 36 2" xfId="999" xr:uid="{00000000-0005-0000-0000-0000E7030000}"/>
    <cellStyle name="標準 36 2 2" xfId="1000" xr:uid="{00000000-0005-0000-0000-0000E8030000}"/>
    <cellStyle name="標準 36 3" xfId="1001" xr:uid="{00000000-0005-0000-0000-0000E9030000}"/>
    <cellStyle name="標準 36 3 2" xfId="1002" xr:uid="{00000000-0005-0000-0000-0000EA030000}"/>
    <cellStyle name="標準 37" xfId="1003" xr:uid="{00000000-0005-0000-0000-0000EB030000}"/>
    <cellStyle name="標準 37 2" xfId="1004" xr:uid="{00000000-0005-0000-0000-0000EC030000}"/>
    <cellStyle name="標準 38" xfId="1005" xr:uid="{00000000-0005-0000-0000-0000ED030000}"/>
    <cellStyle name="標準 39" xfId="1006" xr:uid="{00000000-0005-0000-0000-0000EE030000}"/>
    <cellStyle name="標準 39 2" xfId="1007" xr:uid="{00000000-0005-0000-0000-0000EF030000}"/>
    <cellStyle name="標準 4" xfId="1008" xr:uid="{00000000-0005-0000-0000-0000F0030000}"/>
    <cellStyle name="標準 4 2" xfId="1009" xr:uid="{00000000-0005-0000-0000-0000F1030000}"/>
    <cellStyle name="標準 4 3" xfId="1010" xr:uid="{00000000-0005-0000-0000-0000F2030000}"/>
    <cellStyle name="標準 4 4" xfId="1011" xr:uid="{00000000-0005-0000-0000-0000F3030000}"/>
    <cellStyle name="標準 4 5" xfId="1012" xr:uid="{00000000-0005-0000-0000-0000F4030000}"/>
    <cellStyle name="標準 4 6" xfId="1013" xr:uid="{00000000-0005-0000-0000-0000F5030000}"/>
    <cellStyle name="標準 40" xfId="1014" xr:uid="{00000000-0005-0000-0000-0000F6030000}"/>
    <cellStyle name="標準 41" xfId="1015" xr:uid="{00000000-0005-0000-0000-0000F7030000}"/>
    <cellStyle name="標準 42" xfId="1016" xr:uid="{00000000-0005-0000-0000-0000F8030000}"/>
    <cellStyle name="標準 43" xfId="1017" xr:uid="{00000000-0005-0000-0000-0000F9030000}"/>
    <cellStyle name="標準 44" xfId="1018" xr:uid="{00000000-0005-0000-0000-0000FA030000}"/>
    <cellStyle name="標準 45" xfId="1019" xr:uid="{00000000-0005-0000-0000-0000FB030000}"/>
    <cellStyle name="標準 5" xfId="1020" xr:uid="{00000000-0005-0000-0000-0000FC030000}"/>
    <cellStyle name="標準 5 2" xfId="1021" xr:uid="{00000000-0005-0000-0000-0000FD030000}"/>
    <cellStyle name="標準 5 3" xfId="1022" xr:uid="{00000000-0005-0000-0000-0000FE030000}"/>
    <cellStyle name="標準 5 4" xfId="1023" xr:uid="{00000000-0005-0000-0000-0000FF030000}"/>
    <cellStyle name="標準 5 5" xfId="1024" xr:uid="{00000000-0005-0000-0000-000000040000}"/>
    <cellStyle name="標準 5 6" xfId="1025" xr:uid="{00000000-0005-0000-0000-000001040000}"/>
    <cellStyle name="標準 6" xfId="1026" xr:uid="{00000000-0005-0000-0000-000002040000}"/>
    <cellStyle name="標準 6 2" xfId="1027" xr:uid="{00000000-0005-0000-0000-000003040000}"/>
    <cellStyle name="標準 6 3" xfId="1028" xr:uid="{00000000-0005-0000-0000-000004040000}"/>
    <cellStyle name="標準 7" xfId="1029" xr:uid="{00000000-0005-0000-0000-000005040000}"/>
    <cellStyle name="標準 7 2" xfId="1030" xr:uid="{00000000-0005-0000-0000-000006040000}"/>
    <cellStyle name="標準 7 3" xfId="1031" xr:uid="{00000000-0005-0000-0000-000007040000}"/>
    <cellStyle name="標準 7 4" xfId="1032" xr:uid="{00000000-0005-0000-0000-000008040000}"/>
    <cellStyle name="標準 7 5" xfId="1033" xr:uid="{00000000-0005-0000-0000-000009040000}"/>
    <cellStyle name="標準 8" xfId="1034" xr:uid="{00000000-0005-0000-0000-00000A040000}"/>
    <cellStyle name="標準 8 2" xfId="1035" xr:uid="{00000000-0005-0000-0000-00000B040000}"/>
    <cellStyle name="標準 8 3" xfId="1036" xr:uid="{00000000-0005-0000-0000-00000C040000}"/>
    <cellStyle name="標準 8 4" xfId="1037" xr:uid="{00000000-0005-0000-0000-00000D040000}"/>
    <cellStyle name="標準 8 5" xfId="1038" xr:uid="{00000000-0005-0000-0000-00000E040000}"/>
    <cellStyle name="標準 9" xfId="1039" xr:uid="{00000000-0005-0000-0000-00000F040000}"/>
    <cellStyle name="標準 9 2" xfId="1040" xr:uid="{00000000-0005-0000-0000-000010040000}"/>
    <cellStyle name="標準 9 3" xfId="1041" xr:uid="{00000000-0005-0000-0000-000011040000}"/>
    <cellStyle name="標準 9 4" xfId="1042" xr:uid="{00000000-0005-0000-0000-000012040000}"/>
    <cellStyle name="標準 9 5" xfId="1043" xr:uid="{00000000-0005-0000-0000-000013040000}"/>
    <cellStyle name="標準_Sheet1" xfId="1061" xr:uid="{FACCE3B1-6D77-43BB-AB40-1C3B8BF3A2DF}"/>
    <cellStyle name="不良" xfId="1044" xr:uid="{00000000-0005-0000-0000-000014040000}"/>
    <cellStyle name="普通" xfId="1045" xr:uid="{00000000-0005-0000-0000-000015040000}"/>
    <cellStyle name="良" xfId="1046" xr:uid="{00000000-0005-0000-0000-000016040000}"/>
    <cellStyle name="良い 2" xfId="1047" xr:uid="{00000000-0005-0000-0000-000017040000}"/>
    <cellStyle name="良い 2 2" xfId="1048" xr:uid="{00000000-0005-0000-0000-000018040000}"/>
    <cellStyle name="良い 2 3" xfId="1049" xr:uid="{00000000-0005-0000-0000-000019040000}"/>
    <cellStyle name="良い 3" xfId="1050" xr:uid="{00000000-0005-0000-0000-00001A040000}"/>
    <cellStyle name="良い 3 2" xfId="1051" xr:uid="{00000000-0005-0000-0000-00001B040000}"/>
    <cellStyle name="良い 3 3" xfId="1052" xr:uid="{00000000-0005-0000-0000-00001C040000}"/>
    <cellStyle name="良い 4" xfId="1053" xr:uid="{00000000-0005-0000-0000-00001D040000}"/>
    <cellStyle name="良い 4 2" xfId="1054" xr:uid="{00000000-0005-0000-0000-00001E040000}"/>
    <cellStyle name="良い 4 3" xfId="1055" xr:uid="{00000000-0005-0000-0000-00001F040000}"/>
    <cellStyle name="良い 5" xfId="1056" xr:uid="{00000000-0005-0000-0000-000020040000}"/>
    <cellStyle name="良い 5 2" xfId="1057" xr:uid="{00000000-0005-0000-0000-000021040000}"/>
    <cellStyle name="良い 5 3" xfId="1058" xr:uid="{00000000-0005-0000-0000-000022040000}"/>
    <cellStyle name="良い 6" xfId="1059" xr:uid="{00000000-0005-0000-0000-000023040000}"/>
    <cellStyle name="良い 7" xfId="1060" xr:uid="{00000000-0005-0000-0000-00002404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44726</xdr:colOff>
      <xdr:row>30</xdr:row>
      <xdr:rowOff>28164</xdr:rowOff>
    </xdr:from>
    <xdr:to>
      <xdr:col>10</xdr:col>
      <xdr:colOff>173935</xdr:colOff>
      <xdr:row>32</xdr:row>
      <xdr:rowOff>190500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823785" y="6124164"/>
          <a:ext cx="4462150" cy="565748"/>
        </a:xfrm>
        <a:prstGeom prst="wedgeRoundRectCallout">
          <a:avLst>
            <a:gd name="adj1" fmla="val -40151"/>
            <a:gd name="adj2" fmla="val 224552"/>
            <a:gd name="adj3" fmla="val 16667"/>
          </a:avLst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電力量用金の区分は、該当署の一般配送事業者（中部電力または北陸電力）の区分による。ＨＰで公表されている。記載例は中部電力。</a:t>
          </a:r>
        </a:p>
      </xdr:txBody>
    </xdr:sp>
    <xdr:clientData/>
  </xdr:twoCellAnchor>
  <xdr:twoCellAnchor>
    <xdr:from>
      <xdr:col>4</xdr:col>
      <xdr:colOff>231588</xdr:colOff>
      <xdr:row>36</xdr:row>
      <xdr:rowOff>7471</xdr:rowOff>
    </xdr:from>
    <xdr:to>
      <xdr:col>4</xdr:col>
      <xdr:colOff>440764</xdr:colOff>
      <xdr:row>39</xdr:row>
      <xdr:rowOff>186765</xdr:rowOff>
    </xdr:to>
    <xdr:sp macro="" textlink="">
      <xdr:nvSpPr>
        <xdr:cNvPr id="6" name="右中かっこ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010647" y="7313706"/>
          <a:ext cx="209176" cy="784412"/>
        </a:xfrm>
        <a:prstGeom prst="rightBrace">
          <a:avLst>
            <a:gd name="adj1" fmla="val 40476"/>
            <a:gd name="adj2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3"/>
  <sheetViews>
    <sheetView zoomScaleNormal="100" workbookViewId="0">
      <selection activeCell="H10" sqref="H10"/>
    </sheetView>
  </sheetViews>
  <sheetFormatPr defaultRowHeight="25.5" customHeight="1" x14ac:dyDescent="0.15"/>
  <cols>
    <col min="1" max="1" width="8.5" customWidth="1"/>
    <col min="2" max="6" width="14.875" customWidth="1"/>
    <col min="7" max="8" width="5.25" customWidth="1"/>
    <col min="9" max="9" width="20.25" customWidth="1"/>
  </cols>
  <sheetData>
    <row r="1" spans="1:18" ht="25.5" customHeight="1" x14ac:dyDescent="0.15">
      <c r="A1" s="173" t="s">
        <v>98</v>
      </c>
      <c r="B1" s="173"/>
      <c r="C1" s="173"/>
      <c r="D1" s="173"/>
      <c r="E1" s="173"/>
      <c r="F1" s="173"/>
      <c r="G1" s="173"/>
      <c r="H1" s="173"/>
      <c r="I1" s="117"/>
      <c r="J1" s="116"/>
      <c r="K1" s="116"/>
      <c r="L1" s="116"/>
      <c r="M1" s="116"/>
      <c r="N1" s="116"/>
      <c r="O1" s="116"/>
      <c r="P1" s="116"/>
      <c r="Q1" s="116"/>
      <c r="R1" s="116"/>
    </row>
    <row r="2" spans="1:18" ht="25.5" customHeight="1" x14ac:dyDescent="0.15">
      <c r="I2" s="169" t="s">
        <v>114</v>
      </c>
      <c r="J2" s="170"/>
      <c r="K2" s="28"/>
      <c r="L2" s="28"/>
      <c r="M2" s="28"/>
      <c r="N2" s="28"/>
      <c r="O2" s="28"/>
      <c r="P2" s="28"/>
      <c r="Q2" s="28"/>
      <c r="R2" s="28"/>
    </row>
    <row r="3" spans="1:18" ht="25.5" customHeight="1" x14ac:dyDescent="0.15">
      <c r="A3" s="119" t="s">
        <v>119</v>
      </c>
      <c r="B3" s="119" t="s">
        <v>133</v>
      </c>
      <c r="C3" s="119"/>
      <c r="D3" s="119"/>
      <c r="I3" s="171" t="s">
        <v>115</v>
      </c>
      <c r="J3" s="172"/>
      <c r="K3" s="28"/>
      <c r="L3" s="28"/>
      <c r="M3" s="28"/>
      <c r="N3" s="28"/>
      <c r="O3" s="28"/>
      <c r="P3" s="28"/>
      <c r="Q3" s="28"/>
      <c r="R3" s="28"/>
    </row>
    <row r="4" spans="1:18" ht="25.5" customHeight="1" x14ac:dyDescent="0.15">
      <c r="I4" s="94"/>
      <c r="J4" s="28"/>
      <c r="K4" s="28"/>
      <c r="L4" s="28"/>
      <c r="M4" s="28"/>
      <c r="N4" s="28"/>
      <c r="O4" s="28"/>
      <c r="P4" s="28"/>
      <c r="Q4" s="28"/>
      <c r="R4" s="28"/>
    </row>
    <row r="5" spans="1:18" ht="25.5" customHeight="1" x14ac:dyDescent="0.15">
      <c r="A5" s="118" t="s">
        <v>89</v>
      </c>
      <c r="B5" s="174" t="s">
        <v>88</v>
      </c>
      <c r="C5" s="175"/>
      <c r="D5" s="174" t="s">
        <v>92</v>
      </c>
      <c r="E5" s="175"/>
      <c r="F5" s="118" t="s">
        <v>90</v>
      </c>
      <c r="G5" s="174" t="s">
        <v>99</v>
      </c>
      <c r="H5" s="175"/>
      <c r="I5" s="28"/>
      <c r="J5" s="28"/>
      <c r="K5" s="28"/>
      <c r="L5" s="28"/>
      <c r="M5" s="28"/>
      <c r="N5" s="28"/>
      <c r="O5" s="28"/>
      <c r="P5" s="28"/>
      <c r="Q5" s="28"/>
    </row>
    <row r="6" spans="1:18" ht="25.5" customHeight="1" x14ac:dyDescent="0.15">
      <c r="A6" s="118">
        <v>1</v>
      </c>
      <c r="B6" s="178" t="s">
        <v>94</v>
      </c>
      <c r="C6" s="179"/>
      <c r="D6" s="178" t="s">
        <v>96</v>
      </c>
      <c r="E6" s="179"/>
      <c r="F6" s="118" t="s">
        <v>91</v>
      </c>
      <c r="G6" s="136">
        <v>20</v>
      </c>
      <c r="H6" s="137" t="s">
        <v>100</v>
      </c>
    </row>
    <row r="7" spans="1:18" ht="25.5" customHeight="1" x14ac:dyDescent="0.15">
      <c r="A7" s="118">
        <v>2</v>
      </c>
      <c r="B7" s="176"/>
      <c r="C7" s="177"/>
      <c r="D7" s="176" t="s">
        <v>95</v>
      </c>
      <c r="E7" s="177"/>
      <c r="F7" s="118" t="s">
        <v>97</v>
      </c>
      <c r="G7" s="136">
        <v>35</v>
      </c>
      <c r="H7" s="137" t="s">
        <v>101</v>
      </c>
    </row>
    <row r="9" spans="1:18" ht="25.5" customHeight="1" x14ac:dyDescent="0.15">
      <c r="A9" t="s">
        <v>106</v>
      </c>
      <c r="D9" s="141" t="s">
        <v>110</v>
      </c>
    </row>
    <row r="10" spans="1:18" ht="25.5" customHeight="1" x14ac:dyDescent="0.15">
      <c r="B10" s="118" t="s">
        <v>107</v>
      </c>
      <c r="C10" s="118" t="s">
        <v>108</v>
      </c>
      <c r="D10" s="118" t="s">
        <v>109</v>
      </c>
    </row>
    <row r="11" spans="1:18" ht="25.5" customHeight="1" x14ac:dyDescent="0.15">
      <c r="B11" s="143">
        <v>46113</v>
      </c>
      <c r="C11" s="142">
        <v>900</v>
      </c>
      <c r="D11" s="142">
        <v>2710</v>
      </c>
    </row>
    <row r="12" spans="1:18" ht="25.5" customHeight="1" x14ac:dyDescent="0.15">
      <c r="B12" s="143">
        <v>46143</v>
      </c>
      <c r="C12" s="142">
        <v>320</v>
      </c>
      <c r="D12" s="142">
        <v>2370</v>
      </c>
    </row>
    <row r="13" spans="1:18" ht="25.5" customHeight="1" x14ac:dyDescent="0.15">
      <c r="B13" s="143">
        <v>46174</v>
      </c>
      <c r="C13" s="142">
        <v>900</v>
      </c>
      <c r="D13" s="142">
        <v>2120</v>
      </c>
    </row>
    <row r="14" spans="1:18" ht="25.5" customHeight="1" x14ac:dyDescent="0.15">
      <c r="B14" s="143">
        <v>46204</v>
      </c>
      <c r="C14" s="142">
        <v>1910</v>
      </c>
      <c r="D14" s="142">
        <v>2260</v>
      </c>
    </row>
    <row r="15" spans="1:18" ht="25.5" customHeight="1" x14ac:dyDescent="0.15">
      <c r="B15" s="143">
        <v>46235</v>
      </c>
      <c r="C15" s="142">
        <v>2220</v>
      </c>
      <c r="D15" s="142">
        <v>2310</v>
      </c>
    </row>
    <row r="16" spans="1:18" ht="25.5" customHeight="1" x14ac:dyDescent="0.15">
      <c r="B16" s="143">
        <v>46266</v>
      </c>
      <c r="C16" s="142">
        <v>1120</v>
      </c>
      <c r="D16" s="142">
        <v>2280</v>
      </c>
    </row>
    <row r="17" spans="2:4" ht="25.5" customHeight="1" x14ac:dyDescent="0.15">
      <c r="B17" s="143">
        <v>46296</v>
      </c>
      <c r="C17" s="142">
        <v>460</v>
      </c>
      <c r="D17" s="142">
        <v>2500</v>
      </c>
    </row>
    <row r="18" spans="2:4" ht="25.5" customHeight="1" x14ac:dyDescent="0.15">
      <c r="B18" s="143">
        <v>46327</v>
      </c>
      <c r="C18" s="142">
        <v>1890</v>
      </c>
      <c r="D18" s="142">
        <v>2800</v>
      </c>
    </row>
    <row r="19" spans="2:4" ht="25.5" customHeight="1" x14ac:dyDescent="0.15">
      <c r="B19" s="143">
        <v>46357</v>
      </c>
      <c r="C19" s="142">
        <v>3020</v>
      </c>
      <c r="D19" s="142">
        <v>3170</v>
      </c>
    </row>
    <row r="20" spans="2:4" ht="25.5" customHeight="1" x14ac:dyDescent="0.15">
      <c r="B20" s="143">
        <v>46388</v>
      </c>
      <c r="C20" s="142">
        <v>3810</v>
      </c>
      <c r="D20" s="142">
        <v>3290</v>
      </c>
    </row>
    <row r="21" spans="2:4" ht="25.5" customHeight="1" x14ac:dyDescent="0.15">
      <c r="B21" s="143">
        <v>46419</v>
      </c>
      <c r="C21" s="142">
        <v>2460</v>
      </c>
      <c r="D21" s="142">
        <v>2990</v>
      </c>
    </row>
    <row r="22" spans="2:4" ht="25.5" customHeight="1" x14ac:dyDescent="0.15">
      <c r="B22" s="143">
        <v>46447</v>
      </c>
      <c r="C22" s="142">
        <v>1930</v>
      </c>
      <c r="D22" s="142">
        <v>2900</v>
      </c>
    </row>
    <row r="23" spans="2:4" ht="25.5" customHeight="1" x14ac:dyDescent="0.15">
      <c r="B23" s="118" t="s">
        <v>111</v>
      </c>
      <c r="C23" s="142">
        <f>SUM(C11:C22)</f>
        <v>20940</v>
      </c>
      <c r="D23" s="142">
        <f>SUM(D11:D22)</f>
        <v>31700</v>
      </c>
    </row>
  </sheetData>
  <mergeCells count="9">
    <mergeCell ref="D7:E7"/>
    <mergeCell ref="D6:E6"/>
    <mergeCell ref="B6:C7"/>
    <mergeCell ref="B5:C5"/>
    <mergeCell ref="I2:J2"/>
    <mergeCell ref="I3:J3"/>
    <mergeCell ref="A1:H1"/>
    <mergeCell ref="G5:H5"/>
    <mergeCell ref="D5:E5"/>
  </mergeCells>
  <phoneticPr fontId="2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9"/>
  <sheetViews>
    <sheetView tabSelected="1" showWhiteSpace="0" zoomScaleNormal="100" zoomScaleSheetLayoutView="100" zoomScalePageLayoutView="130" workbookViewId="0">
      <selection activeCell="P15" sqref="P15"/>
    </sheetView>
  </sheetViews>
  <sheetFormatPr defaultColWidth="9" defaultRowHeight="30.75" customHeight="1" x14ac:dyDescent="0.15"/>
  <cols>
    <col min="1" max="1" width="2.5" style="144" customWidth="1"/>
    <col min="2" max="11" width="8.625" style="144" customWidth="1"/>
    <col min="12" max="12" width="5.125" style="144" customWidth="1"/>
    <col min="13" max="13" width="8.625" style="144" customWidth="1"/>
    <col min="14" max="16384" width="9" style="144"/>
  </cols>
  <sheetData>
    <row r="1" spans="1:13" ht="21.75" customHeight="1" x14ac:dyDescent="0.15">
      <c r="A1" s="144" t="s">
        <v>130</v>
      </c>
    </row>
    <row r="2" spans="1:13" ht="30.75" customHeight="1" x14ac:dyDescent="0.15">
      <c r="A2" s="181" t="s">
        <v>131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63"/>
    </row>
    <row r="3" spans="1:13" ht="23.1" customHeight="1" x14ac:dyDescent="0.15">
      <c r="A3" s="152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</row>
    <row r="4" spans="1:13" ht="23.1" customHeight="1" x14ac:dyDescent="0.15">
      <c r="I4" s="144" t="s">
        <v>134</v>
      </c>
    </row>
    <row r="5" spans="1:13" ht="23.1" customHeight="1" x14ac:dyDescent="0.15">
      <c r="I5" s="144" t="s">
        <v>147</v>
      </c>
    </row>
    <row r="6" spans="1:13" ht="23.1" customHeight="1" x14ac:dyDescent="0.15">
      <c r="B6" s="144" t="s">
        <v>120</v>
      </c>
    </row>
    <row r="7" spans="1:13" ht="23.1" customHeight="1" x14ac:dyDescent="0.15">
      <c r="B7" s="144" t="s">
        <v>148</v>
      </c>
    </row>
    <row r="8" spans="1:13" ht="23.1" customHeight="1" x14ac:dyDescent="0.15">
      <c r="G8" s="144" t="s">
        <v>135</v>
      </c>
    </row>
    <row r="9" spans="1:13" ht="23.1" customHeight="1" x14ac:dyDescent="0.15">
      <c r="G9" s="182" t="s">
        <v>136</v>
      </c>
      <c r="H9" s="182"/>
    </row>
    <row r="10" spans="1:13" ht="23.1" customHeight="1" x14ac:dyDescent="0.15">
      <c r="G10" s="182" t="s">
        <v>121</v>
      </c>
      <c r="H10" s="182"/>
    </row>
    <row r="11" spans="1:13" ht="23.1" customHeight="1" x14ac:dyDescent="0.15">
      <c r="G11" s="182" t="s">
        <v>137</v>
      </c>
      <c r="H11" s="182"/>
    </row>
    <row r="12" spans="1:13" ht="23.1" customHeight="1" x14ac:dyDescent="0.15"/>
    <row r="13" spans="1:13" ht="23.1" customHeight="1" x14ac:dyDescent="0.15">
      <c r="C13" s="180" t="s">
        <v>138</v>
      </c>
      <c r="D13" s="180"/>
      <c r="E13" s="180"/>
      <c r="F13" s="180"/>
      <c r="G13" s="180"/>
      <c r="H13" s="180"/>
    </row>
    <row r="14" spans="1:13" ht="23.1" customHeight="1" x14ac:dyDescent="0.15"/>
    <row r="15" spans="1:13" ht="23.1" customHeight="1" x14ac:dyDescent="0.15">
      <c r="C15" s="144" t="s">
        <v>163</v>
      </c>
    </row>
    <row r="16" spans="1:13" ht="23.1" customHeight="1" x14ac:dyDescent="0.15"/>
    <row r="17" spans="1:13" ht="23.1" customHeight="1" x14ac:dyDescent="0.15">
      <c r="B17" s="144" t="s">
        <v>149</v>
      </c>
    </row>
    <row r="18" spans="1:13" ht="23.1" customHeight="1" x14ac:dyDescent="0.15">
      <c r="B18" s="144" t="s">
        <v>158</v>
      </c>
    </row>
    <row r="19" spans="1:13" ht="23.1" customHeight="1" x14ac:dyDescent="0.15"/>
    <row r="20" spans="1:13" ht="23.1" customHeight="1" x14ac:dyDescent="0.15">
      <c r="A20" s="156"/>
      <c r="B20" s="144" t="s">
        <v>156</v>
      </c>
      <c r="C20" s="156"/>
      <c r="E20" s="156"/>
      <c r="H20" s="155" t="s">
        <v>123</v>
      </c>
      <c r="I20" s="158"/>
      <c r="J20" s="158"/>
      <c r="K20" s="159"/>
      <c r="L20" s="156"/>
      <c r="M20" s="153"/>
    </row>
    <row r="21" spans="1:13" ht="23.1" customHeight="1" x14ac:dyDescent="0.15">
      <c r="A21" s="156"/>
      <c r="B21" s="144" t="s">
        <v>157</v>
      </c>
      <c r="C21" s="156"/>
      <c r="H21" s="166" t="s">
        <v>151</v>
      </c>
      <c r="J21" s="156"/>
      <c r="K21" s="157"/>
      <c r="L21" s="156"/>
      <c r="M21" s="153"/>
    </row>
    <row r="22" spans="1:13" ht="23.1" customHeight="1" x14ac:dyDescent="0.15">
      <c r="A22" s="156"/>
      <c r="B22" s="144" t="s">
        <v>161</v>
      </c>
      <c r="C22" s="156"/>
      <c r="D22" s="153"/>
      <c r="E22" s="153"/>
      <c r="H22" s="166" t="s">
        <v>152</v>
      </c>
      <c r="J22" s="156"/>
      <c r="K22" s="157"/>
      <c r="L22" s="156"/>
      <c r="M22" s="153"/>
    </row>
    <row r="23" spans="1:13" ht="23.1" customHeight="1" x14ac:dyDescent="0.15">
      <c r="A23" s="156"/>
      <c r="B23" s="144" t="s">
        <v>162</v>
      </c>
      <c r="C23" s="153"/>
      <c r="D23" s="153"/>
      <c r="E23" s="153"/>
      <c r="F23" s="153"/>
      <c r="G23" s="168"/>
      <c r="H23" s="166" t="s">
        <v>153</v>
      </c>
      <c r="J23" s="156"/>
      <c r="K23" s="157"/>
      <c r="L23" s="156"/>
      <c r="M23" s="153"/>
    </row>
    <row r="24" spans="1:13" ht="23.1" customHeight="1" x14ac:dyDescent="0.15">
      <c r="A24" s="156"/>
      <c r="B24" s="144" t="s">
        <v>159</v>
      </c>
      <c r="C24" s="153"/>
      <c r="D24" s="153"/>
      <c r="E24" s="153"/>
      <c r="F24" s="153"/>
      <c r="G24" s="168"/>
      <c r="H24" s="166" t="s">
        <v>154</v>
      </c>
      <c r="J24" s="156"/>
      <c r="K24" s="157"/>
      <c r="L24" s="156"/>
      <c r="M24" s="153"/>
    </row>
    <row r="25" spans="1:13" ht="23.1" customHeight="1" x14ac:dyDescent="0.15">
      <c r="A25" s="156"/>
      <c r="B25" s="144" t="s">
        <v>160</v>
      </c>
      <c r="C25" s="156"/>
      <c r="D25" s="153"/>
      <c r="H25" s="167" t="s">
        <v>155</v>
      </c>
      <c r="I25" s="165"/>
      <c r="J25" s="160"/>
      <c r="K25" s="161"/>
      <c r="L25" s="156"/>
      <c r="M25" s="153"/>
    </row>
    <row r="26" spans="1:13" ht="23.1" customHeight="1" x14ac:dyDescent="0.15">
      <c r="A26" s="156"/>
      <c r="B26" s="156"/>
      <c r="C26" s="156"/>
      <c r="D26" s="153"/>
      <c r="H26" s="154"/>
      <c r="I26" s="153"/>
      <c r="J26" s="156"/>
      <c r="K26" s="156"/>
      <c r="L26" s="156"/>
      <c r="M26" s="153"/>
    </row>
    <row r="27" spans="1:13" ht="23.1" customHeight="1" x14ac:dyDescent="0.15">
      <c r="A27" s="156"/>
      <c r="B27" s="156"/>
      <c r="C27" s="156"/>
      <c r="D27" s="153"/>
      <c r="H27" s="154"/>
      <c r="I27" s="153"/>
      <c r="J27" s="156"/>
      <c r="K27" s="156"/>
      <c r="L27" s="156"/>
      <c r="M27" s="153"/>
    </row>
    <row r="28" spans="1:13" ht="23.1" customHeight="1" x14ac:dyDescent="0.15">
      <c r="A28" s="156"/>
      <c r="B28" s="156"/>
      <c r="C28" s="156"/>
      <c r="D28" s="153"/>
      <c r="H28" s="154"/>
      <c r="I28" s="153"/>
      <c r="J28" s="156"/>
      <c r="K28" s="156"/>
      <c r="L28" s="156"/>
      <c r="M28" s="153"/>
    </row>
    <row r="29" spans="1:13" ht="23.1" customHeight="1" x14ac:dyDescent="0.15">
      <c r="A29" s="156"/>
      <c r="B29" s="156"/>
      <c r="C29" s="156"/>
      <c r="D29" s="153"/>
      <c r="F29" s="164"/>
      <c r="G29" s="164"/>
      <c r="H29" s="162"/>
      <c r="I29" s="156"/>
      <c r="J29" s="156"/>
      <c r="K29" s="156"/>
      <c r="L29" s="156"/>
      <c r="M29" s="153"/>
    </row>
    <row r="30" spans="1:13" ht="15" customHeight="1" x14ac:dyDescent="0.15">
      <c r="B30" s="154" t="s">
        <v>116</v>
      </c>
      <c r="C30" s="154"/>
      <c r="D30" s="154"/>
      <c r="E30" s="154"/>
      <c r="F30" s="154"/>
      <c r="G30" s="154"/>
      <c r="H30" s="154"/>
      <c r="I30" s="154"/>
      <c r="J30" s="154"/>
      <c r="K30" s="154"/>
      <c r="L30" s="154"/>
    </row>
    <row r="31" spans="1:13" ht="15" customHeight="1" x14ac:dyDescent="0.15">
      <c r="B31" s="154" t="s">
        <v>140</v>
      </c>
      <c r="C31" s="154"/>
      <c r="D31" s="154"/>
      <c r="E31" s="154"/>
      <c r="F31" s="154"/>
      <c r="G31" s="154"/>
      <c r="H31" s="154"/>
      <c r="I31" s="154"/>
      <c r="J31" s="154"/>
      <c r="K31" s="154"/>
      <c r="L31" s="154"/>
    </row>
    <row r="32" spans="1:13" ht="15" customHeight="1" x14ac:dyDescent="0.15">
      <c r="B32" s="154" t="s">
        <v>139</v>
      </c>
      <c r="C32" s="154"/>
      <c r="D32" s="154"/>
      <c r="E32" s="154"/>
      <c r="F32" s="154"/>
      <c r="G32" s="154"/>
      <c r="H32" s="154"/>
      <c r="I32" s="154"/>
      <c r="J32" s="154"/>
      <c r="K32" s="154"/>
      <c r="L32" s="154"/>
    </row>
    <row r="33" spans="2:12" ht="15" customHeight="1" x14ac:dyDescent="0.15">
      <c r="B33" s="154" t="s">
        <v>141</v>
      </c>
      <c r="C33" s="154"/>
      <c r="D33" s="154"/>
      <c r="E33" s="154"/>
      <c r="F33" s="154"/>
      <c r="G33" s="154"/>
      <c r="H33" s="154"/>
      <c r="I33" s="154"/>
      <c r="J33" s="154"/>
      <c r="K33" s="154"/>
      <c r="L33" s="154"/>
    </row>
    <row r="34" spans="2:12" ht="15" customHeight="1" x14ac:dyDescent="0.15">
      <c r="B34" s="154" t="s">
        <v>146</v>
      </c>
      <c r="C34" s="154"/>
      <c r="D34" s="154"/>
      <c r="E34" s="154"/>
      <c r="F34" s="154"/>
      <c r="G34" s="154"/>
      <c r="H34" s="154"/>
      <c r="I34" s="154"/>
      <c r="J34" s="154"/>
      <c r="K34" s="154"/>
      <c r="L34" s="154"/>
    </row>
    <row r="35" spans="2:12" ht="15" customHeight="1" x14ac:dyDescent="0.15">
      <c r="B35" s="154" t="s">
        <v>145</v>
      </c>
      <c r="C35" s="154"/>
      <c r="D35" s="154"/>
      <c r="E35" s="154"/>
      <c r="F35" s="154"/>
      <c r="G35" s="154"/>
      <c r="H35" s="154"/>
      <c r="I35" s="154"/>
      <c r="J35" s="154"/>
      <c r="K35" s="154"/>
      <c r="L35" s="154"/>
    </row>
    <row r="36" spans="2:12" ht="15" customHeight="1" x14ac:dyDescent="0.15">
      <c r="B36" s="154" t="s">
        <v>142</v>
      </c>
      <c r="C36" s="154"/>
      <c r="D36" s="154"/>
      <c r="E36" s="154"/>
      <c r="F36" s="154"/>
      <c r="G36" s="154"/>
      <c r="H36" s="154"/>
      <c r="I36" s="154"/>
      <c r="J36" s="154"/>
      <c r="K36" s="154"/>
      <c r="L36" s="154"/>
    </row>
    <row r="37" spans="2:12" ht="15" customHeight="1" x14ac:dyDescent="0.15">
      <c r="B37" s="154" t="s">
        <v>143</v>
      </c>
      <c r="C37" s="154"/>
      <c r="D37" s="154"/>
      <c r="E37" s="154"/>
      <c r="F37" s="154"/>
      <c r="G37" s="154"/>
      <c r="H37" s="154"/>
      <c r="I37" s="154"/>
      <c r="J37" s="154"/>
      <c r="K37" s="154"/>
      <c r="L37" s="154"/>
    </row>
    <row r="38" spans="2:12" ht="15" customHeight="1" x14ac:dyDescent="0.15">
      <c r="B38" s="154" t="s">
        <v>144</v>
      </c>
      <c r="C38" s="154"/>
      <c r="D38" s="154"/>
      <c r="E38" s="154"/>
      <c r="F38" s="154"/>
      <c r="G38" s="154"/>
      <c r="H38" s="154"/>
      <c r="I38" s="154"/>
      <c r="J38" s="154"/>
      <c r="K38" s="154"/>
      <c r="L38" s="154"/>
    </row>
    <row r="39" spans="2:12" ht="18.75" customHeight="1" x14ac:dyDescent="0.15"/>
  </sheetData>
  <mergeCells count="5">
    <mergeCell ref="C13:H13"/>
    <mergeCell ref="A2:L2"/>
    <mergeCell ref="G11:H11"/>
    <mergeCell ref="G10:H10"/>
    <mergeCell ref="G9:H9"/>
  </mergeCells>
  <phoneticPr fontId="2"/>
  <printOptions horizontalCentered="1"/>
  <pageMargins left="0.51181102362204722" right="0.31496062992125984" top="0.55118110236220474" bottom="0.55118110236220474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09"/>
  <sheetViews>
    <sheetView zoomScaleNormal="100" zoomScaleSheetLayoutView="100" workbookViewId="0">
      <selection activeCell="P15" sqref="P15"/>
    </sheetView>
  </sheetViews>
  <sheetFormatPr defaultColWidth="9" defaultRowHeight="13.5" x14ac:dyDescent="0.15"/>
  <cols>
    <col min="1" max="1" width="11.375" customWidth="1"/>
    <col min="2" max="3" width="8.625" customWidth="1"/>
    <col min="4" max="4" width="11.75" bestFit="1" customWidth="1"/>
    <col min="5" max="5" width="8.375" customWidth="1"/>
    <col min="6" max="6" width="11.25" customWidth="1"/>
    <col min="7" max="7" width="9.75" customWidth="1"/>
    <col min="8" max="9" width="11.25" customWidth="1"/>
    <col min="10" max="10" width="11.375" customWidth="1"/>
    <col min="11" max="11" width="7.875" bestFit="1" customWidth="1"/>
    <col min="12" max="12" width="12.5" bestFit="1" customWidth="1"/>
    <col min="13" max="13" width="13.625" bestFit="1" customWidth="1"/>
    <col min="14" max="14" width="12.375" customWidth="1"/>
    <col min="15" max="15" width="6" customWidth="1"/>
  </cols>
  <sheetData>
    <row r="1" spans="1:14" x14ac:dyDescent="0.15">
      <c r="A1" t="s">
        <v>112</v>
      </c>
    </row>
    <row r="2" spans="1:14" ht="17.25" x14ac:dyDescent="0.15">
      <c r="A2" s="183" t="s">
        <v>117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</row>
    <row r="3" spans="1:14" ht="6.6" customHeight="1" x14ac:dyDescent="0.15"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ht="17.25" x14ac:dyDescent="0.15">
      <c r="A4" s="119" t="s">
        <v>46</v>
      </c>
      <c r="B4" s="119" t="str">
        <f>+基本情報!B3</f>
        <v>令和８年度富山森林管理署庁舎等電力供給業務（単価）</v>
      </c>
      <c r="E4" s="28"/>
      <c r="F4" s="28"/>
      <c r="G4" s="28"/>
      <c r="H4" s="28"/>
      <c r="I4" s="28"/>
      <c r="J4" s="147"/>
      <c r="K4" s="28"/>
      <c r="L4" s="28"/>
      <c r="M4" s="28"/>
      <c r="N4" s="28"/>
    </row>
    <row r="5" spans="1:14" ht="17.25" x14ac:dyDescent="0.15">
      <c r="A5" t="s">
        <v>47</v>
      </c>
      <c r="B5" s="119" t="str">
        <f>+基本情報!B6</f>
        <v>富山森林管理署</v>
      </c>
      <c r="E5" s="28"/>
      <c r="F5" s="28"/>
      <c r="G5" s="28"/>
      <c r="H5" s="28"/>
      <c r="I5" s="28"/>
      <c r="J5" s="147"/>
      <c r="K5" s="28"/>
      <c r="L5" s="28"/>
      <c r="M5" s="28"/>
      <c r="N5" s="28"/>
    </row>
    <row r="6" spans="1:14" ht="17.25" x14ac:dyDescent="0.15">
      <c r="A6" t="s">
        <v>48</v>
      </c>
      <c r="C6" s="203" t="s">
        <v>102</v>
      </c>
      <c r="D6" s="203"/>
      <c r="E6" s="139" t="str">
        <f>+基本情報!D6</f>
        <v>05-0000-0000-0013-3908-0000</v>
      </c>
      <c r="F6" s="28"/>
      <c r="H6" s="28"/>
      <c r="I6" s="28"/>
      <c r="J6" s="147"/>
      <c r="K6" s="28"/>
      <c r="L6" s="28"/>
      <c r="M6" s="28"/>
      <c r="N6" s="28"/>
    </row>
    <row r="7" spans="1:14" ht="17.25" x14ac:dyDescent="0.15">
      <c r="C7" s="202" t="s">
        <v>103</v>
      </c>
      <c r="D7" s="202"/>
      <c r="E7" t="str">
        <f>+基本情報!D7</f>
        <v>05-0000-0000-0013-3907-0000</v>
      </c>
      <c r="F7" s="28"/>
      <c r="G7" s="28"/>
      <c r="H7" s="28"/>
      <c r="I7" s="28"/>
      <c r="J7" s="28"/>
      <c r="K7" s="28"/>
      <c r="L7" s="28"/>
      <c r="M7" s="28"/>
      <c r="N7" s="28"/>
    </row>
    <row r="8" spans="1:14" ht="15.95" customHeight="1" thickBot="1" x14ac:dyDescent="0.2">
      <c r="A8" s="30" t="s">
        <v>49</v>
      </c>
    </row>
    <row r="9" spans="1:14" ht="15.95" customHeight="1" x14ac:dyDescent="0.15">
      <c r="A9" s="184" t="s">
        <v>50</v>
      </c>
      <c r="B9" s="185"/>
      <c r="C9" s="185"/>
      <c r="D9" s="185"/>
      <c r="E9" s="185"/>
      <c r="F9" s="186"/>
      <c r="G9" s="187" t="s">
        <v>51</v>
      </c>
      <c r="H9" s="188"/>
    </row>
    <row r="10" spans="1:14" ht="15.95" customHeight="1" x14ac:dyDescent="0.15">
      <c r="A10" s="35" t="s">
        <v>52</v>
      </c>
      <c r="B10" s="33"/>
      <c r="C10" s="127" t="s">
        <v>104</v>
      </c>
      <c r="D10" s="120">
        <f>+基本情報!G6</f>
        <v>20</v>
      </c>
      <c r="E10" s="33" t="str">
        <f>+基本情報!H6</f>
        <v>kW</v>
      </c>
      <c r="F10" s="140"/>
      <c r="G10" s="46"/>
      <c r="H10" s="36" t="s">
        <v>53</v>
      </c>
    </row>
    <row r="11" spans="1:14" ht="15.95" customHeight="1" x14ac:dyDescent="0.15">
      <c r="A11" s="189" t="s">
        <v>54</v>
      </c>
      <c r="B11" s="190"/>
      <c r="C11" s="32" t="s">
        <v>55</v>
      </c>
      <c r="D11" s="33"/>
      <c r="E11" s="33"/>
      <c r="F11" s="34"/>
      <c r="G11" s="46"/>
      <c r="H11" s="36" t="s">
        <v>56</v>
      </c>
    </row>
    <row r="12" spans="1:14" ht="15.95" customHeight="1" thickBot="1" x14ac:dyDescent="0.2">
      <c r="A12" s="191"/>
      <c r="B12" s="192"/>
      <c r="C12" s="37" t="s">
        <v>62</v>
      </c>
      <c r="D12" s="20"/>
      <c r="E12" s="20"/>
      <c r="F12" s="38"/>
      <c r="G12" s="47"/>
      <c r="H12" s="39" t="s">
        <v>56</v>
      </c>
      <c r="I12" s="30" t="s">
        <v>79</v>
      </c>
    </row>
    <row r="13" spans="1:14" ht="15.95" customHeight="1" thickBot="1" x14ac:dyDescent="0.2">
      <c r="A13" s="30"/>
    </row>
    <row r="14" spans="1:14" ht="15.95" customHeight="1" x14ac:dyDescent="0.15">
      <c r="A14" s="1"/>
      <c r="B14" s="193" t="s">
        <v>6</v>
      </c>
      <c r="C14" s="193"/>
      <c r="D14" s="193"/>
      <c r="E14" s="193"/>
      <c r="F14" s="187"/>
      <c r="G14" s="194" t="s">
        <v>32</v>
      </c>
      <c r="H14" s="195"/>
      <c r="I14" s="195"/>
      <c r="J14" s="195"/>
      <c r="K14" s="195"/>
      <c r="L14" s="195"/>
      <c r="M14" s="196"/>
      <c r="N14" s="95" t="s">
        <v>17</v>
      </c>
    </row>
    <row r="15" spans="1:14" ht="15.95" customHeight="1" x14ac:dyDescent="0.15">
      <c r="A15" s="2"/>
      <c r="B15" s="174" t="s">
        <v>45</v>
      </c>
      <c r="C15" s="211"/>
      <c r="D15" s="211"/>
      <c r="E15" s="211"/>
      <c r="F15" s="212"/>
      <c r="G15" s="213" t="s">
        <v>29</v>
      </c>
      <c r="H15" s="211"/>
      <c r="I15" s="175"/>
      <c r="J15" s="174" t="s">
        <v>30</v>
      </c>
      <c r="K15" s="211"/>
      <c r="L15" s="211"/>
      <c r="M15" s="96" t="s">
        <v>33</v>
      </c>
      <c r="N15" s="97"/>
    </row>
    <row r="16" spans="1:14" ht="15.95" customHeight="1" x14ac:dyDescent="0.15">
      <c r="A16" s="3" t="s">
        <v>39</v>
      </c>
      <c r="B16" s="214" t="s">
        <v>10</v>
      </c>
      <c r="C16" s="216" t="s">
        <v>5</v>
      </c>
      <c r="D16" s="216" t="s">
        <v>0</v>
      </c>
      <c r="E16" s="216" t="s">
        <v>2</v>
      </c>
      <c r="F16" s="107" t="s">
        <v>3</v>
      </c>
      <c r="G16" s="121" t="s">
        <v>8</v>
      </c>
      <c r="H16" s="216" t="s">
        <v>11</v>
      </c>
      <c r="I16" s="98" t="s">
        <v>31</v>
      </c>
      <c r="J16" s="98" t="s">
        <v>8</v>
      </c>
      <c r="K16" s="216" t="s">
        <v>36</v>
      </c>
      <c r="L16" s="107" t="s">
        <v>31</v>
      </c>
      <c r="M16" s="99" t="s">
        <v>7</v>
      </c>
      <c r="N16" s="97" t="s">
        <v>18</v>
      </c>
    </row>
    <row r="17" spans="1:14" ht="15.95" customHeight="1" x14ac:dyDescent="0.15">
      <c r="A17" s="2"/>
      <c r="B17" s="215"/>
      <c r="C17" s="217"/>
      <c r="D17" s="217"/>
      <c r="E17" s="217"/>
      <c r="F17" s="100" t="s">
        <v>25</v>
      </c>
      <c r="G17" s="122" t="s">
        <v>9</v>
      </c>
      <c r="H17" s="217"/>
      <c r="I17" s="101" t="s">
        <v>34</v>
      </c>
      <c r="J17" s="101" t="s">
        <v>35</v>
      </c>
      <c r="K17" s="217"/>
      <c r="L17" s="109" t="s">
        <v>37</v>
      </c>
      <c r="M17" s="102" t="s">
        <v>38</v>
      </c>
      <c r="N17" s="103" t="s">
        <v>28</v>
      </c>
    </row>
    <row r="18" spans="1:14" ht="15.95" customHeight="1" x14ac:dyDescent="0.15">
      <c r="A18" s="4"/>
      <c r="B18" s="104" t="s">
        <v>13</v>
      </c>
      <c r="C18" s="104" t="s">
        <v>14</v>
      </c>
      <c r="D18" s="104" t="s">
        <v>1</v>
      </c>
      <c r="E18" s="104" t="s">
        <v>15</v>
      </c>
      <c r="F18" s="113" t="s">
        <v>4</v>
      </c>
      <c r="G18" s="123" t="s">
        <v>16</v>
      </c>
      <c r="H18" s="101" t="s">
        <v>12</v>
      </c>
      <c r="I18" s="104" t="s">
        <v>4</v>
      </c>
      <c r="J18" s="104" t="s">
        <v>16</v>
      </c>
      <c r="K18" s="101" t="s">
        <v>12</v>
      </c>
      <c r="L18" s="113" t="s">
        <v>4</v>
      </c>
      <c r="M18" s="105" t="s">
        <v>4</v>
      </c>
      <c r="N18" s="106" t="s">
        <v>4</v>
      </c>
    </row>
    <row r="19" spans="1:14" ht="15.95" customHeight="1" x14ac:dyDescent="0.15">
      <c r="A19" s="145">
        <f>+基本情報!B11</f>
        <v>46113</v>
      </c>
      <c r="B19" s="124">
        <f>+基本情報!$G$6</f>
        <v>20</v>
      </c>
      <c r="C19" s="5">
        <v>100</v>
      </c>
      <c r="D19" s="6">
        <f>+G10</f>
        <v>0</v>
      </c>
      <c r="E19" s="5">
        <v>1</v>
      </c>
      <c r="F19" s="8">
        <f>ROUNDDOWN(B19*D19*E19,2)</f>
        <v>0</v>
      </c>
      <c r="G19" s="24"/>
      <c r="H19" s="5"/>
      <c r="I19" s="6"/>
      <c r="J19" s="7">
        <f>+基本情報!C11</f>
        <v>900</v>
      </c>
      <c r="K19" s="135">
        <f>$G$12</f>
        <v>0</v>
      </c>
      <c r="L19" s="8">
        <f>ROUNDDOWN(J19*K19,2)</f>
        <v>0</v>
      </c>
      <c r="M19" s="9">
        <f>I19+L19</f>
        <v>0</v>
      </c>
      <c r="N19" s="10">
        <f>ROUNDDOWN(F19+M19,0)</f>
        <v>0</v>
      </c>
    </row>
    <row r="20" spans="1:14" ht="15.95" customHeight="1" x14ac:dyDescent="0.15">
      <c r="A20" s="145">
        <f>+基本情報!B12</f>
        <v>46143</v>
      </c>
      <c r="B20" s="124">
        <f>+基本情報!$G$6</f>
        <v>20</v>
      </c>
      <c r="C20" s="5">
        <f>+$C$19</f>
        <v>100</v>
      </c>
      <c r="D20" s="6">
        <f>$G$10</f>
        <v>0</v>
      </c>
      <c r="E20" s="5">
        <f>+$E$19</f>
        <v>1</v>
      </c>
      <c r="F20" s="8">
        <f t="shared" ref="F20:F30" si="0">ROUNDDOWN(B20*D20*E20,2)</f>
        <v>0</v>
      </c>
      <c r="G20" s="24"/>
      <c r="H20" s="5"/>
      <c r="I20" s="6"/>
      <c r="J20" s="7">
        <f>+基本情報!C12</f>
        <v>320</v>
      </c>
      <c r="K20" s="135">
        <f>$G$12</f>
        <v>0</v>
      </c>
      <c r="L20" s="8">
        <f t="shared" ref="L20:L21" si="1">ROUNDDOWN(J20*K20,2)</f>
        <v>0</v>
      </c>
      <c r="M20" s="9">
        <f t="shared" ref="M20:M30" si="2">I20+L20</f>
        <v>0</v>
      </c>
      <c r="N20" s="10">
        <f t="shared" ref="N20:N30" si="3">ROUNDDOWN(F20+M20,0)</f>
        <v>0</v>
      </c>
    </row>
    <row r="21" spans="1:14" ht="15.95" customHeight="1" x14ac:dyDescent="0.15">
      <c r="A21" s="145">
        <f>+基本情報!B13</f>
        <v>46174</v>
      </c>
      <c r="B21" s="124">
        <f>+基本情報!$G$6</f>
        <v>20</v>
      </c>
      <c r="C21" s="5">
        <f t="shared" ref="C21:C30" si="4">+$C$19</f>
        <v>100</v>
      </c>
      <c r="D21" s="6">
        <f t="shared" ref="D21:D30" si="5">$G$10</f>
        <v>0</v>
      </c>
      <c r="E21" s="5">
        <f t="shared" ref="E21:E30" si="6">+$E$19</f>
        <v>1</v>
      </c>
      <c r="F21" s="8">
        <f t="shared" si="0"/>
        <v>0</v>
      </c>
      <c r="G21" s="24"/>
      <c r="H21" s="5"/>
      <c r="I21" s="6"/>
      <c r="J21" s="7">
        <f>+基本情報!C13</f>
        <v>900</v>
      </c>
      <c r="K21" s="135">
        <f t="shared" ref="K21" si="7">$G$12</f>
        <v>0</v>
      </c>
      <c r="L21" s="8">
        <f t="shared" si="1"/>
        <v>0</v>
      </c>
      <c r="M21" s="9">
        <f t="shared" si="2"/>
        <v>0</v>
      </c>
      <c r="N21" s="10">
        <f t="shared" si="3"/>
        <v>0</v>
      </c>
    </row>
    <row r="22" spans="1:14" ht="15.95" customHeight="1" x14ac:dyDescent="0.15">
      <c r="A22" s="145">
        <f>+基本情報!B14</f>
        <v>46204</v>
      </c>
      <c r="B22" s="124">
        <f>+基本情報!$G$6</f>
        <v>20</v>
      </c>
      <c r="C22" s="5">
        <f t="shared" si="4"/>
        <v>100</v>
      </c>
      <c r="D22" s="6">
        <f t="shared" si="5"/>
        <v>0</v>
      </c>
      <c r="E22" s="5">
        <f t="shared" si="6"/>
        <v>1</v>
      </c>
      <c r="F22" s="8">
        <f t="shared" si="0"/>
        <v>0</v>
      </c>
      <c r="G22" s="24">
        <f>+基本情報!C14</f>
        <v>1910</v>
      </c>
      <c r="H22" s="135">
        <f>$G$11</f>
        <v>0</v>
      </c>
      <c r="I22" s="6">
        <f>ROUNDDOWN(G22*H22,2)</f>
        <v>0</v>
      </c>
      <c r="J22" s="7"/>
      <c r="K22" s="5"/>
      <c r="L22" s="8"/>
      <c r="M22" s="9">
        <f t="shared" si="2"/>
        <v>0</v>
      </c>
      <c r="N22" s="10">
        <f t="shared" si="3"/>
        <v>0</v>
      </c>
    </row>
    <row r="23" spans="1:14" ht="15.95" customHeight="1" x14ac:dyDescent="0.15">
      <c r="A23" s="145">
        <f>+基本情報!B15</f>
        <v>46235</v>
      </c>
      <c r="B23" s="124">
        <f>+基本情報!$G$6</f>
        <v>20</v>
      </c>
      <c r="C23" s="5">
        <f t="shared" si="4"/>
        <v>100</v>
      </c>
      <c r="D23" s="6">
        <f t="shared" si="5"/>
        <v>0</v>
      </c>
      <c r="E23" s="5">
        <f t="shared" si="6"/>
        <v>1</v>
      </c>
      <c r="F23" s="8">
        <f t="shared" si="0"/>
        <v>0</v>
      </c>
      <c r="G23" s="24">
        <f>+基本情報!C15</f>
        <v>2220</v>
      </c>
      <c r="H23" s="135">
        <f t="shared" ref="H23:H24" si="8">$G$11</f>
        <v>0</v>
      </c>
      <c r="I23" s="6">
        <f>ROUNDDOWN(G23*H23,2)</f>
        <v>0</v>
      </c>
      <c r="J23" s="7"/>
      <c r="K23" s="5"/>
      <c r="L23" s="8"/>
      <c r="M23" s="9">
        <f t="shared" si="2"/>
        <v>0</v>
      </c>
      <c r="N23" s="10">
        <f t="shared" si="3"/>
        <v>0</v>
      </c>
    </row>
    <row r="24" spans="1:14" ht="15.95" customHeight="1" x14ac:dyDescent="0.15">
      <c r="A24" s="145">
        <f>+基本情報!B16</f>
        <v>46266</v>
      </c>
      <c r="B24" s="124">
        <f>+基本情報!$G$6</f>
        <v>20</v>
      </c>
      <c r="C24" s="5">
        <f t="shared" si="4"/>
        <v>100</v>
      </c>
      <c r="D24" s="6">
        <f t="shared" si="5"/>
        <v>0</v>
      </c>
      <c r="E24" s="5">
        <f t="shared" si="6"/>
        <v>1</v>
      </c>
      <c r="F24" s="8">
        <f t="shared" si="0"/>
        <v>0</v>
      </c>
      <c r="G24" s="24">
        <f>+基本情報!C16</f>
        <v>1120</v>
      </c>
      <c r="H24" s="135">
        <f t="shared" si="8"/>
        <v>0</v>
      </c>
      <c r="I24" s="6">
        <f>ROUNDDOWN(G24*H24,2)</f>
        <v>0</v>
      </c>
      <c r="J24" s="7"/>
      <c r="K24" s="5"/>
      <c r="L24" s="8"/>
      <c r="M24" s="9">
        <f t="shared" si="2"/>
        <v>0</v>
      </c>
      <c r="N24" s="10">
        <f t="shared" si="3"/>
        <v>0</v>
      </c>
    </row>
    <row r="25" spans="1:14" ht="15.95" customHeight="1" x14ac:dyDescent="0.15">
      <c r="A25" s="145">
        <f>+基本情報!B17</f>
        <v>46296</v>
      </c>
      <c r="B25" s="124">
        <f>+基本情報!$G$6</f>
        <v>20</v>
      </c>
      <c r="C25" s="5">
        <f t="shared" si="4"/>
        <v>100</v>
      </c>
      <c r="D25" s="6">
        <f t="shared" si="5"/>
        <v>0</v>
      </c>
      <c r="E25" s="5">
        <f t="shared" si="6"/>
        <v>1</v>
      </c>
      <c r="F25" s="8">
        <f t="shared" si="0"/>
        <v>0</v>
      </c>
      <c r="G25" s="24"/>
      <c r="H25" s="5"/>
      <c r="I25" s="6"/>
      <c r="J25" s="7">
        <f>+基本情報!C17</f>
        <v>460</v>
      </c>
      <c r="K25" s="135">
        <f t="shared" ref="K25:K30" si="9">$G$12</f>
        <v>0</v>
      </c>
      <c r="L25" s="8">
        <f t="shared" ref="L25:L30" si="10">ROUNDDOWN(J25*K25,2)</f>
        <v>0</v>
      </c>
      <c r="M25" s="9">
        <f t="shared" si="2"/>
        <v>0</v>
      </c>
      <c r="N25" s="10">
        <f t="shared" si="3"/>
        <v>0</v>
      </c>
    </row>
    <row r="26" spans="1:14" ht="15.95" customHeight="1" x14ac:dyDescent="0.15">
      <c r="A26" s="145">
        <f>+基本情報!B18</f>
        <v>46327</v>
      </c>
      <c r="B26" s="124">
        <f>+基本情報!$G$6</f>
        <v>20</v>
      </c>
      <c r="C26" s="5">
        <f t="shared" si="4"/>
        <v>100</v>
      </c>
      <c r="D26" s="6">
        <f t="shared" si="5"/>
        <v>0</v>
      </c>
      <c r="E26" s="5">
        <f t="shared" si="6"/>
        <v>1</v>
      </c>
      <c r="F26" s="8">
        <f t="shared" si="0"/>
        <v>0</v>
      </c>
      <c r="G26" s="24"/>
      <c r="H26" s="5"/>
      <c r="I26" s="6"/>
      <c r="J26" s="7">
        <f>+基本情報!C18</f>
        <v>1890</v>
      </c>
      <c r="K26" s="135">
        <f t="shared" si="9"/>
        <v>0</v>
      </c>
      <c r="L26" s="8">
        <f t="shared" si="10"/>
        <v>0</v>
      </c>
      <c r="M26" s="9">
        <f t="shared" si="2"/>
        <v>0</v>
      </c>
      <c r="N26" s="10">
        <f t="shared" si="3"/>
        <v>0</v>
      </c>
    </row>
    <row r="27" spans="1:14" ht="15.95" customHeight="1" x14ac:dyDescent="0.15">
      <c r="A27" s="145">
        <f>+基本情報!B19</f>
        <v>46357</v>
      </c>
      <c r="B27" s="124">
        <f>+基本情報!$G$6</f>
        <v>20</v>
      </c>
      <c r="C27" s="5">
        <f t="shared" si="4"/>
        <v>100</v>
      </c>
      <c r="D27" s="6">
        <f t="shared" si="5"/>
        <v>0</v>
      </c>
      <c r="E27" s="5">
        <f t="shared" si="6"/>
        <v>1</v>
      </c>
      <c r="F27" s="8">
        <f t="shared" si="0"/>
        <v>0</v>
      </c>
      <c r="G27" s="24"/>
      <c r="H27" s="5"/>
      <c r="I27" s="6"/>
      <c r="J27" s="7">
        <f>+基本情報!C19</f>
        <v>3020</v>
      </c>
      <c r="K27" s="135">
        <f t="shared" si="9"/>
        <v>0</v>
      </c>
      <c r="L27" s="8">
        <f t="shared" si="10"/>
        <v>0</v>
      </c>
      <c r="M27" s="9">
        <f t="shared" si="2"/>
        <v>0</v>
      </c>
      <c r="N27" s="10">
        <f t="shared" si="3"/>
        <v>0</v>
      </c>
    </row>
    <row r="28" spans="1:14" ht="15.95" customHeight="1" x14ac:dyDescent="0.15">
      <c r="A28" s="145">
        <f>+基本情報!B20</f>
        <v>46388</v>
      </c>
      <c r="B28" s="124">
        <f>+基本情報!$G$6</f>
        <v>20</v>
      </c>
      <c r="C28" s="5">
        <f t="shared" si="4"/>
        <v>100</v>
      </c>
      <c r="D28" s="6">
        <f t="shared" si="5"/>
        <v>0</v>
      </c>
      <c r="E28" s="5">
        <f t="shared" si="6"/>
        <v>1</v>
      </c>
      <c r="F28" s="8">
        <f t="shared" si="0"/>
        <v>0</v>
      </c>
      <c r="G28" s="24"/>
      <c r="H28" s="5"/>
      <c r="I28" s="6"/>
      <c r="J28" s="7">
        <f>+基本情報!C20</f>
        <v>3810</v>
      </c>
      <c r="K28" s="135">
        <f t="shared" si="9"/>
        <v>0</v>
      </c>
      <c r="L28" s="8">
        <f t="shared" si="10"/>
        <v>0</v>
      </c>
      <c r="M28" s="9">
        <f t="shared" si="2"/>
        <v>0</v>
      </c>
      <c r="N28" s="10">
        <f t="shared" si="3"/>
        <v>0</v>
      </c>
    </row>
    <row r="29" spans="1:14" ht="15.95" customHeight="1" x14ac:dyDescent="0.15">
      <c r="A29" s="145">
        <f>+基本情報!B21</f>
        <v>46419</v>
      </c>
      <c r="B29" s="124">
        <f>+基本情報!$G$6</f>
        <v>20</v>
      </c>
      <c r="C29" s="5">
        <f t="shared" si="4"/>
        <v>100</v>
      </c>
      <c r="D29" s="6">
        <f t="shared" si="5"/>
        <v>0</v>
      </c>
      <c r="E29" s="5">
        <f t="shared" si="6"/>
        <v>1</v>
      </c>
      <c r="F29" s="8">
        <f t="shared" si="0"/>
        <v>0</v>
      </c>
      <c r="G29" s="24"/>
      <c r="H29" s="5"/>
      <c r="I29" s="6"/>
      <c r="J29" s="7">
        <f>+基本情報!C21</f>
        <v>2460</v>
      </c>
      <c r="K29" s="135">
        <f t="shared" si="9"/>
        <v>0</v>
      </c>
      <c r="L29" s="8">
        <f t="shared" si="10"/>
        <v>0</v>
      </c>
      <c r="M29" s="9">
        <f t="shared" si="2"/>
        <v>0</v>
      </c>
      <c r="N29" s="10">
        <f t="shared" si="3"/>
        <v>0</v>
      </c>
    </row>
    <row r="30" spans="1:14" ht="15.95" customHeight="1" thickBot="1" x14ac:dyDescent="0.2">
      <c r="A30" s="145">
        <f>+基本情報!B22</f>
        <v>46447</v>
      </c>
      <c r="B30" s="124">
        <f>+基本情報!$G$6</f>
        <v>20</v>
      </c>
      <c r="C30" s="5">
        <f t="shared" si="4"/>
        <v>100</v>
      </c>
      <c r="D30" s="6">
        <f t="shared" si="5"/>
        <v>0</v>
      </c>
      <c r="E30" s="5">
        <f t="shared" si="6"/>
        <v>1</v>
      </c>
      <c r="F30" s="8">
        <f t="shared" si="0"/>
        <v>0</v>
      </c>
      <c r="G30" s="25"/>
      <c r="H30" s="11"/>
      <c r="I30" s="12"/>
      <c r="J30" s="7">
        <f>+基本情報!C22</f>
        <v>1930</v>
      </c>
      <c r="K30" s="135">
        <f t="shared" si="9"/>
        <v>0</v>
      </c>
      <c r="L30" s="8">
        <f t="shared" si="10"/>
        <v>0</v>
      </c>
      <c r="M30" s="9">
        <f t="shared" si="2"/>
        <v>0</v>
      </c>
      <c r="N30" s="10">
        <f t="shared" si="3"/>
        <v>0</v>
      </c>
    </row>
    <row r="31" spans="1:14" ht="15.95" customHeight="1" thickBot="1" x14ac:dyDescent="0.2">
      <c r="A31" s="13" t="s">
        <v>7</v>
      </c>
      <c r="B31" s="14" t="s">
        <v>23</v>
      </c>
      <c r="C31" s="14"/>
      <c r="D31" s="14" t="s">
        <v>23</v>
      </c>
      <c r="E31" s="14" t="s">
        <v>23</v>
      </c>
      <c r="F31" s="15">
        <f>SUM(F19:F30)</f>
        <v>0</v>
      </c>
      <c r="G31" s="125">
        <f>SUM(G19:G30)</f>
        <v>5250</v>
      </c>
      <c r="H31" s="14" t="s">
        <v>23</v>
      </c>
      <c r="I31" s="15">
        <f>SUM(I19:I30)</f>
        <v>0</v>
      </c>
      <c r="J31" s="126">
        <f>SUM(J19:J30)</f>
        <v>15690</v>
      </c>
      <c r="K31" s="14" t="s">
        <v>23</v>
      </c>
      <c r="L31" s="15">
        <f>SUM(L19:L30)</f>
        <v>0</v>
      </c>
      <c r="M31" s="16">
        <f>SUM(M19:M30)</f>
        <v>0</v>
      </c>
      <c r="N31" s="17">
        <f>SUM(N19:N30)</f>
        <v>0</v>
      </c>
    </row>
    <row r="32" spans="1:14" ht="15.95" customHeight="1" x14ac:dyDescent="0.15">
      <c r="A32" s="18"/>
      <c r="L32" s="197" t="s">
        <v>41</v>
      </c>
      <c r="M32" s="198"/>
      <c r="N32" s="19">
        <f>N31-N33</f>
        <v>0</v>
      </c>
    </row>
    <row r="33" spans="1:15" ht="15.95" customHeight="1" thickBot="1" x14ac:dyDescent="0.2">
      <c r="L33" s="26" t="s">
        <v>43</v>
      </c>
      <c r="M33" s="20"/>
      <c r="N33" s="21">
        <f>ROUNDUP(N31/1.1,0)</f>
        <v>0</v>
      </c>
    </row>
    <row r="34" spans="1:15" ht="15.95" customHeight="1" x14ac:dyDescent="0.15">
      <c r="N34" s="31"/>
    </row>
    <row r="35" spans="1:15" ht="15.95" customHeight="1" x14ac:dyDescent="0.15">
      <c r="A35" s="30" t="s">
        <v>113</v>
      </c>
      <c r="N35" s="31"/>
    </row>
    <row r="36" spans="1:15" ht="15.95" customHeight="1" x14ac:dyDescent="0.15">
      <c r="A36" s="199" t="s">
        <v>50</v>
      </c>
      <c r="B36" s="200"/>
      <c r="C36" s="200"/>
      <c r="D36" s="200"/>
      <c r="E36" s="200"/>
      <c r="F36" s="201"/>
      <c r="G36" s="174" t="s">
        <v>51</v>
      </c>
      <c r="H36" s="175"/>
      <c r="O36" s="31"/>
    </row>
    <row r="37" spans="1:15" ht="15.95" customHeight="1" x14ac:dyDescent="0.15">
      <c r="A37" s="32" t="s">
        <v>52</v>
      </c>
      <c r="B37" s="33"/>
      <c r="C37" s="127" t="s">
        <v>104</v>
      </c>
      <c r="D37" s="33">
        <f>+基本情報!G7</f>
        <v>35</v>
      </c>
      <c r="E37" s="33" t="str">
        <f>+基本情報!H7</f>
        <v>kVA</v>
      </c>
      <c r="F37" s="33"/>
      <c r="G37" s="46"/>
      <c r="H37" s="146" t="s">
        <v>105</v>
      </c>
      <c r="O37" s="31"/>
    </row>
    <row r="38" spans="1:15" ht="15.95" customHeight="1" x14ac:dyDescent="0.15">
      <c r="A38" s="204" t="s">
        <v>54</v>
      </c>
      <c r="B38" s="190"/>
      <c r="C38" s="32" t="s">
        <v>58</v>
      </c>
      <c r="D38" s="33"/>
      <c r="E38" s="33"/>
      <c r="F38" s="33"/>
      <c r="G38" s="46"/>
      <c r="H38" s="34" t="s">
        <v>57</v>
      </c>
      <c r="O38" s="31"/>
    </row>
    <row r="39" spans="1:15" ht="15.95" customHeight="1" x14ac:dyDescent="0.15">
      <c r="A39" s="205"/>
      <c r="B39" s="206"/>
      <c r="C39" s="32" t="s">
        <v>63</v>
      </c>
      <c r="D39" s="33"/>
      <c r="E39" s="33"/>
      <c r="F39" s="33"/>
      <c r="G39" s="46"/>
      <c r="H39" s="34" t="s">
        <v>56</v>
      </c>
      <c r="O39" s="31"/>
    </row>
    <row r="40" spans="1:15" ht="15.95" customHeight="1" x14ac:dyDescent="0.15">
      <c r="A40" s="205"/>
      <c r="B40" s="206"/>
      <c r="C40" s="32" t="s">
        <v>64</v>
      </c>
      <c r="D40" s="33"/>
      <c r="E40" s="33"/>
      <c r="F40" s="33"/>
      <c r="G40" s="46"/>
      <c r="H40" s="34" t="s">
        <v>56</v>
      </c>
      <c r="O40" s="31"/>
    </row>
    <row r="41" spans="1:15" ht="15.95" customHeight="1" x14ac:dyDescent="0.15">
      <c r="A41" s="207"/>
      <c r="B41" s="208"/>
      <c r="C41" s="32" t="s">
        <v>65</v>
      </c>
      <c r="D41" s="33"/>
      <c r="E41" s="33"/>
      <c r="F41" s="33"/>
      <c r="G41" s="46"/>
      <c r="H41" s="34" t="s">
        <v>56</v>
      </c>
      <c r="I41" s="30" t="s">
        <v>79</v>
      </c>
      <c r="O41" s="31"/>
    </row>
    <row r="42" spans="1:15" ht="15.95" customHeight="1" thickBot="1" x14ac:dyDescent="0.2">
      <c r="N42" s="31"/>
    </row>
    <row r="43" spans="1:15" ht="15.95" customHeight="1" x14ac:dyDescent="0.15">
      <c r="A43" s="1"/>
      <c r="B43" s="187" t="s">
        <v>6</v>
      </c>
      <c r="C43" s="209"/>
      <c r="D43" s="209"/>
      <c r="E43" s="187" t="s">
        <v>32</v>
      </c>
      <c r="F43" s="209"/>
      <c r="G43" s="209"/>
      <c r="H43" s="209"/>
      <c r="I43" s="209"/>
      <c r="J43" s="209"/>
      <c r="K43" s="209"/>
      <c r="L43" s="210"/>
      <c r="M43" s="115" t="s">
        <v>69</v>
      </c>
    </row>
    <row r="44" spans="1:15" ht="20.45" customHeight="1" x14ac:dyDescent="0.15">
      <c r="A44" s="128" t="s">
        <v>39</v>
      </c>
      <c r="B44" s="214" t="s">
        <v>10</v>
      </c>
      <c r="C44" s="214" t="s">
        <v>45</v>
      </c>
      <c r="D44" s="107" t="s">
        <v>3</v>
      </c>
      <c r="E44" s="121" t="s">
        <v>8</v>
      </c>
      <c r="F44" s="129" t="s">
        <v>8</v>
      </c>
      <c r="G44" s="248" t="s">
        <v>70</v>
      </c>
      <c r="H44" s="250" t="s">
        <v>71</v>
      </c>
      <c r="I44" s="250" t="s">
        <v>72</v>
      </c>
      <c r="J44" s="250" t="s">
        <v>73</v>
      </c>
      <c r="K44" s="242" t="s">
        <v>68</v>
      </c>
      <c r="L44" s="243"/>
      <c r="M44" s="108" t="s">
        <v>18</v>
      </c>
    </row>
    <row r="45" spans="1:15" ht="20.45" customHeight="1" x14ac:dyDescent="0.15">
      <c r="A45" s="130"/>
      <c r="B45" s="215"/>
      <c r="C45" s="215"/>
      <c r="D45" s="109" t="s">
        <v>67</v>
      </c>
      <c r="E45" s="122" t="s">
        <v>9</v>
      </c>
      <c r="F45" s="112" t="s">
        <v>9</v>
      </c>
      <c r="G45" s="249"/>
      <c r="H45" s="251"/>
      <c r="I45" s="251"/>
      <c r="J45" s="251"/>
      <c r="K45" s="244" t="s">
        <v>78</v>
      </c>
      <c r="L45" s="245"/>
      <c r="M45" s="110" t="s">
        <v>28</v>
      </c>
    </row>
    <row r="46" spans="1:15" ht="15.95" customHeight="1" x14ac:dyDescent="0.15">
      <c r="A46" s="131"/>
      <c r="B46" s="104" t="s">
        <v>60</v>
      </c>
      <c r="C46" s="111" t="s">
        <v>66</v>
      </c>
      <c r="D46" s="113" t="s">
        <v>4</v>
      </c>
      <c r="E46" s="123" t="s">
        <v>16</v>
      </c>
      <c r="F46" s="132" t="s">
        <v>16</v>
      </c>
      <c r="G46" s="112" t="s">
        <v>74</v>
      </c>
      <c r="H46" s="112" t="s">
        <v>75</v>
      </c>
      <c r="I46" s="112" t="s">
        <v>76</v>
      </c>
      <c r="J46" s="112" t="s">
        <v>77</v>
      </c>
      <c r="K46" s="246" t="s">
        <v>4</v>
      </c>
      <c r="L46" s="247"/>
      <c r="M46" s="114" t="s">
        <v>4</v>
      </c>
    </row>
    <row r="47" spans="1:15" ht="15.95" customHeight="1" x14ac:dyDescent="0.15">
      <c r="A47" s="221">
        <f>+基本情報!B11</f>
        <v>46113</v>
      </c>
      <c r="B47" s="224">
        <f>+基本情報!$G$7</f>
        <v>35</v>
      </c>
      <c r="C47" s="227">
        <f>+$G$37</f>
        <v>0</v>
      </c>
      <c r="D47" s="230">
        <f>ROUNDDOWN(B47*C47,2)</f>
        <v>0</v>
      </c>
      <c r="E47" s="233">
        <f>+基本情報!D11</f>
        <v>2710</v>
      </c>
      <c r="F47" s="133">
        <v>0</v>
      </c>
      <c r="G47" s="85">
        <f>ROUNDDOWN(F47*$G$38,2)</f>
        <v>0</v>
      </c>
      <c r="H47" s="85"/>
      <c r="I47" s="85"/>
      <c r="J47" s="85"/>
      <c r="K47" s="236">
        <f>SUM(G47:J50)</f>
        <v>0</v>
      </c>
      <c r="L47" s="237"/>
      <c r="M47" s="218">
        <f>ROUNDDOWN(D47+K47,0)</f>
        <v>0</v>
      </c>
    </row>
    <row r="48" spans="1:15" ht="15.95" customHeight="1" x14ac:dyDescent="0.15">
      <c r="A48" s="222"/>
      <c r="B48" s="225"/>
      <c r="C48" s="228"/>
      <c r="D48" s="231"/>
      <c r="E48" s="234"/>
      <c r="F48" s="133">
        <v>120</v>
      </c>
      <c r="G48" s="85"/>
      <c r="H48" s="85">
        <f>ROUNDDOWN(F48*$G$39,2)</f>
        <v>0</v>
      </c>
      <c r="I48" s="85"/>
      <c r="J48" s="85"/>
      <c r="K48" s="238"/>
      <c r="L48" s="239"/>
      <c r="M48" s="219"/>
    </row>
    <row r="49" spans="1:13" ht="15.95" customHeight="1" x14ac:dyDescent="0.15">
      <c r="A49" s="222"/>
      <c r="B49" s="225"/>
      <c r="C49" s="228"/>
      <c r="D49" s="231"/>
      <c r="E49" s="234"/>
      <c r="F49" s="133">
        <v>180</v>
      </c>
      <c r="G49" s="85"/>
      <c r="H49" s="85"/>
      <c r="I49" s="85">
        <f>ROUNDDOWN(F49*$G$40,2)</f>
        <v>0</v>
      </c>
      <c r="J49" s="85"/>
      <c r="K49" s="238"/>
      <c r="L49" s="239"/>
      <c r="M49" s="219"/>
    </row>
    <row r="50" spans="1:13" ht="15.95" customHeight="1" x14ac:dyDescent="0.15">
      <c r="A50" s="223"/>
      <c r="B50" s="226"/>
      <c r="C50" s="229"/>
      <c r="D50" s="232"/>
      <c r="E50" s="235"/>
      <c r="F50" s="133">
        <f>+E47-F49-F48-F47</f>
        <v>2410</v>
      </c>
      <c r="G50" s="85"/>
      <c r="H50" s="85"/>
      <c r="I50" s="85"/>
      <c r="J50" s="85">
        <f>ROUNDDOWN(F50*$G$41,2)</f>
        <v>0</v>
      </c>
      <c r="K50" s="240"/>
      <c r="L50" s="241"/>
      <c r="M50" s="220"/>
    </row>
    <row r="51" spans="1:13" ht="15.95" customHeight="1" x14ac:dyDescent="0.15">
      <c r="A51" s="221">
        <f>+基本情報!B12</f>
        <v>46143</v>
      </c>
      <c r="B51" s="224">
        <f>+基本情報!$G$7</f>
        <v>35</v>
      </c>
      <c r="C51" s="227">
        <f t="shared" ref="C51" si="11">+$G$37</f>
        <v>0</v>
      </c>
      <c r="D51" s="230">
        <f t="shared" ref="D51" si="12">ROUNDDOWN(B51*C51,2)</f>
        <v>0</v>
      </c>
      <c r="E51" s="233">
        <f>+基本情報!D12</f>
        <v>2370</v>
      </c>
      <c r="F51" s="133">
        <v>0</v>
      </c>
      <c r="G51" s="85">
        <f t="shared" ref="G51" si="13">ROUNDDOWN(F51*$G$38,2)</f>
        <v>0</v>
      </c>
      <c r="H51" s="85"/>
      <c r="I51" s="85"/>
      <c r="J51" s="85"/>
      <c r="K51" s="236">
        <f t="shared" ref="K51" si="14">SUM(G51:J54)</f>
        <v>0</v>
      </c>
      <c r="L51" s="237"/>
      <c r="M51" s="218">
        <f t="shared" ref="M51" si="15">ROUNDDOWN(D51+K51,0)</f>
        <v>0</v>
      </c>
    </row>
    <row r="52" spans="1:13" ht="15.95" customHeight="1" x14ac:dyDescent="0.15">
      <c r="A52" s="222"/>
      <c r="B52" s="225"/>
      <c r="C52" s="228"/>
      <c r="D52" s="231"/>
      <c r="E52" s="234"/>
      <c r="F52" s="133">
        <v>120</v>
      </c>
      <c r="G52" s="85"/>
      <c r="H52" s="85">
        <f t="shared" ref="H52" si="16">ROUNDDOWN(F52*$G$39,2)</f>
        <v>0</v>
      </c>
      <c r="I52" s="85"/>
      <c r="J52" s="85"/>
      <c r="K52" s="238"/>
      <c r="L52" s="239"/>
      <c r="M52" s="219"/>
    </row>
    <row r="53" spans="1:13" ht="15.95" customHeight="1" x14ac:dyDescent="0.15">
      <c r="A53" s="222"/>
      <c r="B53" s="225"/>
      <c r="C53" s="228"/>
      <c r="D53" s="231"/>
      <c r="E53" s="234"/>
      <c r="F53" s="133">
        <v>180</v>
      </c>
      <c r="G53" s="85"/>
      <c r="H53" s="85"/>
      <c r="I53" s="85">
        <f t="shared" ref="I53" si="17">ROUNDDOWN(F53*$G$40,2)</f>
        <v>0</v>
      </c>
      <c r="J53" s="85"/>
      <c r="K53" s="238"/>
      <c r="L53" s="239"/>
      <c r="M53" s="219"/>
    </row>
    <row r="54" spans="1:13" ht="15.95" customHeight="1" x14ac:dyDescent="0.15">
      <c r="A54" s="223"/>
      <c r="B54" s="226"/>
      <c r="C54" s="229"/>
      <c r="D54" s="232"/>
      <c r="E54" s="235"/>
      <c r="F54" s="133">
        <f>+E51-F53-F52-F51</f>
        <v>2070</v>
      </c>
      <c r="G54" s="85"/>
      <c r="H54" s="85"/>
      <c r="I54" s="85"/>
      <c r="J54" s="85">
        <f t="shared" ref="J54" si="18">ROUNDDOWN(F54*$G$41,2)</f>
        <v>0</v>
      </c>
      <c r="K54" s="240"/>
      <c r="L54" s="241"/>
      <c r="M54" s="220"/>
    </row>
    <row r="55" spans="1:13" ht="15.95" customHeight="1" x14ac:dyDescent="0.15">
      <c r="A55" s="221">
        <f>+基本情報!B13</f>
        <v>46174</v>
      </c>
      <c r="B55" s="224">
        <f>+基本情報!$G$7</f>
        <v>35</v>
      </c>
      <c r="C55" s="227">
        <f t="shared" ref="C55" si="19">+$G$37</f>
        <v>0</v>
      </c>
      <c r="D55" s="230">
        <f t="shared" ref="D55" si="20">ROUNDDOWN(B55*C55,2)</f>
        <v>0</v>
      </c>
      <c r="E55" s="233">
        <f>+基本情報!D13</f>
        <v>2120</v>
      </c>
      <c r="F55" s="133">
        <v>0</v>
      </c>
      <c r="G55" s="85">
        <f t="shared" ref="G55" si="21">ROUNDDOWN(F55*$G$38,2)</f>
        <v>0</v>
      </c>
      <c r="H55" s="85"/>
      <c r="I55" s="85"/>
      <c r="J55" s="85"/>
      <c r="K55" s="236">
        <f t="shared" ref="K55" si="22">SUM(G55:J58)</f>
        <v>0</v>
      </c>
      <c r="L55" s="237"/>
      <c r="M55" s="218">
        <f t="shared" ref="M55" si="23">ROUNDDOWN(D55+K55,0)</f>
        <v>0</v>
      </c>
    </row>
    <row r="56" spans="1:13" ht="15.95" customHeight="1" x14ac:dyDescent="0.15">
      <c r="A56" s="222"/>
      <c r="B56" s="225"/>
      <c r="C56" s="228"/>
      <c r="D56" s="231"/>
      <c r="E56" s="234"/>
      <c r="F56" s="133">
        <v>120</v>
      </c>
      <c r="G56" s="85"/>
      <c r="H56" s="85">
        <f t="shared" ref="H56" si="24">ROUNDDOWN(F56*$G$39,2)</f>
        <v>0</v>
      </c>
      <c r="I56" s="85"/>
      <c r="J56" s="85"/>
      <c r="K56" s="238"/>
      <c r="L56" s="239"/>
      <c r="M56" s="219"/>
    </row>
    <row r="57" spans="1:13" ht="15.95" customHeight="1" x14ac:dyDescent="0.15">
      <c r="A57" s="222"/>
      <c r="B57" s="225"/>
      <c r="C57" s="228"/>
      <c r="D57" s="231"/>
      <c r="E57" s="234"/>
      <c r="F57" s="133">
        <v>180</v>
      </c>
      <c r="G57" s="85"/>
      <c r="H57" s="85"/>
      <c r="I57" s="85">
        <f t="shared" ref="I57" si="25">ROUNDDOWN(F57*$G$40,2)</f>
        <v>0</v>
      </c>
      <c r="J57" s="85"/>
      <c r="K57" s="238"/>
      <c r="L57" s="239"/>
      <c r="M57" s="219"/>
    </row>
    <row r="58" spans="1:13" ht="15.95" customHeight="1" x14ac:dyDescent="0.15">
      <c r="A58" s="223"/>
      <c r="B58" s="226"/>
      <c r="C58" s="229"/>
      <c r="D58" s="232"/>
      <c r="E58" s="235"/>
      <c r="F58" s="133">
        <f>+E55-F57-F56-F55</f>
        <v>1820</v>
      </c>
      <c r="G58" s="85"/>
      <c r="H58" s="85"/>
      <c r="I58" s="85"/>
      <c r="J58" s="85">
        <f t="shared" ref="J58" si="26">ROUNDDOWN(F58*$G$41,2)</f>
        <v>0</v>
      </c>
      <c r="K58" s="240"/>
      <c r="L58" s="241"/>
      <c r="M58" s="220"/>
    </row>
    <row r="59" spans="1:13" ht="15.95" customHeight="1" x14ac:dyDescent="0.15">
      <c r="A59" s="221">
        <f>+基本情報!B14</f>
        <v>46204</v>
      </c>
      <c r="B59" s="224">
        <f>+基本情報!$G$7</f>
        <v>35</v>
      </c>
      <c r="C59" s="227">
        <f t="shared" ref="C59" si="27">+$G$37</f>
        <v>0</v>
      </c>
      <c r="D59" s="230">
        <f t="shared" ref="D59" si="28">ROUNDDOWN(B59*C59,2)</f>
        <v>0</v>
      </c>
      <c r="E59" s="233">
        <f>+基本情報!D14</f>
        <v>2260</v>
      </c>
      <c r="F59" s="133">
        <v>0</v>
      </c>
      <c r="G59" s="85">
        <f t="shared" ref="G59" si="29">ROUNDDOWN(F59*$G$38,2)</f>
        <v>0</v>
      </c>
      <c r="H59" s="85"/>
      <c r="I59" s="85"/>
      <c r="J59" s="85"/>
      <c r="K59" s="236">
        <f t="shared" ref="K59" si="30">SUM(G59:J62)</f>
        <v>0</v>
      </c>
      <c r="L59" s="237"/>
      <c r="M59" s="218">
        <f t="shared" ref="M59" si="31">ROUNDDOWN(D59+K59,0)</f>
        <v>0</v>
      </c>
    </row>
    <row r="60" spans="1:13" ht="15.95" customHeight="1" x14ac:dyDescent="0.15">
      <c r="A60" s="222"/>
      <c r="B60" s="225"/>
      <c r="C60" s="228"/>
      <c r="D60" s="231"/>
      <c r="E60" s="234"/>
      <c r="F60" s="133">
        <v>120</v>
      </c>
      <c r="G60" s="85"/>
      <c r="H60" s="85">
        <f t="shared" ref="H60" si="32">ROUNDDOWN(F60*$G$39,2)</f>
        <v>0</v>
      </c>
      <c r="I60" s="85"/>
      <c r="J60" s="85"/>
      <c r="K60" s="238"/>
      <c r="L60" s="239"/>
      <c r="M60" s="219"/>
    </row>
    <row r="61" spans="1:13" ht="15.95" customHeight="1" x14ac:dyDescent="0.15">
      <c r="A61" s="222"/>
      <c r="B61" s="225"/>
      <c r="C61" s="228"/>
      <c r="D61" s="231"/>
      <c r="E61" s="234"/>
      <c r="F61" s="133">
        <v>180</v>
      </c>
      <c r="G61" s="85"/>
      <c r="H61" s="85"/>
      <c r="I61" s="85">
        <f t="shared" ref="I61" si="33">ROUNDDOWN(F61*$G$40,2)</f>
        <v>0</v>
      </c>
      <c r="J61" s="85"/>
      <c r="K61" s="238"/>
      <c r="L61" s="239"/>
      <c r="M61" s="219"/>
    </row>
    <row r="62" spans="1:13" ht="15.95" customHeight="1" x14ac:dyDescent="0.15">
      <c r="A62" s="223"/>
      <c r="B62" s="226"/>
      <c r="C62" s="229"/>
      <c r="D62" s="232"/>
      <c r="E62" s="235"/>
      <c r="F62" s="133">
        <f>+E59-F61-F60-F59</f>
        <v>1960</v>
      </c>
      <c r="G62" s="85"/>
      <c r="H62" s="85"/>
      <c r="I62" s="85"/>
      <c r="J62" s="85">
        <f t="shared" ref="J62" si="34">ROUNDDOWN(F62*$G$41,2)</f>
        <v>0</v>
      </c>
      <c r="K62" s="240"/>
      <c r="L62" s="241"/>
      <c r="M62" s="220"/>
    </row>
    <row r="63" spans="1:13" ht="15.95" customHeight="1" x14ac:dyDescent="0.15">
      <c r="A63" s="221">
        <f>+基本情報!B15</f>
        <v>46235</v>
      </c>
      <c r="B63" s="224">
        <f>+基本情報!$G$7</f>
        <v>35</v>
      </c>
      <c r="C63" s="227">
        <f t="shared" ref="C63" si="35">+$G$37</f>
        <v>0</v>
      </c>
      <c r="D63" s="230">
        <f t="shared" ref="D63" si="36">ROUNDDOWN(B63*C63,2)</f>
        <v>0</v>
      </c>
      <c r="E63" s="233">
        <f>+基本情報!D15</f>
        <v>2310</v>
      </c>
      <c r="F63" s="133">
        <v>0</v>
      </c>
      <c r="G63" s="85">
        <f t="shared" ref="G63" si="37">ROUNDDOWN(F63*$G$38,2)</f>
        <v>0</v>
      </c>
      <c r="H63" s="85"/>
      <c r="I63" s="85"/>
      <c r="J63" s="85"/>
      <c r="K63" s="236">
        <f t="shared" ref="K63" si="38">SUM(G63:J66)</f>
        <v>0</v>
      </c>
      <c r="L63" s="237"/>
      <c r="M63" s="218">
        <f t="shared" ref="M63" si="39">ROUNDDOWN(D63+K63,0)</f>
        <v>0</v>
      </c>
    </row>
    <row r="64" spans="1:13" ht="15.95" customHeight="1" x14ac:dyDescent="0.15">
      <c r="A64" s="222"/>
      <c r="B64" s="225"/>
      <c r="C64" s="228"/>
      <c r="D64" s="231"/>
      <c r="E64" s="234"/>
      <c r="F64" s="133">
        <v>120</v>
      </c>
      <c r="G64" s="85"/>
      <c r="H64" s="85">
        <f t="shared" ref="H64" si="40">ROUNDDOWN(F64*$G$39,2)</f>
        <v>0</v>
      </c>
      <c r="I64" s="85"/>
      <c r="J64" s="85"/>
      <c r="K64" s="238"/>
      <c r="L64" s="239"/>
      <c r="M64" s="219"/>
    </row>
    <row r="65" spans="1:13" ht="15.95" customHeight="1" x14ac:dyDescent="0.15">
      <c r="A65" s="222"/>
      <c r="B65" s="225"/>
      <c r="C65" s="228"/>
      <c r="D65" s="231"/>
      <c r="E65" s="234"/>
      <c r="F65" s="133">
        <v>180</v>
      </c>
      <c r="G65" s="85"/>
      <c r="H65" s="85"/>
      <c r="I65" s="85">
        <f t="shared" ref="I65" si="41">ROUNDDOWN(F65*$G$40,2)</f>
        <v>0</v>
      </c>
      <c r="J65" s="85"/>
      <c r="K65" s="238"/>
      <c r="L65" s="239"/>
      <c r="M65" s="219"/>
    </row>
    <row r="66" spans="1:13" ht="15.95" customHeight="1" x14ac:dyDescent="0.15">
      <c r="A66" s="223"/>
      <c r="B66" s="226"/>
      <c r="C66" s="229"/>
      <c r="D66" s="232"/>
      <c r="E66" s="235"/>
      <c r="F66" s="133">
        <f>+E63-F65-F64-F63</f>
        <v>2010</v>
      </c>
      <c r="G66" s="85"/>
      <c r="H66" s="85"/>
      <c r="I66" s="85"/>
      <c r="J66" s="85">
        <f t="shared" ref="J66" si="42">ROUNDDOWN(F66*$G$41,2)</f>
        <v>0</v>
      </c>
      <c r="K66" s="240"/>
      <c r="L66" s="241"/>
      <c r="M66" s="220"/>
    </row>
    <row r="67" spans="1:13" ht="15.95" customHeight="1" x14ac:dyDescent="0.15">
      <c r="A67" s="221">
        <f>+基本情報!B16</f>
        <v>46266</v>
      </c>
      <c r="B67" s="224">
        <f>+基本情報!$G$7</f>
        <v>35</v>
      </c>
      <c r="C67" s="227">
        <f t="shared" ref="C67" si="43">+$G$37</f>
        <v>0</v>
      </c>
      <c r="D67" s="230">
        <f t="shared" ref="D67" si="44">ROUNDDOWN(B67*C67,2)</f>
        <v>0</v>
      </c>
      <c r="E67" s="233">
        <f>+基本情報!D16</f>
        <v>2280</v>
      </c>
      <c r="F67" s="133">
        <v>0</v>
      </c>
      <c r="G67" s="85">
        <f t="shared" ref="G67" si="45">ROUNDDOWN(F67*$G$38,2)</f>
        <v>0</v>
      </c>
      <c r="H67" s="85"/>
      <c r="I67" s="85"/>
      <c r="J67" s="85"/>
      <c r="K67" s="236">
        <f t="shared" ref="K67" si="46">SUM(G67:J70)</f>
        <v>0</v>
      </c>
      <c r="L67" s="237"/>
      <c r="M67" s="218">
        <f t="shared" ref="M67" si="47">ROUNDDOWN(D67+K67,0)</f>
        <v>0</v>
      </c>
    </row>
    <row r="68" spans="1:13" ht="15.95" customHeight="1" x14ac:dyDescent="0.15">
      <c r="A68" s="222"/>
      <c r="B68" s="225"/>
      <c r="C68" s="228"/>
      <c r="D68" s="231"/>
      <c r="E68" s="234"/>
      <c r="F68" s="133">
        <v>120</v>
      </c>
      <c r="G68" s="85"/>
      <c r="H68" s="85">
        <f t="shared" ref="H68" si="48">ROUNDDOWN(F68*$G$39,2)</f>
        <v>0</v>
      </c>
      <c r="I68" s="85"/>
      <c r="J68" s="85"/>
      <c r="K68" s="238"/>
      <c r="L68" s="239"/>
      <c r="M68" s="219"/>
    </row>
    <row r="69" spans="1:13" ht="15.95" customHeight="1" x14ac:dyDescent="0.15">
      <c r="A69" s="222"/>
      <c r="B69" s="225"/>
      <c r="C69" s="228"/>
      <c r="D69" s="231"/>
      <c r="E69" s="234"/>
      <c r="F69" s="133">
        <v>180</v>
      </c>
      <c r="G69" s="85"/>
      <c r="H69" s="85"/>
      <c r="I69" s="85">
        <f t="shared" ref="I69" si="49">ROUNDDOWN(F69*$G$40,2)</f>
        <v>0</v>
      </c>
      <c r="J69" s="85"/>
      <c r="K69" s="238"/>
      <c r="L69" s="239"/>
      <c r="M69" s="219"/>
    </row>
    <row r="70" spans="1:13" ht="15.95" customHeight="1" x14ac:dyDescent="0.15">
      <c r="A70" s="223"/>
      <c r="B70" s="226"/>
      <c r="C70" s="229"/>
      <c r="D70" s="232"/>
      <c r="E70" s="235"/>
      <c r="F70" s="133">
        <f>+E67-F69-F68-F67</f>
        <v>1980</v>
      </c>
      <c r="G70" s="85"/>
      <c r="H70" s="85"/>
      <c r="I70" s="85"/>
      <c r="J70" s="85">
        <f t="shared" ref="J70" si="50">ROUNDDOWN(F70*$G$41,2)</f>
        <v>0</v>
      </c>
      <c r="K70" s="240"/>
      <c r="L70" s="241"/>
      <c r="M70" s="220"/>
    </row>
    <row r="71" spans="1:13" ht="15.95" customHeight="1" x14ac:dyDescent="0.15">
      <c r="A71" s="221">
        <f>+基本情報!B17</f>
        <v>46296</v>
      </c>
      <c r="B71" s="224">
        <f>+基本情報!$G$7</f>
        <v>35</v>
      </c>
      <c r="C71" s="227">
        <f t="shared" ref="C71" si="51">+$G$37</f>
        <v>0</v>
      </c>
      <c r="D71" s="230">
        <f t="shared" ref="D71" si="52">ROUNDDOWN(B71*C71,2)</f>
        <v>0</v>
      </c>
      <c r="E71" s="233">
        <f>+基本情報!D17</f>
        <v>2500</v>
      </c>
      <c r="F71" s="133">
        <v>0</v>
      </c>
      <c r="G71" s="85">
        <f t="shared" ref="G71" si="53">ROUNDDOWN(F71*$G$38,2)</f>
        <v>0</v>
      </c>
      <c r="H71" s="85"/>
      <c r="I71" s="85"/>
      <c r="J71" s="85"/>
      <c r="K71" s="236">
        <f t="shared" ref="K71" si="54">SUM(G71:J74)</f>
        <v>0</v>
      </c>
      <c r="L71" s="237"/>
      <c r="M71" s="218">
        <f t="shared" ref="M71" si="55">ROUNDDOWN(D71+K71,0)</f>
        <v>0</v>
      </c>
    </row>
    <row r="72" spans="1:13" ht="15.95" customHeight="1" x14ac:dyDescent="0.15">
      <c r="A72" s="222"/>
      <c r="B72" s="225"/>
      <c r="C72" s="228"/>
      <c r="D72" s="231"/>
      <c r="E72" s="234"/>
      <c r="F72" s="133">
        <v>120</v>
      </c>
      <c r="G72" s="85"/>
      <c r="H72" s="85">
        <f t="shared" ref="H72" si="56">ROUNDDOWN(F72*$G$39,2)</f>
        <v>0</v>
      </c>
      <c r="I72" s="85"/>
      <c r="J72" s="85"/>
      <c r="K72" s="238"/>
      <c r="L72" s="239"/>
      <c r="M72" s="219"/>
    </row>
    <row r="73" spans="1:13" ht="15.95" customHeight="1" x14ac:dyDescent="0.15">
      <c r="A73" s="222"/>
      <c r="B73" s="225"/>
      <c r="C73" s="228"/>
      <c r="D73" s="231"/>
      <c r="E73" s="234"/>
      <c r="F73" s="133">
        <v>180</v>
      </c>
      <c r="G73" s="85"/>
      <c r="H73" s="85"/>
      <c r="I73" s="85">
        <f t="shared" ref="I73" si="57">ROUNDDOWN(F73*$G$40,2)</f>
        <v>0</v>
      </c>
      <c r="J73" s="85"/>
      <c r="K73" s="238"/>
      <c r="L73" s="239"/>
      <c r="M73" s="219"/>
    </row>
    <row r="74" spans="1:13" ht="15.95" customHeight="1" x14ac:dyDescent="0.15">
      <c r="A74" s="223"/>
      <c r="B74" s="226"/>
      <c r="C74" s="229"/>
      <c r="D74" s="232"/>
      <c r="E74" s="235"/>
      <c r="F74" s="133">
        <f>+E71-F73-F72-F71</f>
        <v>2200</v>
      </c>
      <c r="G74" s="85"/>
      <c r="H74" s="85"/>
      <c r="I74" s="85"/>
      <c r="J74" s="85">
        <f t="shared" ref="J74" si="58">ROUNDDOWN(F74*$G$41,2)</f>
        <v>0</v>
      </c>
      <c r="K74" s="240"/>
      <c r="L74" s="241"/>
      <c r="M74" s="220"/>
    </row>
    <row r="75" spans="1:13" ht="15.95" customHeight="1" x14ac:dyDescent="0.15">
      <c r="A75" s="221">
        <f>+基本情報!B18</f>
        <v>46327</v>
      </c>
      <c r="B75" s="224">
        <f>+基本情報!$G$7</f>
        <v>35</v>
      </c>
      <c r="C75" s="227">
        <f t="shared" ref="C75" si="59">+$G$37</f>
        <v>0</v>
      </c>
      <c r="D75" s="230">
        <f t="shared" ref="D75" si="60">ROUNDDOWN(B75*C75,2)</f>
        <v>0</v>
      </c>
      <c r="E75" s="233">
        <f>+基本情報!D18</f>
        <v>2800</v>
      </c>
      <c r="F75" s="133">
        <v>0</v>
      </c>
      <c r="G75" s="85">
        <f t="shared" ref="G75" si="61">ROUNDDOWN(F75*$G$38,2)</f>
        <v>0</v>
      </c>
      <c r="H75" s="85"/>
      <c r="I75" s="85"/>
      <c r="J75" s="85"/>
      <c r="K75" s="236">
        <f t="shared" ref="K75" si="62">SUM(G75:J78)</f>
        <v>0</v>
      </c>
      <c r="L75" s="237"/>
      <c r="M75" s="218">
        <f t="shared" ref="M75" si="63">ROUNDDOWN(D75+K75,0)</f>
        <v>0</v>
      </c>
    </row>
    <row r="76" spans="1:13" ht="15.95" customHeight="1" x14ac:dyDescent="0.15">
      <c r="A76" s="222"/>
      <c r="B76" s="225"/>
      <c r="C76" s="228"/>
      <c r="D76" s="231"/>
      <c r="E76" s="234"/>
      <c r="F76" s="133">
        <v>120</v>
      </c>
      <c r="G76" s="85"/>
      <c r="H76" s="85">
        <f t="shared" ref="H76" si="64">ROUNDDOWN(F76*$G$39,2)</f>
        <v>0</v>
      </c>
      <c r="I76" s="85"/>
      <c r="J76" s="85"/>
      <c r="K76" s="238"/>
      <c r="L76" s="239"/>
      <c r="M76" s="219"/>
    </row>
    <row r="77" spans="1:13" ht="15.95" customHeight="1" x14ac:dyDescent="0.15">
      <c r="A77" s="222"/>
      <c r="B77" s="225"/>
      <c r="C77" s="228"/>
      <c r="D77" s="231"/>
      <c r="E77" s="234"/>
      <c r="F77" s="133">
        <v>180</v>
      </c>
      <c r="G77" s="85"/>
      <c r="H77" s="85"/>
      <c r="I77" s="85">
        <f t="shared" ref="I77" si="65">ROUNDDOWN(F77*$G$40,2)</f>
        <v>0</v>
      </c>
      <c r="J77" s="85"/>
      <c r="K77" s="238"/>
      <c r="L77" s="239"/>
      <c r="M77" s="219"/>
    </row>
    <row r="78" spans="1:13" ht="15.95" customHeight="1" x14ac:dyDescent="0.15">
      <c r="A78" s="223"/>
      <c r="B78" s="226"/>
      <c r="C78" s="229"/>
      <c r="D78" s="232"/>
      <c r="E78" s="235"/>
      <c r="F78" s="133">
        <f>+E75-F77-F76-F75</f>
        <v>2500</v>
      </c>
      <c r="G78" s="85"/>
      <c r="H78" s="85"/>
      <c r="I78" s="85"/>
      <c r="J78" s="85">
        <f t="shared" ref="J78" si="66">ROUNDDOWN(F78*$G$41,2)</f>
        <v>0</v>
      </c>
      <c r="K78" s="240"/>
      <c r="L78" s="241"/>
      <c r="M78" s="220"/>
    </row>
    <row r="79" spans="1:13" ht="15.95" customHeight="1" x14ac:dyDescent="0.15">
      <c r="A79" s="221">
        <f>+基本情報!B19</f>
        <v>46357</v>
      </c>
      <c r="B79" s="224">
        <f>+基本情報!$G$7</f>
        <v>35</v>
      </c>
      <c r="C79" s="227">
        <f t="shared" ref="C79" si="67">+$G$37</f>
        <v>0</v>
      </c>
      <c r="D79" s="230">
        <f t="shared" ref="D79" si="68">ROUNDDOWN(B79*C79,2)</f>
        <v>0</v>
      </c>
      <c r="E79" s="233">
        <f>+基本情報!D19</f>
        <v>3170</v>
      </c>
      <c r="F79" s="133">
        <v>0</v>
      </c>
      <c r="G79" s="85">
        <f t="shared" ref="G79" si="69">ROUNDDOWN(F79*$G$38,2)</f>
        <v>0</v>
      </c>
      <c r="H79" s="85"/>
      <c r="I79" s="85"/>
      <c r="J79" s="85"/>
      <c r="K79" s="236">
        <f t="shared" ref="K79" si="70">SUM(G79:J82)</f>
        <v>0</v>
      </c>
      <c r="L79" s="237"/>
      <c r="M79" s="218">
        <f t="shared" ref="M79" si="71">ROUNDDOWN(D79+K79,0)</f>
        <v>0</v>
      </c>
    </row>
    <row r="80" spans="1:13" ht="15.95" customHeight="1" x14ac:dyDescent="0.15">
      <c r="A80" s="222"/>
      <c r="B80" s="225"/>
      <c r="C80" s="228"/>
      <c r="D80" s="231"/>
      <c r="E80" s="234"/>
      <c r="F80" s="133">
        <v>120</v>
      </c>
      <c r="G80" s="85"/>
      <c r="H80" s="85">
        <f t="shared" ref="H80" si="72">ROUNDDOWN(F80*$G$39,2)</f>
        <v>0</v>
      </c>
      <c r="I80" s="85"/>
      <c r="J80" s="85"/>
      <c r="K80" s="238"/>
      <c r="L80" s="239"/>
      <c r="M80" s="219"/>
    </row>
    <row r="81" spans="1:13" ht="15.95" customHeight="1" x14ac:dyDescent="0.15">
      <c r="A81" s="222"/>
      <c r="B81" s="225"/>
      <c r="C81" s="228"/>
      <c r="D81" s="231"/>
      <c r="E81" s="234"/>
      <c r="F81" s="133">
        <v>180</v>
      </c>
      <c r="G81" s="85"/>
      <c r="H81" s="85"/>
      <c r="I81" s="85">
        <f t="shared" ref="I81" si="73">ROUNDDOWN(F81*$G$40,2)</f>
        <v>0</v>
      </c>
      <c r="J81" s="85"/>
      <c r="K81" s="238"/>
      <c r="L81" s="239"/>
      <c r="M81" s="219"/>
    </row>
    <row r="82" spans="1:13" ht="15.95" customHeight="1" x14ac:dyDescent="0.15">
      <c r="A82" s="223"/>
      <c r="B82" s="226"/>
      <c r="C82" s="229"/>
      <c r="D82" s="232"/>
      <c r="E82" s="235"/>
      <c r="F82" s="133">
        <f>+E79-F81-F80-F79</f>
        <v>2870</v>
      </c>
      <c r="G82" s="85"/>
      <c r="H82" s="85"/>
      <c r="I82" s="85"/>
      <c r="J82" s="85">
        <f t="shared" ref="J82" si="74">ROUNDDOWN(F82*$G$41,2)</f>
        <v>0</v>
      </c>
      <c r="K82" s="240"/>
      <c r="L82" s="241"/>
      <c r="M82" s="220"/>
    </row>
    <row r="83" spans="1:13" ht="15.95" customHeight="1" x14ac:dyDescent="0.15">
      <c r="A83" s="221">
        <f>+基本情報!B20</f>
        <v>46388</v>
      </c>
      <c r="B83" s="224">
        <f>+基本情報!$G$7</f>
        <v>35</v>
      </c>
      <c r="C83" s="227">
        <f t="shared" ref="C83" si="75">+$G$37</f>
        <v>0</v>
      </c>
      <c r="D83" s="230">
        <f t="shared" ref="D83" si="76">ROUNDDOWN(B83*C83,2)</f>
        <v>0</v>
      </c>
      <c r="E83" s="233">
        <f>+基本情報!D20</f>
        <v>3290</v>
      </c>
      <c r="F83" s="133">
        <v>0</v>
      </c>
      <c r="G83" s="85">
        <f t="shared" ref="G83" si="77">ROUNDDOWN(F83*$G$38,2)</f>
        <v>0</v>
      </c>
      <c r="H83" s="85"/>
      <c r="I83" s="85"/>
      <c r="J83" s="85"/>
      <c r="K83" s="236">
        <f t="shared" ref="K83" si="78">SUM(G83:J86)</f>
        <v>0</v>
      </c>
      <c r="L83" s="237"/>
      <c r="M83" s="218">
        <f t="shared" ref="M83" si="79">ROUNDDOWN(D83+K83,0)</f>
        <v>0</v>
      </c>
    </row>
    <row r="84" spans="1:13" ht="15.95" customHeight="1" x14ac:dyDescent="0.15">
      <c r="A84" s="222"/>
      <c r="B84" s="225"/>
      <c r="C84" s="228"/>
      <c r="D84" s="231"/>
      <c r="E84" s="234"/>
      <c r="F84" s="133">
        <v>120</v>
      </c>
      <c r="G84" s="85"/>
      <c r="H84" s="85">
        <f t="shared" ref="H84" si="80">ROUNDDOWN(F84*$G$39,2)</f>
        <v>0</v>
      </c>
      <c r="I84" s="85"/>
      <c r="J84" s="85"/>
      <c r="K84" s="238"/>
      <c r="L84" s="239"/>
      <c r="M84" s="219"/>
    </row>
    <row r="85" spans="1:13" ht="15.95" customHeight="1" x14ac:dyDescent="0.15">
      <c r="A85" s="222"/>
      <c r="B85" s="225"/>
      <c r="C85" s="228"/>
      <c r="D85" s="231"/>
      <c r="E85" s="234"/>
      <c r="F85" s="133">
        <v>180</v>
      </c>
      <c r="G85" s="85"/>
      <c r="H85" s="85"/>
      <c r="I85" s="85">
        <f t="shared" ref="I85" si="81">ROUNDDOWN(F85*$G$40,2)</f>
        <v>0</v>
      </c>
      <c r="J85" s="85"/>
      <c r="K85" s="238"/>
      <c r="L85" s="239"/>
      <c r="M85" s="219"/>
    </row>
    <row r="86" spans="1:13" ht="15.95" customHeight="1" x14ac:dyDescent="0.15">
      <c r="A86" s="223"/>
      <c r="B86" s="226"/>
      <c r="C86" s="229"/>
      <c r="D86" s="232"/>
      <c r="E86" s="235"/>
      <c r="F86" s="133">
        <f>+E83-F85-F84-F83</f>
        <v>2990</v>
      </c>
      <c r="G86" s="85"/>
      <c r="H86" s="85"/>
      <c r="I86" s="85"/>
      <c r="J86" s="85">
        <f t="shared" ref="J86" si="82">ROUNDDOWN(F86*$G$41,2)</f>
        <v>0</v>
      </c>
      <c r="K86" s="240"/>
      <c r="L86" s="241"/>
      <c r="M86" s="220"/>
    </row>
    <row r="87" spans="1:13" ht="15.95" customHeight="1" x14ac:dyDescent="0.15">
      <c r="A87" s="221">
        <f>+基本情報!B21</f>
        <v>46419</v>
      </c>
      <c r="B87" s="224">
        <f>+基本情報!$G$7</f>
        <v>35</v>
      </c>
      <c r="C87" s="227">
        <f t="shared" ref="C87" si="83">+$G$37</f>
        <v>0</v>
      </c>
      <c r="D87" s="230">
        <f t="shared" ref="D87" si="84">ROUNDDOWN(B87*C87,2)</f>
        <v>0</v>
      </c>
      <c r="E87" s="233">
        <f>+基本情報!D21</f>
        <v>2990</v>
      </c>
      <c r="F87" s="133">
        <v>0</v>
      </c>
      <c r="G87" s="85">
        <f t="shared" ref="G87" si="85">ROUNDDOWN(F87*$G$38,2)</f>
        <v>0</v>
      </c>
      <c r="H87" s="85"/>
      <c r="I87" s="85"/>
      <c r="J87" s="85"/>
      <c r="K87" s="236">
        <f t="shared" ref="K87" si="86">SUM(G87:J90)</f>
        <v>0</v>
      </c>
      <c r="L87" s="237"/>
      <c r="M87" s="218">
        <f t="shared" ref="M87" si="87">ROUNDDOWN(D87+K87,0)</f>
        <v>0</v>
      </c>
    </row>
    <row r="88" spans="1:13" ht="15.95" customHeight="1" x14ac:dyDescent="0.15">
      <c r="A88" s="222"/>
      <c r="B88" s="225"/>
      <c r="C88" s="228"/>
      <c r="D88" s="231"/>
      <c r="E88" s="234"/>
      <c r="F88" s="133">
        <v>120</v>
      </c>
      <c r="G88" s="85"/>
      <c r="H88" s="85">
        <f t="shared" ref="H88" si="88">ROUNDDOWN(F88*$G$39,2)</f>
        <v>0</v>
      </c>
      <c r="I88" s="85"/>
      <c r="J88" s="85"/>
      <c r="K88" s="238"/>
      <c r="L88" s="239"/>
      <c r="M88" s="219"/>
    </row>
    <row r="89" spans="1:13" ht="15.95" customHeight="1" x14ac:dyDescent="0.15">
      <c r="A89" s="222"/>
      <c r="B89" s="225"/>
      <c r="C89" s="228"/>
      <c r="D89" s="231"/>
      <c r="E89" s="234"/>
      <c r="F89" s="133">
        <v>180</v>
      </c>
      <c r="G89" s="85"/>
      <c r="H89" s="85"/>
      <c r="I89" s="85">
        <f t="shared" ref="I89" si="89">ROUNDDOWN(F89*$G$40,2)</f>
        <v>0</v>
      </c>
      <c r="J89" s="85"/>
      <c r="K89" s="238"/>
      <c r="L89" s="239"/>
      <c r="M89" s="219"/>
    </row>
    <row r="90" spans="1:13" ht="15.95" customHeight="1" x14ac:dyDescent="0.15">
      <c r="A90" s="223"/>
      <c r="B90" s="226"/>
      <c r="C90" s="229"/>
      <c r="D90" s="232"/>
      <c r="E90" s="235"/>
      <c r="F90" s="133">
        <f>+E87-F89-F88-F87</f>
        <v>2690</v>
      </c>
      <c r="G90" s="85"/>
      <c r="H90" s="85"/>
      <c r="I90" s="85"/>
      <c r="J90" s="85">
        <f t="shared" ref="J90" si="90">ROUNDDOWN(F90*$G$41,2)</f>
        <v>0</v>
      </c>
      <c r="K90" s="240"/>
      <c r="L90" s="241"/>
      <c r="M90" s="220"/>
    </row>
    <row r="91" spans="1:13" ht="15.95" customHeight="1" x14ac:dyDescent="0.15">
      <c r="A91" s="221">
        <f>+基本情報!B22</f>
        <v>46447</v>
      </c>
      <c r="B91" s="224">
        <f>+基本情報!$G$7</f>
        <v>35</v>
      </c>
      <c r="C91" s="227">
        <f t="shared" ref="C91" si="91">+$G$37</f>
        <v>0</v>
      </c>
      <c r="D91" s="230">
        <f t="shared" ref="D91" si="92">ROUNDDOWN(B91*C91,2)</f>
        <v>0</v>
      </c>
      <c r="E91" s="233">
        <f>+基本情報!D22</f>
        <v>2900</v>
      </c>
      <c r="F91" s="133">
        <v>0</v>
      </c>
      <c r="G91" s="85">
        <f t="shared" ref="G91" si="93">ROUNDDOWN(F91*$G$38,2)</f>
        <v>0</v>
      </c>
      <c r="H91" s="85"/>
      <c r="I91" s="85"/>
      <c r="J91" s="85"/>
      <c r="K91" s="236">
        <f>SUM(G91:J94)</f>
        <v>0</v>
      </c>
      <c r="L91" s="237"/>
      <c r="M91" s="218">
        <f t="shared" ref="M91" si="94">ROUNDDOWN(D91+K91,0)</f>
        <v>0</v>
      </c>
    </row>
    <row r="92" spans="1:13" ht="15.95" customHeight="1" x14ac:dyDescent="0.15">
      <c r="A92" s="222"/>
      <c r="B92" s="225"/>
      <c r="C92" s="228"/>
      <c r="D92" s="231"/>
      <c r="E92" s="234"/>
      <c r="F92" s="133">
        <v>120</v>
      </c>
      <c r="G92" s="85"/>
      <c r="H92" s="85">
        <f t="shared" ref="H92" si="95">ROUNDDOWN(F92*$G$39,2)</f>
        <v>0</v>
      </c>
      <c r="I92" s="85"/>
      <c r="J92" s="85"/>
      <c r="K92" s="238"/>
      <c r="L92" s="239"/>
      <c r="M92" s="219"/>
    </row>
    <row r="93" spans="1:13" ht="15.95" customHeight="1" x14ac:dyDescent="0.15">
      <c r="A93" s="222"/>
      <c r="B93" s="225"/>
      <c r="C93" s="228"/>
      <c r="D93" s="231"/>
      <c r="E93" s="234"/>
      <c r="F93" s="133">
        <v>180</v>
      </c>
      <c r="G93" s="85"/>
      <c r="H93" s="85"/>
      <c r="I93" s="85">
        <f t="shared" ref="I93" si="96">ROUNDDOWN(F93*$G$40,2)</f>
        <v>0</v>
      </c>
      <c r="J93" s="85"/>
      <c r="K93" s="238"/>
      <c r="L93" s="239"/>
      <c r="M93" s="219"/>
    </row>
    <row r="94" spans="1:13" ht="15.95" customHeight="1" thickBot="1" x14ac:dyDescent="0.2">
      <c r="A94" s="223"/>
      <c r="B94" s="226"/>
      <c r="C94" s="229"/>
      <c r="D94" s="232"/>
      <c r="E94" s="235"/>
      <c r="F94" s="133">
        <f>+E91-F93-F92-F91</f>
        <v>2600</v>
      </c>
      <c r="G94" s="85"/>
      <c r="H94" s="85"/>
      <c r="I94" s="85"/>
      <c r="J94" s="85">
        <f t="shared" ref="J94" si="97">ROUNDDOWN(F94*$G$41,2)</f>
        <v>0</v>
      </c>
      <c r="K94" s="240"/>
      <c r="L94" s="241"/>
      <c r="M94" s="220"/>
    </row>
    <row r="95" spans="1:13" ht="15.95" customHeight="1" thickBot="1" x14ac:dyDescent="0.2">
      <c r="A95" s="13" t="s">
        <v>7</v>
      </c>
      <c r="B95" s="14" t="s">
        <v>23</v>
      </c>
      <c r="C95" s="78"/>
      <c r="D95" s="93"/>
      <c r="E95" s="134">
        <f>SUM(E47:E94)</f>
        <v>31700</v>
      </c>
      <c r="F95" s="42">
        <f>SUM(F47:F94)</f>
        <v>31700</v>
      </c>
      <c r="G95" s="42"/>
      <c r="H95" s="42"/>
      <c r="I95" s="42"/>
      <c r="J95" s="42"/>
      <c r="K95" s="265" t="s">
        <v>87</v>
      </c>
      <c r="L95" s="266"/>
      <c r="M95" s="91">
        <f>SUM(M47:M94)</f>
        <v>0</v>
      </c>
    </row>
    <row r="96" spans="1:13" ht="15.95" customHeight="1" x14ac:dyDescent="0.15">
      <c r="A96" s="18"/>
      <c r="K96" s="197" t="s">
        <v>41</v>
      </c>
      <c r="L96" s="267"/>
      <c r="M96" s="90">
        <f>+M95-M97</f>
        <v>0</v>
      </c>
    </row>
    <row r="97" spans="1:13" ht="15.95" customHeight="1" thickBot="1" x14ac:dyDescent="0.2">
      <c r="K97" s="26" t="s">
        <v>43</v>
      </c>
      <c r="L97" s="20"/>
      <c r="M97" s="21">
        <f>ROUNDUP(M95/1.1,0)</f>
        <v>0</v>
      </c>
    </row>
    <row r="99" spans="1:13" x14ac:dyDescent="0.15">
      <c r="A99" t="s">
        <v>40</v>
      </c>
    </row>
    <row r="100" spans="1:13" ht="15" thickBot="1" x14ac:dyDescent="0.2">
      <c r="K100" s="92" t="s">
        <v>118</v>
      </c>
    </row>
    <row r="101" spans="1:13" x14ac:dyDescent="0.15">
      <c r="A101" t="s">
        <v>93</v>
      </c>
      <c r="K101" s="268" t="s">
        <v>82</v>
      </c>
      <c r="L101" s="269"/>
      <c r="M101" s="272" t="s">
        <v>31</v>
      </c>
    </row>
    <row r="102" spans="1:13" x14ac:dyDescent="0.15">
      <c r="A102" t="s">
        <v>42</v>
      </c>
      <c r="K102" s="270"/>
      <c r="L102" s="271"/>
      <c r="M102" s="273"/>
    </row>
    <row r="103" spans="1:13" x14ac:dyDescent="0.15">
      <c r="K103" s="253" t="s">
        <v>80</v>
      </c>
      <c r="L103" s="254"/>
      <c r="M103" s="257">
        <f>+N33</f>
        <v>0</v>
      </c>
    </row>
    <row r="104" spans="1:13" x14ac:dyDescent="0.15">
      <c r="A104" t="s">
        <v>44</v>
      </c>
      <c r="K104" s="253"/>
      <c r="L104" s="254"/>
      <c r="M104" s="257"/>
    </row>
    <row r="105" spans="1:13" x14ac:dyDescent="0.15">
      <c r="K105" s="253" t="s">
        <v>81</v>
      </c>
      <c r="L105" s="254"/>
      <c r="M105" s="257">
        <f>+M97</f>
        <v>0</v>
      </c>
    </row>
    <row r="106" spans="1:13" ht="14.25" thickBot="1" x14ac:dyDescent="0.2">
      <c r="A106" t="s">
        <v>19</v>
      </c>
      <c r="K106" s="255"/>
      <c r="L106" s="256"/>
      <c r="M106" s="258"/>
    </row>
    <row r="107" spans="1:13" ht="14.25" thickTop="1" x14ac:dyDescent="0.15">
      <c r="A107" s="252" t="s">
        <v>27</v>
      </c>
      <c r="B107" s="252"/>
      <c r="C107" s="252"/>
      <c r="D107" s="252"/>
      <c r="E107" t="s">
        <v>20</v>
      </c>
      <c r="K107" s="259" t="s">
        <v>85</v>
      </c>
      <c r="L107" s="260"/>
      <c r="M107" s="263">
        <f>SUM(M103:M105)</f>
        <v>0</v>
      </c>
    </row>
    <row r="108" spans="1:13" ht="14.25" thickBot="1" x14ac:dyDescent="0.2">
      <c r="A108" s="252" t="s">
        <v>26</v>
      </c>
      <c r="B108" s="252"/>
      <c r="C108" s="252"/>
      <c r="D108" s="252"/>
      <c r="E108" t="s">
        <v>21</v>
      </c>
      <c r="K108" s="261"/>
      <c r="L108" s="262"/>
      <c r="M108" s="264"/>
    </row>
    <row r="109" spans="1:13" x14ac:dyDescent="0.15">
      <c r="A109" s="252" t="s">
        <v>24</v>
      </c>
      <c r="B109" s="252"/>
      <c r="C109" s="252"/>
      <c r="D109" s="252"/>
      <c r="E109" t="s">
        <v>22</v>
      </c>
      <c r="M109" s="138"/>
    </row>
  </sheetData>
  <mergeCells count="129">
    <mergeCell ref="A109:D109"/>
    <mergeCell ref="K105:L106"/>
    <mergeCell ref="M105:M106"/>
    <mergeCell ref="A107:D107"/>
    <mergeCell ref="K107:L108"/>
    <mergeCell ref="M107:M108"/>
    <mergeCell ref="A108:D108"/>
    <mergeCell ref="K95:L95"/>
    <mergeCell ref="K96:L96"/>
    <mergeCell ref="K101:L102"/>
    <mergeCell ref="M101:M102"/>
    <mergeCell ref="K103:L104"/>
    <mergeCell ref="M103:M104"/>
    <mergeCell ref="M87:M90"/>
    <mergeCell ref="A91:A94"/>
    <mergeCell ref="B91:B94"/>
    <mergeCell ref="C91:C94"/>
    <mergeCell ref="D91:D94"/>
    <mergeCell ref="E91:E94"/>
    <mergeCell ref="K91:L94"/>
    <mergeCell ref="M91:M94"/>
    <mergeCell ref="A87:A90"/>
    <mergeCell ref="B87:B90"/>
    <mergeCell ref="C87:C90"/>
    <mergeCell ref="D87:D90"/>
    <mergeCell ref="E87:E90"/>
    <mergeCell ref="K87:L90"/>
    <mergeCell ref="M79:M82"/>
    <mergeCell ref="A83:A86"/>
    <mergeCell ref="B83:B86"/>
    <mergeCell ref="C83:C86"/>
    <mergeCell ref="D83:D86"/>
    <mergeCell ref="E83:E86"/>
    <mergeCell ref="K83:L86"/>
    <mergeCell ref="M83:M86"/>
    <mergeCell ref="A79:A82"/>
    <mergeCell ref="B79:B82"/>
    <mergeCell ref="C79:C82"/>
    <mergeCell ref="D79:D82"/>
    <mergeCell ref="E79:E82"/>
    <mergeCell ref="K79:L82"/>
    <mergeCell ref="M71:M74"/>
    <mergeCell ref="A75:A78"/>
    <mergeCell ref="B75:B78"/>
    <mergeCell ref="C75:C78"/>
    <mergeCell ref="D75:D78"/>
    <mergeCell ref="E75:E78"/>
    <mergeCell ref="K75:L78"/>
    <mergeCell ref="M75:M78"/>
    <mergeCell ref="A71:A74"/>
    <mergeCell ref="B71:B74"/>
    <mergeCell ref="C71:C74"/>
    <mergeCell ref="D71:D74"/>
    <mergeCell ref="E71:E74"/>
    <mergeCell ref="K71:L74"/>
    <mergeCell ref="M63:M66"/>
    <mergeCell ref="A67:A70"/>
    <mergeCell ref="B67:B70"/>
    <mergeCell ref="C67:C70"/>
    <mergeCell ref="D67:D70"/>
    <mergeCell ref="E67:E70"/>
    <mergeCell ref="K67:L70"/>
    <mergeCell ref="M67:M70"/>
    <mergeCell ref="A63:A66"/>
    <mergeCell ref="B63:B66"/>
    <mergeCell ref="C63:C66"/>
    <mergeCell ref="D63:D66"/>
    <mergeCell ref="E63:E66"/>
    <mergeCell ref="K63:L66"/>
    <mergeCell ref="M55:M58"/>
    <mergeCell ref="A59:A62"/>
    <mergeCell ref="B59:B62"/>
    <mergeCell ref="C59:C62"/>
    <mergeCell ref="D59:D62"/>
    <mergeCell ref="E59:E62"/>
    <mergeCell ref="K59:L62"/>
    <mergeCell ref="M59:M62"/>
    <mergeCell ref="A55:A58"/>
    <mergeCell ref="B55:B58"/>
    <mergeCell ref="C55:C58"/>
    <mergeCell ref="D55:D58"/>
    <mergeCell ref="E55:E58"/>
    <mergeCell ref="K55:L58"/>
    <mergeCell ref="M47:M50"/>
    <mergeCell ref="A51:A54"/>
    <mergeCell ref="B51:B54"/>
    <mergeCell ref="C51:C54"/>
    <mergeCell ref="D51:D54"/>
    <mergeCell ref="E51:E54"/>
    <mergeCell ref="K51:L54"/>
    <mergeCell ref="M51:M54"/>
    <mergeCell ref="K44:L44"/>
    <mergeCell ref="K45:L45"/>
    <mergeCell ref="K46:L46"/>
    <mergeCell ref="A47:A50"/>
    <mergeCell ref="B47:B50"/>
    <mergeCell ref="C47:C50"/>
    <mergeCell ref="D47:D50"/>
    <mergeCell ref="E47:E50"/>
    <mergeCell ref="K47:L50"/>
    <mergeCell ref="B44:B45"/>
    <mergeCell ref="C44:C45"/>
    <mergeCell ref="G44:G45"/>
    <mergeCell ref="H44:H45"/>
    <mergeCell ref="I44:I45"/>
    <mergeCell ref="J44:J45"/>
    <mergeCell ref="A38:B41"/>
    <mergeCell ref="B43:D43"/>
    <mergeCell ref="E43:L43"/>
    <mergeCell ref="B15:F15"/>
    <mergeCell ref="G15:I15"/>
    <mergeCell ref="J15:L15"/>
    <mergeCell ref="B16:B17"/>
    <mergeCell ref="C16:C17"/>
    <mergeCell ref="D16:D17"/>
    <mergeCell ref="E16:E17"/>
    <mergeCell ref="H16:H17"/>
    <mergeCell ref="K16:K17"/>
    <mergeCell ref="A2:N2"/>
    <mergeCell ref="A9:F9"/>
    <mergeCell ref="G9:H9"/>
    <mergeCell ref="A11:B12"/>
    <mergeCell ref="B14:F14"/>
    <mergeCell ref="G14:M14"/>
    <mergeCell ref="L32:M32"/>
    <mergeCell ref="A36:F36"/>
    <mergeCell ref="G36:H36"/>
    <mergeCell ref="C7:D7"/>
    <mergeCell ref="C6:D6"/>
  </mergeCells>
  <phoneticPr fontId="2"/>
  <printOptions horizontalCentered="1" verticalCentered="1"/>
  <pageMargins left="0.59055118110236227" right="0" top="0" bottom="0" header="0.51181102362204722" footer="0.51181102362204722"/>
  <pageSetup paperSize="9" scale="51"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14"/>
  </sheetPr>
  <dimension ref="A1:O108"/>
  <sheetViews>
    <sheetView view="pageBreakPreview" zoomScale="130" zoomScaleNormal="100" zoomScaleSheetLayoutView="130" workbookViewId="0">
      <selection activeCell="E7" sqref="E7"/>
    </sheetView>
  </sheetViews>
  <sheetFormatPr defaultColWidth="9" defaultRowHeight="13.5" x14ac:dyDescent="0.15"/>
  <cols>
    <col min="1" max="1" width="12.5" customWidth="1"/>
    <col min="2" max="3" width="8.625" customWidth="1"/>
    <col min="4" max="4" width="11.75" bestFit="1" customWidth="1"/>
    <col min="5" max="5" width="8.375" customWidth="1"/>
    <col min="6" max="6" width="11.25" customWidth="1"/>
    <col min="7" max="7" width="9.75" customWidth="1"/>
    <col min="8" max="9" width="11.25" customWidth="1"/>
    <col min="10" max="10" width="11.375" customWidth="1"/>
    <col min="11" max="11" width="7.875" bestFit="1" customWidth="1"/>
    <col min="12" max="12" width="12.5" bestFit="1" customWidth="1"/>
    <col min="13" max="13" width="13.625" bestFit="1" customWidth="1"/>
    <col min="14" max="14" width="12.375" customWidth="1"/>
    <col min="15" max="15" width="6" customWidth="1"/>
  </cols>
  <sheetData>
    <row r="1" spans="1:14" ht="17.25" x14ac:dyDescent="0.15">
      <c r="A1" s="173" t="s">
        <v>61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</row>
    <row r="2" spans="1:14" ht="17.25" x14ac:dyDescent="0.15"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17.25" x14ac:dyDescent="0.15">
      <c r="A3" s="29" t="s">
        <v>46</v>
      </c>
      <c r="B3" s="29" t="s">
        <v>132</v>
      </c>
      <c r="E3" s="28"/>
      <c r="F3" s="28"/>
      <c r="G3" s="28"/>
      <c r="H3" s="28"/>
      <c r="I3" s="28"/>
      <c r="J3" s="147" t="s">
        <v>124</v>
      </c>
      <c r="K3" s="151" t="s">
        <v>127</v>
      </c>
      <c r="L3" s="28"/>
      <c r="M3" s="28"/>
      <c r="N3" s="28"/>
    </row>
    <row r="4" spans="1:14" ht="17.25" x14ac:dyDescent="0.15">
      <c r="A4" t="s">
        <v>47</v>
      </c>
      <c r="B4" s="29" t="s">
        <v>150</v>
      </c>
      <c r="E4" s="28"/>
      <c r="F4" s="28"/>
      <c r="G4" s="28"/>
      <c r="H4" s="28"/>
      <c r="I4" s="28"/>
      <c r="J4" s="147" t="s">
        <v>125</v>
      </c>
      <c r="K4" s="151" t="s">
        <v>128</v>
      </c>
      <c r="L4" s="28"/>
      <c r="M4" s="28"/>
      <c r="N4" s="28"/>
    </row>
    <row r="5" spans="1:14" ht="17.25" x14ac:dyDescent="0.15">
      <c r="A5" t="s">
        <v>48</v>
      </c>
      <c r="C5" s="203" t="s">
        <v>102</v>
      </c>
      <c r="D5" s="203"/>
      <c r="E5" s="139" t="str">
        <f>+基本情報!D6</f>
        <v>05-0000-0000-0013-3908-0000</v>
      </c>
      <c r="F5" s="28"/>
      <c r="G5" s="28"/>
      <c r="H5" s="28"/>
      <c r="I5" s="28"/>
      <c r="J5" s="147" t="s">
        <v>122</v>
      </c>
      <c r="K5" s="151" t="s">
        <v>129</v>
      </c>
      <c r="L5" s="28"/>
      <c r="M5" s="28"/>
      <c r="N5" s="28"/>
    </row>
    <row r="6" spans="1:14" ht="17.25" x14ac:dyDescent="0.15">
      <c r="C6" s="202" t="s">
        <v>103</v>
      </c>
      <c r="D6" s="202"/>
      <c r="E6" t="str">
        <f>+基本情報!D7</f>
        <v>05-0000-0000-0013-3907-0000</v>
      </c>
      <c r="F6" s="28"/>
      <c r="G6" s="28"/>
      <c r="H6" s="28"/>
      <c r="I6" s="28"/>
      <c r="J6" s="28"/>
      <c r="K6" s="28"/>
      <c r="L6" s="28"/>
      <c r="M6" s="28"/>
      <c r="N6" s="28"/>
    </row>
    <row r="7" spans="1:14" ht="15.95" customHeight="1" thickBot="1" x14ac:dyDescent="0.2">
      <c r="A7" s="30" t="s">
        <v>49</v>
      </c>
    </row>
    <row r="8" spans="1:14" ht="15.95" customHeight="1" x14ac:dyDescent="0.15">
      <c r="A8" s="292" t="s">
        <v>50</v>
      </c>
      <c r="B8" s="293"/>
      <c r="C8" s="293"/>
      <c r="D8" s="293"/>
      <c r="E8" s="293"/>
      <c r="F8" s="294"/>
      <c r="G8" s="295" t="s">
        <v>51</v>
      </c>
      <c r="H8" s="296"/>
    </row>
    <row r="9" spans="1:14" ht="15.95" customHeight="1" x14ac:dyDescent="0.15">
      <c r="A9" s="35" t="s">
        <v>52</v>
      </c>
      <c r="B9" s="33"/>
      <c r="C9" s="149" t="s">
        <v>104</v>
      </c>
      <c r="D9" s="150">
        <f>+基本情報!G6</f>
        <v>20</v>
      </c>
      <c r="E9" s="33" t="s">
        <v>126</v>
      </c>
      <c r="F9" s="34"/>
      <c r="G9" s="46">
        <v>1200</v>
      </c>
      <c r="H9" s="36" t="s">
        <v>53</v>
      </c>
    </row>
    <row r="10" spans="1:14" ht="15.95" customHeight="1" x14ac:dyDescent="0.15">
      <c r="A10" s="189" t="s">
        <v>54</v>
      </c>
      <c r="B10" s="190"/>
      <c r="C10" s="32" t="s">
        <v>55</v>
      </c>
      <c r="D10" s="33"/>
      <c r="E10" s="33"/>
      <c r="F10" s="34"/>
      <c r="G10" s="46">
        <v>16</v>
      </c>
      <c r="H10" s="36" t="s">
        <v>56</v>
      </c>
    </row>
    <row r="11" spans="1:14" ht="15.95" customHeight="1" thickBot="1" x14ac:dyDescent="0.2">
      <c r="A11" s="191"/>
      <c r="B11" s="192"/>
      <c r="C11" s="37" t="s">
        <v>62</v>
      </c>
      <c r="D11" s="20"/>
      <c r="E11" s="20"/>
      <c r="F11" s="38"/>
      <c r="G11" s="47">
        <v>15</v>
      </c>
      <c r="H11" s="39" t="s">
        <v>56</v>
      </c>
    </row>
    <row r="12" spans="1:14" ht="15.95" customHeight="1" thickBot="1" x14ac:dyDescent="0.2">
      <c r="A12" s="30"/>
      <c r="I12" s="30" t="s">
        <v>79</v>
      </c>
    </row>
    <row r="13" spans="1:14" ht="15.95" customHeight="1" x14ac:dyDescent="0.15">
      <c r="A13" s="1"/>
      <c r="B13" s="193" t="s">
        <v>6</v>
      </c>
      <c r="C13" s="193"/>
      <c r="D13" s="193"/>
      <c r="E13" s="193"/>
      <c r="F13" s="187"/>
      <c r="G13" s="194" t="s">
        <v>32</v>
      </c>
      <c r="H13" s="195"/>
      <c r="I13" s="195"/>
      <c r="J13" s="195"/>
      <c r="K13" s="195"/>
      <c r="L13" s="195"/>
      <c r="M13" s="196"/>
      <c r="N13" s="55" t="s">
        <v>17</v>
      </c>
    </row>
    <row r="14" spans="1:14" ht="15.95" customHeight="1" x14ac:dyDescent="0.15">
      <c r="A14" s="2"/>
      <c r="B14" s="174" t="s">
        <v>45</v>
      </c>
      <c r="C14" s="211"/>
      <c r="D14" s="211"/>
      <c r="E14" s="211"/>
      <c r="F14" s="212"/>
      <c r="G14" s="213" t="s">
        <v>29</v>
      </c>
      <c r="H14" s="211"/>
      <c r="I14" s="175"/>
      <c r="J14" s="174" t="s">
        <v>30</v>
      </c>
      <c r="K14" s="211"/>
      <c r="L14" s="211"/>
      <c r="M14" s="51" t="s">
        <v>33</v>
      </c>
      <c r="N14" s="56"/>
    </row>
    <row r="15" spans="1:14" ht="15.95" customHeight="1" x14ac:dyDescent="0.15">
      <c r="A15" s="3" t="s">
        <v>39</v>
      </c>
      <c r="B15" s="274" t="s">
        <v>10</v>
      </c>
      <c r="C15" s="290" t="s">
        <v>5</v>
      </c>
      <c r="D15" s="290" t="s">
        <v>0</v>
      </c>
      <c r="E15" s="290" t="s">
        <v>2</v>
      </c>
      <c r="F15" s="48" t="s">
        <v>3</v>
      </c>
      <c r="G15" s="68" t="s">
        <v>8</v>
      </c>
      <c r="H15" s="290" t="s">
        <v>11</v>
      </c>
      <c r="I15" s="62" t="s">
        <v>31</v>
      </c>
      <c r="J15" s="65" t="s">
        <v>8</v>
      </c>
      <c r="K15" s="290" t="s">
        <v>36</v>
      </c>
      <c r="L15" s="48" t="s">
        <v>31</v>
      </c>
      <c r="M15" s="52" t="s">
        <v>7</v>
      </c>
      <c r="N15" s="56" t="s">
        <v>18</v>
      </c>
    </row>
    <row r="16" spans="1:14" ht="15.95" customHeight="1" x14ac:dyDescent="0.15">
      <c r="A16" s="2"/>
      <c r="B16" s="275"/>
      <c r="C16" s="291"/>
      <c r="D16" s="291"/>
      <c r="E16" s="291"/>
      <c r="F16" s="49" t="s">
        <v>25</v>
      </c>
      <c r="G16" s="69" t="s">
        <v>9</v>
      </c>
      <c r="H16" s="291"/>
      <c r="I16" s="59" t="s">
        <v>34</v>
      </c>
      <c r="J16" s="66" t="s">
        <v>35</v>
      </c>
      <c r="K16" s="291"/>
      <c r="L16" s="50" t="s">
        <v>37</v>
      </c>
      <c r="M16" s="53" t="s">
        <v>38</v>
      </c>
      <c r="N16" s="57" t="s">
        <v>28</v>
      </c>
    </row>
    <row r="17" spans="1:14" ht="15.95" customHeight="1" x14ac:dyDescent="0.15">
      <c r="A17" s="4"/>
      <c r="B17" s="67" t="s">
        <v>13</v>
      </c>
      <c r="C17" s="60" t="s">
        <v>14</v>
      </c>
      <c r="D17" s="60" t="s">
        <v>1</v>
      </c>
      <c r="E17" s="60" t="s">
        <v>15</v>
      </c>
      <c r="F17" s="61" t="s">
        <v>4</v>
      </c>
      <c r="G17" s="70" t="s">
        <v>16</v>
      </c>
      <c r="H17" s="59" t="s">
        <v>12</v>
      </c>
      <c r="I17" s="60" t="s">
        <v>4</v>
      </c>
      <c r="J17" s="67" t="s">
        <v>16</v>
      </c>
      <c r="K17" s="59" t="s">
        <v>12</v>
      </c>
      <c r="L17" s="61" t="s">
        <v>4</v>
      </c>
      <c r="M17" s="54" t="s">
        <v>4</v>
      </c>
      <c r="N17" s="58" t="s">
        <v>4</v>
      </c>
    </row>
    <row r="18" spans="1:14" ht="15.95" customHeight="1" x14ac:dyDescent="0.15">
      <c r="A18" s="148">
        <f>+基本情報!B11</f>
        <v>46113</v>
      </c>
      <c r="B18" s="41">
        <v>20</v>
      </c>
      <c r="C18" s="27">
        <v>80</v>
      </c>
      <c r="D18" s="23">
        <f>+G9</f>
        <v>1200</v>
      </c>
      <c r="E18" s="22">
        <v>1</v>
      </c>
      <c r="F18" s="8">
        <f>ROUNDDOWN(B18*D18*E18,2)</f>
        <v>24000</v>
      </c>
      <c r="G18" s="24"/>
      <c r="H18" s="5"/>
      <c r="I18" s="6"/>
      <c r="J18" s="45">
        <f>+基本情報!C11</f>
        <v>900</v>
      </c>
      <c r="K18" s="43">
        <f>+G11</f>
        <v>15</v>
      </c>
      <c r="L18" s="8">
        <f>ROUNDDOWN(J18*K18,2)</f>
        <v>13500</v>
      </c>
      <c r="M18" s="9">
        <f>I18+L18</f>
        <v>13500</v>
      </c>
      <c r="N18" s="10">
        <f>ROUNDDOWN(F18+M18,0)</f>
        <v>37500</v>
      </c>
    </row>
    <row r="19" spans="1:14" ht="15.95" customHeight="1" x14ac:dyDescent="0.15">
      <c r="A19" s="148">
        <f>+基本情報!B12</f>
        <v>46143</v>
      </c>
      <c r="B19" s="64">
        <f t="shared" ref="B19:B29" si="0">$B$18</f>
        <v>20</v>
      </c>
      <c r="C19" s="5">
        <f t="shared" ref="C19:C29" si="1">$C$18</f>
        <v>80</v>
      </c>
      <c r="D19" s="6">
        <f t="shared" ref="D19:D29" si="2">$D$18</f>
        <v>1200</v>
      </c>
      <c r="E19" s="5">
        <f t="shared" ref="E19:E29" si="3">$E$18</f>
        <v>1</v>
      </c>
      <c r="F19" s="8">
        <f t="shared" ref="F19:F29" si="4">ROUNDDOWN(B19*D19*E19,2)</f>
        <v>24000</v>
      </c>
      <c r="G19" s="24"/>
      <c r="H19" s="5"/>
      <c r="I19" s="6"/>
      <c r="J19" s="45">
        <f>+基本情報!C12</f>
        <v>320</v>
      </c>
      <c r="K19" s="5">
        <f>$K$18</f>
        <v>15</v>
      </c>
      <c r="L19" s="8">
        <f>ROUNDDOWN(J19*K19,2)</f>
        <v>4800</v>
      </c>
      <c r="M19" s="9">
        <f t="shared" ref="M19:M29" si="5">I19+L19</f>
        <v>4800</v>
      </c>
      <c r="N19" s="10">
        <f t="shared" ref="N19:N29" si="6">ROUNDDOWN(F19+M19,0)</f>
        <v>28800</v>
      </c>
    </row>
    <row r="20" spans="1:14" ht="15.95" customHeight="1" x14ac:dyDescent="0.15">
      <c r="A20" s="148">
        <f>+基本情報!B13</f>
        <v>46174</v>
      </c>
      <c r="B20" s="64">
        <f t="shared" si="0"/>
        <v>20</v>
      </c>
      <c r="C20" s="5">
        <f t="shared" si="1"/>
        <v>80</v>
      </c>
      <c r="D20" s="6">
        <f t="shared" si="2"/>
        <v>1200</v>
      </c>
      <c r="E20" s="5">
        <f t="shared" si="3"/>
        <v>1</v>
      </c>
      <c r="F20" s="8">
        <f t="shared" si="4"/>
        <v>24000</v>
      </c>
      <c r="G20" s="24"/>
      <c r="H20" s="5"/>
      <c r="I20" s="6"/>
      <c r="J20" s="45">
        <f>+基本情報!C13</f>
        <v>900</v>
      </c>
      <c r="K20" s="5">
        <f>$K$18</f>
        <v>15</v>
      </c>
      <c r="L20" s="8">
        <f>ROUNDDOWN(J20*K20,2)</f>
        <v>13500</v>
      </c>
      <c r="M20" s="9">
        <f t="shared" si="5"/>
        <v>13500</v>
      </c>
      <c r="N20" s="10">
        <f t="shared" si="6"/>
        <v>37500</v>
      </c>
    </row>
    <row r="21" spans="1:14" ht="15.95" customHeight="1" x14ac:dyDescent="0.15">
      <c r="A21" s="148">
        <f>+基本情報!B14</f>
        <v>46204</v>
      </c>
      <c r="B21" s="64">
        <f t="shared" si="0"/>
        <v>20</v>
      </c>
      <c r="C21" s="5">
        <f t="shared" si="1"/>
        <v>80</v>
      </c>
      <c r="D21" s="6">
        <f t="shared" si="2"/>
        <v>1200</v>
      </c>
      <c r="E21" s="5">
        <f t="shared" si="3"/>
        <v>1</v>
      </c>
      <c r="F21" s="8">
        <f t="shared" si="4"/>
        <v>24000</v>
      </c>
      <c r="G21" s="44">
        <f>+基本情報!C14</f>
        <v>1910</v>
      </c>
      <c r="H21" s="43">
        <f>+G10</f>
        <v>16</v>
      </c>
      <c r="I21" s="6">
        <f>ROUNDDOWN(G21*H21,2)</f>
        <v>30560</v>
      </c>
      <c r="J21" s="7"/>
      <c r="K21" s="5"/>
      <c r="L21" s="8"/>
      <c r="M21" s="9">
        <f t="shared" si="5"/>
        <v>30560</v>
      </c>
      <c r="N21" s="10">
        <f t="shared" si="6"/>
        <v>54560</v>
      </c>
    </row>
    <row r="22" spans="1:14" ht="15.95" customHeight="1" x14ac:dyDescent="0.15">
      <c r="A22" s="148">
        <f>+基本情報!B15</f>
        <v>46235</v>
      </c>
      <c r="B22" s="64">
        <f t="shared" si="0"/>
        <v>20</v>
      </c>
      <c r="C22" s="5">
        <f t="shared" si="1"/>
        <v>80</v>
      </c>
      <c r="D22" s="6">
        <f t="shared" si="2"/>
        <v>1200</v>
      </c>
      <c r="E22" s="5">
        <f t="shared" si="3"/>
        <v>1</v>
      </c>
      <c r="F22" s="8">
        <f t="shared" si="4"/>
        <v>24000</v>
      </c>
      <c r="G22" s="44">
        <f>+基本情報!C15</f>
        <v>2220</v>
      </c>
      <c r="H22" s="5">
        <f>$H$21</f>
        <v>16</v>
      </c>
      <c r="I22" s="6">
        <f>ROUNDDOWN(G22*H22,2)</f>
        <v>35520</v>
      </c>
      <c r="J22" s="7"/>
      <c r="K22" s="5"/>
      <c r="L22" s="8"/>
      <c r="M22" s="9">
        <f t="shared" si="5"/>
        <v>35520</v>
      </c>
      <c r="N22" s="10">
        <f t="shared" si="6"/>
        <v>59520</v>
      </c>
    </row>
    <row r="23" spans="1:14" ht="15.95" customHeight="1" x14ac:dyDescent="0.15">
      <c r="A23" s="148">
        <f>+基本情報!B16</f>
        <v>46266</v>
      </c>
      <c r="B23" s="64">
        <f t="shared" si="0"/>
        <v>20</v>
      </c>
      <c r="C23" s="5">
        <f t="shared" si="1"/>
        <v>80</v>
      </c>
      <c r="D23" s="6">
        <f t="shared" si="2"/>
        <v>1200</v>
      </c>
      <c r="E23" s="5">
        <f t="shared" si="3"/>
        <v>1</v>
      </c>
      <c r="F23" s="8">
        <f t="shared" si="4"/>
        <v>24000</v>
      </c>
      <c r="G23" s="44">
        <f>+基本情報!C16</f>
        <v>1120</v>
      </c>
      <c r="H23" s="5">
        <f>$H$21</f>
        <v>16</v>
      </c>
      <c r="I23" s="6">
        <f>ROUNDDOWN(G23*H23,2)</f>
        <v>17920</v>
      </c>
      <c r="J23" s="7"/>
      <c r="K23" s="5"/>
      <c r="L23" s="8"/>
      <c r="M23" s="9">
        <f t="shared" si="5"/>
        <v>17920</v>
      </c>
      <c r="N23" s="10">
        <f t="shared" si="6"/>
        <v>41920</v>
      </c>
    </row>
    <row r="24" spans="1:14" ht="15.95" customHeight="1" x14ac:dyDescent="0.15">
      <c r="A24" s="148">
        <f>+基本情報!B17</f>
        <v>46296</v>
      </c>
      <c r="B24" s="64">
        <f t="shared" si="0"/>
        <v>20</v>
      </c>
      <c r="C24" s="5">
        <f t="shared" si="1"/>
        <v>80</v>
      </c>
      <c r="D24" s="6">
        <f t="shared" si="2"/>
        <v>1200</v>
      </c>
      <c r="E24" s="5">
        <f t="shared" si="3"/>
        <v>1</v>
      </c>
      <c r="F24" s="8">
        <f t="shared" si="4"/>
        <v>24000</v>
      </c>
      <c r="G24" s="24"/>
      <c r="H24" s="5"/>
      <c r="I24" s="6"/>
      <c r="J24" s="45">
        <f>+基本情報!C17</f>
        <v>460</v>
      </c>
      <c r="K24" s="5">
        <f t="shared" ref="K24:K29" si="7">$K$18</f>
        <v>15</v>
      </c>
      <c r="L24" s="8">
        <f t="shared" ref="L24:L29" si="8">ROUNDDOWN(J24*K24,2)</f>
        <v>6900</v>
      </c>
      <c r="M24" s="9">
        <f t="shared" si="5"/>
        <v>6900</v>
      </c>
      <c r="N24" s="10">
        <f t="shared" si="6"/>
        <v>30900</v>
      </c>
    </row>
    <row r="25" spans="1:14" ht="15.95" customHeight="1" x14ac:dyDescent="0.15">
      <c r="A25" s="148">
        <f>+基本情報!B18</f>
        <v>46327</v>
      </c>
      <c r="B25" s="64">
        <f t="shared" si="0"/>
        <v>20</v>
      </c>
      <c r="C25" s="5">
        <f t="shared" si="1"/>
        <v>80</v>
      </c>
      <c r="D25" s="6">
        <f t="shared" si="2"/>
        <v>1200</v>
      </c>
      <c r="E25" s="5">
        <f t="shared" si="3"/>
        <v>1</v>
      </c>
      <c r="F25" s="8">
        <f t="shared" si="4"/>
        <v>24000</v>
      </c>
      <c r="G25" s="24"/>
      <c r="H25" s="5"/>
      <c r="I25" s="6"/>
      <c r="J25" s="45">
        <f>+基本情報!C18</f>
        <v>1890</v>
      </c>
      <c r="K25" s="5">
        <f t="shared" si="7"/>
        <v>15</v>
      </c>
      <c r="L25" s="8">
        <f t="shared" si="8"/>
        <v>28350</v>
      </c>
      <c r="M25" s="9">
        <f t="shared" si="5"/>
        <v>28350</v>
      </c>
      <c r="N25" s="10">
        <f t="shared" si="6"/>
        <v>52350</v>
      </c>
    </row>
    <row r="26" spans="1:14" ht="15.95" customHeight="1" x14ac:dyDescent="0.15">
      <c r="A26" s="148">
        <f>+基本情報!B19</f>
        <v>46357</v>
      </c>
      <c r="B26" s="64">
        <f t="shared" si="0"/>
        <v>20</v>
      </c>
      <c r="C26" s="5">
        <f t="shared" si="1"/>
        <v>80</v>
      </c>
      <c r="D26" s="6">
        <f t="shared" si="2"/>
        <v>1200</v>
      </c>
      <c r="E26" s="5">
        <f t="shared" si="3"/>
        <v>1</v>
      </c>
      <c r="F26" s="8">
        <f t="shared" si="4"/>
        <v>24000</v>
      </c>
      <c r="G26" s="24"/>
      <c r="H26" s="5"/>
      <c r="I26" s="6"/>
      <c r="J26" s="45">
        <f>+基本情報!C19</f>
        <v>3020</v>
      </c>
      <c r="K26" s="5">
        <f t="shared" si="7"/>
        <v>15</v>
      </c>
      <c r="L26" s="8">
        <f t="shared" si="8"/>
        <v>45300</v>
      </c>
      <c r="M26" s="9">
        <f t="shared" si="5"/>
        <v>45300</v>
      </c>
      <c r="N26" s="10">
        <f t="shared" si="6"/>
        <v>69300</v>
      </c>
    </row>
    <row r="27" spans="1:14" ht="15.95" customHeight="1" x14ac:dyDescent="0.15">
      <c r="A27" s="148">
        <f>+基本情報!B20</f>
        <v>46388</v>
      </c>
      <c r="B27" s="64">
        <f t="shared" si="0"/>
        <v>20</v>
      </c>
      <c r="C27" s="5">
        <f t="shared" si="1"/>
        <v>80</v>
      </c>
      <c r="D27" s="6">
        <f t="shared" si="2"/>
        <v>1200</v>
      </c>
      <c r="E27" s="5">
        <f t="shared" si="3"/>
        <v>1</v>
      </c>
      <c r="F27" s="8">
        <f t="shared" si="4"/>
        <v>24000</v>
      </c>
      <c r="G27" s="24"/>
      <c r="H27" s="5"/>
      <c r="I27" s="6"/>
      <c r="J27" s="45">
        <f>+基本情報!C20</f>
        <v>3810</v>
      </c>
      <c r="K27" s="5">
        <f t="shared" si="7"/>
        <v>15</v>
      </c>
      <c r="L27" s="8">
        <f t="shared" si="8"/>
        <v>57150</v>
      </c>
      <c r="M27" s="9">
        <f t="shared" si="5"/>
        <v>57150</v>
      </c>
      <c r="N27" s="10">
        <f t="shared" si="6"/>
        <v>81150</v>
      </c>
    </row>
    <row r="28" spans="1:14" ht="15.95" customHeight="1" x14ac:dyDescent="0.15">
      <c r="A28" s="148">
        <f>+基本情報!B21</f>
        <v>46419</v>
      </c>
      <c r="B28" s="64">
        <f t="shared" si="0"/>
        <v>20</v>
      </c>
      <c r="C28" s="5">
        <f t="shared" si="1"/>
        <v>80</v>
      </c>
      <c r="D28" s="6">
        <f t="shared" si="2"/>
        <v>1200</v>
      </c>
      <c r="E28" s="5">
        <f t="shared" si="3"/>
        <v>1</v>
      </c>
      <c r="F28" s="8">
        <f t="shared" si="4"/>
        <v>24000</v>
      </c>
      <c r="G28" s="24"/>
      <c r="H28" s="5"/>
      <c r="I28" s="6"/>
      <c r="J28" s="45">
        <f>+基本情報!C21</f>
        <v>2460</v>
      </c>
      <c r="K28" s="5">
        <f t="shared" si="7"/>
        <v>15</v>
      </c>
      <c r="L28" s="8">
        <f t="shared" si="8"/>
        <v>36900</v>
      </c>
      <c r="M28" s="9">
        <f t="shared" si="5"/>
        <v>36900</v>
      </c>
      <c r="N28" s="10">
        <f t="shared" si="6"/>
        <v>60900</v>
      </c>
    </row>
    <row r="29" spans="1:14" ht="15.95" customHeight="1" thickBot="1" x14ac:dyDescent="0.2">
      <c r="A29" s="148">
        <f>+基本情報!B22</f>
        <v>46447</v>
      </c>
      <c r="B29" s="64">
        <f t="shared" si="0"/>
        <v>20</v>
      </c>
      <c r="C29" s="11">
        <f t="shared" si="1"/>
        <v>80</v>
      </c>
      <c r="D29" s="12">
        <f t="shared" si="2"/>
        <v>1200</v>
      </c>
      <c r="E29" s="11">
        <f t="shared" si="3"/>
        <v>1</v>
      </c>
      <c r="F29" s="8">
        <f t="shared" si="4"/>
        <v>24000</v>
      </c>
      <c r="G29" s="25"/>
      <c r="H29" s="11"/>
      <c r="I29" s="12"/>
      <c r="J29" s="45">
        <f>+基本情報!C22</f>
        <v>1930</v>
      </c>
      <c r="K29" s="11">
        <f t="shared" si="7"/>
        <v>15</v>
      </c>
      <c r="L29" s="8">
        <f t="shared" si="8"/>
        <v>28950</v>
      </c>
      <c r="M29" s="9">
        <f t="shared" si="5"/>
        <v>28950</v>
      </c>
      <c r="N29" s="10">
        <f t="shared" si="6"/>
        <v>52950</v>
      </c>
    </row>
    <row r="30" spans="1:14" ht="15.95" customHeight="1" thickBot="1" x14ac:dyDescent="0.2">
      <c r="A30" s="13" t="s">
        <v>7</v>
      </c>
      <c r="B30" s="14" t="s">
        <v>23</v>
      </c>
      <c r="C30" s="14"/>
      <c r="D30" s="14" t="s">
        <v>23</v>
      </c>
      <c r="E30" s="14" t="s">
        <v>23</v>
      </c>
      <c r="F30" s="15">
        <f>SUM(F18:F29)</f>
        <v>288000</v>
      </c>
      <c r="G30" s="72">
        <f>SUM(G18:G29)</f>
        <v>5250</v>
      </c>
      <c r="H30" s="14" t="s">
        <v>23</v>
      </c>
      <c r="I30" s="15">
        <f>SUM(I18:I29)</f>
        <v>84000</v>
      </c>
      <c r="J30" s="71">
        <f>SUM(J18:J29)</f>
        <v>15690</v>
      </c>
      <c r="K30" s="14" t="s">
        <v>23</v>
      </c>
      <c r="L30" s="15">
        <f>SUM(L18:L29)</f>
        <v>235350</v>
      </c>
      <c r="M30" s="16">
        <f>SUM(M18:M29)</f>
        <v>319350</v>
      </c>
      <c r="N30" s="17">
        <f>SUM(N18:N29)</f>
        <v>607350</v>
      </c>
    </row>
    <row r="31" spans="1:14" ht="15.95" customHeight="1" x14ac:dyDescent="0.15">
      <c r="A31" s="18"/>
      <c r="L31" s="197" t="s">
        <v>41</v>
      </c>
      <c r="M31" s="198"/>
      <c r="N31" s="19">
        <f>N30-N32</f>
        <v>44988</v>
      </c>
    </row>
    <row r="32" spans="1:14" ht="15.95" customHeight="1" thickBot="1" x14ac:dyDescent="0.2">
      <c r="L32" s="26" t="s">
        <v>43</v>
      </c>
      <c r="M32" s="20"/>
      <c r="N32" s="21">
        <f>ROUNDUP(N30/1.08,0)</f>
        <v>562362</v>
      </c>
    </row>
    <row r="33" spans="1:15" ht="15.95" customHeight="1" x14ac:dyDescent="0.15">
      <c r="N33" s="31"/>
    </row>
    <row r="34" spans="1:15" ht="15.95" customHeight="1" x14ac:dyDescent="0.15">
      <c r="A34" s="40" t="s">
        <v>59</v>
      </c>
      <c r="N34" s="31"/>
    </row>
    <row r="35" spans="1:15" ht="15.95" customHeight="1" x14ac:dyDescent="0.15">
      <c r="A35" s="303" t="s">
        <v>50</v>
      </c>
      <c r="B35" s="304"/>
      <c r="C35" s="304"/>
      <c r="D35" s="304"/>
      <c r="E35" s="304"/>
      <c r="F35" s="305"/>
      <c r="G35" s="174" t="s">
        <v>51</v>
      </c>
      <c r="H35" s="175"/>
      <c r="O35" s="31"/>
    </row>
    <row r="36" spans="1:15" ht="15.95" customHeight="1" x14ac:dyDescent="0.15">
      <c r="A36" s="32" t="s">
        <v>52</v>
      </c>
      <c r="B36" s="33"/>
      <c r="C36" s="149" t="s">
        <v>104</v>
      </c>
      <c r="D36" s="33"/>
      <c r="E36" s="33"/>
      <c r="F36" s="33"/>
      <c r="G36" s="46">
        <v>500</v>
      </c>
      <c r="H36" s="34" t="s">
        <v>57</v>
      </c>
      <c r="O36" s="31"/>
    </row>
    <row r="37" spans="1:15" ht="15.95" customHeight="1" x14ac:dyDescent="0.15">
      <c r="A37" s="204" t="s">
        <v>54</v>
      </c>
      <c r="B37" s="190"/>
      <c r="C37" s="32" t="s">
        <v>58</v>
      </c>
      <c r="D37" s="33"/>
      <c r="E37" s="33"/>
      <c r="F37" s="33"/>
      <c r="G37" s="46">
        <v>250</v>
      </c>
      <c r="H37" s="34" t="s">
        <v>57</v>
      </c>
      <c r="O37" s="31"/>
    </row>
    <row r="38" spans="1:15" ht="15.95" customHeight="1" x14ac:dyDescent="0.15">
      <c r="A38" s="205"/>
      <c r="B38" s="206"/>
      <c r="C38" s="32" t="s">
        <v>63</v>
      </c>
      <c r="D38" s="33"/>
      <c r="E38" s="33"/>
      <c r="F38" s="33"/>
      <c r="G38" s="46">
        <v>20</v>
      </c>
      <c r="H38" s="34" t="s">
        <v>56</v>
      </c>
      <c r="O38" s="31"/>
    </row>
    <row r="39" spans="1:15" ht="15.95" customHeight="1" x14ac:dyDescent="0.15">
      <c r="A39" s="205"/>
      <c r="B39" s="206"/>
      <c r="C39" s="32" t="s">
        <v>64</v>
      </c>
      <c r="D39" s="33"/>
      <c r="E39" s="33"/>
      <c r="F39" s="33"/>
      <c r="G39" s="46">
        <v>25</v>
      </c>
      <c r="H39" s="34" t="s">
        <v>56</v>
      </c>
      <c r="O39" s="31"/>
    </row>
    <row r="40" spans="1:15" ht="15.95" customHeight="1" x14ac:dyDescent="0.15">
      <c r="A40" s="207"/>
      <c r="B40" s="208"/>
      <c r="C40" s="32" t="s">
        <v>65</v>
      </c>
      <c r="D40" s="33"/>
      <c r="E40" s="33"/>
      <c r="F40" s="33"/>
      <c r="G40" s="46">
        <v>28</v>
      </c>
      <c r="H40" s="34" t="s">
        <v>56</v>
      </c>
      <c r="I40" s="30" t="s">
        <v>79</v>
      </c>
      <c r="O40" s="31"/>
    </row>
    <row r="41" spans="1:15" ht="15.95" customHeight="1" thickBot="1" x14ac:dyDescent="0.2">
      <c r="N41" s="31"/>
    </row>
    <row r="42" spans="1:15" ht="15.95" customHeight="1" x14ac:dyDescent="0.15">
      <c r="A42" s="1"/>
      <c r="B42" s="187" t="s">
        <v>6</v>
      </c>
      <c r="C42" s="209"/>
      <c r="D42" s="209"/>
      <c r="E42" s="187" t="s">
        <v>32</v>
      </c>
      <c r="F42" s="209"/>
      <c r="G42" s="209"/>
      <c r="H42" s="209"/>
      <c r="I42" s="209"/>
      <c r="J42" s="209"/>
      <c r="K42" s="209"/>
      <c r="L42" s="210"/>
      <c r="M42" s="89" t="s">
        <v>69</v>
      </c>
    </row>
    <row r="43" spans="1:15" ht="20.45" customHeight="1" x14ac:dyDescent="0.15">
      <c r="A43" s="73" t="s">
        <v>39</v>
      </c>
      <c r="B43" s="274" t="s">
        <v>10</v>
      </c>
      <c r="C43" s="276" t="s">
        <v>45</v>
      </c>
      <c r="D43" s="48" t="s">
        <v>3</v>
      </c>
      <c r="E43" s="68" t="s">
        <v>8</v>
      </c>
      <c r="F43" s="81" t="s">
        <v>8</v>
      </c>
      <c r="G43" s="308" t="s">
        <v>70</v>
      </c>
      <c r="H43" s="306" t="s">
        <v>71</v>
      </c>
      <c r="I43" s="313" t="s">
        <v>72</v>
      </c>
      <c r="J43" s="313" t="s">
        <v>73</v>
      </c>
      <c r="K43" s="278" t="s">
        <v>68</v>
      </c>
      <c r="L43" s="279"/>
      <c r="M43" s="86" t="s">
        <v>18</v>
      </c>
    </row>
    <row r="44" spans="1:15" ht="20.45" customHeight="1" x14ac:dyDescent="0.15">
      <c r="A44" s="74"/>
      <c r="B44" s="275"/>
      <c r="C44" s="277"/>
      <c r="D44" s="50" t="s">
        <v>67</v>
      </c>
      <c r="E44" s="69" t="s">
        <v>9</v>
      </c>
      <c r="F44" s="82" t="s">
        <v>9</v>
      </c>
      <c r="G44" s="309"/>
      <c r="H44" s="307"/>
      <c r="I44" s="314"/>
      <c r="J44" s="314"/>
      <c r="K44" s="280" t="s">
        <v>78</v>
      </c>
      <c r="L44" s="281"/>
      <c r="M44" s="87" t="s">
        <v>28</v>
      </c>
    </row>
    <row r="45" spans="1:15" ht="15.95" customHeight="1" x14ac:dyDescent="0.15">
      <c r="A45" s="75"/>
      <c r="B45" s="67" t="s">
        <v>60</v>
      </c>
      <c r="C45" s="77" t="s">
        <v>66</v>
      </c>
      <c r="D45" s="61" t="s">
        <v>4</v>
      </c>
      <c r="E45" s="70" t="s">
        <v>16</v>
      </c>
      <c r="F45" s="83" t="s">
        <v>16</v>
      </c>
      <c r="G45" s="63" t="s">
        <v>74</v>
      </c>
      <c r="H45" s="63" t="s">
        <v>75</v>
      </c>
      <c r="I45" s="63" t="s">
        <v>76</v>
      </c>
      <c r="J45" s="63" t="s">
        <v>77</v>
      </c>
      <c r="K45" s="282" t="s">
        <v>4</v>
      </c>
      <c r="L45" s="283"/>
      <c r="M45" s="88" t="s">
        <v>4</v>
      </c>
    </row>
    <row r="46" spans="1:15" ht="15.95" customHeight="1" x14ac:dyDescent="0.15">
      <c r="A46" s="287">
        <f>+基本情報!B11</f>
        <v>46113</v>
      </c>
      <c r="B46" s="297">
        <v>20</v>
      </c>
      <c r="C46" s="310">
        <f>+G36</f>
        <v>500</v>
      </c>
      <c r="D46" s="230">
        <f>ROUNDDOWN(B46*C46,2)</f>
        <v>10000</v>
      </c>
      <c r="E46" s="284">
        <f>+基本情報!D11</f>
        <v>2710</v>
      </c>
      <c r="F46" s="80">
        <v>0</v>
      </c>
      <c r="G46" s="85">
        <f>ROUNDDOWN(F46*$G$37,2)</f>
        <v>0</v>
      </c>
      <c r="H46" s="85"/>
      <c r="I46" s="85"/>
      <c r="J46" s="85"/>
      <c r="K46" s="236">
        <f>SUM(G46:J49)</f>
        <v>74380</v>
      </c>
      <c r="L46" s="237"/>
      <c r="M46" s="218">
        <f>ROUNDDOWN(D46+K46,0)</f>
        <v>84380</v>
      </c>
    </row>
    <row r="47" spans="1:15" ht="15.95" customHeight="1" x14ac:dyDescent="0.15">
      <c r="A47" s="288"/>
      <c r="B47" s="298"/>
      <c r="C47" s="311"/>
      <c r="D47" s="231"/>
      <c r="E47" s="285"/>
      <c r="F47" s="80">
        <v>120</v>
      </c>
      <c r="G47" s="85"/>
      <c r="H47" s="85">
        <f>ROUNDDOWN(F47*$G$38,2)</f>
        <v>2400</v>
      </c>
      <c r="I47" s="85"/>
      <c r="J47" s="85"/>
      <c r="K47" s="238"/>
      <c r="L47" s="239"/>
      <c r="M47" s="219"/>
    </row>
    <row r="48" spans="1:15" ht="15.95" customHeight="1" x14ac:dyDescent="0.15">
      <c r="A48" s="288"/>
      <c r="B48" s="298"/>
      <c r="C48" s="311"/>
      <c r="D48" s="231"/>
      <c r="E48" s="285"/>
      <c r="F48" s="80">
        <v>180</v>
      </c>
      <c r="G48" s="85"/>
      <c r="H48" s="85"/>
      <c r="I48" s="85">
        <f>ROUNDDOWN(F48*$G$39,2)</f>
        <v>4500</v>
      </c>
      <c r="J48" s="85"/>
      <c r="K48" s="238"/>
      <c r="L48" s="239"/>
      <c r="M48" s="219"/>
    </row>
    <row r="49" spans="1:13" ht="15.95" customHeight="1" x14ac:dyDescent="0.15">
      <c r="A49" s="289"/>
      <c r="B49" s="299"/>
      <c r="C49" s="312"/>
      <c r="D49" s="232"/>
      <c r="E49" s="286"/>
      <c r="F49" s="80">
        <f>+E46-F48-F47-F46</f>
        <v>2410</v>
      </c>
      <c r="G49" s="85"/>
      <c r="H49" s="85"/>
      <c r="I49" s="85"/>
      <c r="J49" s="85">
        <f>ROUNDDOWN(F49*$G$40,2)</f>
        <v>67480</v>
      </c>
      <c r="K49" s="240"/>
      <c r="L49" s="241"/>
      <c r="M49" s="220"/>
    </row>
    <row r="50" spans="1:13" ht="15.95" customHeight="1" x14ac:dyDescent="0.15">
      <c r="A50" s="287">
        <f>+基本情報!B12</f>
        <v>46143</v>
      </c>
      <c r="B50" s="300">
        <f>+$B$46</f>
        <v>20</v>
      </c>
      <c r="C50" s="227">
        <f>+$C$46</f>
        <v>500</v>
      </c>
      <c r="D50" s="230">
        <f t="shared" ref="D50" si="9">ROUNDDOWN(B50*C50,2)</f>
        <v>10000</v>
      </c>
      <c r="E50" s="284">
        <f>+基本情報!D12</f>
        <v>2370</v>
      </c>
      <c r="F50" s="80">
        <v>0</v>
      </c>
      <c r="G50" s="85">
        <f t="shared" ref="G50" si="10">ROUNDDOWN(F50*$G$37,2)</f>
        <v>0</v>
      </c>
      <c r="H50" s="85"/>
      <c r="I50" s="85"/>
      <c r="J50" s="85"/>
      <c r="K50" s="236">
        <f t="shared" ref="K50" si="11">SUM(G50:J53)</f>
        <v>64860</v>
      </c>
      <c r="L50" s="237"/>
      <c r="M50" s="218">
        <f t="shared" ref="M50" si="12">ROUNDDOWN(D50+K50,0)</f>
        <v>74860</v>
      </c>
    </row>
    <row r="51" spans="1:13" ht="15.95" customHeight="1" x14ac:dyDescent="0.15">
      <c r="A51" s="288"/>
      <c r="B51" s="301"/>
      <c r="C51" s="228"/>
      <c r="D51" s="231"/>
      <c r="E51" s="285"/>
      <c r="F51" s="80">
        <v>120</v>
      </c>
      <c r="G51" s="85"/>
      <c r="H51" s="85">
        <f t="shared" ref="H51" si="13">ROUNDDOWN(F51*$G$38,2)</f>
        <v>2400</v>
      </c>
      <c r="I51" s="85"/>
      <c r="J51" s="85"/>
      <c r="K51" s="238"/>
      <c r="L51" s="239"/>
      <c r="M51" s="219"/>
    </row>
    <row r="52" spans="1:13" ht="15.95" customHeight="1" x14ac:dyDescent="0.15">
      <c r="A52" s="288"/>
      <c r="B52" s="301"/>
      <c r="C52" s="228"/>
      <c r="D52" s="231"/>
      <c r="E52" s="285"/>
      <c r="F52" s="80">
        <v>180</v>
      </c>
      <c r="G52" s="85"/>
      <c r="H52" s="85"/>
      <c r="I52" s="85">
        <f t="shared" ref="I52" si="14">ROUNDDOWN(F52*$G$39,2)</f>
        <v>4500</v>
      </c>
      <c r="J52" s="85"/>
      <c r="K52" s="238"/>
      <c r="L52" s="239"/>
      <c r="M52" s="219"/>
    </row>
    <row r="53" spans="1:13" ht="15.95" customHeight="1" x14ac:dyDescent="0.15">
      <c r="A53" s="289"/>
      <c r="B53" s="302"/>
      <c r="C53" s="228"/>
      <c r="D53" s="232"/>
      <c r="E53" s="286"/>
      <c r="F53" s="80">
        <f>+E50-F52-F51-F50</f>
        <v>2070</v>
      </c>
      <c r="G53" s="85"/>
      <c r="H53" s="85"/>
      <c r="I53" s="85"/>
      <c r="J53" s="85">
        <f t="shared" ref="J53" si="15">ROUNDDOWN(F53*$G$40,2)</f>
        <v>57960</v>
      </c>
      <c r="K53" s="240"/>
      <c r="L53" s="241"/>
      <c r="M53" s="220"/>
    </row>
    <row r="54" spans="1:13" ht="15.95" customHeight="1" x14ac:dyDescent="0.15">
      <c r="A54" s="287">
        <f>+基本情報!B13</f>
        <v>46174</v>
      </c>
      <c r="B54" s="300">
        <f t="shared" ref="B54" si="16">+$B$46</f>
        <v>20</v>
      </c>
      <c r="C54" s="227">
        <f t="shared" ref="C54" si="17">+$C$46</f>
        <v>500</v>
      </c>
      <c r="D54" s="230">
        <f t="shared" ref="D54" si="18">ROUNDDOWN(B54*C54,2)</f>
        <v>10000</v>
      </c>
      <c r="E54" s="284">
        <f>+基本情報!D13</f>
        <v>2120</v>
      </c>
      <c r="F54" s="80">
        <v>0</v>
      </c>
      <c r="G54" s="85">
        <f t="shared" ref="G54" si="19">ROUNDDOWN(F54*$G$37,2)</f>
        <v>0</v>
      </c>
      <c r="H54" s="85"/>
      <c r="I54" s="85"/>
      <c r="J54" s="85"/>
      <c r="K54" s="236">
        <f t="shared" ref="K54" si="20">SUM(G54:J57)</f>
        <v>57860</v>
      </c>
      <c r="L54" s="237"/>
      <c r="M54" s="218">
        <f t="shared" ref="M54" si="21">ROUNDDOWN(D54+K54,0)</f>
        <v>67860</v>
      </c>
    </row>
    <row r="55" spans="1:13" ht="15.95" customHeight="1" x14ac:dyDescent="0.15">
      <c r="A55" s="288"/>
      <c r="B55" s="301"/>
      <c r="C55" s="228"/>
      <c r="D55" s="231"/>
      <c r="E55" s="285"/>
      <c r="F55" s="80">
        <v>120</v>
      </c>
      <c r="G55" s="85"/>
      <c r="H55" s="85">
        <f t="shared" ref="H55" si="22">ROUNDDOWN(F55*$G$38,2)</f>
        <v>2400</v>
      </c>
      <c r="I55" s="85"/>
      <c r="J55" s="85"/>
      <c r="K55" s="238"/>
      <c r="L55" s="239"/>
      <c r="M55" s="219"/>
    </row>
    <row r="56" spans="1:13" ht="15.95" customHeight="1" x14ac:dyDescent="0.15">
      <c r="A56" s="288"/>
      <c r="B56" s="301"/>
      <c r="C56" s="228"/>
      <c r="D56" s="231"/>
      <c r="E56" s="285"/>
      <c r="F56" s="80">
        <v>180</v>
      </c>
      <c r="G56" s="85"/>
      <c r="H56" s="85"/>
      <c r="I56" s="85">
        <f t="shared" ref="I56" si="23">ROUNDDOWN(F56*$G$39,2)</f>
        <v>4500</v>
      </c>
      <c r="J56" s="85"/>
      <c r="K56" s="238"/>
      <c r="L56" s="239"/>
      <c r="M56" s="219"/>
    </row>
    <row r="57" spans="1:13" ht="15.95" customHeight="1" x14ac:dyDescent="0.15">
      <c r="A57" s="289"/>
      <c r="B57" s="302"/>
      <c r="C57" s="228"/>
      <c r="D57" s="232"/>
      <c r="E57" s="286"/>
      <c r="F57" s="80">
        <f>+E54-F56-F55-F54</f>
        <v>1820</v>
      </c>
      <c r="G57" s="85"/>
      <c r="H57" s="85"/>
      <c r="I57" s="85"/>
      <c r="J57" s="85">
        <f t="shared" ref="J57" si="24">ROUNDDOWN(F57*$G$40,2)</f>
        <v>50960</v>
      </c>
      <c r="K57" s="240"/>
      <c r="L57" s="241"/>
      <c r="M57" s="220"/>
    </row>
    <row r="58" spans="1:13" ht="15.95" customHeight="1" x14ac:dyDescent="0.15">
      <c r="A58" s="287">
        <f>+基本情報!B14</f>
        <v>46204</v>
      </c>
      <c r="B58" s="300">
        <f t="shared" ref="B58" si="25">+$B$46</f>
        <v>20</v>
      </c>
      <c r="C58" s="227">
        <f t="shared" ref="C58" si="26">+$C$46</f>
        <v>500</v>
      </c>
      <c r="D58" s="230">
        <f t="shared" ref="D58" si="27">ROUNDDOWN(B58*C58,2)</f>
        <v>10000</v>
      </c>
      <c r="E58" s="284">
        <f>+基本情報!D14</f>
        <v>2260</v>
      </c>
      <c r="F58" s="80">
        <v>0</v>
      </c>
      <c r="G58" s="85">
        <f t="shared" ref="G58" si="28">ROUNDDOWN(F58*$G$37,2)</f>
        <v>0</v>
      </c>
      <c r="H58" s="85"/>
      <c r="I58" s="85"/>
      <c r="J58" s="85"/>
      <c r="K58" s="236">
        <f t="shared" ref="K58" si="29">SUM(G58:J61)</f>
        <v>61780</v>
      </c>
      <c r="L58" s="237"/>
      <c r="M58" s="218">
        <f t="shared" ref="M58" si="30">ROUNDDOWN(D58+K58,0)</f>
        <v>71780</v>
      </c>
    </row>
    <row r="59" spans="1:13" ht="15.95" customHeight="1" x14ac:dyDescent="0.15">
      <c r="A59" s="288"/>
      <c r="B59" s="301"/>
      <c r="C59" s="228"/>
      <c r="D59" s="231"/>
      <c r="E59" s="285"/>
      <c r="F59" s="80">
        <v>120</v>
      </c>
      <c r="G59" s="85"/>
      <c r="H59" s="85">
        <f t="shared" ref="H59" si="31">ROUNDDOWN(F59*$G$38,2)</f>
        <v>2400</v>
      </c>
      <c r="I59" s="85"/>
      <c r="J59" s="85"/>
      <c r="K59" s="238"/>
      <c r="L59" s="239"/>
      <c r="M59" s="219"/>
    </row>
    <row r="60" spans="1:13" ht="15.95" customHeight="1" x14ac:dyDescent="0.15">
      <c r="A60" s="288"/>
      <c r="B60" s="301"/>
      <c r="C60" s="228"/>
      <c r="D60" s="231"/>
      <c r="E60" s="285"/>
      <c r="F60" s="80">
        <v>180</v>
      </c>
      <c r="G60" s="85"/>
      <c r="H60" s="85"/>
      <c r="I60" s="85">
        <f t="shared" ref="I60" si="32">ROUNDDOWN(F60*$G$39,2)</f>
        <v>4500</v>
      </c>
      <c r="J60" s="85"/>
      <c r="K60" s="238"/>
      <c r="L60" s="239"/>
      <c r="M60" s="219"/>
    </row>
    <row r="61" spans="1:13" ht="15.95" customHeight="1" x14ac:dyDescent="0.15">
      <c r="A61" s="289"/>
      <c r="B61" s="302"/>
      <c r="C61" s="228"/>
      <c r="D61" s="232"/>
      <c r="E61" s="286"/>
      <c r="F61" s="80">
        <f>+E58-F60-F59-F58</f>
        <v>1960</v>
      </c>
      <c r="G61" s="85"/>
      <c r="H61" s="85"/>
      <c r="I61" s="85"/>
      <c r="J61" s="85">
        <f t="shared" ref="J61" si="33">ROUNDDOWN(F61*$G$40,2)</f>
        <v>54880</v>
      </c>
      <c r="K61" s="240"/>
      <c r="L61" s="241"/>
      <c r="M61" s="220"/>
    </row>
    <row r="62" spans="1:13" ht="15.95" customHeight="1" x14ac:dyDescent="0.15">
      <c r="A62" s="287">
        <f>+基本情報!B15</f>
        <v>46235</v>
      </c>
      <c r="B62" s="300">
        <f t="shared" ref="B62" si="34">+$B$46</f>
        <v>20</v>
      </c>
      <c r="C62" s="227">
        <f t="shared" ref="C62" si="35">+$C$46</f>
        <v>500</v>
      </c>
      <c r="D62" s="230">
        <f t="shared" ref="D62" si="36">ROUNDDOWN(B62*C62,2)</f>
        <v>10000</v>
      </c>
      <c r="E62" s="284">
        <f>+基本情報!D15</f>
        <v>2310</v>
      </c>
      <c r="F62" s="80">
        <v>0</v>
      </c>
      <c r="G62" s="85">
        <f t="shared" ref="G62" si="37">ROUNDDOWN(F62*$G$37,2)</f>
        <v>0</v>
      </c>
      <c r="H62" s="85"/>
      <c r="I62" s="85"/>
      <c r="J62" s="85"/>
      <c r="K62" s="236">
        <f t="shared" ref="K62" si="38">SUM(G62:J65)</f>
        <v>63180</v>
      </c>
      <c r="L62" s="237"/>
      <c r="M62" s="218">
        <f t="shared" ref="M62" si="39">ROUNDDOWN(D62+K62,0)</f>
        <v>73180</v>
      </c>
    </row>
    <row r="63" spans="1:13" ht="15.95" customHeight="1" x14ac:dyDescent="0.15">
      <c r="A63" s="288"/>
      <c r="B63" s="301"/>
      <c r="C63" s="228"/>
      <c r="D63" s="231"/>
      <c r="E63" s="285"/>
      <c r="F63" s="80">
        <v>120</v>
      </c>
      <c r="G63" s="85"/>
      <c r="H63" s="85">
        <f t="shared" ref="H63" si="40">ROUNDDOWN(F63*$G$38,2)</f>
        <v>2400</v>
      </c>
      <c r="I63" s="85"/>
      <c r="J63" s="85"/>
      <c r="K63" s="238"/>
      <c r="L63" s="239"/>
      <c r="M63" s="219"/>
    </row>
    <row r="64" spans="1:13" ht="15.95" customHeight="1" x14ac:dyDescent="0.15">
      <c r="A64" s="288"/>
      <c r="B64" s="301"/>
      <c r="C64" s="228"/>
      <c r="D64" s="231"/>
      <c r="E64" s="285"/>
      <c r="F64" s="80">
        <v>180</v>
      </c>
      <c r="G64" s="85"/>
      <c r="H64" s="85"/>
      <c r="I64" s="85">
        <f t="shared" ref="I64" si="41">ROUNDDOWN(F64*$G$39,2)</f>
        <v>4500</v>
      </c>
      <c r="J64" s="85"/>
      <c r="K64" s="238"/>
      <c r="L64" s="239"/>
      <c r="M64" s="219"/>
    </row>
    <row r="65" spans="1:13" ht="15.95" customHeight="1" x14ac:dyDescent="0.15">
      <c r="A65" s="289"/>
      <c r="B65" s="302"/>
      <c r="C65" s="228"/>
      <c r="D65" s="232"/>
      <c r="E65" s="286"/>
      <c r="F65" s="80">
        <f>+E62-F64-F63-F62</f>
        <v>2010</v>
      </c>
      <c r="G65" s="85"/>
      <c r="H65" s="85"/>
      <c r="I65" s="85"/>
      <c r="J65" s="85">
        <f t="shared" ref="J65" si="42">ROUNDDOWN(F65*$G$40,2)</f>
        <v>56280</v>
      </c>
      <c r="K65" s="240"/>
      <c r="L65" s="241"/>
      <c r="M65" s="220"/>
    </row>
    <row r="66" spans="1:13" ht="15.95" customHeight="1" x14ac:dyDescent="0.15">
      <c r="A66" s="287">
        <f>+基本情報!B16</f>
        <v>46266</v>
      </c>
      <c r="B66" s="300">
        <f t="shared" ref="B66" si="43">+$B$46</f>
        <v>20</v>
      </c>
      <c r="C66" s="227">
        <f t="shared" ref="C66" si="44">+$C$46</f>
        <v>500</v>
      </c>
      <c r="D66" s="230">
        <f t="shared" ref="D66" si="45">ROUNDDOWN(B66*C66,2)</f>
        <v>10000</v>
      </c>
      <c r="E66" s="284">
        <f>+基本情報!D16</f>
        <v>2280</v>
      </c>
      <c r="F66" s="80">
        <v>0</v>
      </c>
      <c r="G66" s="85">
        <f t="shared" ref="G66" si="46">ROUNDDOWN(F66*$G$37,2)</f>
        <v>0</v>
      </c>
      <c r="H66" s="85"/>
      <c r="I66" s="85"/>
      <c r="J66" s="85"/>
      <c r="K66" s="236">
        <f t="shared" ref="K66" si="47">SUM(G66:J69)</f>
        <v>62340</v>
      </c>
      <c r="L66" s="237"/>
      <c r="M66" s="218">
        <f t="shared" ref="M66" si="48">ROUNDDOWN(D66+K66,0)</f>
        <v>72340</v>
      </c>
    </row>
    <row r="67" spans="1:13" ht="15.95" customHeight="1" x14ac:dyDescent="0.15">
      <c r="A67" s="288"/>
      <c r="B67" s="301"/>
      <c r="C67" s="228"/>
      <c r="D67" s="231"/>
      <c r="E67" s="285"/>
      <c r="F67" s="80">
        <v>120</v>
      </c>
      <c r="G67" s="85"/>
      <c r="H67" s="85">
        <f t="shared" ref="H67" si="49">ROUNDDOWN(F67*$G$38,2)</f>
        <v>2400</v>
      </c>
      <c r="I67" s="85"/>
      <c r="J67" s="85"/>
      <c r="K67" s="238"/>
      <c r="L67" s="239"/>
      <c r="M67" s="219"/>
    </row>
    <row r="68" spans="1:13" ht="15.95" customHeight="1" x14ac:dyDescent="0.15">
      <c r="A68" s="288"/>
      <c r="B68" s="301"/>
      <c r="C68" s="228"/>
      <c r="D68" s="231"/>
      <c r="E68" s="285"/>
      <c r="F68" s="80">
        <v>180</v>
      </c>
      <c r="G68" s="85"/>
      <c r="H68" s="85"/>
      <c r="I68" s="85">
        <f t="shared" ref="I68" si="50">ROUNDDOWN(F68*$G$39,2)</f>
        <v>4500</v>
      </c>
      <c r="J68" s="85"/>
      <c r="K68" s="238"/>
      <c r="L68" s="239"/>
      <c r="M68" s="219"/>
    </row>
    <row r="69" spans="1:13" ht="15.95" customHeight="1" x14ac:dyDescent="0.15">
      <c r="A69" s="289"/>
      <c r="B69" s="302"/>
      <c r="C69" s="228"/>
      <c r="D69" s="232"/>
      <c r="E69" s="286"/>
      <c r="F69" s="80">
        <f>+E66-F68-F67-F66</f>
        <v>1980</v>
      </c>
      <c r="G69" s="85"/>
      <c r="H69" s="85"/>
      <c r="I69" s="85"/>
      <c r="J69" s="85">
        <f t="shared" ref="J69" si="51">ROUNDDOWN(F69*$G$40,2)</f>
        <v>55440</v>
      </c>
      <c r="K69" s="240"/>
      <c r="L69" s="241"/>
      <c r="M69" s="220"/>
    </row>
    <row r="70" spans="1:13" ht="15.95" customHeight="1" x14ac:dyDescent="0.15">
      <c r="A70" s="287">
        <f>+基本情報!B17</f>
        <v>46296</v>
      </c>
      <c r="B70" s="300">
        <f t="shared" ref="B70" si="52">+$B$46</f>
        <v>20</v>
      </c>
      <c r="C70" s="227">
        <f t="shared" ref="C70" si="53">+$C$46</f>
        <v>500</v>
      </c>
      <c r="D70" s="230">
        <f t="shared" ref="D70" si="54">ROUNDDOWN(B70*C70,2)</f>
        <v>10000</v>
      </c>
      <c r="E70" s="284">
        <f>+基本情報!D17</f>
        <v>2500</v>
      </c>
      <c r="F70" s="80">
        <v>0</v>
      </c>
      <c r="G70" s="85">
        <f t="shared" ref="G70" si="55">ROUNDDOWN(F70*$G$37,2)</f>
        <v>0</v>
      </c>
      <c r="H70" s="85"/>
      <c r="I70" s="85"/>
      <c r="J70" s="85"/>
      <c r="K70" s="236">
        <f t="shared" ref="K70" si="56">SUM(G70:J73)</f>
        <v>68500</v>
      </c>
      <c r="L70" s="237"/>
      <c r="M70" s="218">
        <f t="shared" ref="M70" si="57">ROUNDDOWN(D70+K70,0)</f>
        <v>78500</v>
      </c>
    </row>
    <row r="71" spans="1:13" ht="15.95" customHeight="1" x14ac:dyDescent="0.15">
      <c r="A71" s="288"/>
      <c r="B71" s="301"/>
      <c r="C71" s="228"/>
      <c r="D71" s="231"/>
      <c r="E71" s="285"/>
      <c r="F71" s="80">
        <v>120</v>
      </c>
      <c r="G71" s="85"/>
      <c r="H71" s="85">
        <f t="shared" ref="H71" si="58">ROUNDDOWN(F71*$G$38,2)</f>
        <v>2400</v>
      </c>
      <c r="I71" s="85"/>
      <c r="J71" s="85"/>
      <c r="K71" s="238"/>
      <c r="L71" s="239"/>
      <c r="M71" s="219"/>
    </row>
    <row r="72" spans="1:13" ht="15.95" customHeight="1" x14ac:dyDescent="0.15">
      <c r="A72" s="288"/>
      <c r="B72" s="301"/>
      <c r="C72" s="228"/>
      <c r="D72" s="231"/>
      <c r="E72" s="285"/>
      <c r="F72" s="80">
        <v>180</v>
      </c>
      <c r="G72" s="85"/>
      <c r="H72" s="85"/>
      <c r="I72" s="85">
        <f t="shared" ref="I72" si="59">ROUNDDOWN(F72*$G$39,2)</f>
        <v>4500</v>
      </c>
      <c r="J72" s="85"/>
      <c r="K72" s="238"/>
      <c r="L72" s="239"/>
      <c r="M72" s="219"/>
    </row>
    <row r="73" spans="1:13" ht="15.95" customHeight="1" x14ac:dyDescent="0.15">
      <c r="A73" s="289"/>
      <c r="B73" s="302"/>
      <c r="C73" s="228"/>
      <c r="D73" s="232"/>
      <c r="E73" s="286"/>
      <c r="F73" s="80">
        <f>+E70-F72-F71-F70</f>
        <v>2200</v>
      </c>
      <c r="G73" s="85"/>
      <c r="H73" s="85"/>
      <c r="I73" s="85"/>
      <c r="J73" s="85">
        <f t="shared" ref="J73" si="60">ROUNDDOWN(F73*$G$40,2)</f>
        <v>61600</v>
      </c>
      <c r="K73" s="240"/>
      <c r="L73" s="241"/>
      <c r="M73" s="220"/>
    </row>
    <row r="74" spans="1:13" ht="15.95" customHeight="1" x14ac:dyDescent="0.15">
      <c r="A74" s="287">
        <f>+基本情報!B18</f>
        <v>46327</v>
      </c>
      <c r="B74" s="300">
        <f t="shared" ref="B74" si="61">+$B$46</f>
        <v>20</v>
      </c>
      <c r="C74" s="227">
        <f t="shared" ref="C74" si="62">+$C$46</f>
        <v>500</v>
      </c>
      <c r="D74" s="230">
        <f t="shared" ref="D74" si="63">ROUNDDOWN(B74*C74,2)</f>
        <v>10000</v>
      </c>
      <c r="E74" s="284">
        <f>+基本情報!D18</f>
        <v>2800</v>
      </c>
      <c r="F74" s="80">
        <v>0</v>
      </c>
      <c r="G74" s="85">
        <f t="shared" ref="G74" si="64">ROUNDDOWN(F74*$G$37,2)</f>
        <v>0</v>
      </c>
      <c r="H74" s="85"/>
      <c r="I74" s="85"/>
      <c r="J74" s="85"/>
      <c r="K74" s="236">
        <f t="shared" ref="K74" si="65">SUM(G74:J77)</f>
        <v>76900</v>
      </c>
      <c r="L74" s="237"/>
      <c r="M74" s="218">
        <f t="shared" ref="M74" si="66">ROUNDDOWN(D74+K74,0)</f>
        <v>86900</v>
      </c>
    </row>
    <row r="75" spans="1:13" ht="15.95" customHeight="1" x14ac:dyDescent="0.15">
      <c r="A75" s="288"/>
      <c r="B75" s="301"/>
      <c r="C75" s="228"/>
      <c r="D75" s="231"/>
      <c r="E75" s="285"/>
      <c r="F75" s="80">
        <v>120</v>
      </c>
      <c r="G75" s="85"/>
      <c r="H75" s="85">
        <f t="shared" ref="H75" si="67">ROUNDDOWN(F75*$G$38,2)</f>
        <v>2400</v>
      </c>
      <c r="I75" s="85"/>
      <c r="J75" s="85"/>
      <c r="K75" s="238"/>
      <c r="L75" s="239"/>
      <c r="M75" s="219"/>
    </row>
    <row r="76" spans="1:13" ht="15.95" customHeight="1" x14ac:dyDescent="0.15">
      <c r="A76" s="288"/>
      <c r="B76" s="301"/>
      <c r="C76" s="228"/>
      <c r="D76" s="231"/>
      <c r="E76" s="285"/>
      <c r="F76" s="80">
        <v>180</v>
      </c>
      <c r="G76" s="85"/>
      <c r="H76" s="85"/>
      <c r="I76" s="85">
        <f t="shared" ref="I76" si="68">ROUNDDOWN(F76*$G$39,2)</f>
        <v>4500</v>
      </c>
      <c r="J76" s="85"/>
      <c r="K76" s="238"/>
      <c r="L76" s="239"/>
      <c r="M76" s="219"/>
    </row>
    <row r="77" spans="1:13" ht="15.95" customHeight="1" x14ac:dyDescent="0.15">
      <c r="A77" s="289"/>
      <c r="B77" s="302"/>
      <c r="C77" s="228"/>
      <c r="D77" s="232"/>
      <c r="E77" s="286"/>
      <c r="F77" s="80">
        <f>+E74-F76-F75-F74</f>
        <v>2500</v>
      </c>
      <c r="G77" s="85"/>
      <c r="H77" s="85"/>
      <c r="I77" s="85"/>
      <c r="J77" s="85">
        <f t="shared" ref="J77" si="69">ROUNDDOWN(F77*$G$40,2)</f>
        <v>70000</v>
      </c>
      <c r="K77" s="240"/>
      <c r="L77" s="241"/>
      <c r="M77" s="220"/>
    </row>
    <row r="78" spans="1:13" ht="15.95" customHeight="1" x14ac:dyDescent="0.15">
      <c r="A78" s="287">
        <f>+基本情報!B19</f>
        <v>46357</v>
      </c>
      <c r="B78" s="300">
        <f t="shared" ref="B78" si="70">+$B$46</f>
        <v>20</v>
      </c>
      <c r="C78" s="227">
        <f t="shared" ref="C78" si="71">+$C$46</f>
        <v>500</v>
      </c>
      <c r="D78" s="230">
        <f t="shared" ref="D78" si="72">ROUNDDOWN(B78*C78,2)</f>
        <v>10000</v>
      </c>
      <c r="E78" s="284">
        <f>+基本情報!D19</f>
        <v>3170</v>
      </c>
      <c r="F78" s="80">
        <v>0</v>
      </c>
      <c r="G78" s="85">
        <f t="shared" ref="G78" si="73">ROUNDDOWN(F78*$G$37,2)</f>
        <v>0</v>
      </c>
      <c r="H78" s="85"/>
      <c r="I78" s="85"/>
      <c r="J78" s="85"/>
      <c r="K78" s="236">
        <f t="shared" ref="K78" si="74">SUM(G78:J81)</f>
        <v>87260</v>
      </c>
      <c r="L78" s="237"/>
      <c r="M78" s="218">
        <f t="shared" ref="M78" si="75">ROUNDDOWN(D78+K78,0)</f>
        <v>97260</v>
      </c>
    </row>
    <row r="79" spans="1:13" ht="15.95" customHeight="1" x14ac:dyDescent="0.15">
      <c r="A79" s="288"/>
      <c r="B79" s="301"/>
      <c r="C79" s="228"/>
      <c r="D79" s="231"/>
      <c r="E79" s="285"/>
      <c r="F79" s="80">
        <v>120</v>
      </c>
      <c r="G79" s="85"/>
      <c r="H79" s="85">
        <f t="shared" ref="H79" si="76">ROUNDDOWN(F79*$G$38,2)</f>
        <v>2400</v>
      </c>
      <c r="I79" s="85"/>
      <c r="J79" s="85"/>
      <c r="K79" s="238"/>
      <c r="L79" s="239"/>
      <c r="M79" s="219"/>
    </row>
    <row r="80" spans="1:13" ht="15.95" customHeight="1" x14ac:dyDescent="0.15">
      <c r="A80" s="288"/>
      <c r="B80" s="301"/>
      <c r="C80" s="228"/>
      <c r="D80" s="231"/>
      <c r="E80" s="285"/>
      <c r="F80" s="80">
        <v>180</v>
      </c>
      <c r="G80" s="85"/>
      <c r="H80" s="85"/>
      <c r="I80" s="85">
        <f t="shared" ref="I80" si="77">ROUNDDOWN(F80*$G$39,2)</f>
        <v>4500</v>
      </c>
      <c r="J80" s="85"/>
      <c r="K80" s="238"/>
      <c r="L80" s="239"/>
      <c r="M80" s="219"/>
    </row>
    <row r="81" spans="1:13" ht="15.95" customHeight="1" x14ac:dyDescent="0.15">
      <c r="A81" s="289"/>
      <c r="B81" s="302"/>
      <c r="C81" s="228"/>
      <c r="D81" s="232"/>
      <c r="E81" s="286"/>
      <c r="F81" s="80">
        <f>+E78-F80-F79-F78</f>
        <v>2870</v>
      </c>
      <c r="G81" s="85"/>
      <c r="H81" s="85"/>
      <c r="I81" s="85"/>
      <c r="J81" s="85">
        <f t="shared" ref="J81" si="78">ROUNDDOWN(F81*$G$40,2)</f>
        <v>80360</v>
      </c>
      <c r="K81" s="240"/>
      <c r="L81" s="241"/>
      <c r="M81" s="220"/>
    </row>
    <row r="82" spans="1:13" ht="15.95" customHeight="1" x14ac:dyDescent="0.15">
      <c r="A82" s="287">
        <f>+基本情報!B20</f>
        <v>46388</v>
      </c>
      <c r="B82" s="300">
        <f t="shared" ref="B82" si="79">+$B$46</f>
        <v>20</v>
      </c>
      <c r="C82" s="227">
        <f t="shared" ref="C82" si="80">+$C$46</f>
        <v>500</v>
      </c>
      <c r="D82" s="230">
        <f t="shared" ref="D82" si="81">ROUNDDOWN(B82*C82,2)</f>
        <v>10000</v>
      </c>
      <c r="E82" s="284">
        <f>+基本情報!D20</f>
        <v>3290</v>
      </c>
      <c r="F82" s="80">
        <v>0</v>
      </c>
      <c r="G82" s="85">
        <f t="shared" ref="G82" si="82">ROUNDDOWN(F82*$G$37,2)</f>
        <v>0</v>
      </c>
      <c r="H82" s="85"/>
      <c r="I82" s="85"/>
      <c r="J82" s="85"/>
      <c r="K82" s="236">
        <f t="shared" ref="K82" si="83">SUM(G82:J85)</f>
        <v>90620</v>
      </c>
      <c r="L82" s="237"/>
      <c r="M82" s="218">
        <f t="shared" ref="M82" si="84">ROUNDDOWN(D82+K82,0)</f>
        <v>100620</v>
      </c>
    </row>
    <row r="83" spans="1:13" ht="15.95" customHeight="1" x14ac:dyDescent="0.15">
      <c r="A83" s="288"/>
      <c r="B83" s="301"/>
      <c r="C83" s="228"/>
      <c r="D83" s="231"/>
      <c r="E83" s="285"/>
      <c r="F83" s="80">
        <v>120</v>
      </c>
      <c r="G83" s="85"/>
      <c r="H83" s="85">
        <f t="shared" ref="H83" si="85">ROUNDDOWN(F83*$G$38,2)</f>
        <v>2400</v>
      </c>
      <c r="I83" s="85"/>
      <c r="J83" s="85"/>
      <c r="K83" s="238"/>
      <c r="L83" s="239"/>
      <c r="M83" s="219"/>
    </row>
    <row r="84" spans="1:13" ht="15.95" customHeight="1" x14ac:dyDescent="0.15">
      <c r="A84" s="288"/>
      <c r="B84" s="301"/>
      <c r="C84" s="228"/>
      <c r="D84" s="231"/>
      <c r="E84" s="285"/>
      <c r="F84" s="80">
        <v>180</v>
      </c>
      <c r="G84" s="85"/>
      <c r="H84" s="85"/>
      <c r="I84" s="85">
        <f t="shared" ref="I84" si="86">ROUNDDOWN(F84*$G$39,2)</f>
        <v>4500</v>
      </c>
      <c r="J84" s="85"/>
      <c r="K84" s="238"/>
      <c r="L84" s="239"/>
      <c r="M84" s="219"/>
    </row>
    <row r="85" spans="1:13" ht="15.95" customHeight="1" x14ac:dyDescent="0.15">
      <c r="A85" s="289"/>
      <c r="B85" s="302"/>
      <c r="C85" s="228"/>
      <c r="D85" s="232"/>
      <c r="E85" s="286"/>
      <c r="F85" s="80">
        <f>+E82-F84-F83-F82</f>
        <v>2990</v>
      </c>
      <c r="G85" s="85"/>
      <c r="H85" s="85"/>
      <c r="I85" s="85"/>
      <c r="J85" s="85">
        <f t="shared" ref="J85" si="87">ROUNDDOWN(F85*$G$40,2)</f>
        <v>83720</v>
      </c>
      <c r="K85" s="240"/>
      <c r="L85" s="241"/>
      <c r="M85" s="220"/>
    </row>
    <row r="86" spans="1:13" ht="15.95" customHeight="1" x14ac:dyDescent="0.15">
      <c r="A86" s="287">
        <f>+基本情報!B21</f>
        <v>46419</v>
      </c>
      <c r="B86" s="300">
        <f t="shared" ref="B86" si="88">+$B$46</f>
        <v>20</v>
      </c>
      <c r="C86" s="227">
        <f t="shared" ref="C86" si="89">+$C$46</f>
        <v>500</v>
      </c>
      <c r="D86" s="230">
        <f t="shared" ref="D86" si="90">ROUNDDOWN(B86*C86,2)</f>
        <v>10000</v>
      </c>
      <c r="E86" s="284">
        <f>+基本情報!D21</f>
        <v>2990</v>
      </c>
      <c r="F86" s="80">
        <v>0</v>
      </c>
      <c r="G86" s="85">
        <f t="shared" ref="G86" si="91">ROUNDDOWN(F86*$G$37,2)</f>
        <v>0</v>
      </c>
      <c r="H86" s="85"/>
      <c r="I86" s="85"/>
      <c r="J86" s="85"/>
      <c r="K86" s="236">
        <f t="shared" ref="K86" si="92">SUM(G86:J89)</f>
        <v>82220</v>
      </c>
      <c r="L86" s="237"/>
      <c r="M86" s="218">
        <f t="shared" ref="M86" si="93">ROUNDDOWN(D86+K86,0)</f>
        <v>92220</v>
      </c>
    </row>
    <row r="87" spans="1:13" ht="15.95" customHeight="1" x14ac:dyDescent="0.15">
      <c r="A87" s="288"/>
      <c r="B87" s="301"/>
      <c r="C87" s="228"/>
      <c r="D87" s="231"/>
      <c r="E87" s="285"/>
      <c r="F87" s="80">
        <v>120</v>
      </c>
      <c r="G87" s="85"/>
      <c r="H87" s="85">
        <f t="shared" ref="H87" si="94">ROUNDDOWN(F87*$G$38,2)</f>
        <v>2400</v>
      </c>
      <c r="I87" s="85"/>
      <c r="J87" s="85"/>
      <c r="K87" s="238"/>
      <c r="L87" s="239"/>
      <c r="M87" s="219"/>
    </row>
    <row r="88" spans="1:13" ht="15.95" customHeight="1" x14ac:dyDescent="0.15">
      <c r="A88" s="288"/>
      <c r="B88" s="301"/>
      <c r="C88" s="228"/>
      <c r="D88" s="231"/>
      <c r="E88" s="285"/>
      <c r="F88" s="80">
        <v>180</v>
      </c>
      <c r="G88" s="85"/>
      <c r="H88" s="85"/>
      <c r="I88" s="85">
        <f t="shared" ref="I88" si="95">ROUNDDOWN(F88*$G$39,2)</f>
        <v>4500</v>
      </c>
      <c r="J88" s="85"/>
      <c r="K88" s="238"/>
      <c r="L88" s="239"/>
      <c r="M88" s="219"/>
    </row>
    <row r="89" spans="1:13" ht="15.95" customHeight="1" x14ac:dyDescent="0.15">
      <c r="A89" s="289"/>
      <c r="B89" s="302"/>
      <c r="C89" s="228"/>
      <c r="D89" s="232"/>
      <c r="E89" s="286"/>
      <c r="F89" s="80">
        <f>+E86-F88-F87-F86</f>
        <v>2690</v>
      </c>
      <c r="G89" s="85"/>
      <c r="H89" s="85"/>
      <c r="I89" s="85"/>
      <c r="J89" s="85">
        <f t="shared" ref="J89" si="96">ROUNDDOWN(F89*$G$40,2)</f>
        <v>75320</v>
      </c>
      <c r="K89" s="240"/>
      <c r="L89" s="241"/>
      <c r="M89" s="220"/>
    </row>
    <row r="90" spans="1:13" ht="15.95" customHeight="1" x14ac:dyDescent="0.15">
      <c r="A90" s="287">
        <f>+基本情報!B22</f>
        <v>46447</v>
      </c>
      <c r="B90" s="300">
        <f t="shared" ref="B90" si="97">+$B$46</f>
        <v>20</v>
      </c>
      <c r="C90" s="227">
        <f t="shared" ref="C90" si="98">+$C$46</f>
        <v>500</v>
      </c>
      <c r="D90" s="230">
        <f t="shared" ref="D90" si="99">ROUNDDOWN(B90*C90,2)</f>
        <v>10000</v>
      </c>
      <c r="E90" s="284">
        <f>+基本情報!D22</f>
        <v>2900</v>
      </c>
      <c r="F90" s="80">
        <v>0</v>
      </c>
      <c r="G90" s="85">
        <f t="shared" ref="G90" si="100">ROUNDDOWN(F90*$G$37,2)</f>
        <v>0</v>
      </c>
      <c r="H90" s="85"/>
      <c r="I90" s="85"/>
      <c r="J90" s="85"/>
      <c r="K90" s="236">
        <f t="shared" ref="K90" si="101">SUM(G90:J93)</f>
        <v>79700</v>
      </c>
      <c r="L90" s="237"/>
      <c r="M90" s="218">
        <f t="shared" ref="M90" si="102">ROUNDDOWN(D90+K90,0)</f>
        <v>89700</v>
      </c>
    </row>
    <row r="91" spans="1:13" ht="15.95" customHeight="1" x14ac:dyDescent="0.15">
      <c r="A91" s="288"/>
      <c r="B91" s="301"/>
      <c r="C91" s="228"/>
      <c r="D91" s="231"/>
      <c r="E91" s="285"/>
      <c r="F91" s="80">
        <v>120</v>
      </c>
      <c r="G91" s="85"/>
      <c r="H91" s="85">
        <f t="shared" ref="H91" si="103">ROUNDDOWN(F91*$G$38,2)</f>
        <v>2400</v>
      </c>
      <c r="I91" s="85"/>
      <c r="J91" s="85"/>
      <c r="K91" s="238"/>
      <c r="L91" s="239"/>
      <c r="M91" s="219"/>
    </row>
    <row r="92" spans="1:13" ht="15.95" customHeight="1" x14ac:dyDescent="0.15">
      <c r="A92" s="288"/>
      <c r="B92" s="301"/>
      <c r="C92" s="228"/>
      <c r="D92" s="231"/>
      <c r="E92" s="285"/>
      <c r="F92" s="80">
        <v>180</v>
      </c>
      <c r="G92" s="85"/>
      <c r="H92" s="85"/>
      <c r="I92" s="85">
        <f t="shared" ref="I92" si="104">ROUNDDOWN(F92*$G$39,2)</f>
        <v>4500</v>
      </c>
      <c r="J92" s="85"/>
      <c r="K92" s="238"/>
      <c r="L92" s="239"/>
      <c r="M92" s="219"/>
    </row>
    <row r="93" spans="1:13" ht="15.95" customHeight="1" thickBot="1" x14ac:dyDescent="0.2">
      <c r="A93" s="289"/>
      <c r="B93" s="302"/>
      <c r="C93" s="228"/>
      <c r="D93" s="232"/>
      <c r="E93" s="286"/>
      <c r="F93" s="80">
        <f>+E90-F92-F91-F90</f>
        <v>2600</v>
      </c>
      <c r="G93" s="85"/>
      <c r="H93" s="85"/>
      <c r="I93" s="85"/>
      <c r="J93" s="85">
        <f t="shared" ref="J93" si="105">ROUNDDOWN(F93*$G$40,2)</f>
        <v>72800</v>
      </c>
      <c r="K93" s="240"/>
      <c r="L93" s="241"/>
      <c r="M93" s="220"/>
    </row>
    <row r="94" spans="1:13" ht="15.95" customHeight="1" thickBot="1" x14ac:dyDescent="0.2">
      <c r="A94" s="76" t="s">
        <v>7</v>
      </c>
      <c r="B94" s="14" t="s">
        <v>23</v>
      </c>
      <c r="C94" s="78"/>
      <c r="D94" s="93">
        <f>SUM(D46:D90)</f>
        <v>120000</v>
      </c>
      <c r="E94" s="79">
        <f>SUM(E46:E93)</f>
        <v>31700</v>
      </c>
      <c r="F94" s="84">
        <f>SUM(F46:F93)</f>
        <v>31700</v>
      </c>
      <c r="G94" s="42"/>
      <c r="H94" s="42"/>
      <c r="I94" s="42"/>
      <c r="J94" s="42"/>
      <c r="K94" s="265">
        <f>SUM(K46:K90)</f>
        <v>869600</v>
      </c>
      <c r="L94" s="266"/>
      <c r="M94" s="91">
        <f>SUM(M46:M93)</f>
        <v>989600</v>
      </c>
    </row>
    <row r="95" spans="1:13" ht="15.95" customHeight="1" x14ac:dyDescent="0.15">
      <c r="A95" s="18"/>
      <c r="K95" s="197" t="s">
        <v>41</v>
      </c>
      <c r="L95" s="267"/>
      <c r="M95" s="90">
        <f>+M94-M96</f>
        <v>73303</v>
      </c>
    </row>
    <row r="96" spans="1:13" ht="15.95" customHeight="1" thickBot="1" x14ac:dyDescent="0.2">
      <c r="K96" s="26" t="s">
        <v>43</v>
      </c>
      <c r="L96" s="20"/>
      <c r="M96" s="21">
        <f>ROUNDUP(M94/1.08,0)</f>
        <v>916297</v>
      </c>
    </row>
    <row r="98" spans="1:13" x14ac:dyDescent="0.15">
      <c r="A98" t="s">
        <v>40</v>
      </c>
    </row>
    <row r="99" spans="1:13" ht="15" thickBot="1" x14ac:dyDescent="0.2">
      <c r="K99" s="92" t="s">
        <v>84</v>
      </c>
    </row>
    <row r="100" spans="1:13" x14ac:dyDescent="0.15">
      <c r="A100" t="s">
        <v>86</v>
      </c>
      <c r="K100" s="268" t="s">
        <v>82</v>
      </c>
      <c r="L100" s="269"/>
      <c r="M100" s="272" t="s">
        <v>83</v>
      </c>
    </row>
    <row r="101" spans="1:13" x14ac:dyDescent="0.15">
      <c r="A101" t="s">
        <v>42</v>
      </c>
      <c r="K101" s="270"/>
      <c r="L101" s="271"/>
      <c r="M101" s="273"/>
    </row>
    <row r="102" spans="1:13" x14ac:dyDescent="0.15">
      <c r="K102" s="253" t="s">
        <v>80</v>
      </c>
      <c r="L102" s="254"/>
      <c r="M102" s="257">
        <f>+N32</f>
        <v>562362</v>
      </c>
    </row>
    <row r="103" spans="1:13" x14ac:dyDescent="0.15">
      <c r="A103" t="s">
        <v>44</v>
      </c>
      <c r="K103" s="253"/>
      <c r="L103" s="254"/>
      <c r="M103" s="257"/>
    </row>
    <row r="104" spans="1:13" x14ac:dyDescent="0.15">
      <c r="K104" s="253" t="s">
        <v>81</v>
      </c>
      <c r="L104" s="254"/>
      <c r="M104" s="257">
        <f>+M96</f>
        <v>916297</v>
      </c>
    </row>
    <row r="105" spans="1:13" ht="14.25" thickBot="1" x14ac:dyDescent="0.2">
      <c r="A105" t="s">
        <v>19</v>
      </c>
      <c r="K105" s="255"/>
      <c r="L105" s="256"/>
      <c r="M105" s="258"/>
    </row>
    <row r="106" spans="1:13" ht="14.25" thickTop="1" x14ac:dyDescent="0.15">
      <c r="A106" s="252" t="s">
        <v>27</v>
      </c>
      <c r="B106" s="252"/>
      <c r="C106" s="252"/>
      <c r="D106" s="252"/>
      <c r="E106" t="s">
        <v>20</v>
      </c>
      <c r="K106" s="259" t="s">
        <v>85</v>
      </c>
      <c r="L106" s="260"/>
      <c r="M106" s="263">
        <f>SUM(M102:M104)</f>
        <v>1478659</v>
      </c>
    </row>
    <row r="107" spans="1:13" ht="14.25" thickBot="1" x14ac:dyDescent="0.2">
      <c r="A107" s="252" t="s">
        <v>26</v>
      </c>
      <c r="B107" s="252"/>
      <c r="C107" s="252"/>
      <c r="D107" s="252"/>
      <c r="E107" t="s">
        <v>21</v>
      </c>
      <c r="K107" s="261"/>
      <c r="L107" s="262"/>
      <c r="M107" s="264"/>
    </row>
    <row r="108" spans="1:13" x14ac:dyDescent="0.15">
      <c r="A108" s="252" t="s">
        <v>24</v>
      </c>
      <c r="B108" s="252"/>
      <c r="C108" s="252"/>
      <c r="D108" s="252"/>
      <c r="E108" t="s">
        <v>22</v>
      </c>
    </row>
  </sheetData>
  <mergeCells count="129">
    <mergeCell ref="K102:L103"/>
    <mergeCell ref="M102:M103"/>
    <mergeCell ref="M104:M105"/>
    <mergeCell ref="K104:L105"/>
    <mergeCell ref="K100:L101"/>
    <mergeCell ref="M100:M101"/>
    <mergeCell ref="B86:B89"/>
    <mergeCell ref="M106:M107"/>
    <mergeCell ref="K106:L107"/>
    <mergeCell ref="K94:L94"/>
    <mergeCell ref="A106:D106"/>
    <mergeCell ref="A107:D107"/>
    <mergeCell ref="A90:A93"/>
    <mergeCell ref="E42:L42"/>
    <mergeCell ref="M46:M49"/>
    <mergeCell ref="M50:M53"/>
    <mergeCell ref="M54:M57"/>
    <mergeCell ref="M58:M61"/>
    <mergeCell ref="M62:M65"/>
    <mergeCell ref="M66:M69"/>
    <mergeCell ref="M70:M73"/>
    <mergeCell ref="M74:M77"/>
    <mergeCell ref="K54:L57"/>
    <mergeCell ref="K62:L65"/>
    <mergeCell ref="K66:L69"/>
    <mergeCell ref="K70:L73"/>
    <mergeCell ref="K58:L61"/>
    <mergeCell ref="E50:E53"/>
    <mergeCell ref="E54:E57"/>
    <mergeCell ref="E58:E61"/>
    <mergeCell ref="E62:E65"/>
    <mergeCell ref="E66:E69"/>
    <mergeCell ref="E70:E73"/>
    <mergeCell ref="E74:E77"/>
    <mergeCell ref="I43:I44"/>
    <mergeCell ref="J43:J44"/>
    <mergeCell ref="M78:M81"/>
    <mergeCell ref="M82:M85"/>
    <mergeCell ref="M86:M89"/>
    <mergeCell ref="M90:M93"/>
    <mergeCell ref="K74:L77"/>
    <mergeCell ref="K78:L81"/>
    <mergeCell ref="K82:L85"/>
    <mergeCell ref="K86:L89"/>
    <mergeCell ref="K90:L93"/>
    <mergeCell ref="E82:E85"/>
    <mergeCell ref="E86:E89"/>
    <mergeCell ref="E90:E93"/>
    <mergeCell ref="C50:C53"/>
    <mergeCell ref="C54:C57"/>
    <mergeCell ref="A62:A65"/>
    <mergeCell ref="A66:A69"/>
    <mergeCell ref="A70:A73"/>
    <mergeCell ref="A74:A77"/>
    <mergeCell ref="B90:B93"/>
    <mergeCell ref="B66:B69"/>
    <mergeCell ref="B70:B73"/>
    <mergeCell ref="B74:B77"/>
    <mergeCell ref="B78:B81"/>
    <mergeCell ref="A58:A61"/>
    <mergeCell ref="A82:A85"/>
    <mergeCell ref="A86:A89"/>
    <mergeCell ref="B82:B85"/>
    <mergeCell ref="B46:B49"/>
    <mergeCell ref="B50:B53"/>
    <mergeCell ref="B54:B57"/>
    <mergeCell ref="B58:B61"/>
    <mergeCell ref="B62:B65"/>
    <mergeCell ref="A78:A81"/>
    <mergeCell ref="G35:H35"/>
    <mergeCell ref="A37:B40"/>
    <mergeCell ref="A35:F35"/>
    <mergeCell ref="H43:H44"/>
    <mergeCell ref="B42:D42"/>
    <mergeCell ref="G43:G44"/>
    <mergeCell ref="C46:C49"/>
    <mergeCell ref="C58:C61"/>
    <mergeCell ref="C62:C65"/>
    <mergeCell ref="C66:C69"/>
    <mergeCell ref="C70:C73"/>
    <mergeCell ref="C74:C77"/>
    <mergeCell ref="C78:C81"/>
    <mergeCell ref="D46:D49"/>
    <mergeCell ref="D50:D53"/>
    <mergeCell ref="D54:D57"/>
    <mergeCell ref="D58:D61"/>
    <mergeCell ref="E78:E81"/>
    <mergeCell ref="L31:M31"/>
    <mergeCell ref="A1:N1"/>
    <mergeCell ref="B15:B16"/>
    <mergeCell ref="C15:C16"/>
    <mergeCell ref="D15:D16"/>
    <mergeCell ref="E15:E16"/>
    <mergeCell ref="K15:K16"/>
    <mergeCell ref="B13:F13"/>
    <mergeCell ref="J14:L14"/>
    <mergeCell ref="G14:I14"/>
    <mergeCell ref="H15:H16"/>
    <mergeCell ref="G13:M13"/>
    <mergeCell ref="B14:F14"/>
    <mergeCell ref="A10:B11"/>
    <mergeCell ref="A8:F8"/>
    <mergeCell ref="G8:H8"/>
    <mergeCell ref="C5:D5"/>
    <mergeCell ref="C6:D6"/>
    <mergeCell ref="A108:D108"/>
    <mergeCell ref="B43:B44"/>
    <mergeCell ref="C43:C44"/>
    <mergeCell ref="K95:L95"/>
    <mergeCell ref="K43:L43"/>
    <mergeCell ref="K44:L44"/>
    <mergeCell ref="K45:L45"/>
    <mergeCell ref="K46:L49"/>
    <mergeCell ref="K50:L53"/>
    <mergeCell ref="C82:C85"/>
    <mergeCell ref="C86:C89"/>
    <mergeCell ref="C90:C93"/>
    <mergeCell ref="D82:D85"/>
    <mergeCell ref="D86:D89"/>
    <mergeCell ref="D90:D93"/>
    <mergeCell ref="D62:D65"/>
    <mergeCell ref="D66:D69"/>
    <mergeCell ref="D70:D73"/>
    <mergeCell ref="D74:D77"/>
    <mergeCell ref="D78:D81"/>
    <mergeCell ref="E46:E49"/>
    <mergeCell ref="A46:A49"/>
    <mergeCell ref="A50:A53"/>
    <mergeCell ref="A54:A57"/>
  </mergeCells>
  <phoneticPr fontId="2"/>
  <printOptions horizontalCentered="1" verticalCentered="1"/>
  <pageMargins left="0.59055118110236227" right="0" top="0" bottom="0" header="0.51181102362204722" footer="0.51181102362204722"/>
  <pageSetup paperSize="9" scale="5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基本情報</vt:lpstr>
      <vt:lpstr>見積書</vt:lpstr>
      <vt:lpstr>内訳書</vt:lpstr>
      <vt:lpstr>記載例</vt:lpstr>
      <vt:lpstr>記載例!Print_Area</vt:lpstr>
      <vt:lpstr>見積書!Print_Area</vt:lpstr>
      <vt:lpstr>内訳書!Print_Area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2013-01-16T04:49:55Z</dcterms:created>
  <dcterms:modified xsi:type="dcterms:W3CDTF">2026-01-29T07:09:28Z</dcterms:modified>
</cp:coreProperties>
</file>