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defaultThemeVersion="124226"/>
  <xr:revisionPtr revIDLastSave="547" documentId="11_57C1B5C82E93809F36E628F1CD9FF700DA3CF010" xr6:coauthVersionLast="47" xr6:coauthVersionMax="47" xr10:uidLastSave="{C5B75C02-1653-425A-993B-0182F1276E1C}"/>
  <bookViews>
    <workbookView xWindow="28680" yWindow="-120" windowWidth="29040" windowHeight="15720" tabRatio="729" xr2:uid="{00000000-000D-0000-FFFF-FFFF00000000}"/>
  </bookViews>
  <sheets>
    <sheet name="入札書" sheetId="8" r:id="rId1"/>
    <sheet name="入札書 (記載例)" sheetId="10" r:id="rId2"/>
    <sheet name="施設一覧" sheetId="12" r:id="rId3"/>
    <sheet name="東信署従量" sheetId="13" r:id="rId4"/>
    <sheet name="東信署低圧" sheetId="14" r:id="rId5"/>
    <sheet name="倉庫従量" sheetId="15" r:id="rId6"/>
    <sheet name="倉庫低圧" sheetId="16" r:id="rId7"/>
    <sheet name="佐久平従量" sheetId="17" r:id="rId8"/>
    <sheet name="車庫従量" sheetId="18" r:id="rId9"/>
    <sheet name="車庫低圧" sheetId="19" r:id="rId10"/>
    <sheet name="相木従量" sheetId="20" r:id="rId11"/>
    <sheet name="東部従量" sheetId="21" r:id="rId12"/>
    <sheet name="小諸従量" sheetId="22" r:id="rId13"/>
    <sheet name="大門従量" sheetId="23" r:id="rId14"/>
    <sheet name="青木従量" sheetId="24" r:id="rId15"/>
    <sheet name="内訳書（記載例）" sheetId="11" r:id="rId16"/>
  </sheets>
  <definedNames>
    <definedName name="_xlnm.Print_Area" localSheetId="7">佐久平従量!$A$1:$M$84</definedName>
    <definedName name="_xlnm.Print_Area" localSheetId="8">車庫従量!$A$1:$M$84</definedName>
    <definedName name="_xlnm.Print_Area" localSheetId="9">車庫低圧!$A$1:$N$57</definedName>
    <definedName name="_xlnm.Print_Area" localSheetId="12">小諸従量!$A$1:$M$84</definedName>
    <definedName name="_xlnm.Print_Area" localSheetId="14">青木従量!$A$1:$M$84</definedName>
    <definedName name="_xlnm.Print_Area" localSheetId="5">倉庫従量!$A$1:$M$84</definedName>
    <definedName name="_xlnm.Print_Area" localSheetId="6">倉庫低圧!$A$1:$N$57</definedName>
    <definedName name="_xlnm.Print_Area" localSheetId="10">相木従量!$A$1:$M$84</definedName>
    <definedName name="_xlnm.Print_Area" localSheetId="13">大門従量!$A$1:$M$84</definedName>
    <definedName name="_xlnm.Print_Area" localSheetId="3">東信署従量!$A$1:$M$82</definedName>
    <definedName name="_xlnm.Print_Area" localSheetId="4">東信署低圧!$A$1:$N$57</definedName>
    <definedName name="_xlnm.Print_Area" localSheetId="11">東部従量!$A$1:$M$84</definedName>
    <definedName name="_xlnm.Print_Area" localSheetId="15">'内訳書（記載例）'!$A$1:$M$49</definedName>
    <definedName name="_xlnm.Print_Area" localSheetId="0">入札書!$A$1:$L$44</definedName>
    <definedName name="_xlnm.Print_Area" localSheetId="1">'入札書 (記載例)'!$A$1:$J$46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63" i="24" l="1"/>
  <c r="F59" i="24"/>
  <c r="F67" i="22"/>
  <c r="F63" i="22"/>
  <c r="F59" i="22"/>
  <c r="F55" i="22"/>
  <c r="F51" i="22"/>
  <c r="F47" i="22"/>
  <c r="F43" i="22"/>
  <c r="F39" i="22"/>
  <c r="F35" i="22"/>
  <c r="F31" i="22"/>
  <c r="F27" i="22"/>
  <c r="F23" i="22"/>
  <c r="F22" i="15"/>
  <c r="F63" i="17"/>
  <c r="F68" i="17"/>
  <c r="F67" i="17"/>
  <c r="F59" i="17"/>
  <c r="F54" i="17"/>
  <c r="F50" i="17"/>
  <c r="F46" i="17"/>
  <c r="F42" i="17"/>
  <c r="F38" i="17"/>
  <c r="F34" i="17"/>
  <c r="F30" i="17"/>
  <c r="F26" i="17"/>
  <c r="F23" i="17"/>
  <c r="F23" i="13"/>
  <c r="E68" i="24"/>
  <c r="F66" i="24"/>
  <c r="F54" i="24"/>
  <c r="F50" i="24"/>
  <c r="F46" i="24"/>
  <c r="F42" i="24"/>
  <c r="F38" i="24"/>
  <c r="F34" i="24"/>
  <c r="F30" i="24"/>
  <c r="F26" i="24"/>
  <c r="F22" i="24"/>
  <c r="B4" i="24"/>
  <c r="E68" i="23"/>
  <c r="F66" i="23"/>
  <c r="F62" i="23"/>
  <c r="F58" i="23"/>
  <c r="F54" i="23"/>
  <c r="F50" i="23"/>
  <c r="F46" i="23"/>
  <c r="F42" i="23"/>
  <c r="F38" i="23"/>
  <c r="F34" i="23"/>
  <c r="F30" i="23"/>
  <c r="F26" i="23"/>
  <c r="F22" i="23"/>
  <c r="B4" i="23"/>
  <c r="E68" i="22"/>
  <c r="B4" i="22"/>
  <c r="E68" i="21"/>
  <c r="F66" i="21"/>
  <c r="F62" i="21"/>
  <c r="F58" i="21"/>
  <c r="F54" i="21"/>
  <c r="F50" i="21"/>
  <c r="F46" i="21"/>
  <c r="F42" i="21"/>
  <c r="F38" i="21"/>
  <c r="F34" i="21"/>
  <c r="F30" i="21"/>
  <c r="F26" i="21"/>
  <c r="F22" i="21"/>
  <c r="B4" i="21"/>
  <c r="E68" i="20"/>
  <c r="F66" i="20"/>
  <c r="F62" i="20"/>
  <c r="F58" i="20"/>
  <c r="F54" i="20"/>
  <c r="F50" i="20"/>
  <c r="F46" i="20"/>
  <c r="F42" i="20"/>
  <c r="F38" i="20"/>
  <c r="F34" i="20"/>
  <c r="F30" i="20"/>
  <c r="F26" i="20"/>
  <c r="F22" i="20"/>
  <c r="B4" i="20"/>
  <c r="N33" i="19"/>
  <c r="N32" i="19" s="1"/>
  <c r="N31" i="19"/>
  <c r="M31" i="19"/>
  <c r="L31" i="19"/>
  <c r="J31" i="19"/>
  <c r="I31" i="19"/>
  <c r="G31" i="19"/>
  <c r="F31" i="19"/>
  <c r="B4" i="19"/>
  <c r="E68" i="18"/>
  <c r="F66" i="18"/>
  <c r="F62" i="18"/>
  <c r="F58" i="18"/>
  <c r="F54" i="18"/>
  <c r="F50" i="18"/>
  <c r="F46" i="18"/>
  <c r="F42" i="18"/>
  <c r="F38" i="18"/>
  <c r="F34" i="18"/>
  <c r="F30" i="18"/>
  <c r="F26" i="18"/>
  <c r="F22" i="18"/>
  <c r="B4" i="18"/>
  <c r="E68" i="17"/>
  <c r="B4" i="17"/>
  <c r="F68" i="13"/>
  <c r="F68" i="24" l="1"/>
  <c r="F68" i="23"/>
  <c r="F68" i="22"/>
  <c r="F68" i="21"/>
  <c r="F68" i="20"/>
  <c r="F68" i="18"/>
  <c r="F66" i="15"/>
  <c r="F62" i="15"/>
  <c r="F58" i="15"/>
  <c r="F54" i="15"/>
  <c r="F50" i="15"/>
  <c r="F46" i="15"/>
  <c r="F42" i="15"/>
  <c r="F38" i="15"/>
  <c r="F34" i="15"/>
  <c r="F30" i="15"/>
  <c r="F26" i="15"/>
  <c r="J31" i="14"/>
  <c r="B4" i="12"/>
  <c r="B4" i="16" s="1"/>
  <c r="N31" i="16"/>
  <c r="N33" i="16" s="1"/>
  <c r="M31" i="16"/>
  <c r="L31" i="16"/>
  <c r="J31" i="16"/>
  <c r="I31" i="16"/>
  <c r="G31" i="16"/>
  <c r="F31" i="16"/>
  <c r="E68" i="15"/>
  <c r="N31" i="14"/>
  <c r="N33" i="14" s="1"/>
  <c r="N32" i="14" s="1"/>
  <c r="M31" i="14"/>
  <c r="L31" i="14"/>
  <c r="I31" i="14"/>
  <c r="G31" i="14"/>
  <c r="F31" i="14"/>
  <c r="E68" i="13"/>
  <c r="F67" i="13"/>
  <c r="F63" i="13"/>
  <c r="F59" i="13"/>
  <c r="F55" i="13"/>
  <c r="F51" i="13"/>
  <c r="F47" i="13"/>
  <c r="F43" i="13"/>
  <c r="F39" i="13"/>
  <c r="F35" i="13"/>
  <c r="F31" i="13"/>
  <c r="F27" i="13"/>
  <c r="B4" i="13" l="1"/>
  <c r="B4" i="14"/>
  <c r="B4" i="15"/>
  <c r="F68" i="15"/>
  <c r="N32" i="16"/>
  <c r="J17" i="11" l="1"/>
  <c r="J19" i="11" s="1"/>
  <c r="I29" i="11"/>
  <c r="F29" i="11"/>
  <c r="D28" i="11"/>
  <c r="D27" i="11"/>
  <c r="D26" i="11"/>
  <c r="D25" i="11"/>
  <c r="D24" i="11"/>
  <c r="D23" i="11"/>
  <c r="D22" i="11"/>
  <c r="D21" i="11"/>
  <c r="G20" i="11"/>
  <c r="G21" i="11" s="1"/>
  <c r="H21" i="11" s="1"/>
  <c r="L21" i="11" s="1"/>
  <c r="D20" i="11"/>
  <c r="D19" i="11"/>
  <c r="D18" i="11"/>
  <c r="C17" i="11"/>
  <c r="C23" i="11" s="1"/>
  <c r="E23" i="11" s="1"/>
  <c r="J26" i="11" l="1"/>
  <c r="K26" i="11" s="1"/>
  <c r="L26" i="11" s="1"/>
  <c r="G22" i="11"/>
  <c r="H22" i="11" s="1"/>
  <c r="L22" i="11" s="1"/>
  <c r="J27" i="11"/>
  <c r="K27" i="11" s="1"/>
  <c r="L27" i="11" s="1"/>
  <c r="J24" i="11"/>
  <c r="J18" i="11"/>
  <c r="K18" i="11" s="1"/>
  <c r="L18" i="11" s="1"/>
  <c r="J25" i="11"/>
  <c r="J23" i="11"/>
  <c r="K23" i="11" s="1"/>
  <c r="L23" i="11" s="1"/>
  <c r="M23" i="11" s="1"/>
  <c r="J28" i="11"/>
  <c r="K28" i="11" s="1"/>
  <c r="L28" i="11" s="1"/>
  <c r="H20" i="11"/>
  <c r="L20" i="11" s="1"/>
  <c r="C24" i="11"/>
  <c r="E24" i="11" s="1"/>
  <c r="K17" i="11"/>
  <c r="K24" i="11"/>
  <c r="L24" i="11" s="1"/>
  <c r="C27" i="11"/>
  <c r="E27" i="11" s="1"/>
  <c r="K19" i="11"/>
  <c r="L19" i="11" s="1"/>
  <c r="C22" i="11"/>
  <c r="E22" i="11" s="1"/>
  <c r="M22" i="11" s="1"/>
  <c r="K25" i="11"/>
  <c r="L25" i="11" s="1"/>
  <c r="C28" i="11"/>
  <c r="E28" i="11" s="1"/>
  <c r="C18" i="11"/>
  <c r="E18" i="11" s="1"/>
  <c r="E17" i="11"/>
  <c r="C19" i="11"/>
  <c r="E19" i="11" s="1"/>
  <c r="C25" i="11"/>
  <c r="E25" i="11" s="1"/>
  <c r="C20" i="11"/>
  <c r="E20" i="11" s="1"/>
  <c r="C26" i="11"/>
  <c r="E26" i="11" s="1"/>
  <c r="M26" i="11" s="1"/>
  <c r="C21" i="11"/>
  <c r="E21" i="11" s="1"/>
  <c r="M21" i="11" s="1"/>
  <c r="M27" i="11" l="1"/>
  <c r="M19" i="11"/>
  <c r="M28" i="11"/>
  <c r="M24" i="11"/>
  <c r="M20" i="11"/>
  <c r="H29" i="11"/>
  <c r="M25" i="11"/>
  <c r="E29" i="11"/>
  <c r="M18" i="11"/>
  <c r="L17" i="11"/>
  <c r="L29" i="11" s="1"/>
  <c r="K29" i="11"/>
  <c r="M17" i="11" l="1"/>
  <c r="M29" i="11" s="1"/>
  <c r="M31" i="11" l="1"/>
  <c r="M30" i="11" l="1"/>
  <c r="L13" i="10"/>
  <c r="B13" i="10" l="1"/>
  <c r="K12" i="8" l="1"/>
  <c r="E12" i="8"/>
  <c r="G12" i="8"/>
  <c r="H12" i="8"/>
  <c r="J12" i="8"/>
  <c r="I12" i="8"/>
  <c r="D12" i="8"/>
  <c r="F12" i="8"/>
  <c r="C12" i="8"/>
</calcChain>
</file>

<file path=xl/sharedStrings.xml><?xml version="1.0" encoding="utf-8"?>
<sst xmlns="http://schemas.openxmlformats.org/spreadsheetml/2006/main" count="3057" uniqueCount="264">
  <si>
    <t>（円）</t>
    <rPh sb="1" eb="2">
      <t>エン</t>
    </rPh>
    <phoneticPr fontId="2"/>
  </si>
  <si>
    <t>①基本料金　（円）</t>
    <rPh sb="1" eb="3">
      <t>キホン</t>
    </rPh>
    <rPh sb="3" eb="5">
      <t>リョウキン</t>
    </rPh>
    <rPh sb="7" eb="8">
      <t>エン</t>
    </rPh>
    <phoneticPr fontId="2"/>
  </si>
  <si>
    <t>合計</t>
    <rPh sb="0" eb="2">
      <t>ゴウケイ</t>
    </rPh>
    <phoneticPr fontId="2"/>
  </si>
  <si>
    <t>予定使用</t>
    <rPh sb="0" eb="2">
      <t>ヨテイ</t>
    </rPh>
    <rPh sb="2" eb="4">
      <t>シヨウ</t>
    </rPh>
    <phoneticPr fontId="2"/>
  </si>
  <si>
    <t>（円/kWh）</t>
    <rPh sb="1" eb="2">
      <t>エン</t>
    </rPh>
    <phoneticPr fontId="2"/>
  </si>
  <si>
    <t>（kW）</t>
    <phoneticPr fontId="2"/>
  </si>
  <si>
    <t>（%）</t>
    <phoneticPr fontId="2"/>
  </si>
  <si>
    <t>（kWh）</t>
    <phoneticPr fontId="2"/>
  </si>
  <si>
    <t>－</t>
    <phoneticPr fontId="2"/>
  </si>
  <si>
    <t>②電力量料金　（円）</t>
    <rPh sb="1" eb="3">
      <t>デンリョク</t>
    </rPh>
    <rPh sb="3" eb="4">
      <t>リョウ</t>
    </rPh>
    <rPh sb="4" eb="6">
      <t>リョウキン</t>
    </rPh>
    <rPh sb="8" eb="9">
      <t>エン</t>
    </rPh>
    <phoneticPr fontId="2"/>
  </si>
  <si>
    <t>月別</t>
    <rPh sb="0" eb="2">
      <t>ツキベツ</t>
    </rPh>
    <phoneticPr fontId="2"/>
  </si>
  <si>
    <t>　上記の計算書の数式は以下のとおりです。</t>
    <rPh sb="1" eb="3">
      <t>ジョウキ</t>
    </rPh>
    <rPh sb="4" eb="7">
      <t>ケイサンショ</t>
    </rPh>
    <rPh sb="8" eb="10">
      <t>スウシキ</t>
    </rPh>
    <rPh sb="11" eb="13">
      <t>イカ</t>
    </rPh>
    <phoneticPr fontId="2"/>
  </si>
  <si>
    <t>契約名：</t>
    <rPh sb="0" eb="2">
      <t>ケイヤク</t>
    </rPh>
    <rPh sb="2" eb="3">
      <t>メイ</t>
    </rPh>
    <phoneticPr fontId="32"/>
  </si>
  <si>
    <t>施設名：</t>
    <rPh sb="0" eb="2">
      <t>シセツ</t>
    </rPh>
    <rPh sb="2" eb="3">
      <t>メイ</t>
    </rPh>
    <phoneticPr fontId="32"/>
  </si>
  <si>
    <t>区　分　・　単　位</t>
    <rPh sb="0" eb="1">
      <t>ク</t>
    </rPh>
    <rPh sb="2" eb="3">
      <t>ブン</t>
    </rPh>
    <rPh sb="6" eb="7">
      <t>タン</t>
    </rPh>
    <rPh sb="8" eb="9">
      <t>クライ</t>
    </rPh>
    <phoneticPr fontId="32"/>
  </si>
  <si>
    <t>単　　価</t>
    <rPh sb="0" eb="1">
      <t>タン</t>
    </rPh>
    <rPh sb="3" eb="4">
      <t>アタイ</t>
    </rPh>
    <phoneticPr fontId="32"/>
  </si>
  <si>
    <t>基本料金</t>
    <rPh sb="0" eb="2">
      <t>キホン</t>
    </rPh>
    <rPh sb="2" eb="4">
      <t>リョウキン</t>
    </rPh>
    <phoneticPr fontId="32"/>
  </si>
  <si>
    <t>円／kw・月</t>
    <rPh sb="0" eb="1">
      <t>エン</t>
    </rPh>
    <rPh sb="5" eb="6">
      <t>ツキ</t>
    </rPh>
    <phoneticPr fontId="32"/>
  </si>
  <si>
    <t>電力量料金</t>
    <rPh sb="0" eb="2">
      <t>デンリョク</t>
    </rPh>
    <rPh sb="2" eb="3">
      <t>リョウ</t>
    </rPh>
    <rPh sb="3" eb="5">
      <t>リョウキン</t>
    </rPh>
    <phoneticPr fontId="32"/>
  </si>
  <si>
    <t>円／kw・時</t>
    <rPh sb="0" eb="1">
      <t>エン</t>
    </rPh>
    <rPh sb="5" eb="6">
      <t>ジ</t>
    </rPh>
    <phoneticPr fontId="32"/>
  </si>
  <si>
    <t>中部森林管理局庁舎</t>
    <rPh sb="0" eb="2">
      <t>チュウブ</t>
    </rPh>
    <rPh sb="2" eb="4">
      <t>シンリン</t>
    </rPh>
    <rPh sb="4" eb="9">
      <t>カンリキョクチョウシャ</t>
    </rPh>
    <phoneticPr fontId="32"/>
  </si>
  <si>
    <t>※単価は税込みを表示</t>
    <phoneticPr fontId="2"/>
  </si>
  <si>
    <t>　　　</t>
  </si>
  <si>
    <t>入札金額</t>
    <rPh sb="0" eb="2">
      <t>ニュウサツ</t>
    </rPh>
    <rPh sb="2" eb="4">
      <t>キンガク</t>
    </rPh>
    <phoneticPr fontId="2"/>
  </si>
  <si>
    <t>億</t>
    <rPh sb="0" eb="1">
      <t>オク</t>
    </rPh>
    <phoneticPr fontId="2"/>
  </si>
  <si>
    <t>千万</t>
    <rPh sb="0" eb="2">
      <t>センマン</t>
    </rPh>
    <phoneticPr fontId="2"/>
  </si>
  <si>
    <t>百万</t>
    <rPh sb="0" eb="2">
      <t>ヒャクマン</t>
    </rPh>
    <phoneticPr fontId="2"/>
  </si>
  <si>
    <t>十万</t>
    <rPh sb="0" eb="2">
      <t>ジュウマン</t>
    </rPh>
    <phoneticPr fontId="2"/>
  </si>
  <si>
    <t>万</t>
    <rPh sb="0" eb="1">
      <t>マン</t>
    </rPh>
    <phoneticPr fontId="2"/>
  </si>
  <si>
    <t>千</t>
    <rPh sb="0" eb="1">
      <t>セン</t>
    </rPh>
    <phoneticPr fontId="2"/>
  </si>
  <si>
    <t>百</t>
    <rPh sb="0" eb="1">
      <t>ヒャク</t>
    </rPh>
    <phoneticPr fontId="2"/>
  </si>
  <si>
    <t>十</t>
    <rPh sb="0" eb="1">
      <t>ジュウ</t>
    </rPh>
    <phoneticPr fontId="2"/>
  </si>
  <si>
    <t>円</t>
    <rPh sb="0" eb="1">
      <t>エン</t>
    </rPh>
    <phoneticPr fontId="2"/>
  </si>
  <si>
    <t>＊金額の先頭へ￥マークを記載すること。</t>
    <phoneticPr fontId="2"/>
  </si>
  <si>
    <t>②発電費用等の変動による調整額及び再生可能エネルギー賦課金については、入札金額に含めないこととする。</t>
    <rPh sb="17" eb="19">
      <t>サイセイ</t>
    </rPh>
    <rPh sb="19" eb="21">
      <t>カノウ</t>
    </rPh>
    <rPh sb="26" eb="29">
      <t>フカキン</t>
    </rPh>
    <phoneticPr fontId="2"/>
  </si>
  <si>
    <t xml:space="preserve">             所　在　地</t>
  </si>
  <si>
    <t xml:space="preserve">             会　社　名</t>
  </si>
  <si>
    <t xml:space="preserve">             代表者氏名                                                   </t>
  </si>
  <si>
    <t xml:space="preserve">                                                                   　　</t>
  </si>
  <si>
    <t xml:space="preserve">             代　理　人                　　　  </t>
    <phoneticPr fontId="2"/>
  </si>
  <si>
    <t>入　　　札　　　書</t>
    <phoneticPr fontId="2"/>
  </si>
  <si>
    <t>※注意</t>
    <rPh sb="1" eb="3">
      <t>チュウイ</t>
    </rPh>
    <phoneticPr fontId="2"/>
  </si>
  <si>
    <t>　この記載例に示す、単価及びその他の金額は計算過程を示すための例であるから、実際の応札にあたっては、</t>
    <rPh sb="3" eb="6">
      <t>キサイレイ</t>
    </rPh>
    <rPh sb="7" eb="8">
      <t>シメ</t>
    </rPh>
    <rPh sb="10" eb="12">
      <t>タンカ</t>
    </rPh>
    <rPh sb="12" eb="13">
      <t>オヨ</t>
    </rPh>
    <rPh sb="16" eb="17">
      <t>タ</t>
    </rPh>
    <rPh sb="18" eb="20">
      <t>キンガク</t>
    </rPh>
    <rPh sb="21" eb="23">
      <t>ケイサン</t>
    </rPh>
    <rPh sb="23" eb="25">
      <t>カテイ</t>
    </rPh>
    <rPh sb="26" eb="27">
      <t>シメ</t>
    </rPh>
    <rPh sb="31" eb="32">
      <t>レイ</t>
    </rPh>
    <rPh sb="38" eb="40">
      <t>ジッサイ</t>
    </rPh>
    <rPh sb="41" eb="43">
      <t>オウサツ</t>
    </rPh>
    <phoneticPr fontId="2"/>
  </si>
  <si>
    <t>代理人</t>
    <rPh sb="0" eb="3">
      <t>ダイリニン</t>
    </rPh>
    <phoneticPr fontId="2"/>
  </si>
  <si>
    <t>代表者氏名</t>
    <rPh sb="0" eb="3">
      <t>ダイヒョウシャ</t>
    </rPh>
    <rPh sb="3" eb="5">
      <t>シメイ</t>
    </rPh>
    <phoneticPr fontId="2"/>
  </si>
  <si>
    <t>所在地</t>
    <rPh sb="0" eb="1">
      <t>ショ</t>
    </rPh>
    <rPh sb="1" eb="2">
      <t>ザイ</t>
    </rPh>
    <rPh sb="2" eb="3">
      <t>チ</t>
    </rPh>
    <phoneticPr fontId="2"/>
  </si>
  <si>
    <t>会社名</t>
    <rPh sb="0" eb="1">
      <t>カイ</t>
    </rPh>
    <rPh sb="1" eb="2">
      <t>シャ</t>
    </rPh>
    <rPh sb="2" eb="3">
      <t>メイ</t>
    </rPh>
    <phoneticPr fontId="2"/>
  </si>
  <si>
    <t>長野県長野市大字栗田○○○－○</t>
    <rPh sb="0" eb="3">
      <t>ナガノケン</t>
    </rPh>
    <rPh sb="3" eb="6">
      <t>ナガノシ</t>
    </rPh>
    <rPh sb="6" eb="8">
      <t>オオアザ</t>
    </rPh>
    <rPh sb="8" eb="10">
      <t>クリタ</t>
    </rPh>
    <phoneticPr fontId="2"/>
  </si>
  <si>
    <t>株式会社　　○○○○</t>
    <rPh sb="0" eb="4">
      <t>カブシキガイシャ</t>
    </rPh>
    <phoneticPr fontId="2"/>
  </si>
  <si>
    <t>代表取締役　　○○　○○</t>
    <rPh sb="0" eb="2">
      <t>ダイヒョウ</t>
    </rPh>
    <rPh sb="2" eb="5">
      <t>トリシマリヤク</t>
    </rPh>
    <phoneticPr fontId="2"/>
  </si>
  <si>
    <t>（記載例）</t>
    <rPh sb="1" eb="4">
      <t>キサイレイ</t>
    </rPh>
    <phoneticPr fontId="2"/>
  </si>
  <si>
    <t>①上記金額は消費税相当額を除いた金額であるので、契約額は上記金額に10％に相当する額を加算した金額となること及び、入札公告並びに中部森林管理局競争契約入札心得を承知のうえ入札します。</t>
    <rPh sb="71" eb="73">
      <t>キョウソウ</t>
    </rPh>
    <rPh sb="73" eb="75">
      <t>ケイヤク</t>
    </rPh>
    <rPh sb="75" eb="77">
      <t>ニュウサツ</t>
    </rPh>
    <rPh sb="77" eb="79">
      <t>ココロエ</t>
    </rPh>
    <phoneticPr fontId="2"/>
  </si>
  <si>
    <t>令和　　　　年　　　　月　　　　日</t>
    <rPh sb="0" eb="2">
      <t>レイワ</t>
    </rPh>
    <phoneticPr fontId="2"/>
  </si>
  <si>
    <t>￥</t>
    <phoneticPr fontId="2"/>
  </si>
  <si>
    <t>（押印を省略する場合は記載すること）</t>
    <rPh sb="1" eb="3">
      <t>オウイン</t>
    </rPh>
    <rPh sb="4" eb="6">
      <t>ショウリャク</t>
    </rPh>
    <rPh sb="8" eb="10">
      <t>バアイ</t>
    </rPh>
    <rPh sb="11" eb="13">
      <t>キサイ</t>
    </rPh>
    <phoneticPr fontId="2"/>
  </si>
  <si>
    <t>　会社名および部署名：</t>
    <rPh sb="1" eb="4">
      <t>カイシャメイ</t>
    </rPh>
    <rPh sb="7" eb="10">
      <t>ブショメイ</t>
    </rPh>
    <phoneticPr fontId="2"/>
  </si>
  <si>
    <t>　本件責任者（氏名）：</t>
    <rPh sb="1" eb="3">
      <t>ホンケン</t>
    </rPh>
    <rPh sb="3" eb="6">
      <t>セキニンシャ</t>
    </rPh>
    <rPh sb="7" eb="9">
      <t>シメイ</t>
    </rPh>
    <phoneticPr fontId="2"/>
  </si>
  <si>
    <t>　担　当　者　（氏名）：</t>
    <rPh sb="1" eb="2">
      <t>タン</t>
    </rPh>
    <rPh sb="3" eb="4">
      <t>トウ</t>
    </rPh>
    <rPh sb="5" eb="6">
      <t>モノ</t>
    </rPh>
    <rPh sb="8" eb="10">
      <t>シメイ</t>
    </rPh>
    <phoneticPr fontId="2"/>
  </si>
  <si>
    <t>　連絡先１：</t>
    <rPh sb="1" eb="4">
      <t>レンラクサキ</t>
    </rPh>
    <phoneticPr fontId="2"/>
  </si>
  <si>
    <t>　連絡先２：</t>
    <rPh sb="1" eb="4">
      <t>レンラクサキ</t>
    </rPh>
    <phoneticPr fontId="2"/>
  </si>
  <si>
    <t>５年４月</t>
    <rPh sb="1" eb="2">
      <t>ネン</t>
    </rPh>
    <rPh sb="3" eb="4">
      <t>ガツ</t>
    </rPh>
    <phoneticPr fontId="2"/>
  </si>
  <si>
    <t>５年５月</t>
    <rPh sb="1" eb="2">
      <t>ネン</t>
    </rPh>
    <rPh sb="3" eb="4">
      <t>ガツ</t>
    </rPh>
    <phoneticPr fontId="2"/>
  </si>
  <si>
    <t>５年６月</t>
    <rPh sb="1" eb="2">
      <t>ネン</t>
    </rPh>
    <rPh sb="3" eb="4">
      <t>ガツ</t>
    </rPh>
    <phoneticPr fontId="2"/>
  </si>
  <si>
    <t>５年７月</t>
    <rPh sb="1" eb="2">
      <t>ネン</t>
    </rPh>
    <rPh sb="3" eb="4">
      <t>ガツ</t>
    </rPh>
    <phoneticPr fontId="2"/>
  </si>
  <si>
    <t>５年８月</t>
    <rPh sb="1" eb="2">
      <t>ネン</t>
    </rPh>
    <rPh sb="3" eb="4">
      <t>ガツ</t>
    </rPh>
    <phoneticPr fontId="2"/>
  </si>
  <si>
    <t>５年９月</t>
    <rPh sb="1" eb="2">
      <t>ネン</t>
    </rPh>
    <rPh sb="3" eb="4">
      <t>ガツ</t>
    </rPh>
    <phoneticPr fontId="2"/>
  </si>
  <si>
    <t>５年10月</t>
    <rPh sb="1" eb="2">
      <t>ネン</t>
    </rPh>
    <rPh sb="4" eb="5">
      <t>ガツ</t>
    </rPh>
    <phoneticPr fontId="2"/>
  </si>
  <si>
    <t>５年11月</t>
    <rPh sb="1" eb="2">
      <t>ネン</t>
    </rPh>
    <rPh sb="4" eb="5">
      <t>ガツ</t>
    </rPh>
    <phoneticPr fontId="2"/>
  </si>
  <si>
    <t>５年12月</t>
    <rPh sb="1" eb="2">
      <t>ネン</t>
    </rPh>
    <rPh sb="4" eb="5">
      <t>ガツ</t>
    </rPh>
    <phoneticPr fontId="2"/>
  </si>
  <si>
    <t>６年１月</t>
    <rPh sb="1" eb="2">
      <t>ネン</t>
    </rPh>
    <rPh sb="3" eb="4">
      <t>ガツ</t>
    </rPh>
    <phoneticPr fontId="2"/>
  </si>
  <si>
    <t>６年２月</t>
    <rPh sb="1" eb="2">
      <t>ネン</t>
    </rPh>
    <rPh sb="3" eb="4">
      <t>ガツ</t>
    </rPh>
    <phoneticPr fontId="2"/>
  </si>
  <si>
    <t>６年３月</t>
    <rPh sb="1" eb="2">
      <t>ネン</t>
    </rPh>
    <rPh sb="3" eb="4">
      <t>ガツ</t>
    </rPh>
    <phoneticPr fontId="2"/>
  </si>
  <si>
    <t>【B】消費税及び地方消費税額</t>
    <rPh sb="3" eb="6">
      <t>ショウヒゼイ</t>
    </rPh>
    <rPh sb="6" eb="7">
      <t>オヨ</t>
    </rPh>
    <rPh sb="8" eb="10">
      <t>チホウ</t>
    </rPh>
    <rPh sb="10" eb="13">
      <t>ショウヒゼイ</t>
    </rPh>
    <rPh sb="13" eb="14">
      <t>ガク</t>
    </rPh>
    <phoneticPr fontId="2"/>
  </si>
  <si>
    <t>【A】入札金額</t>
    <rPh sb="3" eb="5">
      <t>ニュウサツ</t>
    </rPh>
    <rPh sb="5" eb="7">
      <t>キンガク</t>
    </rPh>
    <rPh sb="6" eb="7">
      <t>ニュウキン</t>
    </rPh>
    <phoneticPr fontId="2"/>
  </si>
  <si>
    <t>【B】消費税及び地方消費税額＝【C】税込金額－【A】入札金額</t>
    <rPh sb="3" eb="6">
      <t>ショウヒゼイ</t>
    </rPh>
    <rPh sb="6" eb="7">
      <t>オヨ</t>
    </rPh>
    <rPh sb="8" eb="10">
      <t>チホウ</t>
    </rPh>
    <rPh sb="10" eb="13">
      <t>ショウヒゼイ</t>
    </rPh>
    <rPh sb="13" eb="14">
      <t>ガク</t>
    </rPh>
    <rPh sb="18" eb="20">
      <t>ゼイコ</t>
    </rPh>
    <rPh sb="20" eb="22">
      <t>キンガク</t>
    </rPh>
    <rPh sb="26" eb="28">
      <t>ニュウサツ</t>
    </rPh>
    <rPh sb="28" eb="30">
      <t>キンガク</t>
    </rPh>
    <phoneticPr fontId="2"/>
  </si>
  <si>
    <t>（円/kW　・月）</t>
    <rPh sb="1" eb="2">
      <t>エン</t>
    </rPh>
    <rPh sb="7" eb="8">
      <t>ツキ</t>
    </rPh>
    <phoneticPr fontId="2"/>
  </si>
  <si>
    <t>契約電力
ａ</t>
    <rPh sb="0" eb="2">
      <t>ケイヤク</t>
    </rPh>
    <rPh sb="2" eb="4">
      <t>デンリョク</t>
    </rPh>
    <phoneticPr fontId="2"/>
  </si>
  <si>
    <t>単価
ｂ</t>
    <rPh sb="0" eb="2">
      <t>タンカ</t>
    </rPh>
    <phoneticPr fontId="2"/>
  </si>
  <si>
    <t>予定力率
ｃ</t>
    <rPh sb="0" eb="2">
      <t>ヨテイ</t>
    </rPh>
    <phoneticPr fontId="2"/>
  </si>
  <si>
    <t>a×ｂ×ｃ</t>
    <phoneticPr fontId="2"/>
  </si>
  <si>
    <t>電力量　ｄ</t>
    <rPh sb="0" eb="3">
      <t>デンリョクリョウ</t>
    </rPh>
    <phoneticPr fontId="2"/>
  </si>
  <si>
    <t>単価
ｅ</t>
    <rPh sb="0" eb="2">
      <t>タンカ</t>
    </rPh>
    <phoneticPr fontId="2"/>
  </si>
  <si>
    <t>f=ｄ×ｅ</t>
    <phoneticPr fontId="2"/>
  </si>
  <si>
    <t>電力量　'ｄ</t>
    <rPh sb="0" eb="3">
      <t>デンリョクリョウ</t>
    </rPh>
    <phoneticPr fontId="2"/>
  </si>
  <si>
    <t>単価
'ｅ</t>
    <rPh sb="0" eb="2">
      <t>タンカ</t>
    </rPh>
    <phoneticPr fontId="2"/>
  </si>
  <si>
    <t>f='ｄ×'ｅ</t>
    <phoneticPr fontId="2"/>
  </si>
  <si>
    <t>通常電力</t>
    <rPh sb="0" eb="2">
      <t>ツウジョウ</t>
    </rPh>
    <rPh sb="2" eb="4">
      <t>デンリョク</t>
    </rPh>
    <phoneticPr fontId="2"/>
  </si>
  <si>
    <t>①計</t>
    <rPh sb="1" eb="2">
      <t>ケイ</t>
    </rPh>
    <phoneticPr fontId="2"/>
  </si>
  <si>
    <t>夏季月計</t>
    <rPh sb="3" eb="4">
      <t>ケイ</t>
    </rPh>
    <phoneticPr fontId="2"/>
  </si>
  <si>
    <t>夏季</t>
    <rPh sb="0" eb="2">
      <t>カキ</t>
    </rPh>
    <phoneticPr fontId="2"/>
  </si>
  <si>
    <t>その他季</t>
    <rPh sb="2" eb="3">
      <t>タ</t>
    </rPh>
    <rPh sb="3" eb="4">
      <t>キ</t>
    </rPh>
    <phoneticPr fontId="2"/>
  </si>
  <si>
    <t>その他季計</t>
    <rPh sb="4" eb="5">
      <t>ケイ</t>
    </rPh>
    <phoneticPr fontId="2"/>
  </si>
  <si>
    <t>②合計</t>
    <rPh sb="1" eb="3">
      <t>ゴウケイ</t>
    </rPh>
    <phoneticPr fontId="2"/>
  </si>
  <si>
    <t>f＋'f</t>
    <phoneticPr fontId="2"/>
  </si>
  <si>
    <t>総計</t>
    <rPh sb="0" eb="2">
      <t>ソウケイ</t>
    </rPh>
    <phoneticPr fontId="2"/>
  </si>
  <si>
    <t>①＋②</t>
    <phoneticPr fontId="2"/>
  </si>
  <si>
    <t>【A】入札金額＝【C】税込み金額×100÷110　※円未満を切り上げるものとする。</t>
    <rPh sb="3" eb="5">
      <t>ニュウサツ</t>
    </rPh>
    <rPh sb="5" eb="7">
      <t>キンガク</t>
    </rPh>
    <rPh sb="11" eb="13">
      <t>ゼイコ</t>
    </rPh>
    <rPh sb="14" eb="16">
      <t>キンガク</t>
    </rPh>
    <phoneticPr fontId="2"/>
  </si>
  <si>
    <t>※燃料費調整および市場価格調整は、上記に含めないものとする。</t>
    <phoneticPr fontId="2"/>
  </si>
  <si>
    <t>※電力量料金における料金単価区分は、仕様書にも基づくものとする。</t>
    <rPh sb="23" eb="24">
      <t>モト</t>
    </rPh>
    <phoneticPr fontId="2"/>
  </si>
  <si>
    <t>※各月の総計を合算したのもを年計の総計とするものとする（端数処理により、基本料金、電力量料金の合計とは一致しない場合もある）。</t>
    <phoneticPr fontId="2"/>
  </si>
  <si>
    <t>※端数処理</t>
    <phoneticPr fontId="2"/>
  </si>
  <si>
    <t>　　少数点以下切捨・・・・・・・・　総計</t>
    <phoneticPr fontId="2"/>
  </si>
  <si>
    <t>予定契約電力（261kW）　b</t>
    <rPh sb="0" eb="2">
      <t>ヨテイ</t>
    </rPh>
    <rPh sb="2" eb="4">
      <t>ケイヤク</t>
    </rPh>
    <rPh sb="4" eb="6">
      <t>デンリョク</t>
    </rPh>
    <phoneticPr fontId="32"/>
  </si>
  <si>
    <t>夏季（７月１日～９月30日） e</t>
    <rPh sb="0" eb="2">
      <t>カキ</t>
    </rPh>
    <rPh sb="4" eb="5">
      <t>ガツ</t>
    </rPh>
    <rPh sb="6" eb="7">
      <t>ヒ</t>
    </rPh>
    <rPh sb="9" eb="10">
      <t>ガツ</t>
    </rPh>
    <rPh sb="12" eb="13">
      <t>ヒ</t>
    </rPh>
    <phoneticPr fontId="32"/>
  </si>
  <si>
    <t>その他季（上記以外の月日） 'e</t>
    <rPh sb="2" eb="3">
      <t>タ</t>
    </rPh>
    <rPh sb="3" eb="4">
      <t>キ</t>
    </rPh>
    <rPh sb="5" eb="7">
      <t>ジョウキ</t>
    </rPh>
    <rPh sb="7" eb="9">
      <t>イガイ</t>
    </rPh>
    <rPh sb="10" eb="11">
      <t>ゲツ</t>
    </rPh>
    <rPh sb="11" eb="12">
      <t>ヒ</t>
    </rPh>
    <phoneticPr fontId="32"/>
  </si>
  <si>
    <t>　　少数点以下第２位未満切捨・・・　基本料金単価 ｂ、基本料金計 ①、電力量料金単価 e及び'e、電力量料金計 ②</t>
    <phoneticPr fontId="2"/>
  </si>
  <si>
    <t>※基本料金の力率は、仕様書に基づいた値で積算するものとする（実際の料金請求における基本料金の力率割引割増は、実際の各月の力率により算定する）。</t>
    <rPh sb="14" eb="15">
      <t>モト</t>
    </rPh>
    <phoneticPr fontId="2"/>
  </si>
  <si>
    <r>
      <t>入札金額内訳書</t>
    </r>
    <r>
      <rPr>
        <b/>
        <sz val="14"/>
        <color rgb="FFFF0000"/>
        <rFont val="ＭＳ Ｐゴシック"/>
        <family val="3"/>
        <charset val="128"/>
        <scheme val="minor"/>
      </rPr>
      <t>（記載例）</t>
    </r>
    <rPh sb="0" eb="2">
      <t>ニュウサツ</t>
    </rPh>
    <rPh sb="2" eb="4">
      <t>キンガク</t>
    </rPh>
    <rPh sb="4" eb="6">
      <t>ウチワケ</t>
    </rPh>
    <rPh sb="6" eb="7">
      <t>ショ</t>
    </rPh>
    <phoneticPr fontId="32"/>
  </si>
  <si>
    <t>各社の見積もった単価で計算し入札すること。</t>
    <rPh sb="0" eb="2">
      <t>カクシャ</t>
    </rPh>
    <rPh sb="3" eb="5">
      <t>ミツ</t>
    </rPh>
    <rPh sb="8" eb="10">
      <t>タンカ</t>
    </rPh>
    <rPh sb="11" eb="13">
      <t>ケイサン</t>
    </rPh>
    <rPh sb="14" eb="16">
      <t>ニュウサツ</t>
    </rPh>
    <phoneticPr fontId="2"/>
  </si>
  <si>
    <t>令和〇年度中部森林管理局庁舎電力供給業務（単価）</t>
    <rPh sb="0" eb="2">
      <t>レイワ</t>
    </rPh>
    <rPh sb="3" eb="5">
      <t>ネンド</t>
    </rPh>
    <rPh sb="5" eb="7">
      <t>チュウブ</t>
    </rPh>
    <rPh sb="7" eb="9">
      <t>シンリン</t>
    </rPh>
    <rPh sb="9" eb="11">
      <t>カンリ</t>
    </rPh>
    <rPh sb="11" eb="12">
      <t>キョク</t>
    </rPh>
    <rPh sb="12" eb="14">
      <t>チョウシャ</t>
    </rPh>
    <rPh sb="14" eb="16">
      <t>デンリョク</t>
    </rPh>
    <rPh sb="16" eb="18">
      <t>キョウキュウ</t>
    </rPh>
    <rPh sb="18" eb="20">
      <t>ギョウム</t>
    </rPh>
    <rPh sb="21" eb="23">
      <t>タンカ</t>
    </rPh>
    <phoneticPr fontId="32"/>
  </si>
  <si>
    <t>単価入力箇所</t>
    <rPh sb="0" eb="2">
      <t>タンカ</t>
    </rPh>
    <rPh sb="2" eb="4">
      <t>ニュウリョク</t>
    </rPh>
    <rPh sb="4" eb="6">
      <t>カショ</t>
    </rPh>
    <phoneticPr fontId="2"/>
  </si>
  <si>
    <t xml:space="preserve">             分任支出負担行為担当官</t>
    <rPh sb="13" eb="15">
      <t>ブンニン</t>
    </rPh>
    <phoneticPr fontId="2"/>
  </si>
  <si>
    <t>入札価格内訳書</t>
    <rPh sb="0" eb="2">
      <t>ニュウサツ</t>
    </rPh>
    <rPh sb="2" eb="4">
      <t>カカク</t>
    </rPh>
    <rPh sb="4" eb="6">
      <t>ウチワケ</t>
    </rPh>
    <rPh sb="6" eb="7">
      <t>ショ</t>
    </rPh>
    <phoneticPr fontId="32"/>
  </si>
  <si>
    <t>番号</t>
    <rPh sb="0" eb="2">
      <t>バンゴウ</t>
    </rPh>
    <phoneticPr fontId="2"/>
  </si>
  <si>
    <t>施設名</t>
    <rPh sb="0" eb="2">
      <t>シセツ</t>
    </rPh>
    <rPh sb="2" eb="3">
      <t>メイ</t>
    </rPh>
    <phoneticPr fontId="2"/>
  </si>
  <si>
    <t>供給地点特定番号</t>
    <rPh sb="0" eb="2">
      <t>キョウキュウ</t>
    </rPh>
    <rPh sb="2" eb="4">
      <t>チテン</t>
    </rPh>
    <rPh sb="4" eb="6">
      <t>トクテイ</t>
    </rPh>
    <rPh sb="6" eb="8">
      <t>バンゴウ</t>
    </rPh>
    <phoneticPr fontId="32"/>
  </si>
  <si>
    <t>契約内容</t>
    <rPh sb="0" eb="2">
      <t>ケイヤク</t>
    </rPh>
    <rPh sb="2" eb="4">
      <t>ナイヨウ</t>
    </rPh>
    <phoneticPr fontId="2"/>
  </si>
  <si>
    <t>金　額（税抜）</t>
    <rPh sb="0" eb="1">
      <t>キン</t>
    </rPh>
    <rPh sb="2" eb="3">
      <t>ガク</t>
    </rPh>
    <rPh sb="4" eb="5">
      <t>ゼイ</t>
    </rPh>
    <rPh sb="5" eb="6">
      <t>ヌ</t>
    </rPh>
    <phoneticPr fontId="2"/>
  </si>
  <si>
    <t>東信森林管理署</t>
    <rPh sb="0" eb="2">
      <t>トウシン</t>
    </rPh>
    <rPh sb="2" eb="4">
      <t>シンリン</t>
    </rPh>
    <rPh sb="4" eb="6">
      <t>カンリ</t>
    </rPh>
    <rPh sb="6" eb="7">
      <t>ショ</t>
    </rPh>
    <phoneticPr fontId="32"/>
  </si>
  <si>
    <t>04-0522-0100-1555-4000-0000</t>
    <phoneticPr fontId="2"/>
  </si>
  <si>
    <t>04-0522-0100-1555-4100-0000</t>
    <phoneticPr fontId="2"/>
  </si>
  <si>
    <t>低圧電力　19kw</t>
    <rPh sb="0" eb="2">
      <t>テイアツ</t>
    </rPh>
    <rPh sb="2" eb="4">
      <t>デンリョク</t>
    </rPh>
    <phoneticPr fontId="2"/>
  </si>
  <si>
    <t>04-0522-8311-0618-0000-0000</t>
    <phoneticPr fontId="32"/>
  </si>
  <si>
    <t>04-0522-8311-0618-0100-0000</t>
    <phoneticPr fontId="32"/>
  </si>
  <si>
    <t>低圧電力　6kw</t>
    <rPh sb="0" eb="2">
      <t>テイアツ</t>
    </rPh>
    <rPh sb="2" eb="4">
      <t>デンリョク</t>
    </rPh>
    <phoneticPr fontId="2"/>
  </si>
  <si>
    <t>入札書記載金額（税抜）</t>
    <rPh sb="0" eb="3">
      <t>ニュウサツショ</t>
    </rPh>
    <rPh sb="3" eb="5">
      <t>キサイ</t>
    </rPh>
    <rPh sb="5" eb="7">
      <t>キンガク</t>
    </rPh>
    <rPh sb="8" eb="9">
      <t>ゼイ</t>
    </rPh>
    <rPh sb="9" eb="10">
      <t>ヌ</t>
    </rPh>
    <phoneticPr fontId="2"/>
  </si>
  <si>
    <t>№１－１</t>
    <phoneticPr fontId="2"/>
  </si>
  <si>
    <t>入札価格内訳書</t>
    <phoneticPr fontId="32"/>
  </si>
  <si>
    <t>供給地点特定番号：</t>
    <rPh sb="0" eb="2">
      <t>キョウキュウ</t>
    </rPh>
    <rPh sb="2" eb="4">
      <t>チテン</t>
    </rPh>
    <rPh sb="4" eb="6">
      <t>トクテイ</t>
    </rPh>
    <rPh sb="6" eb="8">
      <t>バンゴウ</t>
    </rPh>
    <phoneticPr fontId="32"/>
  </si>
  <si>
    <t>04-0522-0100-1555-4000-0000</t>
  </si>
  <si>
    <t>契約電力（45kVA）</t>
    <rPh sb="0" eb="2">
      <t>ケイヤク</t>
    </rPh>
    <rPh sb="2" eb="4">
      <t>デンリョク</t>
    </rPh>
    <phoneticPr fontId="32"/>
  </si>
  <si>
    <t>円／月</t>
    <rPh sb="0" eb="1">
      <t>エン</t>
    </rPh>
    <rPh sb="2" eb="3">
      <t>ツキ</t>
    </rPh>
    <phoneticPr fontId="32"/>
  </si>
  <si>
    <t>最低月額料金</t>
    <rPh sb="0" eb="2">
      <t>サイテイ</t>
    </rPh>
    <rPh sb="2" eb="3">
      <t>ゲツ</t>
    </rPh>
    <rPh sb="3" eb="4">
      <t>ガク</t>
    </rPh>
    <rPh sb="4" eb="6">
      <t>リョウキン</t>
    </rPh>
    <phoneticPr fontId="32"/>
  </si>
  <si>
    <t>最初の１２０kWhまで</t>
    <rPh sb="0" eb="2">
      <t>サイショ</t>
    </rPh>
    <phoneticPr fontId="32"/>
  </si>
  <si>
    <t>１２０kＷhこえ３００kＷhまで</t>
    <phoneticPr fontId="32"/>
  </si>
  <si>
    <t>３００kＷhをこえる分</t>
    <rPh sb="10" eb="11">
      <t>ブン</t>
    </rPh>
    <phoneticPr fontId="32"/>
  </si>
  <si>
    <t>※単価は税込みを表示</t>
    <rPh sb="1" eb="3">
      <t>タンカ</t>
    </rPh>
    <rPh sb="4" eb="6">
      <t>ゼイコ</t>
    </rPh>
    <rPh sb="8" eb="10">
      <t>ヒョウジ</t>
    </rPh>
    <phoneticPr fontId="2"/>
  </si>
  <si>
    <t>月額電気</t>
    <rPh sb="0" eb="2">
      <t>ゲツガク</t>
    </rPh>
    <rPh sb="2" eb="4">
      <t>デンキ</t>
    </rPh>
    <phoneticPr fontId="2"/>
  </si>
  <si>
    <t>契約電力(ａ)</t>
    <rPh sb="0" eb="2">
      <t>ケイヤク</t>
    </rPh>
    <rPh sb="2" eb="4">
      <t>デンリョク</t>
    </rPh>
    <phoneticPr fontId="2"/>
  </si>
  <si>
    <t>基本料金</t>
    <rPh sb="0" eb="2">
      <t>キホン</t>
    </rPh>
    <rPh sb="2" eb="4">
      <t>リョウキン</t>
    </rPh>
    <phoneticPr fontId="2"/>
  </si>
  <si>
    <t>①金額</t>
    <rPh sb="1" eb="3">
      <t>キンガク</t>
    </rPh>
    <phoneticPr fontId="2"/>
  </si>
  <si>
    <t>最低
月額料金</t>
    <rPh sb="0" eb="2">
      <t>サイテイ</t>
    </rPh>
    <rPh sb="3" eb="5">
      <t>ゲツガク</t>
    </rPh>
    <rPh sb="5" eb="7">
      <t>リョウキン</t>
    </rPh>
    <phoneticPr fontId="2"/>
  </si>
  <si>
    <t>最初の120kWhまで</t>
    <rPh sb="0" eb="2">
      <t>サイショ</t>
    </rPh>
    <phoneticPr fontId="32"/>
  </si>
  <si>
    <t>120kＷhこえ300kＷhまで</t>
    <phoneticPr fontId="32"/>
  </si>
  <si>
    <t>300kＷhを
こえる分</t>
    <rPh sb="11" eb="12">
      <t>ブン</t>
    </rPh>
    <phoneticPr fontId="32"/>
  </si>
  <si>
    <t>②金額</t>
    <rPh sb="1" eb="3">
      <t>キンガク</t>
    </rPh>
    <phoneticPr fontId="2"/>
  </si>
  <si>
    <t>料金</t>
  </si>
  <si>
    <t>(B)×１ヶ月</t>
    <rPh sb="6" eb="7">
      <t>ゲツ</t>
    </rPh>
    <phoneticPr fontId="2"/>
  </si>
  <si>
    <t>電力量(ｄ)</t>
    <rPh sb="0" eb="3">
      <t>デンリョクリョウ</t>
    </rPh>
    <phoneticPr fontId="2"/>
  </si>
  <si>
    <t>（C）＋（Ｄ）＋(Ｅ)＋(F)</t>
    <phoneticPr fontId="2"/>
  </si>
  <si>
    <t>(①＋②)</t>
    <phoneticPr fontId="2"/>
  </si>
  <si>
    <t>（Ａ）</t>
    <phoneticPr fontId="2"/>
  </si>
  <si>
    <t>(B)</t>
    <phoneticPr fontId="2"/>
  </si>
  <si>
    <t>(C)</t>
    <phoneticPr fontId="2"/>
  </si>
  <si>
    <t>(D)</t>
    <phoneticPr fontId="2"/>
  </si>
  <si>
    <t>( E )</t>
    <phoneticPr fontId="2"/>
  </si>
  <si>
    <t>(F)</t>
    <phoneticPr fontId="2"/>
  </si>
  <si>
    <t>-</t>
    <phoneticPr fontId="2"/>
  </si>
  <si>
    <t>　</t>
    <phoneticPr fontId="2"/>
  </si>
  <si>
    <t>（ｃ）</t>
    <phoneticPr fontId="2"/>
  </si>
  <si>
    <t>（B)消費税及び地方消費税額</t>
    <rPh sb="3" eb="6">
      <t>ショウヒゼイ</t>
    </rPh>
    <rPh sb="6" eb="7">
      <t>オヨ</t>
    </rPh>
    <rPh sb="8" eb="10">
      <t>チホウ</t>
    </rPh>
    <rPh sb="10" eb="13">
      <t>ショウヒゼイ</t>
    </rPh>
    <rPh sb="13" eb="14">
      <t>ガク</t>
    </rPh>
    <phoneticPr fontId="2"/>
  </si>
  <si>
    <t>（A）税抜き金額</t>
    <rPh sb="3" eb="4">
      <t>ゼイ</t>
    </rPh>
    <rPh sb="4" eb="5">
      <t>ヌ</t>
    </rPh>
    <rPh sb="6" eb="8">
      <t>キンガク</t>
    </rPh>
    <rPh sb="7" eb="8">
      <t>ニュウキン</t>
    </rPh>
    <phoneticPr fontId="2"/>
  </si>
  <si>
    <t>（A）入札金額＝（C)税込み金額×100÷110</t>
    <rPh sb="3" eb="5">
      <t>ニュウサツ</t>
    </rPh>
    <rPh sb="5" eb="7">
      <t>キンガク</t>
    </rPh>
    <rPh sb="11" eb="13">
      <t>ゼイコ</t>
    </rPh>
    <rPh sb="14" eb="16">
      <t>キンガク</t>
    </rPh>
    <phoneticPr fontId="2"/>
  </si>
  <si>
    <t>　　※円未満を切り上げるものとする。</t>
    <rPh sb="3" eb="4">
      <t>エン</t>
    </rPh>
    <rPh sb="4" eb="6">
      <t>ミマン</t>
    </rPh>
    <rPh sb="7" eb="8">
      <t>キ</t>
    </rPh>
    <rPh sb="9" eb="10">
      <t>ア</t>
    </rPh>
    <phoneticPr fontId="2"/>
  </si>
  <si>
    <r>
      <t>（B）消費税及び地方消費税額＝（C）入札</t>
    </r>
    <r>
      <rPr>
        <sz val="11"/>
        <rFont val="ＭＳ Ｐゴシック"/>
        <family val="3"/>
        <charset val="128"/>
      </rPr>
      <t>価格（税込金額）－（A）入札価格（税抜金額）</t>
    </r>
    <rPh sb="3" eb="6">
      <t>ショウヒゼイ</t>
    </rPh>
    <rPh sb="6" eb="7">
      <t>オヨ</t>
    </rPh>
    <rPh sb="8" eb="10">
      <t>チホウ</t>
    </rPh>
    <rPh sb="10" eb="13">
      <t>ショウヒゼイ</t>
    </rPh>
    <rPh sb="13" eb="14">
      <t>ガク</t>
    </rPh>
    <rPh sb="18" eb="20">
      <t>ニュウサツ</t>
    </rPh>
    <rPh sb="20" eb="22">
      <t>カカク</t>
    </rPh>
    <rPh sb="23" eb="25">
      <t>ゼイコ</t>
    </rPh>
    <rPh sb="25" eb="27">
      <t>キンガク</t>
    </rPh>
    <rPh sb="32" eb="34">
      <t>ニュウサツ</t>
    </rPh>
    <rPh sb="34" eb="36">
      <t>カカク</t>
    </rPh>
    <rPh sb="37" eb="39">
      <t>ゼイヌ</t>
    </rPh>
    <rPh sb="39" eb="41">
      <t>キンガク</t>
    </rPh>
    <phoneticPr fontId="2"/>
  </si>
  <si>
    <t>　端数処理は次のとおり</t>
    <rPh sb="1" eb="3">
      <t>ハスウ</t>
    </rPh>
    <rPh sb="3" eb="5">
      <t>ショリ</t>
    </rPh>
    <rPh sb="6" eb="7">
      <t>ツギ</t>
    </rPh>
    <phoneticPr fontId="2"/>
  </si>
  <si>
    <t>　小数点以下切捨て・・・・・・・・･・・・・・・・・・</t>
    <rPh sb="1" eb="4">
      <t>ショウスウテン</t>
    </rPh>
    <rPh sb="4" eb="6">
      <t>イカ</t>
    </rPh>
    <rPh sb="6" eb="8">
      <t>キリス</t>
    </rPh>
    <phoneticPr fontId="2"/>
  </si>
  <si>
    <t>月額電気料金</t>
    <rPh sb="0" eb="2">
      <t>ゲツガク</t>
    </rPh>
    <rPh sb="2" eb="4">
      <t>デンキ</t>
    </rPh>
    <rPh sb="4" eb="6">
      <t>リョウキン</t>
    </rPh>
    <phoneticPr fontId="2"/>
  </si>
  <si>
    <t>　小数点以下第1位四捨五入・・・・・・・・・・・</t>
    <rPh sb="1" eb="4">
      <t>ショウスウテン</t>
    </rPh>
    <rPh sb="4" eb="6">
      <t>イカ</t>
    </rPh>
    <rPh sb="6" eb="7">
      <t>ダイ</t>
    </rPh>
    <rPh sb="8" eb="9">
      <t>イ</t>
    </rPh>
    <rPh sb="9" eb="13">
      <t>シシャゴニュウ</t>
    </rPh>
    <phoneticPr fontId="2"/>
  </si>
  <si>
    <t>契約電力、予定力率、予定使用電力量</t>
    <rPh sb="0" eb="2">
      <t>ケイヤク</t>
    </rPh>
    <rPh sb="2" eb="4">
      <t>デンリョク</t>
    </rPh>
    <rPh sb="5" eb="7">
      <t>ヨテイ</t>
    </rPh>
    <rPh sb="7" eb="8">
      <t>リキ</t>
    </rPh>
    <rPh sb="8" eb="9">
      <t>リツ</t>
    </rPh>
    <rPh sb="10" eb="12">
      <t>ヨテイ</t>
    </rPh>
    <rPh sb="12" eb="14">
      <t>シヨウ</t>
    </rPh>
    <rPh sb="14" eb="17">
      <t>デンリョクリョウ</t>
    </rPh>
    <phoneticPr fontId="2"/>
  </si>
  <si>
    <t>　小数点以下第２位未満切捨て・・・・・・・・・</t>
    <rPh sb="1" eb="4">
      <t>ショウスウテン</t>
    </rPh>
    <rPh sb="4" eb="6">
      <t>イカ</t>
    </rPh>
    <rPh sb="6" eb="7">
      <t>ダイ</t>
    </rPh>
    <rPh sb="8" eb="9">
      <t>イ</t>
    </rPh>
    <rPh sb="9" eb="11">
      <t>ミマン</t>
    </rPh>
    <rPh sb="11" eb="13">
      <t>キリス</t>
    </rPh>
    <phoneticPr fontId="2"/>
  </si>
  <si>
    <t>基本料金単価、基本料金、電力量単価、電力量料金</t>
    <rPh sb="0" eb="2">
      <t>キホン</t>
    </rPh>
    <rPh sb="2" eb="4">
      <t>リョウキン</t>
    </rPh>
    <rPh sb="4" eb="6">
      <t>タンカ</t>
    </rPh>
    <rPh sb="7" eb="9">
      <t>キホン</t>
    </rPh>
    <rPh sb="9" eb="11">
      <t>リョウキン</t>
    </rPh>
    <rPh sb="12" eb="15">
      <t>デンリョクリョウ</t>
    </rPh>
    <rPh sb="15" eb="17">
      <t>タンカ</t>
    </rPh>
    <rPh sb="18" eb="21">
      <t>デンリョクリョウ</t>
    </rPh>
    <rPh sb="21" eb="23">
      <t>リョウキン</t>
    </rPh>
    <phoneticPr fontId="2"/>
  </si>
  <si>
    <t>№１－２</t>
    <phoneticPr fontId="2"/>
  </si>
  <si>
    <t>　低圧電力</t>
    <rPh sb="1" eb="3">
      <t>テイアツ</t>
    </rPh>
    <rPh sb="3" eb="5">
      <t>デンリョク</t>
    </rPh>
    <phoneticPr fontId="2"/>
  </si>
  <si>
    <t>契約電力（19kw）</t>
    <rPh sb="0" eb="2">
      <t>ケイヤク</t>
    </rPh>
    <rPh sb="2" eb="4">
      <t>デンリョク</t>
    </rPh>
    <phoneticPr fontId="32"/>
  </si>
  <si>
    <t>夏季（７月１日～９月３０日）</t>
    <rPh sb="0" eb="2">
      <t>カキ</t>
    </rPh>
    <rPh sb="4" eb="5">
      <t>ガツ</t>
    </rPh>
    <rPh sb="6" eb="7">
      <t>ヒ</t>
    </rPh>
    <rPh sb="9" eb="10">
      <t>ガツ</t>
    </rPh>
    <rPh sb="12" eb="13">
      <t>ヒ</t>
    </rPh>
    <phoneticPr fontId="32"/>
  </si>
  <si>
    <t>その他季（上記以外の月日）</t>
    <rPh sb="2" eb="3">
      <t>タ</t>
    </rPh>
    <rPh sb="3" eb="4">
      <t>キ</t>
    </rPh>
    <rPh sb="5" eb="7">
      <t>ジョウキ</t>
    </rPh>
    <rPh sb="7" eb="9">
      <t>イガイ</t>
    </rPh>
    <rPh sb="10" eb="11">
      <t>ゲツ</t>
    </rPh>
    <rPh sb="11" eb="12">
      <t>ヒ</t>
    </rPh>
    <phoneticPr fontId="32"/>
  </si>
  <si>
    <t>月額電気</t>
    <rPh sb="0" eb="2">
      <t>ツキガク</t>
    </rPh>
    <rPh sb="2" eb="4">
      <t>デンキ</t>
    </rPh>
    <phoneticPr fontId="2"/>
  </si>
  <si>
    <t>夏季月</t>
    <rPh sb="0" eb="2">
      <t>カキ</t>
    </rPh>
    <rPh sb="2" eb="3">
      <t>ツキ</t>
    </rPh>
    <phoneticPr fontId="2"/>
  </si>
  <si>
    <t>その他季月</t>
    <rPh sb="2" eb="3">
      <t>タ</t>
    </rPh>
    <rPh sb="3" eb="4">
      <t>キ</t>
    </rPh>
    <rPh sb="4" eb="5">
      <t>ツキ</t>
    </rPh>
    <phoneticPr fontId="2"/>
  </si>
  <si>
    <t>②</t>
    <phoneticPr fontId="2"/>
  </si>
  <si>
    <t>予定力率</t>
    <rPh sb="0" eb="2">
      <t>ヨテイ</t>
    </rPh>
    <phoneticPr fontId="2"/>
  </si>
  <si>
    <t>単価（ｂ）</t>
    <rPh sb="0" eb="2">
      <t>タンカ</t>
    </rPh>
    <phoneticPr fontId="2"/>
  </si>
  <si>
    <t>力率調整</t>
    <rPh sb="0" eb="1">
      <t>チカラ</t>
    </rPh>
    <rPh sb="1" eb="2">
      <t>リツ</t>
    </rPh>
    <rPh sb="2" eb="4">
      <t>チョウセイ</t>
    </rPh>
    <phoneticPr fontId="2"/>
  </si>
  <si>
    <t>単価（ｅ）</t>
    <rPh sb="0" eb="2">
      <t>タンカ</t>
    </rPh>
    <phoneticPr fontId="2"/>
  </si>
  <si>
    <t>金額</t>
    <rPh sb="0" eb="2">
      <t>キンガク</t>
    </rPh>
    <phoneticPr fontId="2"/>
  </si>
  <si>
    <t>単価（'ｅ）</t>
    <rPh sb="0" eb="2">
      <t>タンカ</t>
    </rPh>
    <phoneticPr fontId="2"/>
  </si>
  <si>
    <t>(a)×(ｂ)×(ｃ）</t>
    <phoneticPr fontId="2"/>
  </si>
  <si>
    <t>（f）=（ｄ）×（ｅ）</t>
    <phoneticPr fontId="2"/>
  </si>
  <si>
    <t>電力量('ｄ)</t>
    <rPh sb="0" eb="3">
      <t>デンリョクリョウ</t>
    </rPh>
    <phoneticPr fontId="2"/>
  </si>
  <si>
    <t>（'f）=（'ｄ）×（'ｅ）</t>
    <phoneticPr fontId="2"/>
  </si>
  <si>
    <t>（f）+（'f）</t>
    <phoneticPr fontId="2"/>
  </si>
  <si>
    <t>（円/kW）</t>
    <rPh sb="1" eb="2">
      <t>エン</t>
    </rPh>
    <phoneticPr fontId="2"/>
  </si>
  <si>
    <t>-</t>
  </si>
  <si>
    <t>№１－３</t>
    <phoneticPr fontId="2"/>
  </si>
  <si>
    <t>　従量電灯B</t>
    <rPh sb="1" eb="3">
      <t>ジュウリョウ</t>
    </rPh>
    <rPh sb="3" eb="5">
      <t>デントウ</t>
    </rPh>
    <phoneticPr fontId="2"/>
  </si>
  <si>
    <t>契約電力（２０A）</t>
    <rPh sb="0" eb="2">
      <t>ケイヤク</t>
    </rPh>
    <rPh sb="2" eb="4">
      <t>デンリョク</t>
    </rPh>
    <phoneticPr fontId="32"/>
  </si>
  <si>
    <t>(B)×1ヶ月</t>
    <rPh sb="6" eb="7">
      <t>ゲツ</t>
    </rPh>
    <phoneticPr fontId="2"/>
  </si>
  <si>
    <t>№１－４</t>
    <phoneticPr fontId="2"/>
  </si>
  <si>
    <t>契約電力（６kw）</t>
    <rPh sb="0" eb="2">
      <t>ケイヤク</t>
    </rPh>
    <rPh sb="2" eb="4">
      <t>デンリョク</t>
    </rPh>
    <phoneticPr fontId="32"/>
  </si>
  <si>
    <t>　従量電灯Ｃ</t>
    <rPh sb="1" eb="3">
      <t>ジュウリョウ</t>
    </rPh>
    <rPh sb="3" eb="5">
      <t>デントウ</t>
    </rPh>
    <phoneticPr fontId="2"/>
  </si>
  <si>
    <t xml:space="preserve">             　　東信森林管理署長　佐野　周二　殿</t>
    <rPh sb="15" eb="17">
      <t>トウシン</t>
    </rPh>
    <rPh sb="17" eb="19">
      <t>シンリン</t>
    </rPh>
    <rPh sb="19" eb="21">
      <t>カンリ</t>
    </rPh>
    <rPh sb="21" eb="23">
      <t>ショチョウ</t>
    </rPh>
    <rPh sb="24" eb="26">
      <t>サノ</t>
    </rPh>
    <rPh sb="27" eb="29">
      <t>シュウジ</t>
    </rPh>
    <phoneticPr fontId="2"/>
  </si>
  <si>
    <t>令和　　年　　月　　日</t>
    <rPh sb="0" eb="2">
      <t>レイワ</t>
    </rPh>
    <rPh sb="4" eb="5">
      <t>ネン</t>
    </rPh>
    <rPh sb="7" eb="8">
      <t>ガツ</t>
    </rPh>
    <rPh sb="10" eb="11">
      <t>ニチ</t>
    </rPh>
    <phoneticPr fontId="2"/>
  </si>
  <si>
    <t>　　物件の名称　：　令和○年度東信森林管理署庁舎電力供給業務（単価）</t>
    <rPh sb="2" eb="4">
      <t>ブッケン</t>
    </rPh>
    <rPh sb="5" eb="7">
      <t>メイショウ</t>
    </rPh>
    <rPh sb="10" eb="12">
      <t>レイワ</t>
    </rPh>
    <rPh sb="13" eb="15">
      <t>ネンド</t>
    </rPh>
    <rPh sb="15" eb="17">
      <t>トウシン</t>
    </rPh>
    <rPh sb="17" eb="22">
      <t>シンリンカンリショ</t>
    </rPh>
    <phoneticPr fontId="2"/>
  </si>
  <si>
    <t xml:space="preserve">             　　東信森林管理署長　佐野　周二　殿</t>
    <rPh sb="15" eb="17">
      <t>トウシン</t>
    </rPh>
    <rPh sb="17" eb="23">
      <t>シンリンカンリショチョウ</t>
    </rPh>
    <rPh sb="24" eb="26">
      <t>サノ</t>
    </rPh>
    <rPh sb="27" eb="29">
      <t>シュウジ</t>
    </rPh>
    <phoneticPr fontId="2"/>
  </si>
  <si>
    <t>物件の名称 ：</t>
    <rPh sb="0" eb="2">
      <t>ブッケン</t>
    </rPh>
    <rPh sb="3" eb="5">
      <t>メイショウ</t>
    </rPh>
    <phoneticPr fontId="2"/>
  </si>
  <si>
    <t>令和８年度東信森林管理署庁舎等電力供給業務（単価）</t>
    <phoneticPr fontId="2"/>
  </si>
  <si>
    <t>８年４月</t>
    <rPh sb="1" eb="2">
      <t>ネン</t>
    </rPh>
    <rPh sb="3" eb="4">
      <t>ガツ</t>
    </rPh>
    <phoneticPr fontId="2"/>
  </si>
  <si>
    <t>８年５月</t>
    <rPh sb="1" eb="2">
      <t>ネン</t>
    </rPh>
    <rPh sb="3" eb="4">
      <t>ガツ</t>
    </rPh>
    <phoneticPr fontId="2"/>
  </si>
  <si>
    <t>８年６月</t>
    <rPh sb="1" eb="2">
      <t>ネン</t>
    </rPh>
    <rPh sb="3" eb="4">
      <t>ガツ</t>
    </rPh>
    <phoneticPr fontId="2"/>
  </si>
  <si>
    <t>８年７月</t>
    <rPh sb="1" eb="2">
      <t>ネン</t>
    </rPh>
    <rPh sb="3" eb="4">
      <t>ガツ</t>
    </rPh>
    <phoneticPr fontId="2"/>
  </si>
  <si>
    <t>８年８月</t>
    <rPh sb="1" eb="2">
      <t>ネン</t>
    </rPh>
    <rPh sb="3" eb="4">
      <t>ガツ</t>
    </rPh>
    <phoneticPr fontId="2"/>
  </si>
  <si>
    <t>８年９月</t>
    <rPh sb="1" eb="2">
      <t>ネン</t>
    </rPh>
    <rPh sb="3" eb="4">
      <t>ガツ</t>
    </rPh>
    <phoneticPr fontId="2"/>
  </si>
  <si>
    <t>８年１０月</t>
    <rPh sb="1" eb="2">
      <t>ネン</t>
    </rPh>
    <rPh sb="4" eb="5">
      <t>ガツ</t>
    </rPh>
    <phoneticPr fontId="2"/>
  </si>
  <si>
    <t>８年１１月</t>
    <rPh sb="1" eb="2">
      <t>ネン</t>
    </rPh>
    <rPh sb="4" eb="5">
      <t>ガツ</t>
    </rPh>
    <phoneticPr fontId="2"/>
  </si>
  <si>
    <t>８年１２月</t>
    <rPh sb="1" eb="2">
      <t>ネン</t>
    </rPh>
    <rPh sb="4" eb="5">
      <t>ガツ</t>
    </rPh>
    <phoneticPr fontId="2"/>
  </si>
  <si>
    <t>９年１月</t>
    <rPh sb="1" eb="2">
      <t>ネン</t>
    </rPh>
    <rPh sb="3" eb="4">
      <t>ガツ</t>
    </rPh>
    <phoneticPr fontId="2"/>
  </si>
  <si>
    <t>９年２月</t>
    <rPh sb="1" eb="2">
      <t>ネン</t>
    </rPh>
    <rPh sb="3" eb="4">
      <t>ガツ</t>
    </rPh>
    <phoneticPr fontId="2"/>
  </si>
  <si>
    <t>９年３月</t>
    <rPh sb="1" eb="2">
      <t>ネン</t>
    </rPh>
    <rPh sb="3" eb="4">
      <t>ガツ</t>
    </rPh>
    <phoneticPr fontId="2"/>
  </si>
  <si>
    <t>８年４月</t>
    <phoneticPr fontId="2"/>
  </si>
  <si>
    <t>８年５月</t>
  </si>
  <si>
    <t>８年６月</t>
  </si>
  <si>
    <t>８年７月</t>
  </si>
  <si>
    <t>８年８月</t>
  </si>
  <si>
    <t>８年９月</t>
  </si>
  <si>
    <t>８年１０月</t>
  </si>
  <si>
    <t>８年１１月</t>
  </si>
  <si>
    <t>８年１２月</t>
  </si>
  <si>
    <t>04-0522-8311-0618-0000-0000</t>
    <phoneticPr fontId="2"/>
  </si>
  <si>
    <t>04-0522-8311-0618-0100-0000</t>
    <phoneticPr fontId="2"/>
  </si>
  <si>
    <t>東信森林管理署庁舎</t>
    <rPh sb="0" eb="2">
      <t>トウシン</t>
    </rPh>
    <rPh sb="2" eb="4">
      <t>シンリン</t>
    </rPh>
    <rPh sb="4" eb="6">
      <t>カンリ</t>
    </rPh>
    <rPh sb="6" eb="7">
      <t>ショ</t>
    </rPh>
    <rPh sb="7" eb="9">
      <t>チョウシャ</t>
    </rPh>
    <phoneticPr fontId="32"/>
  </si>
  <si>
    <t>佐久平森林事務所庁舎</t>
    <rPh sb="0" eb="3">
      <t>サクダイラ</t>
    </rPh>
    <rPh sb="3" eb="8">
      <t>シンリンジムショ</t>
    </rPh>
    <rPh sb="8" eb="10">
      <t>チョウシャ</t>
    </rPh>
    <phoneticPr fontId="2"/>
  </si>
  <si>
    <t>佐久平森林事務所車庫</t>
    <rPh sb="0" eb="3">
      <t>サクダイラ</t>
    </rPh>
    <rPh sb="3" eb="8">
      <t>シンリンジムショ</t>
    </rPh>
    <rPh sb="8" eb="10">
      <t>シャコ</t>
    </rPh>
    <phoneticPr fontId="2"/>
  </si>
  <si>
    <t>相木森林事務所庁舎</t>
    <rPh sb="0" eb="2">
      <t>アイキ</t>
    </rPh>
    <rPh sb="2" eb="7">
      <t>シンリンジムショ</t>
    </rPh>
    <rPh sb="7" eb="9">
      <t>チョウシャ</t>
    </rPh>
    <phoneticPr fontId="2"/>
  </si>
  <si>
    <t>東部森林事務所庁舎</t>
    <rPh sb="0" eb="2">
      <t>トウブ</t>
    </rPh>
    <rPh sb="2" eb="7">
      <t>シンリンジムショ</t>
    </rPh>
    <rPh sb="7" eb="9">
      <t>チョウシャ</t>
    </rPh>
    <phoneticPr fontId="2"/>
  </si>
  <si>
    <t>小諸森林事務所庁舎</t>
    <rPh sb="0" eb="2">
      <t>コモロ</t>
    </rPh>
    <rPh sb="2" eb="7">
      <t>シンリンジムショ</t>
    </rPh>
    <rPh sb="7" eb="9">
      <t>チョウシャ</t>
    </rPh>
    <phoneticPr fontId="2"/>
  </si>
  <si>
    <t>大門森林事務所庁舎</t>
    <rPh sb="0" eb="2">
      <t>ダイモン</t>
    </rPh>
    <rPh sb="2" eb="7">
      <t>シンリンジムショ</t>
    </rPh>
    <rPh sb="7" eb="9">
      <t>チョウシャ</t>
    </rPh>
    <phoneticPr fontId="2"/>
  </si>
  <si>
    <t>青木森林事務所庁舎</t>
    <rPh sb="0" eb="2">
      <t>アオキ</t>
    </rPh>
    <rPh sb="2" eb="7">
      <t>シンリンジムショ</t>
    </rPh>
    <rPh sb="7" eb="9">
      <t>チョウシャ</t>
    </rPh>
    <phoneticPr fontId="2"/>
  </si>
  <si>
    <t>04-0522-8431-0271-2000-0000</t>
    <phoneticPr fontId="2"/>
  </si>
  <si>
    <t>04-0522-8006-4570-6000-0000</t>
    <phoneticPr fontId="2"/>
  </si>
  <si>
    <t>04-0520-3241-4070-2000-0000</t>
    <phoneticPr fontId="2"/>
  </si>
  <si>
    <t>04-0520-2107-0172-4000-0000</t>
    <phoneticPr fontId="2"/>
  </si>
  <si>
    <t>04-0522-5151-0115-0000-0000</t>
    <phoneticPr fontId="2"/>
  </si>
  <si>
    <t>04-0522-8006-4570-1000-0000</t>
    <phoneticPr fontId="2"/>
  </si>
  <si>
    <t>04-0522-8006-4570-6100-0000</t>
    <phoneticPr fontId="2"/>
  </si>
  <si>
    <t>04-0520-4302-0272-1000-0000</t>
    <phoneticPr fontId="2"/>
  </si>
  <si>
    <t>従量電灯C　45kVA</t>
    <rPh sb="0" eb="2">
      <t>ジュウリョウ</t>
    </rPh>
    <rPh sb="2" eb="4">
      <t>デントウ</t>
    </rPh>
    <phoneticPr fontId="2"/>
  </si>
  <si>
    <t>従量電灯B　20A</t>
    <rPh sb="0" eb="2">
      <t>ジュウリョウ</t>
    </rPh>
    <rPh sb="2" eb="4">
      <t>デントウ</t>
    </rPh>
    <phoneticPr fontId="2"/>
  </si>
  <si>
    <t>従量電灯B　40A</t>
    <rPh sb="0" eb="2">
      <t>ジュウリョウ</t>
    </rPh>
    <rPh sb="2" eb="4">
      <t>デントウ</t>
    </rPh>
    <phoneticPr fontId="2"/>
  </si>
  <si>
    <t>従量電灯B　30A</t>
    <rPh sb="0" eb="2">
      <t>ジュウリョウ</t>
    </rPh>
    <rPh sb="2" eb="4">
      <t>デントウ</t>
    </rPh>
    <phoneticPr fontId="2"/>
  </si>
  <si>
    <t>佐久平森林事務所庁舎</t>
    <rPh sb="0" eb="3">
      <t>サクダイラ</t>
    </rPh>
    <rPh sb="3" eb="8">
      <t>シンリンジムショ</t>
    </rPh>
    <rPh sb="8" eb="10">
      <t>チョウシャ</t>
    </rPh>
    <phoneticPr fontId="32"/>
  </si>
  <si>
    <t>東信森林管理署防災倉庫電灯</t>
    <rPh sb="0" eb="2">
      <t>トウシン</t>
    </rPh>
    <rPh sb="2" eb="7">
      <t>シンリンカンリショ</t>
    </rPh>
    <rPh sb="7" eb="11">
      <t>ボウサイソウコ</t>
    </rPh>
    <rPh sb="11" eb="13">
      <t>デントウ</t>
    </rPh>
    <phoneticPr fontId="32"/>
  </si>
  <si>
    <t>東信森林管理署防災倉庫動力</t>
    <rPh sb="0" eb="2">
      <t>トウシン</t>
    </rPh>
    <rPh sb="2" eb="7">
      <t>シンリンカンリショ</t>
    </rPh>
    <rPh sb="7" eb="9">
      <t>ボウサイ</t>
    </rPh>
    <rPh sb="9" eb="11">
      <t>ソウコ</t>
    </rPh>
    <rPh sb="11" eb="13">
      <t>ドウリョク</t>
    </rPh>
    <phoneticPr fontId="32"/>
  </si>
  <si>
    <t>東信森林管理署防災倉庫電灯</t>
    <rPh sb="0" eb="2">
      <t>トウシン</t>
    </rPh>
    <rPh sb="2" eb="7">
      <t>シンリンカンリショ</t>
    </rPh>
    <rPh sb="7" eb="9">
      <t>ボウサイ</t>
    </rPh>
    <rPh sb="9" eb="11">
      <t>ソウコ</t>
    </rPh>
    <rPh sb="11" eb="13">
      <t>デントウ</t>
    </rPh>
    <phoneticPr fontId="32"/>
  </si>
  <si>
    <t>契約電力（４０A）</t>
    <rPh sb="0" eb="2">
      <t>ケイヤク</t>
    </rPh>
    <rPh sb="2" eb="4">
      <t>デンリョク</t>
    </rPh>
    <phoneticPr fontId="32"/>
  </si>
  <si>
    <t>佐久平森林事務所車庫</t>
    <rPh sb="0" eb="3">
      <t>サクダイラ</t>
    </rPh>
    <rPh sb="3" eb="8">
      <t>シンリンジムショ</t>
    </rPh>
    <rPh sb="8" eb="10">
      <t>シャコ</t>
    </rPh>
    <phoneticPr fontId="32"/>
  </si>
  <si>
    <t>契約電力（３０A）</t>
    <rPh sb="0" eb="2">
      <t>ケイヤク</t>
    </rPh>
    <rPh sb="2" eb="4">
      <t>デンリョク</t>
    </rPh>
    <phoneticPr fontId="32"/>
  </si>
  <si>
    <t>低圧電力　3kw</t>
    <rPh sb="0" eb="2">
      <t>テイアツ</t>
    </rPh>
    <rPh sb="2" eb="4">
      <t>デンリョク</t>
    </rPh>
    <phoneticPr fontId="2"/>
  </si>
  <si>
    <t>契約電力（３kw）</t>
    <rPh sb="0" eb="2">
      <t>ケイヤク</t>
    </rPh>
    <rPh sb="2" eb="4">
      <t>デンリョク</t>
    </rPh>
    <phoneticPr fontId="32"/>
  </si>
  <si>
    <t>相木森林事務所庁舎</t>
    <rPh sb="0" eb="2">
      <t>アイキ</t>
    </rPh>
    <rPh sb="2" eb="7">
      <t>シンリンジムショ</t>
    </rPh>
    <rPh sb="7" eb="9">
      <t>チョウシャ</t>
    </rPh>
    <phoneticPr fontId="32"/>
  </si>
  <si>
    <t>東部森林事務所庁舎</t>
    <rPh sb="0" eb="2">
      <t>トウブ</t>
    </rPh>
    <rPh sb="2" eb="7">
      <t>シンリンジムショ</t>
    </rPh>
    <rPh sb="7" eb="9">
      <t>チョウシャ</t>
    </rPh>
    <phoneticPr fontId="32"/>
  </si>
  <si>
    <t>小諸森林事務所庁舎</t>
    <rPh sb="0" eb="2">
      <t>コモロ</t>
    </rPh>
    <rPh sb="2" eb="7">
      <t>シンリンジムショ</t>
    </rPh>
    <rPh sb="7" eb="9">
      <t>チョウシャ</t>
    </rPh>
    <phoneticPr fontId="32"/>
  </si>
  <si>
    <t>大門森林事務所庁舎</t>
    <rPh sb="0" eb="2">
      <t>ダイモン</t>
    </rPh>
    <rPh sb="2" eb="7">
      <t>シンリンジムショ</t>
    </rPh>
    <rPh sb="7" eb="9">
      <t>チョウシャ</t>
    </rPh>
    <phoneticPr fontId="32"/>
  </si>
  <si>
    <t>青木森林事務所庁舎</t>
    <rPh sb="0" eb="2">
      <t>アオキ</t>
    </rPh>
    <rPh sb="2" eb="7">
      <t>シンリンジムショ</t>
    </rPh>
    <rPh sb="7" eb="9">
      <t>チョウシャ</t>
    </rPh>
    <phoneticPr fontId="3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</si>
</sst>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_ "/>
    <numFmt numFmtId="177" formatCode="#,##0.00_ "/>
    <numFmt numFmtId="178" formatCode="#,##0.00_);[Red]\(#,##0.00\)"/>
    <numFmt numFmtId="179" formatCode="#,##0_);[Red]\(#,##0\)"/>
    <numFmt numFmtId="180" formatCode="&quot;【&quot;\C&quot;】&quot;#,##0_);[Red]\(#,##0\)"/>
    <numFmt numFmtId="181" formatCode="\(\C\)#,##0_);[Red]\(#,##0\)"/>
  </numFmts>
  <fonts count="54" x14ac:knownFonts="1">
    <font>
      <sz val="11"/>
      <name val="ＭＳ Ｐゴシック"/>
      <family val="3"/>
      <charset val="128"/>
    </font>
    <font>
      <sz val="11"/>
      <name val="ＭＳ Ｐゴシック"/>
      <family val="3"/>
      <charset val="128"/>
    </font>
    <font>
      <sz val="6"/>
      <name val="ＭＳ Ｐゴシック"/>
      <family val="3"/>
      <charset val="128"/>
    </font>
    <font>
      <sz val="9"/>
      <name val="ＭＳ Ｐゴシック"/>
      <family val="3"/>
      <charset val="128"/>
    </font>
    <font>
      <sz val="8"/>
      <name val="ＭＳ Ｐゴシック"/>
      <family val="3"/>
      <charset val="128"/>
    </font>
    <font>
      <sz val="14"/>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10"/>
      <name val="ＭＳ Ｐゴシック"/>
      <family val="3"/>
      <charset val="128"/>
    </font>
    <font>
      <sz val="11"/>
      <color indexed="16"/>
      <name val="ＭＳ Ｐゴシック"/>
      <family val="3"/>
      <charset val="128"/>
    </font>
    <font>
      <sz val="12"/>
      <name val="ＭＳ Ｐゴシック"/>
      <family val="3"/>
      <charset val="128"/>
    </font>
    <font>
      <sz val="12"/>
      <name val="ＭＳ Ｐ明朝"/>
      <family val="1"/>
      <charset val="128"/>
    </font>
    <font>
      <sz val="11"/>
      <name val="ＭＳ 明朝"/>
      <family val="1"/>
      <charset val="128"/>
    </font>
    <font>
      <sz val="11"/>
      <color theme="1"/>
      <name val="ＭＳ Ｐゴシック"/>
      <family val="3"/>
      <charset val="128"/>
      <scheme val="minor"/>
    </font>
    <font>
      <u/>
      <sz val="7"/>
      <color theme="10"/>
      <name val="ＭＳ Ｐゴシック"/>
      <family val="3"/>
      <charset val="128"/>
    </font>
    <font>
      <sz val="11"/>
      <color rgb="FFFF0000"/>
      <name val="ＭＳ Ｐゴシック"/>
      <family val="2"/>
      <charset val="128"/>
      <scheme val="minor"/>
    </font>
    <font>
      <b/>
      <sz val="14"/>
      <color theme="1"/>
      <name val="ＭＳ Ｐゴシック"/>
      <family val="3"/>
      <charset val="128"/>
      <scheme val="minor"/>
    </font>
    <font>
      <sz val="6"/>
      <name val="ＭＳ Ｐゴシック"/>
      <family val="2"/>
      <charset val="128"/>
      <scheme val="minor"/>
    </font>
    <font>
      <sz val="11"/>
      <name val="ＭＳ Ｐゴシック"/>
      <family val="2"/>
      <charset val="128"/>
      <scheme val="minor"/>
    </font>
    <font>
      <b/>
      <sz val="11"/>
      <name val="ＭＳ Ｐゴシック"/>
      <family val="3"/>
      <charset val="128"/>
    </font>
    <font>
      <b/>
      <sz val="11"/>
      <color rgb="FFFF0000"/>
      <name val="ＭＳ Ｐゴシック"/>
      <family val="3"/>
      <charset val="128"/>
    </font>
    <font>
      <b/>
      <sz val="12"/>
      <name val="ＭＳ Ｐゴシック"/>
      <family val="3"/>
      <charset val="128"/>
    </font>
    <font>
      <sz val="11"/>
      <name val="ＭＳ Ｐゴシック"/>
      <family val="3"/>
      <charset val="128"/>
      <scheme val="minor"/>
    </font>
    <font>
      <sz val="24"/>
      <name val="ＭＳ Ｐゴシック"/>
      <family val="3"/>
      <charset val="128"/>
    </font>
    <font>
      <sz val="16"/>
      <name val="ＭＳ Ｐゴシック"/>
      <family val="3"/>
      <charset val="128"/>
    </font>
    <font>
      <b/>
      <sz val="18"/>
      <name val="ＭＳ Ｐゴシック"/>
      <family val="3"/>
      <charset val="128"/>
    </font>
    <font>
      <b/>
      <sz val="14"/>
      <color rgb="FFFF0000"/>
      <name val="ＭＳ Ｐゴシック"/>
      <family val="3"/>
      <charset val="128"/>
      <scheme val="minor"/>
    </font>
    <font>
      <b/>
      <sz val="10"/>
      <color rgb="FFFF0000"/>
      <name val="ＭＳ Ｐゴシック"/>
      <family val="3"/>
      <charset val="128"/>
    </font>
    <font>
      <b/>
      <sz val="18"/>
      <color rgb="FFFF0000"/>
      <name val="ＭＳ Ｐゴシック"/>
      <family val="3"/>
      <charset val="128"/>
    </font>
    <font>
      <sz val="11.5"/>
      <name val="ＭＳ Ｐゴシック"/>
      <family val="3"/>
      <charset val="128"/>
    </font>
    <font>
      <sz val="11"/>
      <color theme="1"/>
      <name val="ＭＳ Ｐゴシック"/>
      <family val="3"/>
      <charset val="128"/>
    </font>
    <font>
      <b/>
      <sz val="18"/>
      <color theme="1"/>
      <name val="ＭＳ Ｐゴシック"/>
      <family val="3"/>
      <charset val="128"/>
      <scheme val="minor"/>
    </font>
    <font>
      <sz val="14"/>
      <color theme="1"/>
      <name val="ＭＳ Ｐゴシック"/>
      <family val="3"/>
      <charset val="128"/>
    </font>
    <font>
      <sz val="11"/>
      <color rgb="FFFF0000"/>
      <name val="ＭＳ Ｐゴシック"/>
      <family val="3"/>
      <charset val="128"/>
    </font>
    <font>
      <b/>
      <sz val="11"/>
      <color theme="1"/>
      <name val="ＭＳ Ｐゴシック"/>
      <family val="3"/>
      <charset val="128"/>
    </font>
    <font>
      <sz val="8"/>
      <color theme="1"/>
      <name val="ＭＳ Ｐゴシック"/>
      <family val="3"/>
      <charset val="128"/>
    </font>
    <font>
      <sz val="9"/>
      <color theme="1"/>
      <name val="ＭＳ Ｐゴシック"/>
      <family val="3"/>
      <charset val="128"/>
    </font>
    <font>
      <sz val="10"/>
      <color theme="1"/>
      <name val="ＭＳ Ｐゴシック"/>
      <family val="3"/>
      <charset val="128"/>
      <scheme val="minor"/>
    </font>
    <font>
      <b/>
      <sz val="12"/>
      <color theme="1"/>
      <name val="ＭＳ Ｐゴシック"/>
      <family val="3"/>
      <charset val="128"/>
    </font>
  </fonts>
  <fills count="38">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31"/>
        <bgColor indexed="31"/>
      </patternFill>
    </fill>
    <fill>
      <patternFill patternType="solid">
        <fgColor indexed="44"/>
        <bgColor indexed="44"/>
      </patternFill>
    </fill>
    <fill>
      <patternFill patternType="solid">
        <fgColor indexed="10"/>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57"/>
      </patternFill>
    </fill>
    <fill>
      <patternFill patternType="solid">
        <fgColor indexed="42"/>
        <bgColor indexed="42"/>
      </patternFill>
    </fill>
    <fill>
      <patternFill patternType="solid">
        <fgColor indexed="27"/>
        <bgColor indexed="27"/>
      </patternFill>
    </fill>
    <fill>
      <patternFill patternType="solid">
        <fgColor indexed="53"/>
      </patternFill>
    </fill>
    <fill>
      <patternFill patternType="solid">
        <fgColor indexed="47"/>
        <bgColor indexed="47"/>
      </patternFill>
    </fill>
    <fill>
      <patternFill patternType="solid">
        <fgColor indexed="55"/>
      </patternFill>
    </fill>
    <fill>
      <patternFill patternType="solid">
        <fgColor indexed="43"/>
      </patternFill>
    </fill>
    <fill>
      <patternFill patternType="solid">
        <fgColor indexed="26"/>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22"/>
      </patternFill>
    </fill>
    <fill>
      <patternFill patternType="solid">
        <fgColor indexed="45"/>
        <bgColor indexed="45"/>
      </patternFill>
    </fill>
    <fill>
      <patternFill patternType="solid">
        <fgColor indexed="43"/>
        <bgColor indexed="43"/>
      </patternFill>
    </fill>
    <fill>
      <patternFill patternType="solid">
        <fgColor rgb="FFFFFF00"/>
        <bgColor indexed="64"/>
      </patternFill>
    </fill>
  </fills>
  <borders count="85">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thin">
        <color indexed="64"/>
      </left>
      <right style="double">
        <color indexed="64"/>
      </right>
      <top/>
      <bottom/>
      <diagonal/>
    </border>
    <border>
      <left style="double">
        <color indexed="64"/>
      </left>
      <right style="thin">
        <color indexed="64"/>
      </right>
      <top/>
      <bottom style="thin">
        <color indexed="64"/>
      </bottom>
      <diagonal/>
    </border>
    <border>
      <left style="thin">
        <color indexed="64"/>
      </left>
      <right style="double">
        <color indexed="64"/>
      </right>
      <top/>
      <bottom style="thin">
        <color indexed="64"/>
      </bottom>
      <diagonal/>
    </border>
    <border>
      <left/>
      <right style="medium">
        <color indexed="64"/>
      </right>
      <top/>
      <bottom/>
      <diagonal/>
    </border>
    <border>
      <left/>
      <right style="medium">
        <color indexed="64"/>
      </right>
      <top/>
      <bottom style="thin">
        <color indexed="64"/>
      </bottom>
      <diagonal/>
    </border>
    <border>
      <left style="medium">
        <color indexed="64"/>
      </left>
      <right style="thin">
        <color indexed="64"/>
      </right>
      <top style="medium">
        <color indexed="64"/>
      </top>
      <bottom/>
      <diagonal/>
    </border>
    <border>
      <left/>
      <right style="medium">
        <color indexed="64"/>
      </right>
      <top style="medium">
        <color indexed="64"/>
      </top>
      <bottom/>
      <diagonal/>
    </border>
    <border>
      <left style="medium">
        <color indexed="64"/>
      </left>
      <right style="thin">
        <color indexed="64"/>
      </right>
      <top/>
      <bottom/>
      <diagonal/>
    </border>
    <border>
      <left style="thin">
        <color indexed="64"/>
      </left>
      <right style="double">
        <color indexed="64"/>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double">
        <color indexed="64"/>
      </left>
      <right style="medium">
        <color indexed="64"/>
      </right>
      <top style="medium">
        <color indexed="64"/>
      </top>
      <bottom/>
      <diagonal/>
    </border>
    <border>
      <left/>
      <right/>
      <top style="thin">
        <color indexed="64"/>
      </top>
      <bottom style="medium">
        <color indexed="64"/>
      </bottom>
      <diagonal/>
    </border>
    <border>
      <left style="double">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medium">
        <color indexed="64"/>
      </top>
      <bottom style="medium">
        <color indexed="64"/>
      </bottom>
      <diagonal/>
    </border>
    <border>
      <left style="medium">
        <color indexed="64"/>
      </left>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medium">
        <color indexed="64"/>
      </top>
      <bottom style="thin">
        <color indexed="64"/>
      </bottom>
      <diagonal/>
    </border>
    <border>
      <left/>
      <right style="double">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thin">
        <color indexed="64"/>
      </top>
      <bottom style="thin">
        <color indexed="64"/>
      </bottom>
      <diagonal/>
    </border>
    <border>
      <left style="double">
        <color indexed="64"/>
      </left>
      <right/>
      <top style="thin">
        <color indexed="64"/>
      </top>
      <bottom style="thin">
        <color indexed="64"/>
      </bottom>
      <diagonal/>
    </border>
    <border>
      <left/>
      <right style="thin">
        <color indexed="64"/>
      </right>
      <top style="thin">
        <color indexed="64"/>
      </top>
      <bottom style="thin">
        <color indexed="64"/>
      </bottom>
      <diagonal/>
    </border>
    <border>
      <left style="double">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right style="double">
        <color indexed="64"/>
      </right>
      <top style="thin">
        <color indexed="64"/>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style="medium">
        <color indexed="64"/>
      </left>
      <right/>
      <top/>
      <bottom style="medium">
        <color indexed="64"/>
      </bottom>
      <diagonal/>
    </border>
    <border>
      <left/>
      <right style="thin">
        <color indexed="64"/>
      </right>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diagonalUp="1">
      <left style="double">
        <color indexed="64"/>
      </left>
      <right style="thin">
        <color indexed="64"/>
      </right>
      <top style="thin">
        <color indexed="64"/>
      </top>
      <bottom style="thin">
        <color indexed="64"/>
      </bottom>
      <diagonal style="hair">
        <color indexed="64"/>
      </diagonal>
    </border>
    <border diagonalUp="1">
      <left style="double">
        <color indexed="64"/>
      </left>
      <right style="thin">
        <color indexed="64"/>
      </right>
      <top style="thin">
        <color indexed="64"/>
      </top>
      <bottom/>
      <diagonal style="hair">
        <color indexed="64"/>
      </diagonal>
    </border>
    <border diagonalUp="1">
      <left style="thin">
        <color indexed="64"/>
      </left>
      <right style="thin">
        <color indexed="64"/>
      </right>
      <top style="thin">
        <color indexed="64"/>
      </top>
      <bottom style="thin">
        <color indexed="64"/>
      </bottom>
      <diagonal style="hair">
        <color indexed="64"/>
      </diagonal>
    </border>
    <border diagonalUp="1">
      <left style="thin">
        <color indexed="64"/>
      </left>
      <right style="thin">
        <color indexed="64"/>
      </right>
      <top style="thin">
        <color indexed="64"/>
      </top>
      <bottom/>
      <diagonal style="hair">
        <color indexed="64"/>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style="medium">
        <color indexed="64"/>
      </left>
      <right/>
      <top/>
      <bottom/>
      <diagonal/>
    </border>
    <border>
      <left style="double">
        <color indexed="64"/>
      </left>
      <right style="medium">
        <color indexed="64"/>
      </right>
      <top/>
      <bottom/>
      <diagonal/>
    </border>
    <border>
      <left style="medium">
        <color indexed="64"/>
      </left>
      <right/>
      <top/>
      <bottom style="thin">
        <color indexed="64"/>
      </bottom>
      <diagonal/>
    </border>
    <border>
      <left style="double">
        <color indexed="64"/>
      </left>
      <right style="medium">
        <color indexed="64"/>
      </right>
      <top/>
      <bottom style="thin">
        <color indexed="64"/>
      </bottom>
      <diagonal/>
    </border>
    <border>
      <left style="medium">
        <color indexed="64"/>
      </left>
      <right style="thin">
        <color indexed="64"/>
      </right>
      <top style="thin">
        <color indexed="64"/>
      </top>
      <bottom/>
      <diagonal/>
    </border>
    <border>
      <left style="double">
        <color indexed="64"/>
      </left>
      <right style="medium">
        <color indexed="64"/>
      </right>
      <top style="thin">
        <color indexed="64"/>
      </top>
      <bottom/>
      <diagonal/>
    </border>
    <border>
      <left/>
      <right style="thin">
        <color indexed="64"/>
      </right>
      <top style="medium">
        <color indexed="64"/>
      </top>
      <bottom style="medium">
        <color indexed="64"/>
      </bottom>
      <diagonal/>
    </border>
    <border>
      <left/>
      <right/>
      <top style="medium">
        <color indexed="64"/>
      </top>
      <bottom style="medium">
        <color indexed="64"/>
      </bottom>
      <diagonal/>
    </border>
    <border>
      <left style="double">
        <color indexed="64"/>
      </left>
      <right style="medium">
        <color indexed="64"/>
      </right>
      <top style="medium">
        <color indexed="64"/>
      </top>
      <bottom style="medium">
        <color indexed="64"/>
      </bottom>
      <diagonal/>
    </border>
  </borders>
  <cellStyleXfs count="1062">
    <xf numFmtId="0" fontId="0" fillId="0" borderId="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6" fillId="17" borderId="0" applyNumberFormat="0" applyBorder="0" applyAlignment="0" applyProtection="0"/>
    <xf numFmtId="0" fontId="6" fillId="17" borderId="0" applyNumberFormat="0" applyBorder="0" applyAlignment="0" applyProtection="0"/>
    <xf numFmtId="0" fontId="6" fillId="17" borderId="0" applyNumberFormat="0" applyBorder="0" applyAlignment="0" applyProtection="0"/>
    <xf numFmtId="0" fontId="6" fillId="17" borderId="0" applyNumberFormat="0" applyBorder="0" applyAlignment="0" applyProtection="0"/>
    <xf numFmtId="0" fontId="6" fillId="17" borderId="0" applyNumberFormat="0" applyBorder="0" applyAlignment="0" applyProtection="0"/>
    <xf numFmtId="0" fontId="6" fillId="17" borderId="0" applyNumberFormat="0" applyBorder="0" applyAlignment="0" applyProtection="0"/>
    <xf numFmtId="0" fontId="6" fillId="17" borderId="0" applyNumberFormat="0" applyBorder="0" applyAlignment="0" applyProtection="0"/>
    <xf numFmtId="0" fontId="6" fillId="17" borderId="0" applyNumberFormat="0" applyBorder="0" applyAlignment="0" applyProtection="0"/>
    <xf numFmtId="0" fontId="7" fillId="18" borderId="0" applyNumberFormat="0" applyBorder="0" applyAlignment="0" applyProtection="0"/>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6" fillId="20" borderId="0" applyNumberFormat="0" applyBorder="0" applyAlignment="0" applyProtection="0"/>
    <xf numFmtId="0" fontId="6" fillId="20" borderId="0" applyNumberFormat="0" applyBorder="0" applyAlignment="0" applyProtection="0"/>
    <xf numFmtId="0" fontId="6" fillId="20" borderId="0" applyNumberFormat="0" applyBorder="0" applyAlignment="0" applyProtection="0"/>
    <xf numFmtId="0" fontId="6" fillId="20" borderId="0" applyNumberFormat="0" applyBorder="0" applyAlignment="0" applyProtection="0"/>
    <xf numFmtId="0" fontId="6" fillId="21" borderId="0" applyNumberFormat="0" applyBorder="0" applyAlignment="0" applyProtection="0"/>
    <xf numFmtId="0" fontId="6" fillId="21" borderId="0" applyNumberFormat="0" applyBorder="0" applyAlignment="0" applyProtection="0"/>
    <xf numFmtId="0" fontId="6" fillId="21" borderId="0" applyNumberFormat="0" applyBorder="0" applyAlignment="0" applyProtection="0"/>
    <xf numFmtId="0" fontId="6" fillId="21" borderId="0" applyNumberFormat="0" applyBorder="0" applyAlignment="0" applyProtection="0"/>
    <xf numFmtId="0" fontId="7" fillId="22" borderId="0" applyNumberFormat="0" applyBorder="0" applyAlignment="0" applyProtection="0"/>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6" fillId="20" borderId="0" applyNumberFormat="0" applyBorder="0" applyAlignment="0" applyProtection="0"/>
    <xf numFmtId="0" fontId="6" fillId="20" borderId="0" applyNumberFormat="0" applyBorder="0" applyAlignment="0" applyProtection="0"/>
    <xf numFmtId="0" fontId="6" fillId="20" borderId="0" applyNumberFormat="0" applyBorder="0" applyAlignment="0" applyProtection="0"/>
    <xf numFmtId="0" fontId="6" fillId="20" borderId="0" applyNumberFormat="0" applyBorder="0" applyAlignment="0" applyProtection="0"/>
    <xf numFmtId="0" fontId="6" fillId="24" borderId="0" applyNumberFormat="0" applyBorder="0" applyAlignment="0" applyProtection="0"/>
    <xf numFmtId="0" fontId="6" fillId="24" borderId="0" applyNumberFormat="0" applyBorder="0" applyAlignment="0" applyProtection="0"/>
    <xf numFmtId="0" fontId="6" fillId="24" borderId="0" applyNumberFormat="0" applyBorder="0" applyAlignment="0" applyProtection="0"/>
    <xf numFmtId="0" fontId="6" fillId="24" borderId="0" applyNumberFormat="0" applyBorder="0" applyAlignment="0" applyProtection="0"/>
    <xf numFmtId="0" fontId="7" fillId="21" borderId="0" applyNumberFormat="0" applyBorder="0" applyAlignment="0" applyProtection="0"/>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6" fillId="17" borderId="0" applyNumberFormat="0" applyBorder="0" applyAlignment="0" applyProtection="0"/>
    <xf numFmtId="0" fontId="6" fillId="17" borderId="0" applyNumberFormat="0" applyBorder="0" applyAlignment="0" applyProtection="0"/>
    <xf numFmtId="0" fontId="6" fillId="17" borderId="0" applyNumberFormat="0" applyBorder="0" applyAlignment="0" applyProtection="0"/>
    <xf numFmtId="0" fontId="6" fillId="17" borderId="0" applyNumberFormat="0" applyBorder="0" applyAlignment="0" applyProtection="0"/>
    <xf numFmtId="0" fontId="6" fillId="21" borderId="0" applyNumberFormat="0" applyBorder="0" applyAlignment="0" applyProtection="0"/>
    <xf numFmtId="0" fontId="6" fillId="21" borderId="0" applyNumberFormat="0" applyBorder="0" applyAlignment="0" applyProtection="0"/>
    <xf numFmtId="0" fontId="6" fillId="21" borderId="0" applyNumberFormat="0" applyBorder="0" applyAlignment="0" applyProtection="0"/>
    <xf numFmtId="0" fontId="6" fillId="21" borderId="0" applyNumberFormat="0" applyBorder="0" applyAlignment="0" applyProtection="0"/>
    <xf numFmtId="0" fontId="7" fillId="21" borderId="0" applyNumberFormat="0" applyBorder="0" applyAlignment="0" applyProtection="0"/>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6" fillId="25" borderId="0" applyNumberFormat="0" applyBorder="0" applyAlignment="0" applyProtection="0"/>
    <xf numFmtId="0" fontId="6" fillId="25" borderId="0" applyNumberFormat="0" applyBorder="0" applyAlignment="0" applyProtection="0"/>
    <xf numFmtId="0" fontId="6" fillId="25" borderId="0" applyNumberFormat="0" applyBorder="0" applyAlignment="0" applyProtection="0"/>
    <xf numFmtId="0" fontId="6" fillId="25" borderId="0" applyNumberFormat="0" applyBorder="0" applyAlignment="0" applyProtection="0"/>
    <xf numFmtId="0" fontId="6" fillId="17" borderId="0" applyNumberFormat="0" applyBorder="0" applyAlignment="0" applyProtection="0"/>
    <xf numFmtId="0" fontId="6" fillId="17" borderId="0" applyNumberFormat="0" applyBorder="0" applyAlignment="0" applyProtection="0"/>
    <xf numFmtId="0" fontId="6" fillId="17" borderId="0" applyNumberFormat="0" applyBorder="0" applyAlignment="0" applyProtection="0"/>
    <xf numFmtId="0" fontId="6" fillId="17" borderId="0" applyNumberFormat="0" applyBorder="0" applyAlignment="0" applyProtection="0"/>
    <xf numFmtId="0" fontId="7" fillId="18" borderId="0" applyNumberFormat="0" applyBorder="0" applyAlignment="0" applyProtection="0"/>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6" fillId="20" borderId="0" applyNumberFormat="0" applyBorder="0" applyAlignment="0" applyProtection="0"/>
    <xf numFmtId="0" fontId="6" fillId="20" borderId="0" applyNumberFormat="0" applyBorder="0" applyAlignment="0" applyProtection="0"/>
    <xf numFmtId="0" fontId="6" fillId="20" borderId="0" applyNumberFormat="0" applyBorder="0" applyAlignment="0" applyProtection="0"/>
    <xf numFmtId="0" fontId="6" fillId="20"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7" fillId="27" borderId="0" applyNumberFormat="0" applyBorder="0" applyAlignment="0" applyProtection="0"/>
    <xf numFmtId="0" fontId="7" fillId="26" borderId="0" applyNumberFormat="0" applyBorder="0" applyAlignment="0" applyProtection="0">
      <alignment vertical="center"/>
    </xf>
    <xf numFmtId="0" fontId="7" fillId="26" borderId="0" applyNumberFormat="0" applyBorder="0" applyAlignment="0" applyProtection="0">
      <alignment vertical="center"/>
    </xf>
    <xf numFmtId="0" fontId="7" fillId="26" borderId="0" applyNumberFormat="0" applyBorder="0" applyAlignment="0" applyProtection="0">
      <alignment vertical="center"/>
    </xf>
    <xf numFmtId="0" fontId="7" fillId="26" borderId="0" applyNumberFormat="0" applyBorder="0" applyAlignment="0" applyProtection="0">
      <alignment vertical="center"/>
    </xf>
    <xf numFmtId="0" fontId="7" fillId="26" borderId="0" applyNumberFormat="0" applyBorder="0" applyAlignment="0" applyProtection="0">
      <alignment vertical="center"/>
    </xf>
    <xf numFmtId="0" fontId="7" fillId="26" borderId="0" applyNumberFormat="0" applyBorder="0" applyAlignment="0" applyProtection="0">
      <alignment vertical="center"/>
    </xf>
    <xf numFmtId="0" fontId="7" fillId="26" borderId="0" applyNumberFormat="0" applyBorder="0" applyAlignment="0" applyProtection="0">
      <alignment vertical="center"/>
    </xf>
    <xf numFmtId="0" fontId="7" fillId="26" borderId="0" applyNumberFormat="0" applyBorder="0" applyAlignment="0" applyProtection="0">
      <alignment vertical="center"/>
    </xf>
    <xf numFmtId="0" fontId="7" fillId="26" borderId="0" applyNumberFormat="0" applyBorder="0" applyAlignment="0" applyProtection="0">
      <alignment vertical="center"/>
    </xf>
    <xf numFmtId="0" fontId="7" fillId="26" borderId="0" applyNumberFormat="0" applyBorder="0" applyAlignment="0" applyProtection="0">
      <alignment vertical="center"/>
    </xf>
    <xf numFmtId="0" fontId="7" fillId="26" borderId="0" applyNumberFormat="0" applyBorder="0" applyAlignment="0" applyProtection="0">
      <alignment vertical="center"/>
    </xf>
    <xf numFmtId="0" fontId="7" fillId="26" borderId="0" applyNumberFormat="0" applyBorder="0" applyAlignment="0" applyProtection="0">
      <alignment vertical="center"/>
    </xf>
    <xf numFmtId="0" fontId="7" fillId="26" borderId="0" applyNumberFormat="0" applyBorder="0" applyAlignment="0" applyProtection="0">
      <alignment vertical="center"/>
    </xf>
    <xf numFmtId="0" fontId="7" fillId="26" borderId="0" applyNumberFormat="0" applyBorder="0" applyAlignment="0" applyProtection="0">
      <alignment vertical="center"/>
    </xf>
    <xf numFmtId="0" fontId="7" fillId="26" borderId="0" applyNumberFormat="0" applyBorder="0" applyAlignment="0" applyProtection="0">
      <alignment vertical="center"/>
    </xf>
    <xf numFmtId="0" fontId="7" fillId="26" borderId="0" applyNumberFormat="0" applyBorder="0" applyAlignment="0" applyProtection="0">
      <alignment vertical="center"/>
    </xf>
    <xf numFmtId="0" fontId="7" fillId="26" borderId="0" applyNumberFormat="0" applyBorder="0" applyAlignment="0" applyProtection="0">
      <alignment vertical="center"/>
    </xf>
    <xf numFmtId="0" fontId="7" fillId="26" borderId="0" applyNumberFormat="0" applyBorder="0" applyAlignment="0" applyProtection="0">
      <alignment vertical="center"/>
    </xf>
    <xf numFmtId="0" fontId="7" fillId="26" borderId="0" applyNumberFormat="0" applyBorder="0" applyAlignment="0" applyProtection="0">
      <alignment vertical="center"/>
    </xf>
    <xf numFmtId="0" fontId="7" fillId="26" borderId="0" applyNumberFormat="0" applyBorder="0" applyAlignment="0" applyProtection="0">
      <alignment vertical="center"/>
    </xf>
    <xf numFmtId="0" fontId="7" fillId="26" borderId="0" applyNumberFormat="0" applyBorder="0" applyAlignment="0" applyProtection="0">
      <alignment vertical="center"/>
    </xf>
    <xf numFmtId="0" fontId="7" fillId="26" borderId="0" applyNumberFormat="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28" borderId="1" applyNumberFormat="0" applyAlignment="0" applyProtection="0">
      <alignment vertical="center"/>
    </xf>
    <xf numFmtId="0" fontId="9" fillId="28" borderId="1" applyNumberFormat="0" applyAlignment="0" applyProtection="0">
      <alignment vertical="center"/>
    </xf>
    <xf numFmtId="0" fontId="9" fillId="28" borderId="1" applyNumberFormat="0" applyAlignment="0" applyProtection="0">
      <alignment vertical="center"/>
    </xf>
    <xf numFmtId="0" fontId="9" fillId="28" borderId="1" applyNumberFormat="0" applyAlignment="0" applyProtection="0">
      <alignment vertical="center"/>
    </xf>
    <xf numFmtId="0" fontId="9" fillId="28" borderId="1" applyNumberFormat="0" applyAlignment="0" applyProtection="0">
      <alignment vertical="center"/>
    </xf>
    <xf numFmtId="0" fontId="9" fillId="28" borderId="1" applyNumberFormat="0" applyAlignment="0" applyProtection="0">
      <alignment vertical="center"/>
    </xf>
    <xf numFmtId="0" fontId="9" fillId="28" borderId="1" applyNumberFormat="0" applyAlignment="0" applyProtection="0">
      <alignment vertical="center"/>
    </xf>
    <xf numFmtId="0" fontId="9" fillId="28" borderId="1" applyNumberFormat="0" applyAlignment="0" applyProtection="0">
      <alignment vertical="center"/>
    </xf>
    <xf numFmtId="0" fontId="9" fillId="28" borderId="1" applyNumberFormat="0" applyAlignment="0" applyProtection="0">
      <alignment vertical="center"/>
    </xf>
    <xf numFmtId="0" fontId="9" fillId="28" borderId="1" applyNumberFormat="0" applyAlignment="0" applyProtection="0">
      <alignment vertical="center"/>
    </xf>
    <xf numFmtId="0" fontId="9" fillId="28" borderId="1" applyNumberFormat="0" applyAlignment="0" applyProtection="0">
      <alignment vertical="center"/>
    </xf>
    <xf numFmtId="0" fontId="9" fillId="28" borderId="1" applyNumberFormat="0" applyAlignment="0" applyProtection="0">
      <alignment vertical="center"/>
    </xf>
    <xf numFmtId="0" fontId="9" fillId="28" borderId="1" applyNumberFormat="0" applyAlignment="0" applyProtection="0">
      <alignment vertical="center"/>
    </xf>
    <xf numFmtId="0" fontId="9" fillId="28" borderId="1" applyNumberFormat="0" applyAlignment="0" applyProtection="0">
      <alignment vertical="center"/>
    </xf>
    <xf numFmtId="0" fontId="10" fillId="29" borderId="0" applyNumberFormat="0" applyBorder="0" applyAlignment="0" applyProtection="0">
      <alignment vertical="center"/>
    </xf>
    <xf numFmtId="0" fontId="10" fillId="29" borderId="0" applyNumberFormat="0" applyBorder="0" applyAlignment="0" applyProtection="0">
      <alignment vertical="center"/>
    </xf>
    <xf numFmtId="0" fontId="10" fillId="29" borderId="0" applyNumberFormat="0" applyBorder="0" applyAlignment="0" applyProtection="0">
      <alignment vertical="center"/>
    </xf>
    <xf numFmtId="0" fontId="10" fillId="29" borderId="0" applyNumberFormat="0" applyBorder="0" applyAlignment="0" applyProtection="0">
      <alignment vertical="center"/>
    </xf>
    <xf numFmtId="0" fontId="10" fillId="29" borderId="0" applyNumberFormat="0" applyBorder="0" applyAlignment="0" applyProtection="0">
      <alignment vertical="center"/>
    </xf>
    <xf numFmtId="0" fontId="10" fillId="29" borderId="0" applyNumberFormat="0" applyBorder="0" applyAlignment="0" applyProtection="0">
      <alignment vertical="center"/>
    </xf>
    <xf numFmtId="0" fontId="10" fillId="29" borderId="0" applyNumberFormat="0" applyBorder="0" applyAlignment="0" applyProtection="0">
      <alignment vertical="center"/>
    </xf>
    <xf numFmtId="0" fontId="10" fillId="29" borderId="0" applyNumberFormat="0" applyBorder="0" applyAlignment="0" applyProtection="0">
      <alignment vertical="center"/>
    </xf>
    <xf numFmtId="0" fontId="10" fillId="29" borderId="0" applyNumberFormat="0" applyBorder="0" applyAlignment="0" applyProtection="0">
      <alignment vertical="center"/>
    </xf>
    <xf numFmtId="0" fontId="10" fillId="29" borderId="0" applyNumberFormat="0" applyBorder="0" applyAlignment="0" applyProtection="0">
      <alignment vertical="center"/>
    </xf>
    <xf numFmtId="0" fontId="10" fillId="29" borderId="0" applyNumberFormat="0" applyBorder="0" applyAlignment="0" applyProtection="0">
      <alignment vertical="center"/>
    </xf>
    <xf numFmtId="0" fontId="10" fillId="29" borderId="0" applyNumberFormat="0" applyBorder="0" applyAlignment="0" applyProtection="0">
      <alignment vertical="center"/>
    </xf>
    <xf numFmtId="0" fontId="10" fillId="29" borderId="0" applyNumberFormat="0" applyBorder="0" applyAlignment="0" applyProtection="0">
      <alignment vertical="center"/>
    </xf>
    <xf numFmtId="0" fontId="10" fillId="29" borderId="0" applyNumberFormat="0" applyBorder="0" applyAlignment="0" applyProtection="0">
      <alignment vertical="center"/>
    </xf>
    <xf numFmtId="0" fontId="29" fillId="0" borderId="0" applyNumberFormat="0" applyFill="0" applyBorder="0" applyAlignment="0" applyProtection="0">
      <alignment vertical="top"/>
      <protection locked="0"/>
    </xf>
    <xf numFmtId="0" fontId="6" fillId="30" borderId="2" applyNumberFormat="0" applyFont="0" applyAlignment="0" applyProtection="0">
      <alignment vertical="center"/>
    </xf>
    <xf numFmtId="0" fontId="6" fillId="30" borderId="2" applyNumberFormat="0" applyFont="0" applyAlignment="0" applyProtection="0">
      <alignment vertical="center"/>
    </xf>
    <xf numFmtId="0" fontId="6" fillId="30" borderId="2" applyNumberFormat="0" applyFont="0" applyAlignment="0" applyProtection="0">
      <alignment vertical="center"/>
    </xf>
    <xf numFmtId="0" fontId="6" fillId="30" borderId="2" applyNumberFormat="0" applyFont="0" applyAlignment="0" applyProtection="0">
      <alignment vertical="center"/>
    </xf>
    <xf numFmtId="0" fontId="6" fillId="30" borderId="2" applyNumberFormat="0" applyFont="0" applyAlignment="0" applyProtection="0">
      <alignment vertical="center"/>
    </xf>
    <xf numFmtId="0" fontId="6" fillId="30" borderId="2" applyNumberFormat="0" applyFont="0" applyAlignment="0" applyProtection="0">
      <alignment vertical="center"/>
    </xf>
    <xf numFmtId="0" fontId="6" fillId="30" borderId="2" applyNumberFormat="0" applyFont="0" applyAlignment="0" applyProtection="0">
      <alignment vertical="center"/>
    </xf>
    <xf numFmtId="0" fontId="6" fillId="30" borderId="2" applyNumberFormat="0" applyFont="0" applyAlignment="0" applyProtection="0">
      <alignment vertical="center"/>
    </xf>
    <xf numFmtId="0" fontId="6" fillId="30" borderId="2" applyNumberFormat="0" applyFont="0" applyAlignment="0" applyProtection="0">
      <alignment vertical="center"/>
    </xf>
    <xf numFmtId="0" fontId="6" fillId="30" borderId="2" applyNumberFormat="0" applyFont="0" applyAlignment="0" applyProtection="0">
      <alignment vertical="center"/>
    </xf>
    <xf numFmtId="0" fontId="6" fillId="30" borderId="2" applyNumberFormat="0" applyFont="0" applyAlignment="0" applyProtection="0">
      <alignment vertical="center"/>
    </xf>
    <xf numFmtId="0" fontId="6" fillId="30" borderId="2" applyNumberFormat="0" applyFont="0" applyAlignment="0" applyProtection="0">
      <alignment vertical="center"/>
    </xf>
    <xf numFmtId="0" fontId="6" fillId="30" borderId="2" applyNumberFormat="0" applyFont="0" applyAlignment="0" applyProtection="0">
      <alignment vertical="center"/>
    </xf>
    <xf numFmtId="0" fontId="6" fillId="30" borderId="2" applyNumberFormat="0" applyFont="0" applyAlignment="0" applyProtection="0">
      <alignment vertical="center"/>
    </xf>
    <xf numFmtId="0" fontId="6" fillId="30" borderId="2" applyNumberFormat="0" applyFont="0" applyAlignment="0" applyProtection="0">
      <alignment vertical="center"/>
    </xf>
    <xf numFmtId="0" fontId="6" fillId="30" borderId="2" applyNumberFormat="0" applyFont="0" applyAlignment="0" applyProtection="0">
      <alignment vertical="center"/>
    </xf>
    <xf numFmtId="0" fontId="6" fillId="30" borderId="2" applyNumberFormat="0" applyFont="0" applyAlignment="0" applyProtection="0">
      <alignment vertical="center"/>
    </xf>
    <xf numFmtId="0" fontId="6" fillId="30" borderId="2" applyNumberFormat="0" applyFont="0" applyAlignment="0" applyProtection="0">
      <alignment vertical="center"/>
    </xf>
    <xf numFmtId="0" fontId="6" fillId="30" borderId="2" applyNumberFormat="0" applyFont="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8" fillId="31" borderId="0" applyNumberFormat="0" applyBorder="0" applyAlignment="0" applyProtection="0"/>
    <xf numFmtId="0" fontId="18" fillId="32" borderId="0" applyNumberFormat="0" applyBorder="0" applyAlignment="0" applyProtection="0"/>
    <xf numFmtId="0" fontId="18" fillId="33" borderId="0" applyNumberFormat="0" applyBorder="0" applyAlignment="0" applyProtection="0"/>
    <xf numFmtId="0" fontId="13" fillId="34" borderId="4" applyNumberFormat="0" applyAlignment="0" applyProtection="0">
      <alignment vertical="center"/>
    </xf>
    <xf numFmtId="0" fontId="13" fillId="34" borderId="4" applyNumberFormat="0" applyAlignment="0" applyProtection="0">
      <alignment vertical="center"/>
    </xf>
    <xf numFmtId="0" fontId="13" fillId="34" borderId="4" applyNumberFormat="0" applyAlignment="0" applyProtection="0">
      <alignment vertical="center"/>
    </xf>
    <xf numFmtId="0" fontId="13" fillId="34" borderId="4" applyNumberFormat="0" applyAlignment="0" applyProtection="0">
      <alignment vertical="center"/>
    </xf>
    <xf numFmtId="0" fontId="13" fillId="34" borderId="4" applyNumberFormat="0" applyAlignment="0" applyProtection="0">
      <alignment vertical="center"/>
    </xf>
    <xf numFmtId="0" fontId="13" fillId="34" borderId="4" applyNumberFormat="0" applyAlignment="0" applyProtection="0">
      <alignment vertical="center"/>
    </xf>
    <xf numFmtId="0" fontId="13" fillId="34" borderId="4" applyNumberFormat="0" applyAlignment="0" applyProtection="0">
      <alignment vertical="center"/>
    </xf>
    <xf numFmtId="0" fontId="13" fillId="34" borderId="4" applyNumberFormat="0" applyAlignment="0" applyProtection="0">
      <alignment vertical="center"/>
    </xf>
    <xf numFmtId="0" fontId="13" fillId="34" borderId="4" applyNumberFormat="0" applyAlignment="0" applyProtection="0">
      <alignment vertical="center"/>
    </xf>
    <xf numFmtId="0" fontId="13" fillId="34" borderId="4" applyNumberFormat="0" applyAlignment="0" applyProtection="0">
      <alignment vertical="center"/>
    </xf>
    <xf numFmtId="0" fontId="13" fillId="34" borderId="4" applyNumberFormat="0" applyAlignment="0" applyProtection="0">
      <alignment vertical="center"/>
    </xf>
    <xf numFmtId="0" fontId="13" fillId="34" borderId="4" applyNumberFormat="0" applyAlignment="0" applyProtection="0">
      <alignment vertical="center"/>
    </xf>
    <xf numFmtId="0" fontId="13" fillId="34" borderId="4" applyNumberFormat="0" applyAlignment="0" applyProtection="0">
      <alignment vertical="center"/>
    </xf>
    <xf numFmtId="0" fontId="13" fillId="34" borderId="4" applyNumberFormat="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38" fontId="1"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3"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6" fillId="0" borderId="0" applyFont="0" applyFill="0" applyBorder="0" applyAlignment="0" applyProtection="0">
      <alignment vertical="center"/>
    </xf>
    <xf numFmtId="38" fontId="23" fillId="0" borderId="0" applyFont="0" applyFill="0" applyBorder="0" applyAlignment="0" applyProtection="0">
      <alignment vertical="center"/>
    </xf>
    <xf numFmtId="38" fontId="27" fillId="0" borderId="0" applyFont="0" applyFill="0" applyBorder="0" applyAlignment="0" applyProtection="0"/>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1"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6" fillId="0" borderId="0" applyFont="0" applyFill="0" applyBorder="0" applyAlignment="0" applyProtection="0"/>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0" fontId="15" fillId="0" borderId="5" applyNumberFormat="0" applyFill="0" applyAlignment="0" applyProtection="0">
      <alignment vertical="center"/>
    </xf>
    <xf numFmtId="0" fontId="15" fillId="0" borderId="5" applyNumberFormat="0" applyFill="0" applyAlignment="0" applyProtection="0">
      <alignment vertical="center"/>
    </xf>
    <xf numFmtId="0" fontId="15" fillId="0" borderId="5" applyNumberFormat="0" applyFill="0" applyAlignment="0" applyProtection="0">
      <alignment vertical="center"/>
    </xf>
    <xf numFmtId="0" fontId="15" fillId="0" borderId="5" applyNumberFormat="0" applyFill="0" applyAlignment="0" applyProtection="0">
      <alignment vertical="center"/>
    </xf>
    <xf numFmtId="0" fontId="15" fillId="0" borderId="5" applyNumberFormat="0" applyFill="0" applyAlignment="0" applyProtection="0">
      <alignment vertical="center"/>
    </xf>
    <xf numFmtId="0" fontId="15" fillId="0" borderId="5" applyNumberFormat="0" applyFill="0" applyAlignment="0" applyProtection="0">
      <alignment vertical="center"/>
    </xf>
    <xf numFmtId="0" fontId="15" fillId="0" borderId="5" applyNumberFormat="0" applyFill="0" applyAlignment="0" applyProtection="0">
      <alignment vertical="center"/>
    </xf>
    <xf numFmtId="0" fontId="15" fillId="0" borderId="5" applyNumberFormat="0" applyFill="0" applyAlignment="0" applyProtection="0">
      <alignment vertical="center"/>
    </xf>
    <xf numFmtId="0" fontId="15" fillId="0" borderId="5" applyNumberFormat="0" applyFill="0" applyAlignment="0" applyProtection="0">
      <alignment vertical="center"/>
    </xf>
    <xf numFmtId="0" fontId="15" fillId="0" borderId="5" applyNumberFormat="0" applyFill="0" applyAlignment="0" applyProtection="0">
      <alignment vertical="center"/>
    </xf>
    <xf numFmtId="0" fontId="15" fillId="0" borderId="5" applyNumberFormat="0" applyFill="0" applyAlignment="0" applyProtection="0">
      <alignment vertical="center"/>
    </xf>
    <xf numFmtId="0" fontId="15" fillId="0" borderId="5" applyNumberFormat="0" applyFill="0" applyAlignment="0" applyProtection="0">
      <alignment vertical="center"/>
    </xf>
    <xf numFmtId="0" fontId="15" fillId="0" borderId="5" applyNumberFormat="0" applyFill="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6" fillId="0" borderId="6" applyNumberFormat="0" applyFill="0" applyAlignment="0" applyProtection="0">
      <alignment vertical="center"/>
    </xf>
    <xf numFmtId="0" fontId="16" fillId="0" borderId="6" applyNumberFormat="0" applyFill="0" applyAlignment="0" applyProtection="0">
      <alignment vertical="center"/>
    </xf>
    <xf numFmtId="0" fontId="16" fillId="0" borderId="6" applyNumberFormat="0" applyFill="0" applyAlignment="0" applyProtection="0">
      <alignment vertical="center"/>
    </xf>
    <xf numFmtId="0" fontId="16" fillId="0" borderId="6" applyNumberFormat="0" applyFill="0" applyAlignment="0" applyProtection="0">
      <alignment vertical="center"/>
    </xf>
    <xf numFmtId="0" fontId="16" fillId="0" borderId="6" applyNumberFormat="0" applyFill="0" applyAlignment="0" applyProtection="0">
      <alignment vertical="center"/>
    </xf>
    <xf numFmtId="0" fontId="16" fillId="0" borderId="6" applyNumberFormat="0" applyFill="0" applyAlignment="0" applyProtection="0">
      <alignment vertical="center"/>
    </xf>
    <xf numFmtId="0" fontId="16" fillId="0" borderId="6" applyNumberFormat="0" applyFill="0" applyAlignment="0" applyProtection="0">
      <alignment vertical="center"/>
    </xf>
    <xf numFmtId="0" fontId="16" fillId="0" borderId="6" applyNumberFormat="0" applyFill="0" applyAlignment="0" applyProtection="0">
      <alignment vertical="center"/>
    </xf>
    <xf numFmtId="0" fontId="16" fillId="0" borderId="6" applyNumberFormat="0" applyFill="0" applyAlignment="0" applyProtection="0">
      <alignment vertical="center"/>
    </xf>
    <xf numFmtId="0" fontId="16" fillId="0" borderId="6" applyNumberFormat="0" applyFill="0" applyAlignment="0" applyProtection="0">
      <alignment vertical="center"/>
    </xf>
    <xf numFmtId="0" fontId="16" fillId="0" borderId="6" applyNumberFormat="0" applyFill="0" applyAlignment="0" applyProtection="0">
      <alignment vertical="center"/>
    </xf>
    <xf numFmtId="0" fontId="16" fillId="0" borderId="6"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9" fillId="34" borderId="9" applyNumberFormat="0" applyAlignment="0" applyProtection="0">
      <alignment vertical="center"/>
    </xf>
    <xf numFmtId="0" fontId="19" fillId="34" borderId="9" applyNumberFormat="0" applyAlignment="0" applyProtection="0">
      <alignment vertical="center"/>
    </xf>
    <xf numFmtId="0" fontId="19" fillId="34" borderId="9" applyNumberFormat="0" applyAlignment="0" applyProtection="0">
      <alignment vertical="center"/>
    </xf>
    <xf numFmtId="0" fontId="19" fillId="34" borderId="9" applyNumberFormat="0" applyAlignment="0" applyProtection="0">
      <alignment vertical="center"/>
    </xf>
    <xf numFmtId="0" fontId="19" fillId="34" borderId="9" applyNumberFormat="0" applyAlignment="0" applyProtection="0">
      <alignment vertical="center"/>
    </xf>
    <xf numFmtId="0" fontId="19" fillId="34" borderId="9" applyNumberFormat="0" applyAlignment="0" applyProtection="0">
      <alignment vertical="center"/>
    </xf>
    <xf numFmtId="0" fontId="19" fillId="34" borderId="9" applyNumberFormat="0" applyAlignment="0" applyProtection="0">
      <alignment vertical="center"/>
    </xf>
    <xf numFmtId="0" fontId="19" fillId="34" borderId="9" applyNumberFormat="0" applyAlignment="0" applyProtection="0">
      <alignment vertical="center"/>
    </xf>
    <xf numFmtId="0" fontId="19" fillId="34" borderId="9" applyNumberFormat="0" applyAlignment="0" applyProtection="0">
      <alignment vertical="center"/>
    </xf>
    <xf numFmtId="0" fontId="19" fillId="34" borderId="9" applyNumberFormat="0" applyAlignment="0" applyProtection="0">
      <alignment vertical="center"/>
    </xf>
    <xf numFmtId="0" fontId="19" fillId="34" borderId="9" applyNumberFormat="0" applyAlignment="0" applyProtection="0">
      <alignment vertical="center"/>
    </xf>
    <xf numFmtId="0" fontId="19" fillId="34" borderId="9" applyNumberFormat="0" applyAlignment="0" applyProtection="0">
      <alignment vertical="center"/>
    </xf>
    <xf numFmtId="0" fontId="19" fillId="34" borderId="9" applyNumberFormat="0" applyAlignment="0" applyProtection="0">
      <alignment vertical="center"/>
    </xf>
    <xf numFmtId="0" fontId="19" fillId="34" borderId="9" applyNumberFormat="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7" borderId="4" applyNumberFormat="0" applyAlignment="0" applyProtection="0">
      <alignment vertical="center"/>
    </xf>
    <xf numFmtId="0" fontId="21" fillId="7" borderId="4" applyNumberFormat="0" applyAlignment="0" applyProtection="0">
      <alignment vertical="center"/>
    </xf>
    <xf numFmtId="0" fontId="21" fillId="7" borderId="4" applyNumberFormat="0" applyAlignment="0" applyProtection="0">
      <alignment vertical="center"/>
    </xf>
    <xf numFmtId="0" fontId="21" fillId="7" borderId="4" applyNumberFormat="0" applyAlignment="0" applyProtection="0">
      <alignment vertical="center"/>
    </xf>
    <xf numFmtId="0" fontId="21" fillId="7" borderId="4" applyNumberFormat="0" applyAlignment="0" applyProtection="0">
      <alignment vertical="center"/>
    </xf>
    <xf numFmtId="0" fontId="21" fillId="7" borderId="4" applyNumberFormat="0" applyAlignment="0" applyProtection="0">
      <alignment vertical="center"/>
    </xf>
    <xf numFmtId="0" fontId="21" fillId="7" borderId="4" applyNumberFormat="0" applyAlignment="0" applyProtection="0">
      <alignment vertical="center"/>
    </xf>
    <xf numFmtId="0" fontId="21" fillId="7" borderId="4" applyNumberFormat="0" applyAlignment="0" applyProtection="0">
      <alignment vertical="center"/>
    </xf>
    <xf numFmtId="0" fontId="21" fillId="7" borderId="4" applyNumberFormat="0" applyAlignment="0" applyProtection="0">
      <alignment vertical="center"/>
    </xf>
    <xf numFmtId="0" fontId="21" fillId="7" borderId="4" applyNumberFormat="0" applyAlignment="0" applyProtection="0">
      <alignment vertical="center"/>
    </xf>
    <xf numFmtId="0" fontId="21" fillId="7" borderId="4" applyNumberFormat="0" applyAlignment="0" applyProtection="0">
      <alignment vertical="center"/>
    </xf>
    <xf numFmtId="0" fontId="21" fillId="7" borderId="4" applyNumberFormat="0" applyAlignment="0" applyProtection="0">
      <alignment vertical="center"/>
    </xf>
    <xf numFmtId="0" fontId="21" fillId="7" borderId="4" applyNumberFormat="0" applyAlignment="0" applyProtection="0">
      <alignment vertical="center"/>
    </xf>
    <xf numFmtId="0" fontId="21" fillId="7" borderId="4" applyNumberFormat="0" applyAlignment="0" applyProtection="0">
      <alignment vertical="center"/>
    </xf>
    <xf numFmtId="0" fontId="1" fillId="0" borderId="0"/>
    <xf numFmtId="0" fontId="26" fillId="0" borderId="0"/>
    <xf numFmtId="0" fontId="1" fillId="0" borderId="0"/>
    <xf numFmtId="0" fontId="23"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1"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1"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1"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1" fillId="0" borderId="0"/>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1"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5" fillId="0" borderId="0">
      <alignment vertical="center"/>
    </xf>
    <xf numFmtId="0" fontId="23" fillId="0" borderId="0">
      <alignment vertical="center"/>
    </xf>
    <xf numFmtId="0" fontId="23" fillId="0" borderId="0">
      <alignment vertical="center"/>
    </xf>
    <xf numFmtId="0" fontId="25" fillId="0" borderId="0">
      <alignment vertical="center"/>
    </xf>
    <xf numFmtId="0" fontId="25" fillId="0" borderId="0">
      <alignment vertical="center"/>
    </xf>
    <xf numFmtId="0" fontId="23" fillId="0" borderId="0">
      <alignment vertical="center"/>
    </xf>
    <xf numFmtId="0" fontId="23" fillId="0" borderId="0">
      <alignment vertical="center"/>
    </xf>
    <xf numFmtId="0" fontId="1"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8" fillId="0" borderId="0">
      <alignment vertical="center"/>
    </xf>
    <xf numFmtId="0" fontId="25" fillId="0" borderId="0">
      <alignment vertical="center"/>
    </xf>
    <xf numFmtId="0" fontId="1"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1" fillId="0" borderId="0">
      <alignment vertical="center"/>
    </xf>
    <xf numFmtId="0" fontId="23" fillId="0" borderId="0">
      <alignment vertical="center"/>
    </xf>
    <xf numFmtId="0" fontId="25" fillId="0" borderId="0">
      <alignment vertical="center"/>
    </xf>
    <xf numFmtId="0" fontId="28" fillId="0" borderId="0">
      <alignment vertical="center"/>
    </xf>
    <xf numFmtId="0" fontId="25" fillId="0" borderId="0">
      <alignment vertical="center"/>
    </xf>
    <xf numFmtId="0" fontId="25" fillId="0" borderId="0">
      <alignment vertical="center"/>
    </xf>
    <xf numFmtId="0" fontId="23" fillId="0" borderId="0">
      <alignment vertical="center"/>
    </xf>
    <xf numFmtId="0" fontId="23" fillId="0" borderId="0">
      <alignment vertical="center"/>
    </xf>
    <xf numFmtId="0" fontId="28"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8"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8" fillId="0" borderId="0">
      <alignment vertical="center"/>
    </xf>
    <xf numFmtId="0" fontId="23" fillId="0" borderId="0">
      <alignment vertical="center"/>
    </xf>
    <xf numFmtId="0" fontId="6" fillId="0" borderId="0">
      <alignment vertical="center"/>
    </xf>
    <xf numFmtId="0" fontId="28" fillId="0" borderId="0">
      <alignment vertical="center"/>
    </xf>
    <xf numFmtId="0" fontId="1" fillId="0" borderId="0">
      <alignment vertical="center"/>
    </xf>
    <xf numFmtId="0" fontId="1" fillId="0" borderId="0">
      <alignment vertical="center"/>
    </xf>
    <xf numFmtId="0" fontId="6" fillId="0" borderId="0">
      <alignment vertical="center"/>
    </xf>
    <xf numFmtId="0" fontId="28" fillId="0" borderId="0">
      <alignment vertical="center"/>
    </xf>
    <xf numFmtId="0" fontId="1" fillId="0" borderId="0"/>
    <xf numFmtId="0" fontId="1" fillId="0" borderId="0"/>
    <xf numFmtId="0" fontId="1" fillId="0" borderId="0"/>
    <xf numFmtId="0" fontId="1"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8" fillId="0" borderId="0">
      <alignment vertical="center"/>
    </xf>
    <xf numFmtId="0" fontId="6"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8" fillId="0" borderId="0">
      <alignment vertical="center"/>
    </xf>
    <xf numFmtId="0" fontId="6"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8" fillId="0" borderId="0">
      <alignment vertical="center"/>
    </xf>
    <xf numFmtId="0" fontId="6" fillId="0" borderId="0">
      <alignment vertical="center"/>
    </xf>
    <xf numFmtId="0" fontId="26" fillId="0" borderId="0"/>
    <xf numFmtId="0" fontId="28" fillId="0" borderId="0">
      <alignment vertical="center"/>
    </xf>
    <xf numFmtId="0" fontId="6" fillId="0" borderId="0">
      <alignment vertical="center"/>
    </xf>
    <xf numFmtId="0" fontId="1" fillId="0" borderId="0">
      <alignment vertical="center"/>
    </xf>
    <xf numFmtId="0" fontId="25" fillId="0" borderId="0">
      <alignment vertical="center"/>
    </xf>
    <xf numFmtId="0" fontId="25" fillId="0" borderId="0">
      <alignment vertical="center"/>
    </xf>
    <xf numFmtId="0" fontId="25" fillId="0" borderId="0">
      <alignment vertical="center"/>
    </xf>
    <xf numFmtId="0" fontId="28" fillId="0" borderId="0">
      <alignment vertical="center"/>
    </xf>
    <xf numFmtId="0" fontId="25"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3" fillId="0" borderId="0">
      <alignment vertical="center"/>
    </xf>
    <xf numFmtId="0" fontId="1" fillId="0" borderId="0">
      <alignment vertical="center"/>
    </xf>
    <xf numFmtId="0" fontId="25" fillId="0" borderId="0">
      <alignment vertical="center"/>
    </xf>
    <xf numFmtId="0" fontId="25" fillId="0" borderId="0">
      <alignment vertical="center"/>
    </xf>
    <xf numFmtId="0" fontId="25" fillId="0" borderId="0">
      <alignment vertical="center"/>
    </xf>
    <xf numFmtId="0" fontId="1" fillId="0" borderId="0"/>
    <xf numFmtId="0" fontId="25" fillId="0" borderId="0">
      <alignment vertical="center"/>
    </xf>
    <xf numFmtId="0" fontId="1" fillId="0" borderId="0"/>
    <xf numFmtId="0" fontId="27" fillId="0" borderId="0"/>
    <xf numFmtId="0" fontId="26" fillId="0" borderId="0"/>
    <xf numFmtId="0" fontId="1"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1"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1"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4" fillId="35" borderId="0" applyNumberFormat="0" applyBorder="0" applyAlignment="0" applyProtection="0"/>
    <xf numFmtId="0" fontId="10" fillId="36" borderId="0" applyNumberFormat="0" applyBorder="0" applyAlignment="0" applyProtection="0"/>
    <xf numFmtId="0" fontId="22" fillId="24" borderId="0" applyNumberFormat="0" applyBorder="0" applyAlignment="0" applyProtection="0"/>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3" fillId="0" borderId="0">
      <alignment vertical="center"/>
    </xf>
  </cellStyleXfs>
  <cellXfs count="328">
    <xf numFmtId="0" fontId="0" fillId="0" borderId="0" xfId="0">
      <alignment vertical="center"/>
    </xf>
    <xf numFmtId="0" fontId="5" fillId="0" borderId="0" xfId="0" applyFont="1" applyAlignment="1">
      <alignment horizontal="center" vertical="center"/>
    </xf>
    <xf numFmtId="0" fontId="33" fillId="0" borderId="0" xfId="0" applyFont="1">
      <alignment vertical="center"/>
    </xf>
    <xf numFmtId="0" fontId="30" fillId="0" borderId="0" xfId="0" applyFont="1">
      <alignment vertical="center"/>
    </xf>
    <xf numFmtId="0" fontId="34" fillId="0" borderId="0" xfId="0" applyFont="1">
      <alignment vertical="center"/>
    </xf>
    <xf numFmtId="179" fontId="0" fillId="0" borderId="0" xfId="0" applyNumberFormat="1">
      <alignment vertical="center"/>
    </xf>
    <xf numFmtId="0" fontId="0" fillId="0" borderId="49" xfId="0" applyBorder="1">
      <alignment vertical="center"/>
    </xf>
    <xf numFmtId="0" fontId="30" fillId="0" borderId="49" xfId="0" applyFont="1" applyBorder="1">
      <alignment vertical="center"/>
    </xf>
    <xf numFmtId="0" fontId="0" fillId="0" borderId="51" xfId="0" applyBorder="1">
      <alignment vertical="center"/>
    </xf>
    <xf numFmtId="0" fontId="0" fillId="0" borderId="29" xfId="0" applyBorder="1">
      <alignment vertical="center"/>
    </xf>
    <xf numFmtId="0" fontId="0" fillId="0" borderId="56" xfId="0" applyBorder="1">
      <alignment vertical="center"/>
    </xf>
    <xf numFmtId="0" fontId="0" fillId="0" borderId="31" xfId="0" applyBorder="1">
      <alignment vertical="center"/>
    </xf>
    <xf numFmtId="0" fontId="0" fillId="0" borderId="44" xfId="0" applyBorder="1">
      <alignment vertical="center"/>
    </xf>
    <xf numFmtId="0" fontId="0" fillId="0" borderId="38" xfId="0" applyBorder="1">
      <alignment vertical="center"/>
    </xf>
    <xf numFmtId="0" fontId="0" fillId="0" borderId="64" xfId="0" applyBorder="1">
      <alignment vertical="center"/>
    </xf>
    <xf numFmtId="0" fontId="0" fillId="0" borderId="65" xfId="0" applyBorder="1">
      <alignment vertical="center"/>
    </xf>
    <xf numFmtId="0" fontId="35" fillId="0" borderId="0" xfId="0" applyFont="1">
      <alignment vertical="center"/>
    </xf>
    <xf numFmtId="2" fontId="0" fillId="37" borderId="29" xfId="0" applyNumberFormat="1" applyFill="1" applyBorder="1">
      <alignment vertical="center"/>
    </xf>
    <xf numFmtId="2" fontId="0" fillId="37" borderId="44" xfId="0" applyNumberFormat="1" applyFill="1" applyBorder="1">
      <alignment vertical="center"/>
    </xf>
    <xf numFmtId="0" fontId="0" fillId="0" borderId="0" xfId="0" applyAlignment="1">
      <alignment horizontal="center" vertical="center"/>
    </xf>
    <xf numFmtId="0" fontId="33" fillId="0" borderId="29" xfId="0" applyFont="1" applyBorder="1">
      <alignment vertical="center"/>
    </xf>
    <xf numFmtId="0" fontId="36" fillId="0" borderId="0" xfId="0" applyFont="1">
      <alignment vertical="center"/>
    </xf>
    <xf numFmtId="0" fontId="37" fillId="0" borderId="0" xfId="0" applyFont="1">
      <alignment vertical="center"/>
    </xf>
    <xf numFmtId="0" fontId="3" fillId="0" borderId="0" xfId="0" applyFont="1">
      <alignment vertical="center"/>
    </xf>
    <xf numFmtId="0" fontId="23" fillId="0" borderId="23" xfId="0" applyFont="1" applyBorder="1">
      <alignment vertical="center"/>
    </xf>
    <xf numFmtId="0" fontId="23" fillId="0" borderId="24" xfId="0" applyFont="1" applyBorder="1" applyAlignment="1">
      <alignment horizontal="center" vertical="center"/>
    </xf>
    <xf numFmtId="0" fontId="23" fillId="0" borderId="25" xfId="0" applyFont="1" applyBorder="1">
      <alignment vertical="center"/>
    </xf>
    <xf numFmtId="0" fontId="23" fillId="0" borderId="26" xfId="0" applyFont="1" applyBorder="1" applyAlignment="1">
      <alignment horizontal="center" vertical="center"/>
    </xf>
    <xf numFmtId="0" fontId="23" fillId="0" borderId="21" xfId="0" applyFont="1" applyBorder="1" applyAlignment="1">
      <alignment horizontal="center" vertical="center"/>
    </xf>
    <xf numFmtId="0" fontId="23" fillId="0" borderId="25" xfId="0" applyFont="1" applyBorder="1" applyAlignment="1">
      <alignment horizontal="center" vertical="center"/>
    </xf>
    <xf numFmtId="0" fontId="23" fillId="0" borderId="13" xfId="0" applyFont="1" applyBorder="1" applyAlignment="1">
      <alignment horizontal="center" vertical="center"/>
    </xf>
    <xf numFmtId="0" fontId="23" fillId="0" borderId="16" xfId="0" applyFont="1" applyBorder="1" applyAlignment="1">
      <alignment horizontal="center" vertical="center"/>
    </xf>
    <xf numFmtId="0" fontId="23" fillId="0" borderId="12" xfId="0" applyFont="1" applyBorder="1" applyAlignment="1">
      <alignment horizontal="center" vertical="center"/>
    </xf>
    <xf numFmtId="0" fontId="23" fillId="0" borderId="18" xfId="0" applyFont="1" applyBorder="1" applyAlignment="1">
      <alignment horizontal="center" vertical="center"/>
    </xf>
    <xf numFmtId="0" fontId="23" fillId="0" borderId="14" xfId="0" applyFont="1" applyBorder="1" applyAlignment="1">
      <alignment horizontal="center" vertical="center"/>
    </xf>
    <xf numFmtId="0" fontId="23" fillId="0" borderId="17" xfId="0" applyFont="1" applyBorder="1" applyAlignment="1">
      <alignment horizontal="center" vertical="center"/>
    </xf>
    <xf numFmtId="0" fontId="23" fillId="0" borderId="11" xfId="0" applyFont="1" applyBorder="1" applyAlignment="1">
      <alignment horizontal="center" vertical="center"/>
    </xf>
    <xf numFmtId="0" fontId="23" fillId="0" borderId="27" xfId="0" applyFont="1" applyBorder="1">
      <alignment vertical="center"/>
    </xf>
    <xf numFmtId="0" fontId="23" fillId="0" borderId="10" xfId="0" applyFont="1" applyBorder="1" applyAlignment="1">
      <alignment horizontal="center" vertical="center"/>
    </xf>
    <xf numFmtId="0" fontId="23" fillId="0" borderId="15" xfId="0" applyFont="1" applyBorder="1" applyAlignment="1">
      <alignment horizontal="center" vertical="center"/>
    </xf>
    <xf numFmtId="0" fontId="23" fillId="0" borderId="19" xfId="0" applyFont="1" applyBorder="1" applyAlignment="1">
      <alignment horizontal="center" vertical="center"/>
    </xf>
    <xf numFmtId="0" fontId="23" fillId="0" borderId="20" xfId="0" applyFont="1" applyBorder="1" applyAlignment="1">
      <alignment horizontal="center" vertical="center"/>
    </xf>
    <xf numFmtId="0" fontId="23" fillId="0" borderId="22" xfId="0" applyFont="1" applyBorder="1" applyAlignment="1">
      <alignment horizontal="center" vertical="center"/>
    </xf>
    <xf numFmtId="55" fontId="23" fillId="0" borderId="40" xfId="0" quotePrefix="1" applyNumberFormat="1" applyFont="1" applyBorder="1" applyAlignment="1">
      <alignment horizontal="right" vertical="center"/>
    </xf>
    <xf numFmtId="3" fontId="23" fillId="0" borderId="28" xfId="0" applyNumberFormat="1" applyFont="1" applyBorder="1">
      <alignment vertical="center"/>
    </xf>
    <xf numFmtId="177" fontId="23" fillId="0" borderId="29" xfId="0" applyNumberFormat="1" applyFont="1" applyBorder="1">
      <alignment vertical="center"/>
    </xf>
    <xf numFmtId="38" fontId="23" fillId="0" borderId="28" xfId="620" applyFont="1" applyFill="1" applyBorder="1">
      <alignment vertical="center"/>
    </xf>
    <xf numFmtId="178" fontId="23" fillId="0" borderId="30" xfId="0" applyNumberFormat="1" applyFont="1" applyBorder="1">
      <alignment vertical="center"/>
    </xf>
    <xf numFmtId="179" fontId="23" fillId="0" borderId="31" xfId="0" applyNumberFormat="1" applyFont="1" applyBorder="1">
      <alignment vertical="center"/>
    </xf>
    <xf numFmtId="38" fontId="23" fillId="0" borderId="41" xfId="620" applyFont="1" applyFill="1" applyBorder="1" applyAlignment="1">
      <alignment vertical="center"/>
    </xf>
    <xf numFmtId="38" fontId="23" fillId="0" borderId="12" xfId="620" applyFont="1" applyFill="1" applyBorder="1">
      <alignment vertical="center"/>
    </xf>
    <xf numFmtId="55" fontId="23" fillId="0" borderId="32" xfId="0" applyNumberFormat="1" applyFont="1" applyBorder="1" applyAlignment="1">
      <alignment horizontal="center" vertical="center"/>
    </xf>
    <xf numFmtId="0" fontId="23" fillId="0" borderId="33" xfId="0" applyFont="1" applyBorder="1" applyAlignment="1">
      <alignment horizontal="center" vertical="center"/>
    </xf>
    <xf numFmtId="177" fontId="23" fillId="0" borderId="34" xfId="0" applyNumberFormat="1" applyFont="1" applyBorder="1">
      <alignment vertical="center"/>
    </xf>
    <xf numFmtId="176" fontId="23" fillId="0" borderId="42" xfId="0" applyNumberFormat="1" applyFont="1" applyBorder="1">
      <alignment vertical="center"/>
    </xf>
    <xf numFmtId="38" fontId="23" fillId="0" borderId="33" xfId="0" applyNumberFormat="1" applyFont="1" applyBorder="1">
      <alignment vertical="center"/>
    </xf>
    <xf numFmtId="178" fontId="23" fillId="0" borderId="35" xfId="0" applyNumberFormat="1" applyFont="1" applyBorder="1">
      <alignment vertical="center"/>
    </xf>
    <xf numFmtId="55" fontId="23" fillId="0" borderId="0" xfId="0" applyNumberFormat="1" applyFont="1">
      <alignment vertical="center"/>
    </xf>
    <xf numFmtId="0" fontId="23" fillId="0" borderId="0" xfId="0" applyFont="1">
      <alignment vertical="center"/>
    </xf>
    <xf numFmtId="179" fontId="23" fillId="0" borderId="37" xfId="0" applyNumberFormat="1" applyFont="1" applyBorder="1">
      <alignment vertical="center"/>
    </xf>
    <xf numFmtId="0" fontId="23" fillId="0" borderId="43" xfId="0" applyFont="1" applyBorder="1">
      <alignment vertical="center"/>
    </xf>
    <xf numFmtId="0" fontId="23" fillId="0" borderId="38" xfId="0" applyFont="1" applyBorder="1">
      <alignment vertical="center"/>
    </xf>
    <xf numFmtId="179" fontId="23" fillId="0" borderId="39" xfId="0" applyNumberFormat="1" applyFont="1" applyBorder="1">
      <alignment vertical="center"/>
    </xf>
    <xf numFmtId="0" fontId="23" fillId="0" borderId="0" xfId="1061">
      <alignment vertical="center"/>
    </xf>
    <xf numFmtId="0" fontId="39" fillId="0" borderId="0" xfId="1061" applyFont="1">
      <alignment vertical="center"/>
    </xf>
    <xf numFmtId="0" fontId="39" fillId="0" borderId="0" xfId="0" applyFont="1">
      <alignment vertical="center"/>
    </xf>
    <xf numFmtId="176" fontId="0" fillId="0" borderId="0" xfId="0" applyNumberFormat="1">
      <alignment vertical="center"/>
    </xf>
    <xf numFmtId="0" fontId="25" fillId="0" borderId="0" xfId="1061" applyFont="1">
      <alignment vertical="center"/>
    </xf>
    <xf numFmtId="0" fontId="5" fillId="0" borderId="0" xfId="1061" applyFont="1">
      <alignment vertical="center"/>
    </xf>
    <xf numFmtId="0" fontId="3" fillId="0" borderId="28" xfId="1061" applyFont="1" applyBorder="1" applyAlignment="1">
      <alignment horizontal="center" vertical="center"/>
    </xf>
    <xf numFmtId="0" fontId="40" fillId="0" borderId="28" xfId="1061" applyFont="1" applyBorder="1" applyAlignment="1">
      <alignment horizontal="center" vertical="center"/>
    </xf>
    <xf numFmtId="0" fontId="23" fillId="0" borderId="0" xfId="1061" applyAlignment="1">
      <alignment horizontal="right" vertical="center"/>
    </xf>
    <xf numFmtId="0" fontId="0" fillId="0" borderId="0" xfId="1061" applyFont="1">
      <alignment vertical="center"/>
    </xf>
    <xf numFmtId="0" fontId="3" fillId="0" borderId="0" xfId="1061" applyFont="1">
      <alignment vertical="center"/>
    </xf>
    <xf numFmtId="0" fontId="1" fillId="0" borderId="0" xfId="1061" applyFont="1">
      <alignment vertical="center"/>
    </xf>
    <xf numFmtId="0" fontId="0" fillId="0" borderId="0" xfId="0" applyAlignment="1">
      <alignment horizontal="distributed" vertical="center"/>
    </xf>
    <xf numFmtId="179" fontId="34" fillId="0" borderId="0" xfId="0" applyNumberFormat="1" applyFont="1">
      <alignment vertical="center"/>
    </xf>
    <xf numFmtId="0" fontId="33" fillId="0" borderId="0" xfId="0" applyFont="1" applyAlignment="1">
      <alignment horizontal="center" vertical="center"/>
    </xf>
    <xf numFmtId="177" fontId="23" fillId="0" borderId="68" xfId="0" applyNumberFormat="1" applyFont="1" applyBorder="1">
      <alignment vertical="center"/>
    </xf>
    <xf numFmtId="38" fontId="23" fillId="0" borderId="68" xfId="620" applyFont="1" applyFill="1" applyBorder="1">
      <alignment vertical="center"/>
    </xf>
    <xf numFmtId="0" fontId="42" fillId="0" borderId="0" xfId="1061" applyFont="1">
      <alignment vertical="center"/>
    </xf>
    <xf numFmtId="0" fontId="43" fillId="0" borderId="28" xfId="1061" applyFont="1" applyBorder="1" applyAlignment="1">
      <alignment horizontal="center" vertical="center"/>
    </xf>
    <xf numFmtId="38" fontId="0" fillId="0" borderId="0" xfId="620" applyFont="1">
      <alignment vertical="center"/>
    </xf>
    <xf numFmtId="0" fontId="1" fillId="0" borderId="70" xfId="0" applyFont="1" applyBorder="1">
      <alignment vertical="center"/>
    </xf>
    <xf numFmtId="0" fontId="1" fillId="0" borderId="71" xfId="0" applyFont="1" applyBorder="1">
      <alignment vertical="center"/>
    </xf>
    <xf numFmtId="0" fontId="1" fillId="0" borderId="72" xfId="0" applyFont="1" applyBorder="1">
      <alignment vertical="center"/>
    </xf>
    <xf numFmtId="0" fontId="1" fillId="0" borderId="14" xfId="0" applyFont="1" applyBorder="1">
      <alignment vertical="center"/>
    </xf>
    <xf numFmtId="0" fontId="1" fillId="0" borderId="0" xfId="0" applyFont="1">
      <alignment vertical="center"/>
    </xf>
    <xf numFmtId="0" fontId="1" fillId="0" borderId="73" xfId="0" applyFont="1" applyBorder="1">
      <alignment vertical="center"/>
    </xf>
    <xf numFmtId="0" fontId="0" fillId="0" borderId="14" xfId="0" applyBorder="1">
      <alignment vertical="center"/>
    </xf>
    <xf numFmtId="0" fontId="1" fillId="0" borderId="15" xfId="0" applyFont="1" applyBorder="1">
      <alignment vertical="center"/>
    </xf>
    <xf numFmtId="0" fontId="1" fillId="0" borderId="74" xfId="0" applyFont="1" applyBorder="1">
      <alignment vertical="center"/>
    </xf>
    <xf numFmtId="0" fontId="1" fillId="0" borderId="75" xfId="0" applyFont="1" applyBorder="1">
      <alignment vertical="center"/>
    </xf>
    <xf numFmtId="0" fontId="44" fillId="0" borderId="0" xfId="1061" applyFont="1">
      <alignment vertical="center"/>
    </xf>
    <xf numFmtId="180" fontId="23" fillId="0" borderId="36" xfId="0" applyNumberFormat="1" applyFont="1" applyBorder="1">
      <alignment vertical="center"/>
    </xf>
    <xf numFmtId="0" fontId="23" fillId="0" borderId="14" xfId="0" quotePrefix="1" applyFont="1" applyBorder="1" applyAlignment="1">
      <alignment horizontal="center" vertical="center"/>
    </xf>
    <xf numFmtId="0" fontId="23" fillId="0" borderId="21" xfId="0" applyFont="1" applyBorder="1" applyAlignment="1">
      <alignment horizontal="center" vertical="center" shrinkToFit="1"/>
    </xf>
    <xf numFmtId="4" fontId="0" fillId="37" borderId="29" xfId="0" applyNumberFormat="1" applyFill="1" applyBorder="1">
      <alignment vertical="center"/>
    </xf>
    <xf numFmtId="177" fontId="23" fillId="0" borderId="28" xfId="0" applyNumberFormat="1" applyFont="1" applyBorder="1">
      <alignment vertical="center"/>
    </xf>
    <xf numFmtId="9" fontId="23" fillId="0" borderId="28" xfId="0" applyNumberFormat="1" applyFont="1" applyBorder="1">
      <alignment vertical="center"/>
    </xf>
    <xf numFmtId="0" fontId="23" fillId="0" borderId="66" xfId="0" applyFont="1" applyBorder="1">
      <alignment vertical="center"/>
    </xf>
    <xf numFmtId="0" fontId="23" fillId="0" borderId="68" xfId="0" applyFont="1" applyBorder="1">
      <alignment vertical="center"/>
    </xf>
    <xf numFmtId="2" fontId="23" fillId="0" borderId="28" xfId="0" applyNumberFormat="1" applyFont="1" applyBorder="1">
      <alignment vertical="center"/>
    </xf>
    <xf numFmtId="177" fontId="23" fillId="0" borderId="12" xfId="0" applyNumberFormat="1" applyFont="1" applyBorder="1">
      <alignment vertical="center"/>
    </xf>
    <xf numFmtId="9" fontId="23" fillId="0" borderId="12" xfId="0" applyNumberFormat="1" applyFont="1" applyBorder="1">
      <alignment vertical="center"/>
    </xf>
    <xf numFmtId="0" fontId="23" fillId="0" borderId="67" xfId="0" applyFont="1" applyBorder="1">
      <alignment vertical="center"/>
    </xf>
    <xf numFmtId="0" fontId="23" fillId="0" borderId="69" xfId="0" applyFont="1" applyBorder="1">
      <alignment vertical="center"/>
    </xf>
    <xf numFmtId="177" fontId="23" fillId="0" borderId="69" xfId="0" applyNumberFormat="1" applyFont="1" applyBorder="1">
      <alignment vertical="center"/>
    </xf>
    <xf numFmtId="2" fontId="23" fillId="0" borderId="12" xfId="0" applyNumberFormat="1" applyFont="1" applyBorder="1">
      <alignment vertical="center"/>
    </xf>
    <xf numFmtId="0" fontId="3" fillId="37" borderId="28" xfId="0" applyFont="1" applyFill="1" applyBorder="1" applyAlignment="1">
      <alignment horizontal="center" vertical="center"/>
    </xf>
    <xf numFmtId="0" fontId="45" fillId="0" borderId="0" xfId="0" applyFont="1">
      <alignment vertical="center"/>
    </xf>
    <xf numFmtId="0" fontId="45" fillId="0" borderId="0" xfId="0" applyFont="1" applyAlignment="1">
      <alignment horizontal="right" vertical="center"/>
    </xf>
    <xf numFmtId="0" fontId="28" fillId="0" borderId="0" xfId="0" applyFont="1">
      <alignment vertical="center"/>
    </xf>
    <xf numFmtId="0" fontId="31" fillId="0" borderId="0" xfId="0" applyFont="1">
      <alignment vertical="center"/>
    </xf>
    <xf numFmtId="0" fontId="45" fillId="0" borderId="0" xfId="0" applyFont="1" applyAlignment="1">
      <alignment horizontal="center" vertical="center"/>
    </xf>
    <xf numFmtId="0" fontId="47" fillId="0" borderId="0" xfId="0" applyFont="1" applyAlignment="1">
      <alignment horizontal="center" vertical="center"/>
    </xf>
    <xf numFmtId="0" fontId="45" fillId="0" borderId="28" xfId="0" applyFont="1" applyBorder="1" applyAlignment="1">
      <alignment horizontal="center" vertical="center"/>
    </xf>
    <xf numFmtId="0" fontId="28" fillId="0" borderId="28" xfId="0" applyFont="1" applyBorder="1">
      <alignment vertical="center"/>
    </xf>
    <xf numFmtId="0" fontId="45" fillId="0" borderId="28" xfId="0" applyFont="1" applyBorder="1">
      <alignment vertical="center"/>
    </xf>
    <xf numFmtId="0" fontId="48" fillId="0" borderId="28" xfId="0" applyFont="1" applyBorder="1">
      <alignment vertical="center"/>
    </xf>
    <xf numFmtId="0" fontId="49" fillId="0" borderId="0" xfId="0" applyFont="1">
      <alignment vertical="center"/>
    </xf>
    <xf numFmtId="179" fontId="45" fillId="0" borderId="0" xfId="0" applyNumberFormat="1" applyFont="1">
      <alignment vertical="center"/>
    </xf>
    <xf numFmtId="0" fontId="45" fillId="0" borderId="29" xfId="0" applyFont="1" applyBorder="1">
      <alignment vertical="center"/>
    </xf>
    <xf numFmtId="0" fontId="45" fillId="0" borderId="49" xfId="0" applyFont="1" applyBorder="1">
      <alignment vertical="center"/>
    </xf>
    <xf numFmtId="0" fontId="37" fillId="0" borderId="29" xfId="0" applyFont="1" applyBorder="1">
      <alignment vertical="center"/>
    </xf>
    <xf numFmtId="2" fontId="45" fillId="0" borderId="29" xfId="0" applyNumberFormat="1" applyFont="1" applyBorder="1">
      <alignment vertical="center"/>
    </xf>
    <xf numFmtId="0" fontId="45" fillId="0" borderId="51" xfId="0" applyFont="1" applyBorder="1">
      <alignment vertical="center"/>
    </xf>
    <xf numFmtId="0" fontId="45" fillId="0" borderId="23" xfId="0" applyFont="1" applyBorder="1">
      <alignment vertical="center"/>
    </xf>
    <xf numFmtId="0" fontId="45" fillId="0" borderId="37" xfId="0" applyFont="1" applyBorder="1" applyAlignment="1">
      <alignment horizontal="center" vertical="center"/>
    </xf>
    <xf numFmtId="0" fontId="45" fillId="0" borderId="76" xfId="0" applyFont="1" applyBorder="1" applyAlignment="1">
      <alignment horizontal="center" vertical="center"/>
    </xf>
    <xf numFmtId="0" fontId="51" fillId="0" borderId="70" xfId="0" applyFont="1" applyBorder="1" applyAlignment="1">
      <alignment horizontal="center" vertical="center"/>
    </xf>
    <xf numFmtId="0" fontId="51" fillId="0" borderId="16" xfId="0" applyFont="1" applyBorder="1" applyAlignment="1">
      <alignment horizontal="center" vertical="center"/>
    </xf>
    <xf numFmtId="0" fontId="51" fillId="0" borderId="72" xfId="0" applyFont="1" applyBorder="1" applyAlignment="1">
      <alignment horizontal="center" vertical="center"/>
    </xf>
    <xf numFmtId="0" fontId="45" fillId="0" borderId="77" xfId="0" applyFont="1" applyBorder="1" applyAlignment="1">
      <alignment horizontal="center" vertical="center"/>
    </xf>
    <xf numFmtId="0" fontId="45" fillId="0" borderId="76" xfId="0" applyFont="1" applyBorder="1">
      <alignment vertical="center"/>
    </xf>
    <xf numFmtId="0" fontId="51" fillId="0" borderId="14" xfId="0" applyFont="1" applyBorder="1" applyAlignment="1">
      <alignment horizontal="center" vertical="center"/>
    </xf>
    <xf numFmtId="0" fontId="51" fillId="0" borderId="17" xfId="0" applyFont="1" applyBorder="1" applyAlignment="1">
      <alignment horizontal="center" vertical="center"/>
    </xf>
    <xf numFmtId="0" fontId="51" fillId="0" borderId="73" xfId="0" applyFont="1" applyBorder="1" applyAlignment="1">
      <alignment horizontal="center" vertical="center"/>
    </xf>
    <xf numFmtId="0" fontId="50" fillId="0" borderId="77" xfId="0" applyFont="1" applyBorder="1" applyAlignment="1">
      <alignment horizontal="center" vertical="center"/>
    </xf>
    <xf numFmtId="0" fontId="45" fillId="0" borderId="78" xfId="0" applyFont="1" applyBorder="1">
      <alignment vertical="center"/>
    </xf>
    <xf numFmtId="0" fontId="51" fillId="0" borderId="10" xfId="0" applyFont="1" applyBorder="1" applyAlignment="1">
      <alignment horizontal="center" vertical="center"/>
    </xf>
    <xf numFmtId="0" fontId="45" fillId="0" borderId="10" xfId="0" applyFont="1" applyBorder="1" applyAlignment="1">
      <alignment horizontal="center" vertical="center"/>
    </xf>
    <xf numFmtId="0" fontId="51" fillId="0" borderId="15" xfId="0" applyFont="1" applyBorder="1" applyAlignment="1">
      <alignment horizontal="center" vertical="center"/>
    </xf>
    <xf numFmtId="0" fontId="51" fillId="0" borderId="19" xfId="0" applyFont="1" applyBorder="1" applyAlignment="1">
      <alignment horizontal="center" vertical="center"/>
    </xf>
    <xf numFmtId="0" fontId="51" fillId="0" borderId="75" xfId="0" applyFont="1" applyBorder="1" applyAlignment="1">
      <alignment horizontal="center" vertical="center"/>
    </xf>
    <xf numFmtId="0" fontId="51" fillId="0" borderId="79" xfId="0" applyFont="1" applyBorder="1" applyAlignment="1">
      <alignment horizontal="center" vertical="center"/>
    </xf>
    <xf numFmtId="179" fontId="0" fillId="0" borderId="51" xfId="0" applyNumberFormat="1" applyBorder="1">
      <alignment vertical="center"/>
    </xf>
    <xf numFmtId="177" fontId="45" fillId="0" borderId="51" xfId="0" applyNumberFormat="1" applyFont="1" applyBorder="1">
      <alignment vertical="center"/>
    </xf>
    <xf numFmtId="177" fontId="45" fillId="0" borderId="51" xfId="0" applyNumberFormat="1" applyFont="1" applyBorder="1" applyAlignment="1">
      <alignment horizontal="center" vertical="center"/>
    </xf>
    <xf numFmtId="55" fontId="45" fillId="0" borderId="32" xfId="0" applyNumberFormat="1" applyFont="1" applyBorder="1" applyAlignment="1">
      <alignment horizontal="center" vertical="center"/>
    </xf>
    <xf numFmtId="0" fontId="45" fillId="0" borderId="33" xfId="0" applyFont="1" applyBorder="1" applyAlignment="1">
      <alignment horizontal="center" vertical="center"/>
    </xf>
    <xf numFmtId="179" fontId="45" fillId="0" borderId="33" xfId="0" applyNumberFormat="1" applyFont="1" applyBorder="1" applyAlignment="1">
      <alignment horizontal="right" vertical="center"/>
    </xf>
    <xf numFmtId="178" fontId="45" fillId="0" borderId="34" xfId="0" applyNumberFormat="1" applyFont="1" applyBorder="1" applyAlignment="1">
      <alignment horizontal="right" vertical="center"/>
    </xf>
    <xf numFmtId="176" fontId="45" fillId="0" borderId="82" xfId="0" applyNumberFormat="1" applyFont="1" applyBorder="1">
      <alignment vertical="center"/>
    </xf>
    <xf numFmtId="181" fontId="45" fillId="0" borderId="84" xfId="0" applyNumberFormat="1" applyFont="1" applyBorder="1" applyAlignment="1">
      <alignment horizontal="left" vertical="center"/>
    </xf>
    <xf numFmtId="55" fontId="45" fillId="0" borderId="0" xfId="0" applyNumberFormat="1" applyFont="1">
      <alignment vertical="center"/>
    </xf>
    <xf numFmtId="179" fontId="45" fillId="0" borderId="79" xfId="0" applyNumberFormat="1" applyFont="1" applyBorder="1">
      <alignment vertical="center"/>
    </xf>
    <xf numFmtId="0" fontId="45" fillId="0" borderId="43" xfId="0" applyFont="1" applyBorder="1">
      <alignment vertical="center"/>
    </xf>
    <xf numFmtId="0" fontId="45" fillId="0" borderId="38" xfId="0" applyFont="1" applyBorder="1">
      <alignment vertical="center"/>
    </xf>
    <xf numFmtId="179" fontId="45" fillId="0" borderId="39" xfId="0" applyNumberFormat="1" applyFont="1" applyBorder="1">
      <alignment vertical="center"/>
    </xf>
    <xf numFmtId="0" fontId="53" fillId="0" borderId="0" xfId="0" applyFont="1">
      <alignment vertical="center"/>
    </xf>
    <xf numFmtId="179" fontId="49" fillId="0" borderId="0" xfId="0" applyNumberFormat="1" applyFont="1">
      <alignment vertical="center"/>
    </xf>
    <xf numFmtId="0" fontId="49" fillId="0" borderId="0" xfId="0" applyFont="1" applyAlignment="1">
      <alignment vertical="center" wrapText="1"/>
    </xf>
    <xf numFmtId="0" fontId="45" fillId="0" borderId="56" xfId="0" applyFont="1" applyBorder="1">
      <alignment vertical="center"/>
    </xf>
    <xf numFmtId="0" fontId="28" fillId="0" borderId="49" xfId="0" applyFont="1" applyBorder="1">
      <alignment vertical="center"/>
    </xf>
    <xf numFmtId="0" fontId="45" fillId="0" borderId="31" xfId="0" applyFont="1" applyBorder="1">
      <alignment vertical="center"/>
    </xf>
    <xf numFmtId="0" fontId="45" fillId="0" borderId="44" xfId="0" applyFont="1" applyBorder="1">
      <alignment vertical="center"/>
    </xf>
    <xf numFmtId="0" fontId="45" fillId="0" borderId="64" xfId="0" applyFont="1" applyBorder="1">
      <alignment vertical="center"/>
    </xf>
    <xf numFmtId="2" fontId="45" fillId="0" borderId="44" xfId="0" applyNumberFormat="1" applyFont="1" applyBorder="1">
      <alignment vertical="center"/>
    </xf>
    <xf numFmtId="0" fontId="45" fillId="0" borderId="65" xfId="0" applyFont="1" applyBorder="1">
      <alignment vertical="center"/>
    </xf>
    <xf numFmtId="0" fontId="45" fillId="0" borderId="24" xfId="0" applyFont="1" applyBorder="1" applyAlignment="1">
      <alignment horizontal="center" vertical="center"/>
    </xf>
    <xf numFmtId="0" fontId="45" fillId="0" borderId="25" xfId="0" applyFont="1" applyBorder="1">
      <alignment vertical="center"/>
    </xf>
    <xf numFmtId="0" fontId="45" fillId="0" borderId="26" xfId="0" applyFont="1" applyBorder="1" applyAlignment="1">
      <alignment horizontal="center" vertical="center"/>
    </xf>
    <xf numFmtId="0" fontId="45" fillId="0" borderId="21" xfId="0" applyFont="1" applyBorder="1" applyAlignment="1">
      <alignment horizontal="center" vertical="center"/>
    </xf>
    <xf numFmtId="0" fontId="45" fillId="0" borderId="25" xfId="0" applyFont="1" applyBorder="1" applyAlignment="1">
      <alignment horizontal="center" vertical="center"/>
    </xf>
    <xf numFmtId="0" fontId="51" fillId="0" borderId="12" xfId="0" applyFont="1" applyBorder="1" applyAlignment="1">
      <alignment horizontal="center" vertical="center"/>
    </xf>
    <xf numFmtId="0" fontId="51" fillId="0" borderId="18" xfId="0" applyFont="1" applyBorder="1" applyAlignment="1">
      <alignment horizontal="center" vertical="center"/>
    </xf>
    <xf numFmtId="0" fontId="50" fillId="0" borderId="14" xfId="0" applyFont="1" applyBorder="1" applyAlignment="1">
      <alignment horizontal="center" vertical="center"/>
    </xf>
    <xf numFmtId="0" fontId="51" fillId="0" borderId="11" xfId="0" applyFont="1" applyBorder="1" applyAlignment="1">
      <alignment horizontal="center" vertical="center"/>
    </xf>
    <xf numFmtId="0" fontId="50" fillId="0" borderId="18" xfId="0" applyFont="1" applyBorder="1" applyAlignment="1">
      <alignment horizontal="center" vertical="center"/>
    </xf>
    <xf numFmtId="0" fontId="50" fillId="0" borderId="21" xfId="0" applyFont="1" applyBorder="1" applyAlignment="1">
      <alignment horizontal="center" vertical="center"/>
    </xf>
    <xf numFmtId="0" fontId="45" fillId="0" borderId="27" xfId="0" applyFont="1" applyBorder="1">
      <alignment vertical="center"/>
    </xf>
    <xf numFmtId="0" fontId="51" fillId="0" borderId="20" xfId="0" applyFont="1" applyBorder="1" applyAlignment="1">
      <alignment horizontal="center" vertical="center"/>
    </xf>
    <xf numFmtId="0" fontId="51" fillId="0" borderId="22" xfId="0" applyFont="1" applyBorder="1" applyAlignment="1">
      <alignment horizontal="center" vertical="center"/>
    </xf>
    <xf numFmtId="55" fontId="0" fillId="0" borderId="40" xfId="0" quotePrefix="1" applyNumberFormat="1" applyBorder="1" applyAlignment="1">
      <alignment horizontal="right" vertical="center"/>
    </xf>
    <xf numFmtId="179" fontId="45" fillId="0" borderId="28" xfId="0" applyNumberFormat="1" applyFont="1" applyBorder="1">
      <alignment vertical="center"/>
    </xf>
    <xf numFmtId="179" fontId="45" fillId="0" borderId="29" xfId="0" applyNumberFormat="1" applyFont="1" applyBorder="1">
      <alignment vertical="center"/>
    </xf>
    <xf numFmtId="179" fontId="45" fillId="0" borderId="41" xfId="0" applyNumberFormat="1" applyFont="1" applyBorder="1" applyAlignment="1">
      <alignment horizontal="center" vertical="center"/>
    </xf>
    <xf numFmtId="179" fontId="45" fillId="0" borderId="28" xfId="0" applyNumberFormat="1" applyFont="1" applyBorder="1" applyAlignment="1">
      <alignment horizontal="center" vertical="center"/>
    </xf>
    <xf numFmtId="179" fontId="1" fillId="0" borderId="28" xfId="620" applyNumberFormat="1" applyFont="1" applyBorder="1">
      <alignment vertical="center"/>
    </xf>
    <xf numFmtId="179" fontId="45" fillId="0" borderId="30" xfId="0" applyNumberFormat="1" applyFont="1" applyBorder="1">
      <alignment vertical="center"/>
    </xf>
    <xf numFmtId="179" fontId="45" fillId="0" borderId="31" xfId="0" applyNumberFormat="1" applyFont="1" applyBorder="1">
      <alignment vertical="center"/>
    </xf>
    <xf numFmtId="179" fontId="0" fillId="0" borderId="41" xfId="0" applyNumberFormat="1" applyBorder="1">
      <alignment vertical="center"/>
    </xf>
    <xf numFmtId="179" fontId="45" fillId="0" borderId="28" xfId="620" applyNumberFormat="1" applyFont="1" applyBorder="1" applyAlignment="1">
      <alignment horizontal="center" vertical="center"/>
    </xf>
    <xf numFmtId="179" fontId="45" fillId="0" borderId="33" xfId="0" applyNumberFormat="1" applyFont="1" applyBorder="1" applyAlignment="1">
      <alignment horizontal="center" vertical="center"/>
    </xf>
    <xf numFmtId="179" fontId="45" fillId="0" borderId="34" xfId="0" applyNumberFormat="1" applyFont="1" applyBorder="1">
      <alignment vertical="center"/>
    </xf>
    <xf numFmtId="179" fontId="0" fillId="0" borderId="42" xfId="0" applyNumberFormat="1" applyBorder="1">
      <alignment vertical="center"/>
    </xf>
    <xf numFmtId="179" fontId="0" fillId="0" borderId="33" xfId="0" applyNumberFormat="1" applyBorder="1" applyAlignment="1">
      <alignment horizontal="center" vertical="center"/>
    </xf>
    <xf numFmtId="179" fontId="0" fillId="0" borderId="34" xfId="0" applyNumberFormat="1" applyBorder="1">
      <alignment vertical="center"/>
    </xf>
    <xf numFmtId="179" fontId="0" fillId="0" borderId="33" xfId="0" applyNumberFormat="1" applyBorder="1">
      <alignment vertical="center"/>
    </xf>
    <xf numFmtId="179" fontId="45" fillId="0" borderId="35" xfId="0" applyNumberFormat="1" applyFont="1" applyBorder="1">
      <alignment vertical="center"/>
    </xf>
    <xf numFmtId="179" fontId="45" fillId="0" borderId="36" xfId="0" applyNumberFormat="1" applyFont="1" applyBorder="1">
      <alignment vertical="center"/>
    </xf>
    <xf numFmtId="179" fontId="45" fillId="0" borderId="37" xfId="0" applyNumberFormat="1" applyFont="1" applyBorder="1">
      <alignment vertical="center"/>
    </xf>
    <xf numFmtId="179" fontId="45" fillId="0" borderId="43" xfId="0" applyNumberFormat="1" applyFont="1" applyBorder="1">
      <alignment vertical="center"/>
    </xf>
    <xf numFmtId="179" fontId="45" fillId="0" borderId="38" xfId="0" applyNumberFormat="1" applyFont="1" applyBorder="1">
      <alignment vertical="center"/>
    </xf>
    <xf numFmtId="179" fontId="0" fillId="0" borderId="41" xfId="0" applyNumberFormat="1" applyBorder="1" applyAlignment="1">
      <alignment horizontal="center" vertical="center"/>
    </xf>
    <xf numFmtId="179" fontId="0" fillId="0" borderId="28" xfId="0" applyNumberFormat="1" applyBorder="1" applyAlignment="1">
      <alignment horizontal="center" vertical="center"/>
    </xf>
    <xf numFmtId="179" fontId="0" fillId="0" borderId="28" xfId="620" applyNumberFormat="1" applyFont="1" applyBorder="1">
      <alignment vertical="center"/>
    </xf>
    <xf numFmtId="179" fontId="0" fillId="0" borderId="28" xfId="0" applyNumberFormat="1" applyBorder="1">
      <alignment vertical="center"/>
    </xf>
    <xf numFmtId="179" fontId="0" fillId="0" borderId="28" xfId="620" applyNumberFormat="1" applyFont="1" applyBorder="1" applyAlignment="1">
      <alignment horizontal="center" vertical="center"/>
    </xf>
    <xf numFmtId="179" fontId="45" fillId="0" borderId="42" xfId="620" applyNumberFormat="1" applyFont="1" applyBorder="1" applyAlignment="1">
      <alignment horizontal="right" vertical="center"/>
    </xf>
    <xf numFmtId="0" fontId="25" fillId="0" borderId="0" xfId="1061" applyFont="1" applyAlignment="1">
      <alignment horizontal="left" vertical="center"/>
    </xf>
    <xf numFmtId="0" fontId="25" fillId="0" borderId="0" xfId="1061" applyFont="1" applyAlignment="1">
      <alignment horizontal="right" vertical="center"/>
    </xf>
    <xf numFmtId="0" fontId="45" fillId="0" borderId="31" xfId="0" applyFont="1" applyBorder="1" applyAlignment="1">
      <alignment vertical="center" shrinkToFit="1"/>
    </xf>
    <xf numFmtId="0" fontId="45" fillId="0" borderId="65" xfId="0" applyFont="1" applyBorder="1" applyAlignment="1">
      <alignment vertical="center" shrinkToFit="1"/>
    </xf>
    <xf numFmtId="0" fontId="37" fillId="0" borderId="28" xfId="0" applyFont="1" applyBorder="1">
      <alignment vertical="center"/>
    </xf>
    <xf numFmtId="0" fontId="0" fillId="0" borderId="28" xfId="0" applyBorder="1">
      <alignment vertical="center"/>
    </xf>
    <xf numFmtId="0" fontId="0" fillId="0" borderId="28" xfId="0" applyBorder="1" applyAlignment="1">
      <alignment horizontal="left" vertical="center"/>
    </xf>
    <xf numFmtId="0" fontId="37" fillId="0" borderId="28" xfId="0" applyFont="1" applyBorder="1" applyAlignment="1">
      <alignment horizontal="left" vertical="center"/>
    </xf>
    <xf numFmtId="0" fontId="38" fillId="0" borderId="0" xfId="1061" applyFont="1" applyAlignment="1">
      <alignment horizontal="center" vertical="center"/>
    </xf>
    <xf numFmtId="0" fontId="23" fillId="0" borderId="0" xfId="1061" applyAlignment="1">
      <alignment horizontal="center" vertical="center"/>
    </xf>
    <xf numFmtId="0" fontId="4" fillId="0" borderId="12" xfId="1061" applyFont="1" applyBorder="1" applyAlignment="1">
      <alignment horizontal="center" vertical="center" textRotation="255"/>
    </xf>
    <xf numFmtId="0" fontId="4" fillId="0" borderId="10" xfId="1061" applyFont="1" applyBorder="1" applyAlignment="1">
      <alignment horizontal="center" vertical="center" textRotation="255"/>
    </xf>
    <xf numFmtId="0" fontId="3" fillId="0" borderId="0" xfId="1061" applyFont="1" applyAlignment="1">
      <alignment vertical="center" wrapText="1"/>
    </xf>
    <xf numFmtId="0" fontId="0" fillId="0" borderId="0" xfId="0" applyAlignment="1">
      <alignment vertical="center" wrapText="1"/>
    </xf>
    <xf numFmtId="0" fontId="3" fillId="0" borderId="0" xfId="0" applyFont="1" applyAlignment="1">
      <alignment vertical="center" wrapText="1"/>
    </xf>
    <xf numFmtId="58" fontId="0" fillId="0" borderId="0" xfId="1061" applyNumberFormat="1" applyFont="1" applyAlignment="1">
      <alignment horizontal="left" vertical="center"/>
    </xf>
    <xf numFmtId="0" fontId="0" fillId="0" borderId="0" xfId="0" applyAlignment="1">
      <alignment horizontal="left" vertical="center"/>
    </xf>
    <xf numFmtId="0" fontId="46" fillId="0" borderId="0" xfId="0" applyFont="1" applyAlignment="1">
      <alignment horizontal="center" vertical="center"/>
    </xf>
    <xf numFmtId="0" fontId="31" fillId="0" borderId="0" xfId="0" applyFont="1" applyAlignment="1">
      <alignment horizontal="center" vertical="center"/>
    </xf>
    <xf numFmtId="177" fontId="45" fillId="0" borderId="34" xfId="0" applyNumberFormat="1" applyFont="1" applyBorder="1" applyAlignment="1">
      <alignment horizontal="center" vertical="center"/>
    </xf>
    <xf numFmtId="177" fontId="45" fillId="0" borderId="83" xfId="0" applyNumberFormat="1" applyFont="1" applyBorder="1" applyAlignment="1">
      <alignment horizontal="center" vertical="center"/>
    </xf>
    <xf numFmtId="0" fontId="45" fillId="0" borderId="45" xfId="0" applyFont="1" applyBorder="1" applyAlignment="1">
      <alignment vertical="center" shrinkToFit="1"/>
    </xf>
    <xf numFmtId="0" fontId="45" fillId="0" borderId="58" xfId="0" applyFont="1" applyBorder="1">
      <alignment vertical="center"/>
    </xf>
    <xf numFmtId="0" fontId="45" fillId="0" borderId="0" xfId="0" applyFont="1">
      <alignment vertical="center"/>
    </xf>
    <xf numFmtId="179" fontId="45" fillId="0" borderId="81" xfId="0" applyNumberFormat="1" applyFont="1" applyBorder="1" applyAlignment="1">
      <alignment horizontal="right" vertical="center"/>
    </xf>
    <xf numFmtId="179" fontId="45" fillId="0" borderId="77" xfId="0" applyNumberFormat="1" applyFont="1" applyBorder="1" applyAlignment="1">
      <alignment horizontal="right" vertical="center"/>
    </xf>
    <xf numFmtId="179" fontId="45" fillId="0" borderId="79" xfId="0" applyNumberFormat="1" applyFont="1" applyBorder="1" applyAlignment="1">
      <alignment horizontal="right" vertical="center"/>
    </xf>
    <xf numFmtId="55" fontId="0" fillId="0" borderId="80" xfId="0" quotePrefix="1" applyNumberFormat="1" applyBorder="1" applyAlignment="1">
      <alignment horizontal="center" vertical="center"/>
    </xf>
    <xf numFmtId="55" fontId="0" fillId="0" borderId="25" xfId="0" quotePrefix="1" applyNumberFormat="1" applyBorder="1" applyAlignment="1">
      <alignment horizontal="center" vertical="center"/>
    </xf>
    <xf numFmtId="55" fontId="0" fillId="0" borderId="27" xfId="0" quotePrefix="1" applyNumberFormat="1" applyBorder="1" applyAlignment="1">
      <alignment horizontal="center" vertical="center"/>
    </xf>
    <xf numFmtId="3" fontId="0" fillId="0" borderId="12" xfId="0" applyNumberFormat="1" applyBorder="1" applyAlignment="1">
      <alignment horizontal="center" vertical="center"/>
    </xf>
    <xf numFmtId="3" fontId="0" fillId="0" borderId="11" xfId="0" applyNumberFormat="1" applyBorder="1" applyAlignment="1">
      <alignment horizontal="center" vertical="center"/>
    </xf>
    <xf numFmtId="3" fontId="0" fillId="0" borderId="10" xfId="0" applyNumberFormat="1" applyBorder="1" applyAlignment="1">
      <alignment horizontal="center" vertical="center"/>
    </xf>
    <xf numFmtId="178" fontId="45" fillId="0" borderId="12" xfId="0" applyNumberFormat="1" applyFont="1" applyBorder="1" applyAlignment="1">
      <alignment horizontal="right" vertical="center"/>
    </xf>
    <xf numFmtId="178" fontId="45" fillId="0" borderId="11" xfId="0" applyNumberFormat="1" applyFont="1" applyBorder="1" applyAlignment="1">
      <alignment horizontal="right" vertical="center"/>
    </xf>
    <xf numFmtId="178" fontId="45" fillId="0" borderId="10" xfId="0" applyNumberFormat="1" applyFont="1" applyBorder="1" applyAlignment="1">
      <alignment horizontal="right" vertical="center"/>
    </xf>
    <xf numFmtId="178" fontId="45" fillId="0" borderId="70" xfId="0" applyNumberFormat="1" applyFont="1" applyBorder="1" applyAlignment="1">
      <alignment horizontal="right" vertical="center"/>
    </xf>
    <xf numFmtId="178" fontId="45" fillId="0" borderId="14" xfId="0" applyNumberFormat="1" applyFont="1" applyBorder="1" applyAlignment="1">
      <alignment horizontal="right" vertical="center"/>
    </xf>
    <xf numFmtId="178" fontId="45" fillId="0" borderId="15" xfId="0" applyNumberFormat="1" applyFont="1" applyBorder="1" applyAlignment="1">
      <alignment horizontal="right" vertical="center"/>
    </xf>
    <xf numFmtId="179" fontId="0" fillId="0" borderId="16" xfId="0" quotePrefix="1" applyNumberFormat="1" applyBorder="1" applyAlignment="1">
      <alignment horizontal="right" vertical="center"/>
    </xf>
    <xf numFmtId="179" fontId="0" fillId="0" borderId="17" xfId="0" quotePrefix="1" applyNumberFormat="1" applyBorder="1" applyAlignment="1">
      <alignment horizontal="right" vertical="center"/>
    </xf>
    <xf numFmtId="179" fontId="0" fillId="0" borderId="19" xfId="0" quotePrefix="1" applyNumberFormat="1" applyBorder="1" applyAlignment="1">
      <alignment horizontal="right" vertical="center"/>
    </xf>
    <xf numFmtId="177" fontId="45" fillId="0" borderId="70" xfId="0" applyNumberFormat="1" applyFont="1" applyBorder="1" applyAlignment="1">
      <alignment horizontal="center" vertical="center"/>
    </xf>
    <xf numFmtId="177" fontId="45" fillId="0" borderId="71" xfId="0" applyNumberFormat="1" applyFont="1" applyBorder="1" applyAlignment="1">
      <alignment horizontal="center" vertical="center"/>
    </xf>
    <xf numFmtId="177" fontId="45" fillId="0" borderId="14" xfId="0" applyNumberFormat="1" applyFont="1" applyBorder="1" applyAlignment="1">
      <alignment horizontal="center" vertical="center"/>
    </xf>
    <xf numFmtId="177" fontId="45" fillId="0" borderId="0" xfId="0" applyNumberFormat="1" applyFont="1" applyAlignment="1">
      <alignment horizontal="center" vertical="center"/>
    </xf>
    <xf numFmtId="177" fontId="45" fillId="0" borderId="15" xfId="0" applyNumberFormat="1" applyFont="1" applyBorder="1" applyAlignment="1">
      <alignment horizontal="center" vertical="center"/>
    </xf>
    <xf numFmtId="177" fontId="45" fillId="0" borderId="74" xfId="0" applyNumberFormat="1" applyFont="1" applyBorder="1" applyAlignment="1">
      <alignment horizontal="center" vertical="center"/>
    </xf>
    <xf numFmtId="0" fontId="51" fillId="0" borderId="12" xfId="0" applyFont="1" applyBorder="1" applyAlignment="1">
      <alignment horizontal="center" vertical="center" wrapText="1"/>
    </xf>
    <xf numFmtId="0" fontId="51" fillId="0" borderId="11" xfId="0" applyFont="1" applyBorder="1" applyAlignment="1">
      <alignment horizontal="center" vertical="center" wrapText="1"/>
    </xf>
    <xf numFmtId="0" fontId="52" fillId="0" borderId="12" xfId="0" applyFont="1" applyBorder="1" applyAlignment="1">
      <alignment horizontal="center" vertical="center" wrapText="1"/>
    </xf>
    <xf numFmtId="0" fontId="52" fillId="0" borderId="11" xfId="0" applyFont="1" applyBorder="1" applyAlignment="1">
      <alignment horizontal="center" vertical="center" wrapText="1"/>
    </xf>
    <xf numFmtId="0" fontId="28" fillId="0" borderId="29" xfId="0" applyFont="1" applyBorder="1" applyAlignment="1">
      <alignment horizontal="center" vertical="center"/>
    </xf>
    <xf numFmtId="0" fontId="28" fillId="0" borderId="49" xfId="0" applyFont="1" applyBorder="1" applyAlignment="1">
      <alignment horizontal="center" vertical="center"/>
    </xf>
    <xf numFmtId="0" fontId="28" fillId="0" borderId="51" xfId="0" applyFont="1" applyBorder="1" applyAlignment="1">
      <alignment horizontal="center" vertical="center"/>
    </xf>
    <xf numFmtId="0" fontId="45" fillId="0" borderId="29" xfId="0" applyFont="1" applyBorder="1" applyAlignment="1">
      <alignment horizontal="center" vertical="center"/>
    </xf>
    <xf numFmtId="0" fontId="45" fillId="0" borderId="51" xfId="0" applyFont="1" applyBorder="1" applyAlignment="1">
      <alignment horizontal="center" vertical="center"/>
    </xf>
    <xf numFmtId="0" fontId="45" fillId="0" borderId="70" xfId="0" applyFont="1" applyBorder="1" applyAlignment="1">
      <alignment horizontal="left" vertical="center"/>
    </xf>
    <xf numFmtId="0" fontId="45" fillId="0" borderId="72" xfId="0" applyFont="1" applyBorder="1" applyAlignment="1">
      <alignment horizontal="left" vertical="center"/>
    </xf>
    <xf numFmtId="0" fontId="45" fillId="0" borderId="14" xfId="0" applyFont="1" applyBorder="1" applyAlignment="1">
      <alignment horizontal="left" vertical="center"/>
    </xf>
    <xf numFmtId="0" fontId="45" fillId="0" borderId="73" xfId="0" applyFont="1" applyBorder="1" applyAlignment="1">
      <alignment horizontal="left" vertical="center"/>
    </xf>
    <xf numFmtId="0" fontId="45" fillId="0" borderId="15" xfId="0" applyFont="1" applyBorder="1" applyAlignment="1">
      <alignment horizontal="left" vertical="center"/>
    </xf>
    <xf numFmtId="0" fontId="45" fillId="0" borderId="75" xfId="0" applyFont="1" applyBorder="1" applyAlignment="1">
      <alignment horizontal="left" vertical="center"/>
    </xf>
    <xf numFmtId="0" fontId="45" fillId="0" borderId="48" xfId="0" applyFont="1" applyBorder="1" applyAlignment="1">
      <alignment horizontal="center" vertical="center"/>
    </xf>
    <xf numFmtId="0" fontId="45" fillId="0" borderId="58" xfId="0" applyFont="1" applyBorder="1" applyAlignment="1">
      <alignment horizontal="center" vertical="center"/>
    </xf>
    <xf numFmtId="0" fontId="45" fillId="0" borderId="46" xfId="0" applyFont="1" applyBorder="1" applyAlignment="1">
      <alignment horizontal="center" vertical="center"/>
    </xf>
    <xf numFmtId="0" fontId="51" fillId="0" borderId="70" xfId="0" applyFont="1" applyBorder="1" applyAlignment="1">
      <alignment horizontal="center" vertical="center"/>
    </xf>
    <xf numFmtId="0" fontId="51" fillId="0" borderId="71" xfId="0" applyFont="1" applyBorder="1" applyAlignment="1">
      <alignment horizontal="center" vertical="center"/>
    </xf>
    <xf numFmtId="0" fontId="51" fillId="0" borderId="14" xfId="0" applyFont="1" applyBorder="1" applyAlignment="1">
      <alignment horizontal="center" vertical="center"/>
    </xf>
    <xf numFmtId="0" fontId="51" fillId="0" borderId="0" xfId="0" applyFont="1" applyAlignment="1">
      <alignment horizontal="center" vertical="center"/>
    </xf>
    <xf numFmtId="0" fontId="51" fillId="0" borderId="15" xfId="0" applyFont="1" applyBorder="1" applyAlignment="1">
      <alignment horizontal="center" vertical="center"/>
    </xf>
    <xf numFmtId="0" fontId="51" fillId="0" borderId="74" xfId="0" applyFont="1" applyBorder="1" applyAlignment="1">
      <alignment horizontal="center" vertical="center"/>
    </xf>
    <xf numFmtId="0" fontId="50" fillId="0" borderId="12" xfId="0" applyFont="1" applyBorder="1" applyAlignment="1">
      <alignment horizontal="center" vertical="center"/>
    </xf>
    <xf numFmtId="0" fontId="50" fillId="0" borderId="11" xfId="0" applyFont="1" applyBorder="1" applyAlignment="1">
      <alignment horizontal="center" vertical="center"/>
    </xf>
    <xf numFmtId="0" fontId="49" fillId="0" borderId="0" xfId="0" applyFont="1" applyAlignment="1">
      <alignment horizontal="center" vertical="center" wrapText="1"/>
    </xf>
    <xf numFmtId="179" fontId="49" fillId="0" borderId="0" xfId="0" applyNumberFormat="1" applyFont="1" applyAlignment="1">
      <alignment horizontal="right" vertical="center"/>
    </xf>
    <xf numFmtId="0" fontId="49" fillId="0" borderId="0" xfId="0" applyFont="1" applyAlignment="1">
      <alignment horizontal="left" vertical="center"/>
    </xf>
    <xf numFmtId="0" fontId="45" fillId="0" borderId="49" xfId="0" applyFont="1" applyBorder="1" applyAlignment="1">
      <alignment horizontal="center" vertical="center"/>
    </xf>
    <xf numFmtId="0" fontId="45" fillId="0" borderId="55" xfId="0" applyFont="1" applyBorder="1" applyAlignment="1">
      <alignment horizontal="center" vertical="center"/>
    </xf>
    <xf numFmtId="0" fontId="45" fillId="0" borderId="50" xfId="0" applyFont="1" applyBorder="1" applyAlignment="1">
      <alignment horizontal="center" vertical="center"/>
    </xf>
    <xf numFmtId="0" fontId="51" fillId="0" borderId="12" xfId="0" applyFont="1" applyBorder="1" applyAlignment="1">
      <alignment horizontal="center" vertical="center"/>
    </xf>
    <xf numFmtId="0" fontId="51" fillId="0" borderId="11" xfId="0" applyFont="1" applyBorder="1" applyAlignment="1">
      <alignment horizontal="center" vertical="center"/>
    </xf>
    <xf numFmtId="179" fontId="45" fillId="0" borderId="45" xfId="0" applyNumberFormat="1" applyFont="1" applyBorder="1" applyAlignment="1">
      <alignment vertical="center" shrinkToFit="1"/>
    </xf>
    <xf numFmtId="179" fontId="45" fillId="0" borderId="46" xfId="0" applyNumberFormat="1" applyFont="1" applyBorder="1" applyAlignment="1">
      <alignment vertical="center" shrinkToFit="1"/>
    </xf>
    <xf numFmtId="0" fontId="49" fillId="0" borderId="0" xfId="0" applyFont="1" applyAlignment="1">
      <alignment horizontal="center" vertical="center"/>
    </xf>
    <xf numFmtId="0" fontId="28" fillId="0" borderId="45" xfId="0" applyFont="1" applyBorder="1" applyAlignment="1">
      <alignment horizontal="center" vertical="center"/>
    </xf>
    <xf numFmtId="0" fontId="28" fillId="0" borderId="58" xfId="0" applyFont="1" applyBorder="1" applyAlignment="1">
      <alignment horizontal="center" vertical="center"/>
    </xf>
    <xf numFmtId="0" fontId="28" fillId="0" borderId="59" xfId="0" applyFont="1" applyBorder="1" applyAlignment="1">
      <alignment horizontal="center" vertical="center"/>
    </xf>
    <xf numFmtId="0" fontId="45" fillId="0" borderId="60" xfId="0" applyFont="1" applyBorder="1" applyAlignment="1">
      <alignment horizontal="center" vertical="center"/>
    </xf>
    <xf numFmtId="0" fontId="45" fillId="0" borderId="61" xfId="0" applyFont="1" applyBorder="1" applyAlignment="1">
      <alignment horizontal="left" vertical="center"/>
    </xf>
    <xf numFmtId="0" fontId="45" fillId="0" borderId="62" xfId="0" applyFont="1" applyBorder="1" applyAlignment="1">
      <alignment horizontal="left" vertical="center"/>
    </xf>
    <xf numFmtId="0" fontId="45" fillId="0" borderId="63" xfId="0" applyFont="1" applyBorder="1" applyAlignment="1">
      <alignment horizontal="left" vertical="center"/>
    </xf>
    <xf numFmtId="0" fontId="45" fillId="0" borderId="47" xfId="0" applyFont="1" applyBorder="1" applyAlignment="1">
      <alignment horizontal="center" vertical="center"/>
    </xf>
    <xf numFmtId="0" fontId="45" fillId="0" borderId="52" xfId="0" applyFont="1" applyBorder="1" applyAlignment="1">
      <alignment horizontal="center" vertical="center"/>
    </xf>
    <xf numFmtId="0" fontId="45" fillId="0" borderId="53" xfId="0" applyFont="1" applyBorder="1" applyAlignment="1">
      <alignment horizontal="center" vertical="center"/>
    </xf>
    <xf numFmtId="0" fontId="45" fillId="0" borderId="54" xfId="0" applyFont="1" applyBorder="1" applyAlignment="1">
      <alignment horizontal="center" vertical="center"/>
    </xf>
    <xf numFmtId="179" fontId="45" fillId="0" borderId="46" xfId="0" applyNumberFormat="1" applyFont="1" applyBorder="1">
      <alignment vertical="center"/>
    </xf>
    <xf numFmtId="0" fontId="0" fillId="0" borderId="48" xfId="0" applyBorder="1" applyAlignment="1">
      <alignment horizontal="center" vertical="center"/>
    </xf>
    <xf numFmtId="0" fontId="0" fillId="0" borderId="60" xfId="0" applyBorder="1" applyAlignment="1">
      <alignment horizontal="center" vertical="center"/>
    </xf>
    <xf numFmtId="0" fontId="0" fillId="0" borderId="61" xfId="0" applyBorder="1" applyAlignment="1">
      <alignment horizontal="left" vertical="center"/>
    </xf>
    <xf numFmtId="0" fontId="0" fillId="0" borderId="57" xfId="0" applyBorder="1" applyAlignment="1">
      <alignment horizontal="left" vertical="center"/>
    </xf>
    <xf numFmtId="0" fontId="0" fillId="0" borderId="62" xfId="0" applyBorder="1" applyAlignment="1">
      <alignment horizontal="left" vertical="center"/>
    </xf>
    <xf numFmtId="0" fontId="0" fillId="0" borderId="63" xfId="0" applyBorder="1" applyAlignment="1">
      <alignment horizontal="left" vertical="center"/>
    </xf>
    <xf numFmtId="0" fontId="23" fillId="0" borderId="47" xfId="0" applyFont="1" applyBorder="1" applyAlignment="1">
      <alignment horizontal="center" vertical="center"/>
    </xf>
    <xf numFmtId="0" fontId="23" fillId="0" borderId="48" xfId="0" applyFont="1" applyBorder="1" applyAlignment="1">
      <alignment horizontal="center" vertical="center"/>
    </xf>
    <xf numFmtId="0" fontId="23" fillId="0" borderId="52" xfId="0" applyFont="1" applyBorder="1" applyAlignment="1">
      <alignment horizontal="center" vertical="center"/>
    </xf>
    <xf numFmtId="0" fontId="23" fillId="0" borderId="53" xfId="0" applyFont="1" applyBorder="1" applyAlignment="1">
      <alignment horizontal="center" vertical="center"/>
    </xf>
    <xf numFmtId="0" fontId="23" fillId="0" borderId="54" xfId="0" applyFont="1" applyBorder="1" applyAlignment="1">
      <alignment horizontal="center" vertical="center"/>
    </xf>
    <xf numFmtId="0" fontId="23" fillId="0" borderId="45" xfId="0" applyFont="1" applyBorder="1" applyAlignment="1">
      <alignment vertical="center" shrinkToFit="1"/>
    </xf>
    <xf numFmtId="0" fontId="23" fillId="0" borderId="46" xfId="0" applyFont="1" applyBorder="1">
      <alignment vertical="center"/>
    </xf>
    <xf numFmtId="0" fontId="23" fillId="0" borderId="29" xfId="0" applyFont="1" applyBorder="1" applyAlignment="1">
      <alignment horizontal="center" vertical="center"/>
    </xf>
    <xf numFmtId="0" fontId="23" fillId="0" borderId="49" xfId="0" applyFont="1" applyBorder="1" applyAlignment="1">
      <alignment horizontal="center" vertical="center"/>
    </xf>
    <xf numFmtId="0" fontId="23" fillId="0" borderId="55" xfId="0" applyFont="1" applyBorder="1" applyAlignment="1">
      <alignment horizontal="center" vertical="center"/>
    </xf>
    <xf numFmtId="0" fontId="23" fillId="0" borderId="50" xfId="0" applyFont="1" applyBorder="1" applyAlignment="1">
      <alignment horizontal="center" vertical="center"/>
    </xf>
    <xf numFmtId="0" fontId="23" fillId="0" borderId="51" xfId="0" applyFont="1" applyBorder="1" applyAlignment="1">
      <alignment horizontal="center" vertical="center"/>
    </xf>
    <xf numFmtId="0" fontId="23" fillId="0" borderId="12" xfId="0" applyFont="1" applyBorder="1" applyAlignment="1">
      <alignment horizontal="center" vertical="center" wrapText="1"/>
    </xf>
    <xf numFmtId="0" fontId="23" fillId="0" borderId="11" xfId="0" applyFont="1" applyBorder="1" applyAlignment="1">
      <alignment horizontal="center" vertical="center"/>
    </xf>
  </cellXfs>
  <cellStyles count="1062">
    <cellStyle name="20% - アクセント 1 2" xfId="1" xr:uid="{00000000-0005-0000-0000-000000000000}"/>
    <cellStyle name="20% - アクセント 1 2 2" xfId="2" xr:uid="{00000000-0005-0000-0000-000001000000}"/>
    <cellStyle name="20% - アクセント 1 2 2 2" xfId="3" xr:uid="{00000000-0005-0000-0000-000002000000}"/>
    <cellStyle name="20% - アクセント 1 2 3" xfId="4" xr:uid="{00000000-0005-0000-0000-000003000000}"/>
    <cellStyle name="20% - アクセント 1 3" xfId="5" xr:uid="{00000000-0005-0000-0000-000004000000}"/>
    <cellStyle name="20% - アクセント 1 3 2" xfId="6" xr:uid="{00000000-0005-0000-0000-000005000000}"/>
    <cellStyle name="20% - アクセント 1 3 2 2" xfId="7" xr:uid="{00000000-0005-0000-0000-000006000000}"/>
    <cellStyle name="20% - アクセント 1 3 3" xfId="8" xr:uid="{00000000-0005-0000-0000-000007000000}"/>
    <cellStyle name="20% - アクセント 1 4" xfId="9" xr:uid="{00000000-0005-0000-0000-000008000000}"/>
    <cellStyle name="20% - アクセント 1 4 2" xfId="10" xr:uid="{00000000-0005-0000-0000-000009000000}"/>
    <cellStyle name="20% - アクセント 1 4 2 2" xfId="11" xr:uid="{00000000-0005-0000-0000-00000A000000}"/>
    <cellStyle name="20% - アクセント 1 4 3" xfId="12" xr:uid="{00000000-0005-0000-0000-00000B000000}"/>
    <cellStyle name="20% - アクセント 1 5" xfId="13" xr:uid="{00000000-0005-0000-0000-00000C000000}"/>
    <cellStyle name="20% - アクセント 1 5 2" xfId="14" xr:uid="{00000000-0005-0000-0000-00000D000000}"/>
    <cellStyle name="20% - アクセント 1 5 2 2" xfId="15" xr:uid="{00000000-0005-0000-0000-00000E000000}"/>
    <cellStyle name="20% - アクセント 1 5 3" xfId="16" xr:uid="{00000000-0005-0000-0000-00000F000000}"/>
    <cellStyle name="20% - アクセント 1 6" xfId="17" xr:uid="{00000000-0005-0000-0000-000010000000}"/>
    <cellStyle name="20% - アクセント 1 7" xfId="18" xr:uid="{00000000-0005-0000-0000-000011000000}"/>
    <cellStyle name="20% - アクセント 1 8" xfId="19" xr:uid="{00000000-0005-0000-0000-000012000000}"/>
    <cellStyle name="20% - アクセント 2 2" xfId="20" xr:uid="{00000000-0005-0000-0000-000013000000}"/>
    <cellStyle name="20% - アクセント 2 2 2" xfId="21" xr:uid="{00000000-0005-0000-0000-000014000000}"/>
    <cellStyle name="20% - アクセント 2 2 2 2" xfId="22" xr:uid="{00000000-0005-0000-0000-000015000000}"/>
    <cellStyle name="20% - アクセント 2 2 3" xfId="23" xr:uid="{00000000-0005-0000-0000-000016000000}"/>
    <cellStyle name="20% - アクセント 2 3" xfId="24" xr:uid="{00000000-0005-0000-0000-000017000000}"/>
    <cellStyle name="20% - アクセント 2 3 2" xfId="25" xr:uid="{00000000-0005-0000-0000-000018000000}"/>
    <cellStyle name="20% - アクセント 2 3 2 2" xfId="26" xr:uid="{00000000-0005-0000-0000-000019000000}"/>
    <cellStyle name="20% - アクセント 2 3 3" xfId="27" xr:uid="{00000000-0005-0000-0000-00001A000000}"/>
    <cellStyle name="20% - アクセント 2 4" xfId="28" xr:uid="{00000000-0005-0000-0000-00001B000000}"/>
    <cellStyle name="20% - アクセント 2 4 2" xfId="29" xr:uid="{00000000-0005-0000-0000-00001C000000}"/>
    <cellStyle name="20% - アクセント 2 4 2 2" xfId="30" xr:uid="{00000000-0005-0000-0000-00001D000000}"/>
    <cellStyle name="20% - アクセント 2 4 3" xfId="31" xr:uid="{00000000-0005-0000-0000-00001E000000}"/>
    <cellStyle name="20% - アクセント 2 5" xfId="32" xr:uid="{00000000-0005-0000-0000-00001F000000}"/>
    <cellStyle name="20% - アクセント 2 5 2" xfId="33" xr:uid="{00000000-0005-0000-0000-000020000000}"/>
    <cellStyle name="20% - アクセント 2 5 2 2" xfId="34" xr:uid="{00000000-0005-0000-0000-000021000000}"/>
    <cellStyle name="20% - アクセント 2 5 3" xfId="35" xr:uid="{00000000-0005-0000-0000-000022000000}"/>
    <cellStyle name="20% - アクセント 2 6" xfId="36" xr:uid="{00000000-0005-0000-0000-000023000000}"/>
    <cellStyle name="20% - アクセント 2 7" xfId="37" xr:uid="{00000000-0005-0000-0000-000024000000}"/>
    <cellStyle name="20% - アクセント 2 8" xfId="38" xr:uid="{00000000-0005-0000-0000-000025000000}"/>
    <cellStyle name="20% - アクセント 3 2" xfId="39" xr:uid="{00000000-0005-0000-0000-000026000000}"/>
    <cellStyle name="20% - アクセント 3 2 2" xfId="40" xr:uid="{00000000-0005-0000-0000-000027000000}"/>
    <cellStyle name="20% - アクセント 3 2 2 2" xfId="41" xr:uid="{00000000-0005-0000-0000-000028000000}"/>
    <cellStyle name="20% - アクセント 3 2 3" xfId="42" xr:uid="{00000000-0005-0000-0000-000029000000}"/>
    <cellStyle name="20% - アクセント 3 3" xfId="43" xr:uid="{00000000-0005-0000-0000-00002A000000}"/>
    <cellStyle name="20% - アクセント 3 3 2" xfId="44" xr:uid="{00000000-0005-0000-0000-00002B000000}"/>
    <cellStyle name="20% - アクセント 3 3 2 2" xfId="45" xr:uid="{00000000-0005-0000-0000-00002C000000}"/>
    <cellStyle name="20% - アクセント 3 3 3" xfId="46" xr:uid="{00000000-0005-0000-0000-00002D000000}"/>
    <cellStyle name="20% - アクセント 3 4" xfId="47" xr:uid="{00000000-0005-0000-0000-00002E000000}"/>
    <cellStyle name="20% - アクセント 3 4 2" xfId="48" xr:uid="{00000000-0005-0000-0000-00002F000000}"/>
    <cellStyle name="20% - アクセント 3 4 2 2" xfId="49" xr:uid="{00000000-0005-0000-0000-000030000000}"/>
    <cellStyle name="20% - アクセント 3 4 3" xfId="50" xr:uid="{00000000-0005-0000-0000-000031000000}"/>
    <cellStyle name="20% - アクセント 3 5" xfId="51" xr:uid="{00000000-0005-0000-0000-000032000000}"/>
    <cellStyle name="20% - アクセント 3 5 2" xfId="52" xr:uid="{00000000-0005-0000-0000-000033000000}"/>
    <cellStyle name="20% - アクセント 3 5 2 2" xfId="53" xr:uid="{00000000-0005-0000-0000-000034000000}"/>
    <cellStyle name="20% - アクセント 3 5 3" xfId="54" xr:uid="{00000000-0005-0000-0000-000035000000}"/>
    <cellStyle name="20% - アクセント 3 6" xfId="55" xr:uid="{00000000-0005-0000-0000-000036000000}"/>
    <cellStyle name="20% - アクセント 3 7" xfId="56" xr:uid="{00000000-0005-0000-0000-000037000000}"/>
    <cellStyle name="20% - アクセント 3 8" xfId="57" xr:uid="{00000000-0005-0000-0000-000038000000}"/>
    <cellStyle name="20% - アクセント 4 2" xfId="58" xr:uid="{00000000-0005-0000-0000-000039000000}"/>
    <cellStyle name="20% - アクセント 4 2 2" xfId="59" xr:uid="{00000000-0005-0000-0000-00003A000000}"/>
    <cellStyle name="20% - アクセント 4 2 2 2" xfId="60" xr:uid="{00000000-0005-0000-0000-00003B000000}"/>
    <cellStyle name="20% - アクセント 4 2 3" xfId="61" xr:uid="{00000000-0005-0000-0000-00003C000000}"/>
    <cellStyle name="20% - アクセント 4 3" xfId="62" xr:uid="{00000000-0005-0000-0000-00003D000000}"/>
    <cellStyle name="20% - アクセント 4 3 2" xfId="63" xr:uid="{00000000-0005-0000-0000-00003E000000}"/>
    <cellStyle name="20% - アクセント 4 3 2 2" xfId="64" xr:uid="{00000000-0005-0000-0000-00003F000000}"/>
    <cellStyle name="20% - アクセント 4 3 3" xfId="65" xr:uid="{00000000-0005-0000-0000-000040000000}"/>
    <cellStyle name="20% - アクセント 4 4" xfId="66" xr:uid="{00000000-0005-0000-0000-000041000000}"/>
    <cellStyle name="20% - アクセント 4 4 2" xfId="67" xr:uid="{00000000-0005-0000-0000-000042000000}"/>
    <cellStyle name="20% - アクセント 4 4 2 2" xfId="68" xr:uid="{00000000-0005-0000-0000-000043000000}"/>
    <cellStyle name="20% - アクセント 4 4 3" xfId="69" xr:uid="{00000000-0005-0000-0000-000044000000}"/>
    <cellStyle name="20% - アクセント 4 5" xfId="70" xr:uid="{00000000-0005-0000-0000-000045000000}"/>
    <cellStyle name="20% - アクセント 4 5 2" xfId="71" xr:uid="{00000000-0005-0000-0000-000046000000}"/>
    <cellStyle name="20% - アクセント 4 5 2 2" xfId="72" xr:uid="{00000000-0005-0000-0000-000047000000}"/>
    <cellStyle name="20% - アクセント 4 5 3" xfId="73" xr:uid="{00000000-0005-0000-0000-000048000000}"/>
    <cellStyle name="20% - アクセント 4 6" xfId="74" xr:uid="{00000000-0005-0000-0000-000049000000}"/>
    <cellStyle name="20% - アクセント 4 7" xfId="75" xr:uid="{00000000-0005-0000-0000-00004A000000}"/>
    <cellStyle name="20% - アクセント 4 8" xfId="76" xr:uid="{00000000-0005-0000-0000-00004B000000}"/>
    <cellStyle name="20% - アクセント 5 2" xfId="77" xr:uid="{00000000-0005-0000-0000-00004C000000}"/>
    <cellStyle name="20% - アクセント 5 2 2" xfId="78" xr:uid="{00000000-0005-0000-0000-00004D000000}"/>
    <cellStyle name="20% - アクセント 5 2 2 2" xfId="79" xr:uid="{00000000-0005-0000-0000-00004E000000}"/>
    <cellStyle name="20% - アクセント 5 2 3" xfId="80" xr:uid="{00000000-0005-0000-0000-00004F000000}"/>
    <cellStyle name="20% - アクセント 5 3" xfId="81" xr:uid="{00000000-0005-0000-0000-000050000000}"/>
    <cellStyle name="20% - アクセント 5 3 2" xfId="82" xr:uid="{00000000-0005-0000-0000-000051000000}"/>
    <cellStyle name="20% - アクセント 5 3 2 2" xfId="83" xr:uid="{00000000-0005-0000-0000-000052000000}"/>
    <cellStyle name="20% - アクセント 5 3 3" xfId="84" xr:uid="{00000000-0005-0000-0000-000053000000}"/>
    <cellStyle name="20% - アクセント 5 4" xfId="85" xr:uid="{00000000-0005-0000-0000-000054000000}"/>
    <cellStyle name="20% - アクセント 5 4 2" xfId="86" xr:uid="{00000000-0005-0000-0000-000055000000}"/>
    <cellStyle name="20% - アクセント 5 4 2 2" xfId="87" xr:uid="{00000000-0005-0000-0000-000056000000}"/>
    <cellStyle name="20% - アクセント 5 4 3" xfId="88" xr:uid="{00000000-0005-0000-0000-000057000000}"/>
    <cellStyle name="20% - アクセント 5 5" xfId="89" xr:uid="{00000000-0005-0000-0000-000058000000}"/>
    <cellStyle name="20% - アクセント 5 5 2" xfId="90" xr:uid="{00000000-0005-0000-0000-000059000000}"/>
    <cellStyle name="20% - アクセント 5 5 2 2" xfId="91" xr:uid="{00000000-0005-0000-0000-00005A000000}"/>
    <cellStyle name="20% - アクセント 5 5 3" xfId="92" xr:uid="{00000000-0005-0000-0000-00005B000000}"/>
    <cellStyle name="20% - アクセント 5 6" xfId="93" xr:uid="{00000000-0005-0000-0000-00005C000000}"/>
    <cellStyle name="20% - アクセント 5 7" xfId="94" xr:uid="{00000000-0005-0000-0000-00005D000000}"/>
    <cellStyle name="20% - アクセント 5 8" xfId="95" xr:uid="{00000000-0005-0000-0000-00005E000000}"/>
    <cellStyle name="20% - アクセント 6 2" xfId="96" xr:uid="{00000000-0005-0000-0000-00005F000000}"/>
    <cellStyle name="20% - アクセント 6 2 2" xfId="97" xr:uid="{00000000-0005-0000-0000-000060000000}"/>
    <cellStyle name="20% - アクセント 6 2 2 2" xfId="98" xr:uid="{00000000-0005-0000-0000-000061000000}"/>
    <cellStyle name="20% - アクセント 6 2 3" xfId="99" xr:uid="{00000000-0005-0000-0000-000062000000}"/>
    <cellStyle name="20% - アクセント 6 3" xfId="100" xr:uid="{00000000-0005-0000-0000-000063000000}"/>
    <cellStyle name="20% - アクセント 6 3 2" xfId="101" xr:uid="{00000000-0005-0000-0000-000064000000}"/>
    <cellStyle name="20% - アクセント 6 3 2 2" xfId="102" xr:uid="{00000000-0005-0000-0000-000065000000}"/>
    <cellStyle name="20% - アクセント 6 3 3" xfId="103" xr:uid="{00000000-0005-0000-0000-000066000000}"/>
    <cellStyle name="20% - アクセント 6 4" xfId="104" xr:uid="{00000000-0005-0000-0000-000067000000}"/>
    <cellStyle name="20% - アクセント 6 4 2" xfId="105" xr:uid="{00000000-0005-0000-0000-000068000000}"/>
    <cellStyle name="20% - アクセント 6 4 2 2" xfId="106" xr:uid="{00000000-0005-0000-0000-000069000000}"/>
    <cellStyle name="20% - アクセント 6 4 3" xfId="107" xr:uid="{00000000-0005-0000-0000-00006A000000}"/>
    <cellStyle name="20% - アクセント 6 5" xfId="108" xr:uid="{00000000-0005-0000-0000-00006B000000}"/>
    <cellStyle name="20% - アクセント 6 5 2" xfId="109" xr:uid="{00000000-0005-0000-0000-00006C000000}"/>
    <cellStyle name="20% - アクセント 6 5 2 2" xfId="110" xr:uid="{00000000-0005-0000-0000-00006D000000}"/>
    <cellStyle name="20% - アクセント 6 5 3" xfId="111" xr:uid="{00000000-0005-0000-0000-00006E000000}"/>
    <cellStyle name="20% - アクセント 6 6" xfId="112" xr:uid="{00000000-0005-0000-0000-00006F000000}"/>
    <cellStyle name="20% - アクセント 6 7" xfId="113" xr:uid="{00000000-0005-0000-0000-000070000000}"/>
    <cellStyle name="20% - アクセント 6 8" xfId="114" xr:uid="{00000000-0005-0000-0000-000071000000}"/>
    <cellStyle name="40% - アクセント 1 2" xfId="115" xr:uid="{00000000-0005-0000-0000-000072000000}"/>
    <cellStyle name="40% - アクセント 1 2 2" xfId="116" xr:uid="{00000000-0005-0000-0000-000073000000}"/>
    <cellStyle name="40% - アクセント 1 2 2 2" xfId="117" xr:uid="{00000000-0005-0000-0000-000074000000}"/>
    <cellStyle name="40% - アクセント 1 2 3" xfId="118" xr:uid="{00000000-0005-0000-0000-000075000000}"/>
    <cellStyle name="40% - アクセント 1 3" xfId="119" xr:uid="{00000000-0005-0000-0000-000076000000}"/>
    <cellStyle name="40% - アクセント 1 3 2" xfId="120" xr:uid="{00000000-0005-0000-0000-000077000000}"/>
    <cellStyle name="40% - アクセント 1 3 2 2" xfId="121" xr:uid="{00000000-0005-0000-0000-000078000000}"/>
    <cellStyle name="40% - アクセント 1 3 3" xfId="122" xr:uid="{00000000-0005-0000-0000-000079000000}"/>
    <cellStyle name="40% - アクセント 1 4" xfId="123" xr:uid="{00000000-0005-0000-0000-00007A000000}"/>
    <cellStyle name="40% - アクセント 1 4 2" xfId="124" xr:uid="{00000000-0005-0000-0000-00007B000000}"/>
    <cellStyle name="40% - アクセント 1 4 2 2" xfId="125" xr:uid="{00000000-0005-0000-0000-00007C000000}"/>
    <cellStyle name="40% - アクセント 1 4 3" xfId="126" xr:uid="{00000000-0005-0000-0000-00007D000000}"/>
    <cellStyle name="40% - アクセント 1 5" xfId="127" xr:uid="{00000000-0005-0000-0000-00007E000000}"/>
    <cellStyle name="40% - アクセント 1 5 2" xfId="128" xr:uid="{00000000-0005-0000-0000-00007F000000}"/>
    <cellStyle name="40% - アクセント 1 5 2 2" xfId="129" xr:uid="{00000000-0005-0000-0000-000080000000}"/>
    <cellStyle name="40% - アクセント 1 5 3" xfId="130" xr:uid="{00000000-0005-0000-0000-000081000000}"/>
    <cellStyle name="40% - アクセント 1 6" xfId="131" xr:uid="{00000000-0005-0000-0000-000082000000}"/>
    <cellStyle name="40% - アクセント 1 7" xfId="132" xr:uid="{00000000-0005-0000-0000-000083000000}"/>
    <cellStyle name="40% - アクセント 1 8" xfId="133" xr:uid="{00000000-0005-0000-0000-000084000000}"/>
    <cellStyle name="40% - アクセント 2 2" xfId="134" xr:uid="{00000000-0005-0000-0000-000085000000}"/>
    <cellStyle name="40% - アクセント 2 2 2" xfId="135" xr:uid="{00000000-0005-0000-0000-000086000000}"/>
    <cellStyle name="40% - アクセント 2 2 2 2" xfId="136" xr:uid="{00000000-0005-0000-0000-000087000000}"/>
    <cellStyle name="40% - アクセント 2 2 3" xfId="137" xr:uid="{00000000-0005-0000-0000-000088000000}"/>
    <cellStyle name="40% - アクセント 2 3" xfId="138" xr:uid="{00000000-0005-0000-0000-000089000000}"/>
    <cellStyle name="40% - アクセント 2 3 2" xfId="139" xr:uid="{00000000-0005-0000-0000-00008A000000}"/>
    <cellStyle name="40% - アクセント 2 3 2 2" xfId="140" xr:uid="{00000000-0005-0000-0000-00008B000000}"/>
    <cellStyle name="40% - アクセント 2 3 3" xfId="141" xr:uid="{00000000-0005-0000-0000-00008C000000}"/>
    <cellStyle name="40% - アクセント 2 4" xfId="142" xr:uid="{00000000-0005-0000-0000-00008D000000}"/>
    <cellStyle name="40% - アクセント 2 4 2" xfId="143" xr:uid="{00000000-0005-0000-0000-00008E000000}"/>
    <cellStyle name="40% - アクセント 2 4 2 2" xfId="144" xr:uid="{00000000-0005-0000-0000-00008F000000}"/>
    <cellStyle name="40% - アクセント 2 4 3" xfId="145" xr:uid="{00000000-0005-0000-0000-000090000000}"/>
    <cellStyle name="40% - アクセント 2 5" xfId="146" xr:uid="{00000000-0005-0000-0000-000091000000}"/>
    <cellStyle name="40% - アクセント 2 5 2" xfId="147" xr:uid="{00000000-0005-0000-0000-000092000000}"/>
    <cellStyle name="40% - アクセント 2 5 2 2" xfId="148" xr:uid="{00000000-0005-0000-0000-000093000000}"/>
    <cellStyle name="40% - アクセント 2 5 3" xfId="149" xr:uid="{00000000-0005-0000-0000-000094000000}"/>
    <cellStyle name="40% - アクセント 2 6" xfId="150" xr:uid="{00000000-0005-0000-0000-000095000000}"/>
    <cellStyle name="40% - アクセント 2 7" xfId="151" xr:uid="{00000000-0005-0000-0000-000096000000}"/>
    <cellStyle name="40% - アクセント 2 8" xfId="152" xr:uid="{00000000-0005-0000-0000-000097000000}"/>
    <cellStyle name="40% - アクセント 3 2" xfId="153" xr:uid="{00000000-0005-0000-0000-000098000000}"/>
    <cellStyle name="40% - アクセント 3 2 2" xfId="154" xr:uid="{00000000-0005-0000-0000-000099000000}"/>
    <cellStyle name="40% - アクセント 3 2 2 2" xfId="155" xr:uid="{00000000-0005-0000-0000-00009A000000}"/>
    <cellStyle name="40% - アクセント 3 2 3" xfId="156" xr:uid="{00000000-0005-0000-0000-00009B000000}"/>
    <cellStyle name="40% - アクセント 3 3" xfId="157" xr:uid="{00000000-0005-0000-0000-00009C000000}"/>
    <cellStyle name="40% - アクセント 3 3 2" xfId="158" xr:uid="{00000000-0005-0000-0000-00009D000000}"/>
    <cellStyle name="40% - アクセント 3 3 2 2" xfId="159" xr:uid="{00000000-0005-0000-0000-00009E000000}"/>
    <cellStyle name="40% - アクセント 3 3 3" xfId="160" xr:uid="{00000000-0005-0000-0000-00009F000000}"/>
    <cellStyle name="40% - アクセント 3 4" xfId="161" xr:uid="{00000000-0005-0000-0000-0000A0000000}"/>
    <cellStyle name="40% - アクセント 3 4 2" xfId="162" xr:uid="{00000000-0005-0000-0000-0000A1000000}"/>
    <cellStyle name="40% - アクセント 3 4 2 2" xfId="163" xr:uid="{00000000-0005-0000-0000-0000A2000000}"/>
    <cellStyle name="40% - アクセント 3 4 3" xfId="164" xr:uid="{00000000-0005-0000-0000-0000A3000000}"/>
    <cellStyle name="40% - アクセント 3 5" xfId="165" xr:uid="{00000000-0005-0000-0000-0000A4000000}"/>
    <cellStyle name="40% - アクセント 3 5 2" xfId="166" xr:uid="{00000000-0005-0000-0000-0000A5000000}"/>
    <cellStyle name="40% - アクセント 3 5 2 2" xfId="167" xr:uid="{00000000-0005-0000-0000-0000A6000000}"/>
    <cellStyle name="40% - アクセント 3 5 3" xfId="168" xr:uid="{00000000-0005-0000-0000-0000A7000000}"/>
    <cellStyle name="40% - アクセント 3 6" xfId="169" xr:uid="{00000000-0005-0000-0000-0000A8000000}"/>
    <cellStyle name="40% - アクセント 3 7" xfId="170" xr:uid="{00000000-0005-0000-0000-0000A9000000}"/>
    <cellStyle name="40% - アクセント 3 8" xfId="171" xr:uid="{00000000-0005-0000-0000-0000AA000000}"/>
    <cellStyle name="40% - アクセント 4 2" xfId="172" xr:uid="{00000000-0005-0000-0000-0000AB000000}"/>
    <cellStyle name="40% - アクセント 4 2 2" xfId="173" xr:uid="{00000000-0005-0000-0000-0000AC000000}"/>
    <cellStyle name="40% - アクセント 4 2 2 2" xfId="174" xr:uid="{00000000-0005-0000-0000-0000AD000000}"/>
    <cellStyle name="40% - アクセント 4 2 3" xfId="175" xr:uid="{00000000-0005-0000-0000-0000AE000000}"/>
    <cellStyle name="40% - アクセント 4 3" xfId="176" xr:uid="{00000000-0005-0000-0000-0000AF000000}"/>
    <cellStyle name="40% - アクセント 4 3 2" xfId="177" xr:uid="{00000000-0005-0000-0000-0000B0000000}"/>
    <cellStyle name="40% - アクセント 4 3 2 2" xfId="178" xr:uid="{00000000-0005-0000-0000-0000B1000000}"/>
    <cellStyle name="40% - アクセント 4 3 3" xfId="179" xr:uid="{00000000-0005-0000-0000-0000B2000000}"/>
    <cellStyle name="40% - アクセント 4 4" xfId="180" xr:uid="{00000000-0005-0000-0000-0000B3000000}"/>
    <cellStyle name="40% - アクセント 4 4 2" xfId="181" xr:uid="{00000000-0005-0000-0000-0000B4000000}"/>
    <cellStyle name="40% - アクセント 4 4 2 2" xfId="182" xr:uid="{00000000-0005-0000-0000-0000B5000000}"/>
    <cellStyle name="40% - アクセント 4 4 3" xfId="183" xr:uid="{00000000-0005-0000-0000-0000B6000000}"/>
    <cellStyle name="40% - アクセント 4 5" xfId="184" xr:uid="{00000000-0005-0000-0000-0000B7000000}"/>
    <cellStyle name="40% - アクセント 4 5 2" xfId="185" xr:uid="{00000000-0005-0000-0000-0000B8000000}"/>
    <cellStyle name="40% - アクセント 4 5 2 2" xfId="186" xr:uid="{00000000-0005-0000-0000-0000B9000000}"/>
    <cellStyle name="40% - アクセント 4 5 3" xfId="187" xr:uid="{00000000-0005-0000-0000-0000BA000000}"/>
    <cellStyle name="40% - アクセント 4 6" xfId="188" xr:uid="{00000000-0005-0000-0000-0000BB000000}"/>
    <cellStyle name="40% - アクセント 4 7" xfId="189" xr:uid="{00000000-0005-0000-0000-0000BC000000}"/>
    <cellStyle name="40% - アクセント 4 8" xfId="190" xr:uid="{00000000-0005-0000-0000-0000BD000000}"/>
    <cellStyle name="40% - アクセント 5 2" xfId="191" xr:uid="{00000000-0005-0000-0000-0000BE000000}"/>
    <cellStyle name="40% - アクセント 5 2 2" xfId="192" xr:uid="{00000000-0005-0000-0000-0000BF000000}"/>
    <cellStyle name="40% - アクセント 5 2 2 2" xfId="193" xr:uid="{00000000-0005-0000-0000-0000C0000000}"/>
    <cellStyle name="40% - アクセント 5 2 3" xfId="194" xr:uid="{00000000-0005-0000-0000-0000C1000000}"/>
    <cellStyle name="40% - アクセント 5 3" xfId="195" xr:uid="{00000000-0005-0000-0000-0000C2000000}"/>
    <cellStyle name="40% - アクセント 5 3 2" xfId="196" xr:uid="{00000000-0005-0000-0000-0000C3000000}"/>
    <cellStyle name="40% - アクセント 5 3 2 2" xfId="197" xr:uid="{00000000-0005-0000-0000-0000C4000000}"/>
    <cellStyle name="40% - アクセント 5 3 3" xfId="198" xr:uid="{00000000-0005-0000-0000-0000C5000000}"/>
    <cellStyle name="40% - アクセント 5 4" xfId="199" xr:uid="{00000000-0005-0000-0000-0000C6000000}"/>
    <cellStyle name="40% - アクセント 5 4 2" xfId="200" xr:uid="{00000000-0005-0000-0000-0000C7000000}"/>
    <cellStyle name="40% - アクセント 5 4 2 2" xfId="201" xr:uid="{00000000-0005-0000-0000-0000C8000000}"/>
    <cellStyle name="40% - アクセント 5 4 3" xfId="202" xr:uid="{00000000-0005-0000-0000-0000C9000000}"/>
    <cellStyle name="40% - アクセント 5 5" xfId="203" xr:uid="{00000000-0005-0000-0000-0000CA000000}"/>
    <cellStyle name="40% - アクセント 5 5 2" xfId="204" xr:uid="{00000000-0005-0000-0000-0000CB000000}"/>
    <cellStyle name="40% - アクセント 5 5 2 2" xfId="205" xr:uid="{00000000-0005-0000-0000-0000CC000000}"/>
    <cellStyle name="40% - アクセント 5 5 3" xfId="206" xr:uid="{00000000-0005-0000-0000-0000CD000000}"/>
    <cellStyle name="40% - アクセント 5 6" xfId="207" xr:uid="{00000000-0005-0000-0000-0000CE000000}"/>
    <cellStyle name="40% - アクセント 5 7" xfId="208" xr:uid="{00000000-0005-0000-0000-0000CF000000}"/>
    <cellStyle name="40% - アクセント 5 8" xfId="209" xr:uid="{00000000-0005-0000-0000-0000D0000000}"/>
    <cellStyle name="40% - アクセント 6 2" xfId="210" xr:uid="{00000000-0005-0000-0000-0000D1000000}"/>
    <cellStyle name="40% - アクセント 6 2 2" xfId="211" xr:uid="{00000000-0005-0000-0000-0000D2000000}"/>
    <cellStyle name="40% - アクセント 6 2 2 2" xfId="212" xr:uid="{00000000-0005-0000-0000-0000D3000000}"/>
    <cellStyle name="40% - アクセント 6 2 3" xfId="213" xr:uid="{00000000-0005-0000-0000-0000D4000000}"/>
    <cellStyle name="40% - アクセント 6 3" xfId="214" xr:uid="{00000000-0005-0000-0000-0000D5000000}"/>
    <cellStyle name="40% - アクセント 6 3 2" xfId="215" xr:uid="{00000000-0005-0000-0000-0000D6000000}"/>
    <cellStyle name="40% - アクセント 6 3 2 2" xfId="216" xr:uid="{00000000-0005-0000-0000-0000D7000000}"/>
    <cellStyle name="40% - アクセント 6 3 3" xfId="217" xr:uid="{00000000-0005-0000-0000-0000D8000000}"/>
    <cellStyle name="40% - アクセント 6 4" xfId="218" xr:uid="{00000000-0005-0000-0000-0000D9000000}"/>
    <cellStyle name="40% - アクセント 6 4 2" xfId="219" xr:uid="{00000000-0005-0000-0000-0000DA000000}"/>
    <cellStyle name="40% - アクセント 6 4 2 2" xfId="220" xr:uid="{00000000-0005-0000-0000-0000DB000000}"/>
    <cellStyle name="40% - アクセント 6 4 3" xfId="221" xr:uid="{00000000-0005-0000-0000-0000DC000000}"/>
    <cellStyle name="40% - アクセント 6 5" xfId="222" xr:uid="{00000000-0005-0000-0000-0000DD000000}"/>
    <cellStyle name="40% - アクセント 6 5 2" xfId="223" xr:uid="{00000000-0005-0000-0000-0000DE000000}"/>
    <cellStyle name="40% - アクセント 6 5 2 2" xfId="224" xr:uid="{00000000-0005-0000-0000-0000DF000000}"/>
    <cellStyle name="40% - アクセント 6 5 3" xfId="225" xr:uid="{00000000-0005-0000-0000-0000E0000000}"/>
    <cellStyle name="40% - アクセント 6 6" xfId="226" xr:uid="{00000000-0005-0000-0000-0000E1000000}"/>
    <cellStyle name="40% - アクセント 6 7" xfId="227" xr:uid="{00000000-0005-0000-0000-0000E2000000}"/>
    <cellStyle name="40% - アクセント 6 8" xfId="228" xr:uid="{00000000-0005-0000-0000-0000E3000000}"/>
    <cellStyle name="60% - アクセント 1 2" xfId="229" xr:uid="{00000000-0005-0000-0000-0000E4000000}"/>
    <cellStyle name="60% - アクセント 1 2 2" xfId="230" xr:uid="{00000000-0005-0000-0000-0000E5000000}"/>
    <cellStyle name="60% - アクセント 1 2 3" xfId="231" xr:uid="{00000000-0005-0000-0000-0000E6000000}"/>
    <cellStyle name="60% - アクセント 1 3" xfId="232" xr:uid="{00000000-0005-0000-0000-0000E7000000}"/>
    <cellStyle name="60% - アクセント 1 3 2" xfId="233" xr:uid="{00000000-0005-0000-0000-0000E8000000}"/>
    <cellStyle name="60% - アクセント 1 3 3" xfId="234" xr:uid="{00000000-0005-0000-0000-0000E9000000}"/>
    <cellStyle name="60% - アクセント 1 4" xfId="235" xr:uid="{00000000-0005-0000-0000-0000EA000000}"/>
    <cellStyle name="60% - アクセント 1 4 2" xfId="236" xr:uid="{00000000-0005-0000-0000-0000EB000000}"/>
    <cellStyle name="60% - アクセント 1 4 3" xfId="237" xr:uid="{00000000-0005-0000-0000-0000EC000000}"/>
    <cellStyle name="60% - アクセント 1 5" xfId="238" xr:uid="{00000000-0005-0000-0000-0000ED000000}"/>
    <cellStyle name="60% - アクセント 1 5 2" xfId="239" xr:uid="{00000000-0005-0000-0000-0000EE000000}"/>
    <cellStyle name="60% - アクセント 1 5 3" xfId="240" xr:uid="{00000000-0005-0000-0000-0000EF000000}"/>
    <cellStyle name="60% - アクセント 1 6" xfId="241" xr:uid="{00000000-0005-0000-0000-0000F0000000}"/>
    <cellStyle name="60% - アクセント 1 7" xfId="242" xr:uid="{00000000-0005-0000-0000-0000F1000000}"/>
    <cellStyle name="60% - アクセント 2 2" xfId="243" xr:uid="{00000000-0005-0000-0000-0000F2000000}"/>
    <cellStyle name="60% - アクセント 2 2 2" xfId="244" xr:uid="{00000000-0005-0000-0000-0000F3000000}"/>
    <cellStyle name="60% - アクセント 2 2 3" xfId="245" xr:uid="{00000000-0005-0000-0000-0000F4000000}"/>
    <cellStyle name="60% - アクセント 2 3" xfId="246" xr:uid="{00000000-0005-0000-0000-0000F5000000}"/>
    <cellStyle name="60% - アクセント 2 3 2" xfId="247" xr:uid="{00000000-0005-0000-0000-0000F6000000}"/>
    <cellStyle name="60% - アクセント 2 3 3" xfId="248" xr:uid="{00000000-0005-0000-0000-0000F7000000}"/>
    <cellStyle name="60% - アクセント 2 4" xfId="249" xr:uid="{00000000-0005-0000-0000-0000F8000000}"/>
    <cellStyle name="60% - アクセント 2 4 2" xfId="250" xr:uid="{00000000-0005-0000-0000-0000F9000000}"/>
    <cellStyle name="60% - アクセント 2 4 3" xfId="251" xr:uid="{00000000-0005-0000-0000-0000FA000000}"/>
    <cellStyle name="60% - アクセント 2 5" xfId="252" xr:uid="{00000000-0005-0000-0000-0000FB000000}"/>
    <cellStyle name="60% - アクセント 2 5 2" xfId="253" xr:uid="{00000000-0005-0000-0000-0000FC000000}"/>
    <cellStyle name="60% - アクセント 2 5 3" xfId="254" xr:uid="{00000000-0005-0000-0000-0000FD000000}"/>
    <cellStyle name="60% - アクセント 2 6" xfId="255" xr:uid="{00000000-0005-0000-0000-0000FE000000}"/>
    <cellStyle name="60% - アクセント 2 7" xfId="256" xr:uid="{00000000-0005-0000-0000-0000FF000000}"/>
    <cellStyle name="60% - アクセント 3 2" xfId="257" xr:uid="{00000000-0005-0000-0000-000000010000}"/>
    <cellStyle name="60% - アクセント 3 2 2" xfId="258" xr:uid="{00000000-0005-0000-0000-000001010000}"/>
    <cellStyle name="60% - アクセント 3 2 3" xfId="259" xr:uid="{00000000-0005-0000-0000-000002010000}"/>
    <cellStyle name="60% - アクセント 3 3" xfId="260" xr:uid="{00000000-0005-0000-0000-000003010000}"/>
    <cellStyle name="60% - アクセント 3 3 2" xfId="261" xr:uid="{00000000-0005-0000-0000-000004010000}"/>
    <cellStyle name="60% - アクセント 3 3 3" xfId="262" xr:uid="{00000000-0005-0000-0000-000005010000}"/>
    <cellStyle name="60% - アクセント 3 4" xfId="263" xr:uid="{00000000-0005-0000-0000-000006010000}"/>
    <cellStyle name="60% - アクセント 3 4 2" xfId="264" xr:uid="{00000000-0005-0000-0000-000007010000}"/>
    <cellStyle name="60% - アクセント 3 4 3" xfId="265" xr:uid="{00000000-0005-0000-0000-000008010000}"/>
    <cellStyle name="60% - アクセント 3 5" xfId="266" xr:uid="{00000000-0005-0000-0000-000009010000}"/>
    <cellStyle name="60% - アクセント 3 5 2" xfId="267" xr:uid="{00000000-0005-0000-0000-00000A010000}"/>
    <cellStyle name="60% - アクセント 3 5 3" xfId="268" xr:uid="{00000000-0005-0000-0000-00000B010000}"/>
    <cellStyle name="60% - アクセント 3 6" xfId="269" xr:uid="{00000000-0005-0000-0000-00000C010000}"/>
    <cellStyle name="60% - アクセント 3 7" xfId="270" xr:uid="{00000000-0005-0000-0000-00000D010000}"/>
    <cellStyle name="60% - アクセント 4 2" xfId="271" xr:uid="{00000000-0005-0000-0000-00000E010000}"/>
    <cellStyle name="60% - アクセント 4 2 2" xfId="272" xr:uid="{00000000-0005-0000-0000-00000F010000}"/>
    <cellStyle name="60% - アクセント 4 2 3" xfId="273" xr:uid="{00000000-0005-0000-0000-000010010000}"/>
    <cellStyle name="60% - アクセント 4 3" xfId="274" xr:uid="{00000000-0005-0000-0000-000011010000}"/>
    <cellStyle name="60% - アクセント 4 3 2" xfId="275" xr:uid="{00000000-0005-0000-0000-000012010000}"/>
    <cellStyle name="60% - アクセント 4 3 3" xfId="276" xr:uid="{00000000-0005-0000-0000-000013010000}"/>
    <cellStyle name="60% - アクセント 4 4" xfId="277" xr:uid="{00000000-0005-0000-0000-000014010000}"/>
    <cellStyle name="60% - アクセント 4 4 2" xfId="278" xr:uid="{00000000-0005-0000-0000-000015010000}"/>
    <cellStyle name="60% - アクセント 4 4 3" xfId="279" xr:uid="{00000000-0005-0000-0000-000016010000}"/>
    <cellStyle name="60% - アクセント 4 5" xfId="280" xr:uid="{00000000-0005-0000-0000-000017010000}"/>
    <cellStyle name="60% - アクセント 4 5 2" xfId="281" xr:uid="{00000000-0005-0000-0000-000018010000}"/>
    <cellStyle name="60% - アクセント 4 5 3" xfId="282" xr:uid="{00000000-0005-0000-0000-000019010000}"/>
    <cellStyle name="60% - アクセント 4 6" xfId="283" xr:uid="{00000000-0005-0000-0000-00001A010000}"/>
    <cellStyle name="60% - アクセント 4 7" xfId="284" xr:uid="{00000000-0005-0000-0000-00001B010000}"/>
    <cellStyle name="60% - アクセント 5 2" xfId="285" xr:uid="{00000000-0005-0000-0000-00001C010000}"/>
    <cellStyle name="60% - アクセント 5 2 2" xfId="286" xr:uid="{00000000-0005-0000-0000-00001D010000}"/>
    <cellStyle name="60% - アクセント 5 2 3" xfId="287" xr:uid="{00000000-0005-0000-0000-00001E010000}"/>
    <cellStyle name="60% - アクセント 5 3" xfId="288" xr:uid="{00000000-0005-0000-0000-00001F010000}"/>
    <cellStyle name="60% - アクセント 5 3 2" xfId="289" xr:uid="{00000000-0005-0000-0000-000020010000}"/>
    <cellStyle name="60% - アクセント 5 3 3" xfId="290" xr:uid="{00000000-0005-0000-0000-000021010000}"/>
    <cellStyle name="60% - アクセント 5 4" xfId="291" xr:uid="{00000000-0005-0000-0000-000022010000}"/>
    <cellStyle name="60% - アクセント 5 4 2" xfId="292" xr:uid="{00000000-0005-0000-0000-000023010000}"/>
    <cellStyle name="60% - アクセント 5 4 3" xfId="293" xr:uid="{00000000-0005-0000-0000-000024010000}"/>
    <cellStyle name="60% - アクセント 5 5" xfId="294" xr:uid="{00000000-0005-0000-0000-000025010000}"/>
    <cellStyle name="60% - アクセント 5 5 2" xfId="295" xr:uid="{00000000-0005-0000-0000-000026010000}"/>
    <cellStyle name="60% - アクセント 5 5 3" xfId="296" xr:uid="{00000000-0005-0000-0000-000027010000}"/>
    <cellStyle name="60% - アクセント 5 6" xfId="297" xr:uid="{00000000-0005-0000-0000-000028010000}"/>
    <cellStyle name="60% - アクセント 5 7" xfId="298" xr:uid="{00000000-0005-0000-0000-000029010000}"/>
    <cellStyle name="60% - アクセント 6 2" xfId="299" xr:uid="{00000000-0005-0000-0000-00002A010000}"/>
    <cellStyle name="60% - アクセント 6 2 2" xfId="300" xr:uid="{00000000-0005-0000-0000-00002B010000}"/>
    <cellStyle name="60% - アクセント 6 2 3" xfId="301" xr:uid="{00000000-0005-0000-0000-00002C010000}"/>
    <cellStyle name="60% - アクセント 6 3" xfId="302" xr:uid="{00000000-0005-0000-0000-00002D010000}"/>
    <cellStyle name="60% - アクセント 6 3 2" xfId="303" xr:uid="{00000000-0005-0000-0000-00002E010000}"/>
    <cellStyle name="60% - アクセント 6 3 3" xfId="304" xr:uid="{00000000-0005-0000-0000-00002F010000}"/>
    <cellStyle name="60% - アクセント 6 4" xfId="305" xr:uid="{00000000-0005-0000-0000-000030010000}"/>
    <cellStyle name="60% - アクセント 6 4 2" xfId="306" xr:uid="{00000000-0005-0000-0000-000031010000}"/>
    <cellStyle name="60% - アクセント 6 4 3" xfId="307" xr:uid="{00000000-0005-0000-0000-000032010000}"/>
    <cellStyle name="60% - アクセント 6 5" xfId="308" xr:uid="{00000000-0005-0000-0000-000033010000}"/>
    <cellStyle name="60% - アクセント 6 5 2" xfId="309" xr:uid="{00000000-0005-0000-0000-000034010000}"/>
    <cellStyle name="60% - アクセント 6 5 3" xfId="310" xr:uid="{00000000-0005-0000-0000-000035010000}"/>
    <cellStyle name="60% - アクセント 6 6" xfId="311" xr:uid="{00000000-0005-0000-0000-000036010000}"/>
    <cellStyle name="60% - アクセント 6 7" xfId="312" xr:uid="{00000000-0005-0000-0000-000037010000}"/>
    <cellStyle name="アクセント 1 - 20%" xfId="313" xr:uid="{00000000-0005-0000-0000-000038010000}"/>
    <cellStyle name="アクセント 1 - 20% 2" xfId="314" xr:uid="{00000000-0005-0000-0000-000039010000}"/>
    <cellStyle name="アクセント 1 - 20% 2 2" xfId="315" xr:uid="{00000000-0005-0000-0000-00003A010000}"/>
    <cellStyle name="アクセント 1 - 20% 3" xfId="316" xr:uid="{00000000-0005-0000-0000-00003B010000}"/>
    <cellStyle name="アクセント 1 - 40%" xfId="317" xr:uid="{00000000-0005-0000-0000-00003C010000}"/>
    <cellStyle name="アクセント 1 - 40% 2" xfId="318" xr:uid="{00000000-0005-0000-0000-00003D010000}"/>
    <cellStyle name="アクセント 1 - 40% 2 2" xfId="319" xr:uid="{00000000-0005-0000-0000-00003E010000}"/>
    <cellStyle name="アクセント 1 - 40% 3" xfId="320" xr:uid="{00000000-0005-0000-0000-00003F010000}"/>
    <cellStyle name="アクセント 1 - 60%" xfId="321" xr:uid="{00000000-0005-0000-0000-000040010000}"/>
    <cellStyle name="アクセント 1 10" xfId="322" xr:uid="{00000000-0005-0000-0000-000041010000}"/>
    <cellStyle name="アクセント 1 11" xfId="323" xr:uid="{00000000-0005-0000-0000-000042010000}"/>
    <cellStyle name="アクセント 1 12" xfId="324" xr:uid="{00000000-0005-0000-0000-000043010000}"/>
    <cellStyle name="アクセント 1 13" xfId="325" xr:uid="{00000000-0005-0000-0000-000044010000}"/>
    <cellStyle name="アクセント 1 14" xfId="326" xr:uid="{00000000-0005-0000-0000-000045010000}"/>
    <cellStyle name="アクセント 1 15" xfId="327" xr:uid="{00000000-0005-0000-0000-000046010000}"/>
    <cellStyle name="アクセント 1 2" xfId="328" xr:uid="{00000000-0005-0000-0000-000047010000}"/>
    <cellStyle name="アクセント 1 2 2" xfId="329" xr:uid="{00000000-0005-0000-0000-000048010000}"/>
    <cellStyle name="アクセント 1 2 3" xfId="330" xr:uid="{00000000-0005-0000-0000-000049010000}"/>
    <cellStyle name="アクセント 1 3" xfId="331" xr:uid="{00000000-0005-0000-0000-00004A010000}"/>
    <cellStyle name="アクセント 1 3 2" xfId="332" xr:uid="{00000000-0005-0000-0000-00004B010000}"/>
    <cellStyle name="アクセント 1 3 3" xfId="333" xr:uid="{00000000-0005-0000-0000-00004C010000}"/>
    <cellStyle name="アクセント 1 4" xfId="334" xr:uid="{00000000-0005-0000-0000-00004D010000}"/>
    <cellStyle name="アクセント 1 4 2" xfId="335" xr:uid="{00000000-0005-0000-0000-00004E010000}"/>
    <cellStyle name="アクセント 1 4 3" xfId="336" xr:uid="{00000000-0005-0000-0000-00004F010000}"/>
    <cellStyle name="アクセント 1 5" xfId="337" xr:uid="{00000000-0005-0000-0000-000050010000}"/>
    <cellStyle name="アクセント 1 5 2" xfId="338" xr:uid="{00000000-0005-0000-0000-000051010000}"/>
    <cellStyle name="アクセント 1 5 3" xfId="339" xr:uid="{00000000-0005-0000-0000-000052010000}"/>
    <cellStyle name="アクセント 1 6" xfId="340" xr:uid="{00000000-0005-0000-0000-000053010000}"/>
    <cellStyle name="アクセント 1 7" xfId="341" xr:uid="{00000000-0005-0000-0000-000054010000}"/>
    <cellStyle name="アクセント 1 8" xfId="342" xr:uid="{00000000-0005-0000-0000-000055010000}"/>
    <cellStyle name="アクセント 1 9" xfId="343" xr:uid="{00000000-0005-0000-0000-000056010000}"/>
    <cellStyle name="アクセント 2 - 20%" xfId="344" xr:uid="{00000000-0005-0000-0000-000057010000}"/>
    <cellStyle name="アクセント 2 - 20% 2" xfId="345" xr:uid="{00000000-0005-0000-0000-000058010000}"/>
    <cellStyle name="アクセント 2 - 20% 2 2" xfId="346" xr:uid="{00000000-0005-0000-0000-000059010000}"/>
    <cellStyle name="アクセント 2 - 20% 3" xfId="347" xr:uid="{00000000-0005-0000-0000-00005A010000}"/>
    <cellStyle name="アクセント 2 - 40%" xfId="348" xr:uid="{00000000-0005-0000-0000-00005B010000}"/>
    <cellStyle name="アクセント 2 - 40% 2" xfId="349" xr:uid="{00000000-0005-0000-0000-00005C010000}"/>
    <cellStyle name="アクセント 2 - 40% 2 2" xfId="350" xr:uid="{00000000-0005-0000-0000-00005D010000}"/>
    <cellStyle name="アクセント 2 - 40% 3" xfId="351" xr:uid="{00000000-0005-0000-0000-00005E010000}"/>
    <cellStyle name="アクセント 2 - 60%" xfId="352" xr:uid="{00000000-0005-0000-0000-00005F010000}"/>
    <cellStyle name="アクセント 2 10" xfId="353" xr:uid="{00000000-0005-0000-0000-000060010000}"/>
    <cellStyle name="アクセント 2 11" xfId="354" xr:uid="{00000000-0005-0000-0000-000061010000}"/>
    <cellStyle name="アクセント 2 12" xfId="355" xr:uid="{00000000-0005-0000-0000-000062010000}"/>
    <cellStyle name="アクセント 2 13" xfId="356" xr:uid="{00000000-0005-0000-0000-000063010000}"/>
    <cellStyle name="アクセント 2 14" xfId="357" xr:uid="{00000000-0005-0000-0000-000064010000}"/>
    <cellStyle name="アクセント 2 15" xfId="358" xr:uid="{00000000-0005-0000-0000-000065010000}"/>
    <cellStyle name="アクセント 2 2" xfId="359" xr:uid="{00000000-0005-0000-0000-000066010000}"/>
    <cellStyle name="アクセント 2 2 2" xfId="360" xr:uid="{00000000-0005-0000-0000-000067010000}"/>
    <cellStyle name="アクセント 2 2 3" xfId="361" xr:uid="{00000000-0005-0000-0000-000068010000}"/>
    <cellStyle name="アクセント 2 3" xfId="362" xr:uid="{00000000-0005-0000-0000-000069010000}"/>
    <cellStyle name="アクセント 2 3 2" xfId="363" xr:uid="{00000000-0005-0000-0000-00006A010000}"/>
    <cellStyle name="アクセント 2 3 3" xfId="364" xr:uid="{00000000-0005-0000-0000-00006B010000}"/>
    <cellStyle name="アクセント 2 4" xfId="365" xr:uid="{00000000-0005-0000-0000-00006C010000}"/>
    <cellStyle name="アクセント 2 4 2" xfId="366" xr:uid="{00000000-0005-0000-0000-00006D010000}"/>
    <cellStyle name="アクセント 2 4 3" xfId="367" xr:uid="{00000000-0005-0000-0000-00006E010000}"/>
    <cellStyle name="アクセント 2 5" xfId="368" xr:uid="{00000000-0005-0000-0000-00006F010000}"/>
    <cellStyle name="アクセント 2 5 2" xfId="369" xr:uid="{00000000-0005-0000-0000-000070010000}"/>
    <cellStyle name="アクセント 2 5 3" xfId="370" xr:uid="{00000000-0005-0000-0000-000071010000}"/>
    <cellStyle name="アクセント 2 6" xfId="371" xr:uid="{00000000-0005-0000-0000-000072010000}"/>
    <cellStyle name="アクセント 2 7" xfId="372" xr:uid="{00000000-0005-0000-0000-000073010000}"/>
    <cellStyle name="アクセント 2 8" xfId="373" xr:uid="{00000000-0005-0000-0000-000074010000}"/>
    <cellStyle name="アクセント 2 9" xfId="374" xr:uid="{00000000-0005-0000-0000-000075010000}"/>
    <cellStyle name="アクセント 3 - 20%" xfId="375" xr:uid="{00000000-0005-0000-0000-000076010000}"/>
    <cellStyle name="アクセント 3 - 20% 2" xfId="376" xr:uid="{00000000-0005-0000-0000-000077010000}"/>
    <cellStyle name="アクセント 3 - 20% 2 2" xfId="377" xr:uid="{00000000-0005-0000-0000-000078010000}"/>
    <cellStyle name="アクセント 3 - 20% 3" xfId="378" xr:uid="{00000000-0005-0000-0000-000079010000}"/>
    <cellStyle name="アクセント 3 - 40%" xfId="379" xr:uid="{00000000-0005-0000-0000-00007A010000}"/>
    <cellStyle name="アクセント 3 - 40% 2" xfId="380" xr:uid="{00000000-0005-0000-0000-00007B010000}"/>
    <cellStyle name="アクセント 3 - 40% 2 2" xfId="381" xr:uid="{00000000-0005-0000-0000-00007C010000}"/>
    <cellStyle name="アクセント 3 - 40% 3" xfId="382" xr:uid="{00000000-0005-0000-0000-00007D010000}"/>
    <cellStyle name="アクセント 3 - 60%" xfId="383" xr:uid="{00000000-0005-0000-0000-00007E010000}"/>
    <cellStyle name="アクセント 3 10" xfId="384" xr:uid="{00000000-0005-0000-0000-00007F010000}"/>
    <cellStyle name="アクセント 3 11" xfId="385" xr:uid="{00000000-0005-0000-0000-000080010000}"/>
    <cellStyle name="アクセント 3 12" xfId="386" xr:uid="{00000000-0005-0000-0000-000081010000}"/>
    <cellStyle name="アクセント 3 13" xfId="387" xr:uid="{00000000-0005-0000-0000-000082010000}"/>
    <cellStyle name="アクセント 3 14" xfId="388" xr:uid="{00000000-0005-0000-0000-000083010000}"/>
    <cellStyle name="アクセント 3 15" xfId="389" xr:uid="{00000000-0005-0000-0000-000084010000}"/>
    <cellStyle name="アクセント 3 2" xfId="390" xr:uid="{00000000-0005-0000-0000-000085010000}"/>
    <cellStyle name="アクセント 3 2 2" xfId="391" xr:uid="{00000000-0005-0000-0000-000086010000}"/>
    <cellStyle name="アクセント 3 2 3" xfId="392" xr:uid="{00000000-0005-0000-0000-000087010000}"/>
    <cellStyle name="アクセント 3 3" xfId="393" xr:uid="{00000000-0005-0000-0000-000088010000}"/>
    <cellStyle name="アクセント 3 3 2" xfId="394" xr:uid="{00000000-0005-0000-0000-000089010000}"/>
    <cellStyle name="アクセント 3 3 3" xfId="395" xr:uid="{00000000-0005-0000-0000-00008A010000}"/>
    <cellStyle name="アクセント 3 4" xfId="396" xr:uid="{00000000-0005-0000-0000-00008B010000}"/>
    <cellStyle name="アクセント 3 4 2" xfId="397" xr:uid="{00000000-0005-0000-0000-00008C010000}"/>
    <cellStyle name="アクセント 3 4 3" xfId="398" xr:uid="{00000000-0005-0000-0000-00008D010000}"/>
    <cellStyle name="アクセント 3 5" xfId="399" xr:uid="{00000000-0005-0000-0000-00008E010000}"/>
    <cellStyle name="アクセント 3 5 2" xfId="400" xr:uid="{00000000-0005-0000-0000-00008F010000}"/>
    <cellStyle name="アクセント 3 5 3" xfId="401" xr:uid="{00000000-0005-0000-0000-000090010000}"/>
    <cellStyle name="アクセント 3 6" xfId="402" xr:uid="{00000000-0005-0000-0000-000091010000}"/>
    <cellStyle name="アクセント 3 7" xfId="403" xr:uid="{00000000-0005-0000-0000-000092010000}"/>
    <cellStyle name="アクセント 3 8" xfId="404" xr:uid="{00000000-0005-0000-0000-000093010000}"/>
    <cellStyle name="アクセント 3 9" xfId="405" xr:uid="{00000000-0005-0000-0000-000094010000}"/>
    <cellStyle name="アクセント 4 - 20%" xfId="406" xr:uid="{00000000-0005-0000-0000-000095010000}"/>
    <cellStyle name="アクセント 4 - 20% 2" xfId="407" xr:uid="{00000000-0005-0000-0000-000096010000}"/>
    <cellStyle name="アクセント 4 - 20% 2 2" xfId="408" xr:uid="{00000000-0005-0000-0000-000097010000}"/>
    <cellStyle name="アクセント 4 - 20% 3" xfId="409" xr:uid="{00000000-0005-0000-0000-000098010000}"/>
    <cellStyle name="アクセント 4 - 40%" xfId="410" xr:uid="{00000000-0005-0000-0000-000099010000}"/>
    <cellStyle name="アクセント 4 - 40% 2" xfId="411" xr:uid="{00000000-0005-0000-0000-00009A010000}"/>
    <cellStyle name="アクセント 4 - 40% 2 2" xfId="412" xr:uid="{00000000-0005-0000-0000-00009B010000}"/>
    <cellStyle name="アクセント 4 - 40% 3" xfId="413" xr:uid="{00000000-0005-0000-0000-00009C010000}"/>
    <cellStyle name="アクセント 4 - 60%" xfId="414" xr:uid="{00000000-0005-0000-0000-00009D010000}"/>
    <cellStyle name="アクセント 4 10" xfId="415" xr:uid="{00000000-0005-0000-0000-00009E010000}"/>
    <cellStyle name="アクセント 4 11" xfId="416" xr:uid="{00000000-0005-0000-0000-00009F010000}"/>
    <cellStyle name="アクセント 4 12" xfId="417" xr:uid="{00000000-0005-0000-0000-0000A0010000}"/>
    <cellStyle name="アクセント 4 13" xfId="418" xr:uid="{00000000-0005-0000-0000-0000A1010000}"/>
    <cellStyle name="アクセント 4 14" xfId="419" xr:uid="{00000000-0005-0000-0000-0000A2010000}"/>
    <cellStyle name="アクセント 4 15" xfId="420" xr:uid="{00000000-0005-0000-0000-0000A3010000}"/>
    <cellStyle name="アクセント 4 2" xfId="421" xr:uid="{00000000-0005-0000-0000-0000A4010000}"/>
    <cellStyle name="アクセント 4 2 2" xfId="422" xr:uid="{00000000-0005-0000-0000-0000A5010000}"/>
    <cellStyle name="アクセント 4 2 3" xfId="423" xr:uid="{00000000-0005-0000-0000-0000A6010000}"/>
    <cellStyle name="アクセント 4 3" xfId="424" xr:uid="{00000000-0005-0000-0000-0000A7010000}"/>
    <cellStyle name="アクセント 4 3 2" xfId="425" xr:uid="{00000000-0005-0000-0000-0000A8010000}"/>
    <cellStyle name="アクセント 4 3 3" xfId="426" xr:uid="{00000000-0005-0000-0000-0000A9010000}"/>
    <cellStyle name="アクセント 4 4" xfId="427" xr:uid="{00000000-0005-0000-0000-0000AA010000}"/>
    <cellStyle name="アクセント 4 4 2" xfId="428" xr:uid="{00000000-0005-0000-0000-0000AB010000}"/>
    <cellStyle name="アクセント 4 4 3" xfId="429" xr:uid="{00000000-0005-0000-0000-0000AC010000}"/>
    <cellStyle name="アクセント 4 5" xfId="430" xr:uid="{00000000-0005-0000-0000-0000AD010000}"/>
    <cellStyle name="アクセント 4 5 2" xfId="431" xr:uid="{00000000-0005-0000-0000-0000AE010000}"/>
    <cellStyle name="アクセント 4 5 3" xfId="432" xr:uid="{00000000-0005-0000-0000-0000AF010000}"/>
    <cellStyle name="アクセント 4 6" xfId="433" xr:uid="{00000000-0005-0000-0000-0000B0010000}"/>
    <cellStyle name="アクセント 4 7" xfId="434" xr:uid="{00000000-0005-0000-0000-0000B1010000}"/>
    <cellStyle name="アクセント 4 8" xfId="435" xr:uid="{00000000-0005-0000-0000-0000B2010000}"/>
    <cellStyle name="アクセント 4 9" xfId="436" xr:uid="{00000000-0005-0000-0000-0000B3010000}"/>
    <cellStyle name="アクセント 5 - 20%" xfId="437" xr:uid="{00000000-0005-0000-0000-0000B4010000}"/>
    <cellStyle name="アクセント 5 - 20% 2" xfId="438" xr:uid="{00000000-0005-0000-0000-0000B5010000}"/>
    <cellStyle name="アクセント 5 - 20% 2 2" xfId="439" xr:uid="{00000000-0005-0000-0000-0000B6010000}"/>
    <cellStyle name="アクセント 5 - 20% 3" xfId="440" xr:uid="{00000000-0005-0000-0000-0000B7010000}"/>
    <cellStyle name="アクセント 5 - 40%" xfId="441" xr:uid="{00000000-0005-0000-0000-0000B8010000}"/>
    <cellStyle name="アクセント 5 - 40% 2" xfId="442" xr:uid="{00000000-0005-0000-0000-0000B9010000}"/>
    <cellStyle name="アクセント 5 - 40% 2 2" xfId="443" xr:uid="{00000000-0005-0000-0000-0000BA010000}"/>
    <cellStyle name="アクセント 5 - 40% 3" xfId="444" xr:uid="{00000000-0005-0000-0000-0000BB010000}"/>
    <cellStyle name="アクセント 5 - 60%" xfId="445" xr:uid="{00000000-0005-0000-0000-0000BC010000}"/>
    <cellStyle name="アクセント 5 10" xfId="446" xr:uid="{00000000-0005-0000-0000-0000BD010000}"/>
    <cellStyle name="アクセント 5 11" xfId="447" xr:uid="{00000000-0005-0000-0000-0000BE010000}"/>
    <cellStyle name="アクセント 5 12" xfId="448" xr:uid="{00000000-0005-0000-0000-0000BF010000}"/>
    <cellStyle name="アクセント 5 13" xfId="449" xr:uid="{00000000-0005-0000-0000-0000C0010000}"/>
    <cellStyle name="アクセント 5 14" xfId="450" xr:uid="{00000000-0005-0000-0000-0000C1010000}"/>
    <cellStyle name="アクセント 5 15" xfId="451" xr:uid="{00000000-0005-0000-0000-0000C2010000}"/>
    <cellStyle name="アクセント 5 2" xfId="452" xr:uid="{00000000-0005-0000-0000-0000C3010000}"/>
    <cellStyle name="アクセント 5 2 2" xfId="453" xr:uid="{00000000-0005-0000-0000-0000C4010000}"/>
    <cellStyle name="アクセント 5 2 3" xfId="454" xr:uid="{00000000-0005-0000-0000-0000C5010000}"/>
    <cellStyle name="アクセント 5 3" xfId="455" xr:uid="{00000000-0005-0000-0000-0000C6010000}"/>
    <cellStyle name="アクセント 5 3 2" xfId="456" xr:uid="{00000000-0005-0000-0000-0000C7010000}"/>
    <cellStyle name="アクセント 5 3 3" xfId="457" xr:uid="{00000000-0005-0000-0000-0000C8010000}"/>
    <cellStyle name="アクセント 5 4" xfId="458" xr:uid="{00000000-0005-0000-0000-0000C9010000}"/>
    <cellStyle name="アクセント 5 4 2" xfId="459" xr:uid="{00000000-0005-0000-0000-0000CA010000}"/>
    <cellStyle name="アクセント 5 4 3" xfId="460" xr:uid="{00000000-0005-0000-0000-0000CB010000}"/>
    <cellStyle name="アクセント 5 5" xfId="461" xr:uid="{00000000-0005-0000-0000-0000CC010000}"/>
    <cellStyle name="アクセント 5 5 2" xfId="462" xr:uid="{00000000-0005-0000-0000-0000CD010000}"/>
    <cellStyle name="アクセント 5 5 3" xfId="463" xr:uid="{00000000-0005-0000-0000-0000CE010000}"/>
    <cellStyle name="アクセント 5 6" xfId="464" xr:uid="{00000000-0005-0000-0000-0000CF010000}"/>
    <cellStyle name="アクセント 5 7" xfId="465" xr:uid="{00000000-0005-0000-0000-0000D0010000}"/>
    <cellStyle name="アクセント 5 8" xfId="466" xr:uid="{00000000-0005-0000-0000-0000D1010000}"/>
    <cellStyle name="アクセント 5 9" xfId="467" xr:uid="{00000000-0005-0000-0000-0000D2010000}"/>
    <cellStyle name="アクセント 6 - 20%" xfId="468" xr:uid="{00000000-0005-0000-0000-0000D3010000}"/>
    <cellStyle name="アクセント 6 - 20% 2" xfId="469" xr:uid="{00000000-0005-0000-0000-0000D4010000}"/>
    <cellStyle name="アクセント 6 - 20% 2 2" xfId="470" xr:uid="{00000000-0005-0000-0000-0000D5010000}"/>
    <cellStyle name="アクセント 6 - 20% 3" xfId="471" xr:uid="{00000000-0005-0000-0000-0000D6010000}"/>
    <cellStyle name="アクセント 6 - 40%" xfId="472" xr:uid="{00000000-0005-0000-0000-0000D7010000}"/>
    <cellStyle name="アクセント 6 - 40% 2" xfId="473" xr:uid="{00000000-0005-0000-0000-0000D8010000}"/>
    <cellStyle name="アクセント 6 - 40% 2 2" xfId="474" xr:uid="{00000000-0005-0000-0000-0000D9010000}"/>
    <cellStyle name="アクセント 6 - 40% 3" xfId="475" xr:uid="{00000000-0005-0000-0000-0000DA010000}"/>
    <cellStyle name="アクセント 6 - 60%" xfId="476" xr:uid="{00000000-0005-0000-0000-0000DB010000}"/>
    <cellStyle name="アクセント 6 10" xfId="477" xr:uid="{00000000-0005-0000-0000-0000DC010000}"/>
    <cellStyle name="アクセント 6 11" xfId="478" xr:uid="{00000000-0005-0000-0000-0000DD010000}"/>
    <cellStyle name="アクセント 6 12" xfId="479" xr:uid="{00000000-0005-0000-0000-0000DE010000}"/>
    <cellStyle name="アクセント 6 13" xfId="480" xr:uid="{00000000-0005-0000-0000-0000DF010000}"/>
    <cellStyle name="アクセント 6 14" xfId="481" xr:uid="{00000000-0005-0000-0000-0000E0010000}"/>
    <cellStyle name="アクセント 6 15" xfId="482" xr:uid="{00000000-0005-0000-0000-0000E1010000}"/>
    <cellStyle name="アクセント 6 2" xfId="483" xr:uid="{00000000-0005-0000-0000-0000E2010000}"/>
    <cellStyle name="アクセント 6 2 2" xfId="484" xr:uid="{00000000-0005-0000-0000-0000E3010000}"/>
    <cellStyle name="アクセント 6 2 3" xfId="485" xr:uid="{00000000-0005-0000-0000-0000E4010000}"/>
    <cellStyle name="アクセント 6 3" xfId="486" xr:uid="{00000000-0005-0000-0000-0000E5010000}"/>
    <cellStyle name="アクセント 6 3 2" xfId="487" xr:uid="{00000000-0005-0000-0000-0000E6010000}"/>
    <cellStyle name="アクセント 6 3 3" xfId="488" xr:uid="{00000000-0005-0000-0000-0000E7010000}"/>
    <cellStyle name="アクセント 6 4" xfId="489" xr:uid="{00000000-0005-0000-0000-0000E8010000}"/>
    <cellStyle name="アクセント 6 4 2" xfId="490" xr:uid="{00000000-0005-0000-0000-0000E9010000}"/>
    <cellStyle name="アクセント 6 4 3" xfId="491" xr:uid="{00000000-0005-0000-0000-0000EA010000}"/>
    <cellStyle name="アクセント 6 5" xfId="492" xr:uid="{00000000-0005-0000-0000-0000EB010000}"/>
    <cellStyle name="アクセント 6 5 2" xfId="493" xr:uid="{00000000-0005-0000-0000-0000EC010000}"/>
    <cellStyle name="アクセント 6 5 3" xfId="494" xr:uid="{00000000-0005-0000-0000-0000ED010000}"/>
    <cellStyle name="アクセント 6 6" xfId="495" xr:uid="{00000000-0005-0000-0000-0000EE010000}"/>
    <cellStyle name="アクセント 6 7" xfId="496" xr:uid="{00000000-0005-0000-0000-0000EF010000}"/>
    <cellStyle name="アクセント 6 8" xfId="497" xr:uid="{00000000-0005-0000-0000-0000F0010000}"/>
    <cellStyle name="アクセント 6 9" xfId="498" xr:uid="{00000000-0005-0000-0000-0000F1010000}"/>
    <cellStyle name="タイトル 2" xfId="499" xr:uid="{00000000-0005-0000-0000-0000F2010000}"/>
    <cellStyle name="タイトル 2 2" xfId="500" xr:uid="{00000000-0005-0000-0000-0000F3010000}"/>
    <cellStyle name="タイトル 2 3" xfId="501" xr:uid="{00000000-0005-0000-0000-0000F4010000}"/>
    <cellStyle name="タイトル 3" xfId="502" xr:uid="{00000000-0005-0000-0000-0000F5010000}"/>
    <cellStyle name="タイトル 3 2" xfId="503" xr:uid="{00000000-0005-0000-0000-0000F6010000}"/>
    <cellStyle name="タイトル 3 3" xfId="504" xr:uid="{00000000-0005-0000-0000-0000F7010000}"/>
    <cellStyle name="タイトル 4" xfId="505" xr:uid="{00000000-0005-0000-0000-0000F8010000}"/>
    <cellStyle name="タイトル 4 2" xfId="506" xr:uid="{00000000-0005-0000-0000-0000F9010000}"/>
    <cellStyle name="タイトル 4 3" xfId="507" xr:uid="{00000000-0005-0000-0000-0000FA010000}"/>
    <cellStyle name="タイトル 5" xfId="508" xr:uid="{00000000-0005-0000-0000-0000FB010000}"/>
    <cellStyle name="タイトル 5 2" xfId="509" xr:uid="{00000000-0005-0000-0000-0000FC010000}"/>
    <cellStyle name="タイトル 5 3" xfId="510" xr:uid="{00000000-0005-0000-0000-0000FD010000}"/>
    <cellStyle name="タイトル 6" xfId="511" xr:uid="{00000000-0005-0000-0000-0000FE010000}"/>
    <cellStyle name="タイトル 7" xfId="512" xr:uid="{00000000-0005-0000-0000-0000FF010000}"/>
    <cellStyle name="チェック セル 2" xfId="513" xr:uid="{00000000-0005-0000-0000-000000020000}"/>
    <cellStyle name="チェック セル 2 2" xfId="514" xr:uid="{00000000-0005-0000-0000-000001020000}"/>
    <cellStyle name="チェック セル 2 3" xfId="515" xr:uid="{00000000-0005-0000-0000-000002020000}"/>
    <cellStyle name="チェック セル 3" xfId="516" xr:uid="{00000000-0005-0000-0000-000003020000}"/>
    <cellStyle name="チェック セル 3 2" xfId="517" xr:uid="{00000000-0005-0000-0000-000004020000}"/>
    <cellStyle name="チェック セル 3 3" xfId="518" xr:uid="{00000000-0005-0000-0000-000005020000}"/>
    <cellStyle name="チェック セル 4" xfId="519" xr:uid="{00000000-0005-0000-0000-000006020000}"/>
    <cellStyle name="チェック セル 4 2" xfId="520" xr:uid="{00000000-0005-0000-0000-000007020000}"/>
    <cellStyle name="チェック セル 4 3" xfId="521" xr:uid="{00000000-0005-0000-0000-000008020000}"/>
    <cellStyle name="チェック セル 5" xfId="522" xr:uid="{00000000-0005-0000-0000-000009020000}"/>
    <cellStyle name="チェック セル 5 2" xfId="523" xr:uid="{00000000-0005-0000-0000-00000A020000}"/>
    <cellStyle name="チェック セル 5 3" xfId="524" xr:uid="{00000000-0005-0000-0000-00000B020000}"/>
    <cellStyle name="チェック セル 6" xfId="525" xr:uid="{00000000-0005-0000-0000-00000C020000}"/>
    <cellStyle name="チェック セル 7" xfId="526" xr:uid="{00000000-0005-0000-0000-00000D020000}"/>
    <cellStyle name="どちらでもない 2" xfId="527" xr:uid="{00000000-0005-0000-0000-00000E020000}"/>
    <cellStyle name="どちらでもない 2 2" xfId="528" xr:uid="{00000000-0005-0000-0000-00000F020000}"/>
    <cellStyle name="どちらでもない 2 3" xfId="529" xr:uid="{00000000-0005-0000-0000-000010020000}"/>
    <cellStyle name="どちらでもない 3" xfId="530" xr:uid="{00000000-0005-0000-0000-000011020000}"/>
    <cellStyle name="どちらでもない 3 2" xfId="531" xr:uid="{00000000-0005-0000-0000-000012020000}"/>
    <cellStyle name="どちらでもない 3 3" xfId="532" xr:uid="{00000000-0005-0000-0000-000013020000}"/>
    <cellStyle name="どちらでもない 4" xfId="533" xr:uid="{00000000-0005-0000-0000-000014020000}"/>
    <cellStyle name="どちらでもない 4 2" xfId="534" xr:uid="{00000000-0005-0000-0000-000015020000}"/>
    <cellStyle name="どちらでもない 4 3" xfId="535" xr:uid="{00000000-0005-0000-0000-000016020000}"/>
    <cellStyle name="どちらでもない 5" xfId="536" xr:uid="{00000000-0005-0000-0000-000017020000}"/>
    <cellStyle name="どちらでもない 5 2" xfId="537" xr:uid="{00000000-0005-0000-0000-000018020000}"/>
    <cellStyle name="どちらでもない 5 3" xfId="538" xr:uid="{00000000-0005-0000-0000-000019020000}"/>
    <cellStyle name="どちらでもない 6" xfId="539" xr:uid="{00000000-0005-0000-0000-00001A020000}"/>
    <cellStyle name="どちらでもない 7" xfId="540" xr:uid="{00000000-0005-0000-0000-00001B020000}"/>
    <cellStyle name="ハイパーリンク 2" xfId="541" xr:uid="{00000000-0005-0000-0000-00001C020000}"/>
    <cellStyle name="メモ 2" xfId="542" xr:uid="{00000000-0005-0000-0000-00001D020000}"/>
    <cellStyle name="メモ 2 2" xfId="543" xr:uid="{00000000-0005-0000-0000-00001E020000}"/>
    <cellStyle name="メモ 2 2 2" xfId="544" xr:uid="{00000000-0005-0000-0000-00001F020000}"/>
    <cellStyle name="メモ 2 3" xfId="545" xr:uid="{00000000-0005-0000-0000-000020020000}"/>
    <cellStyle name="メモ 3" xfId="546" xr:uid="{00000000-0005-0000-0000-000021020000}"/>
    <cellStyle name="メモ 3 2" xfId="547" xr:uid="{00000000-0005-0000-0000-000022020000}"/>
    <cellStyle name="メモ 3 2 2" xfId="548" xr:uid="{00000000-0005-0000-0000-000023020000}"/>
    <cellStyle name="メモ 3 3" xfId="549" xr:uid="{00000000-0005-0000-0000-000024020000}"/>
    <cellStyle name="メモ 4" xfId="550" xr:uid="{00000000-0005-0000-0000-000025020000}"/>
    <cellStyle name="メモ 4 2" xfId="551" xr:uid="{00000000-0005-0000-0000-000026020000}"/>
    <cellStyle name="メモ 4 2 2" xfId="552" xr:uid="{00000000-0005-0000-0000-000027020000}"/>
    <cellStyle name="メモ 4 3" xfId="553" xr:uid="{00000000-0005-0000-0000-000028020000}"/>
    <cellStyle name="メモ 5" xfId="554" xr:uid="{00000000-0005-0000-0000-000029020000}"/>
    <cellStyle name="メモ 5 2" xfId="555" xr:uid="{00000000-0005-0000-0000-00002A020000}"/>
    <cellStyle name="メモ 5 2 2" xfId="556" xr:uid="{00000000-0005-0000-0000-00002B020000}"/>
    <cellStyle name="メモ 5 3" xfId="557" xr:uid="{00000000-0005-0000-0000-00002C020000}"/>
    <cellStyle name="メモ 6" xfId="558" xr:uid="{00000000-0005-0000-0000-00002D020000}"/>
    <cellStyle name="メモ 7" xfId="559" xr:uid="{00000000-0005-0000-0000-00002E020000}"/>
    <cellStyle name="メモ 8" xfId="560" xr:uid="{00000000-0005-0000-0000-00002F020000}"/>
    <cellStyle name="リンク セル 2" xfId="561" xr:uid="{00000000-0005-0000-0000-000030020000}"/>
    <cellStyle name="リンク セル 2 2" xfId="562" xr:uid="{00000000-0005-0000-0000-000031020000}"/>
    <cellStyle name="リンク セル 2 3" xfId="563" xr:uid="{00000000-0005-0000-0000-000032020000}"/>
    <cellStyle name="リンク セル 3" xfId="564" xr:uid="{00000000-0005-0000-0000-000033020000}"/>
    <cellStyle name="リンク セル 3 2" xfId="565" xr:uid="{00000000-0005-0000-0000-000034020000}"/>
    <cellStyle name="リンク セル 3 3" xfId="566" xr:uid="{00000000-0005-0000-0000-000035020000}"/>
    <cellStyle name="リンク セル 4" xfId="567" xr:uid="{00000000-0005-0000-0000-000036020000}"/>
    <cellStyle name="リンク セル 4 2" xfId="568" xr:uid="{00000000-0005-0000-0000-000037020000}"/>
    <cellStyle name="リンク セル 4 3" xfId="569" xr:uid="{00000000-0005-0000-0000-000038020000}"/>
    <cellStyle name="リンク セル 5" xfId="570" xr:uid="{00000000-0005-0000-0000-000039020000}"/>
    <cellStyle name="リンク セル 5 2" xfId="571" xr:uid="{00000000-0005-0000-0000-00003A020000}"/>
    <cellStyle name="リンク セル 5 3" xfId="572" xr:uid="{00000000-0005-0000-0000-00003B020000}"/>
    <cellStyle name="リンク セル 6" xfId="573" xr:uid="{00000000-0005-0000-0000-00003C020000}"/>
    <cellStyle name="リンク セル 7" xfId="574" xr:uid="{00000000-0005-0000-0000-00003D020000}"/>
    <cellStyle name="悪い 2" xfId="575" xr:uid="{00000000-0005-0000-0000-00003E020000}"/>
    <cellStyle name="悪い 2 2" xfId="576" xr:uid="{00000000-0005-0000-0000-00003F020000}"/>
    <cellStyle name="悪い 2 3" xfId="577" xr:uid="{00000000-0005-0000-0000-000040020000}"/>
    <cellStyle name="悪い 3" xfId="578" xr:uid="{00000000-0005-0000-0000-000041020000}"/>
    <cellStyle name="悪い 3 2" xfId="579" xr:uid="{00000000-0005-0000-0000-000042020000}"/>
    <cellStyle name="悪い 3 3" xfId="580" xr:uid="{00000000-0005-0000-0000-000043020000}"/>
    <cellStyle name="悪い 4" xfId="581" xr:uid="{00000000-0005-0000-0000-000044020000}"/>
    <cellStyle name="悪い 4 2" xfId="582" xr:uid="{00000000-0005-0000-0000-000045020000}"/>
    <cellStyle name="悪い 4 3" xfId="583" xr:uid="{00000000-0005-0000-0000-000046020000}"/>
    <cellStyle name="悪い 5" xfId="584" xr:uid="{00000000-0005-0000-0000-000047020000}"/>
    <cellStyle name="悪い 5 2" xfId="585" xr:uid="{00000000-0005-0000-0000-000048020000}"/>
    <cellStyle name="悪い 5 3" xfId="586" xr:uid="{00000000-0005-0000-0000-000049020000}"/>
    <cellStyle name="悪い 6" xfId="587" xr:uid="{00000000-0005-0000-0000-00004A020000}"/>
    <cellStyle name="悪い 7" xfId="588" xr:uid="{00000000-0005-0000-0000-00004B020000}"/>
    <cellStyle name="強調 1" xfId="589" xr:uid="{00000000-0005-0000-0000-00004C020000}"/>
    <cellStyle name="強調 2" xfId="590" xr:uid="{00000000-0005-0000-0000-00004D020000}"/>
    <cellStyle name="強調 3" xfId="591" xr:uid="{00000000-0005-0000-0000-00004E020000}"/>
    <cellStyle name="計算 2" xfId="592" xr:uid="{00000000-0005-0000-0000-00004F020000}"/>
    <cellStyle name="計算 2 2" xfId="593" xr:uid="{00000000-0005-0000-0000-000050020000}"/>
    <cellStyle name="計算 2 3" xfId="594" xr:uid="{00000000-0005-0000-0000-000051020000}"/>
    <cellStyle name="計算 3" xfId="595" xr:uid="{00000000-0005-0000-0000-000052020000}"/>
    <cellStyle name="計算 3 2" xfId="596" xr:uid="{00000000-0005-0000-0000-000053020000}"/>
    <cellStyle name="計算 3 3" xfId="597" xr:uid="{00000000-0005-0000-0000-000054020000}"/>
    <cellStyle name="計算 4" xfId="598" xr:uid="{00000000-0005-0000-0000-000055020000}"/>
    <cellStyle name="計算 4 2" xfId="599" xr:uid="{00000000-0005-0000-0000-000056020000}"/>
    <cellStyle name="計算 4 3" xfId="600" xr:uid="{00000000-0005-0000-0000-000057020000}"/>
    <cellStyle name="計算 5" xfId="601" xr:uid="{00000000-0005-0000-0000-000058020000}"/>
    <cellStyle name="計算 5 2" xfId="602" xr:uid="{00000000-0005-0000-0000-000059020000}"/>
    <cellStyle name="計算 5 3" xfId="603" xr:uid="{00000000-0005-0000-0000-00005A020000}"/>
    <cellStyle name="計算 6" xfId="604" xr:uid="{00000000-0005-0000-0000-00005B020000}"/>
    <cellStyle name="計算 7" xfId="605" xr:uid="{00000000-0005-0000-0000-00005C020000}"/>
    <cellStyle name="警告文 2" xfId="606" xr:uid="{00000000-0005-0000-0000-00005D020000}"/>
    <cellStyle name="警告文 2 2" xfId="607" xr:uid="{00000000-0005-0000-0000-00005E020000}"/>
    <cellStyle name="警告文 2 3" xfId="608" xr:uid="{00000000-0005-0000-0000-00005F020000}"/>
    <cellStyle name="警告文 3" xfId="609" xr:uid="{00000000-0005-0000-0000-000060020000}"/>
    <cellStyle name="警告文 3 2" xfId="610" xr:uid="{00000000-0005-0000-0000-000061020000}"/>
    <cellStyle name="警告文 3 3" xfId="611" xr:uid="{00000000-0005-0000-0000-000062020000}"/>
    <cellStyle name="警告文 4" xfId="612" xr:uid="{00000000-0005-0000-0000-000063020000}"/>
    <cellStyle name="警告文 4 2" xfId="613" xr:uid="{00000000-0005-0000-0000-000064020000}"/>
    <cellStyle name="警告文 4 3" xfId="614" xr:uid="{00000000-0005-0000-0000-000065020000}"/>
    <cellStyle name="警告文 5" xfId="615" xr:uid="{00000000-0005-0000-0000-000066020000}"/>
    <cellStyle name="警告文 5 2" xfId="616" xr:uid="{00000000-0005-0000-0000-000067020000}"/>
    <cellStyle name="警告文 5 3" xfId="617" xr:uid="{00000000-0005-0000-0000-000068020000}"/>
    <cellStyle name="警告文 6" xfId="618" xr:uid="{00000000-0005-0000-0000-000069020000}"/>
    <cellStyle name="警告文 7" xfId="619" xr:uid="{00000000-0005-0000-0000-00006A020000}"/>
    <cellStyle name="桁区切り" xfId="620" builtinId="6"/>
    <cellStyle name="桁区切り 10" xfId="621" xr:uid="{00000000-0005-0000-0000-00006C020000}"/>
    <cellStyle name="桁区切り 10 2" xfId="622" xr:uid="{00000000-0005-0000-0000-00006D020000}"/>
    <cellStyle name="桁区切り 10 3" xfId="623" xr:uid="{00000000-0005-0000-0000-00006E020000}"/>
    <cellStyle name="桁区切り 10 4" xfId="624" xr:uid="{00000000-0005-0000-0000-00006F020000}"/>
    <cellStyle name="桁区切り 10 5" xfId="625" xr:uid="{00000000-0005-0000-0000-000070020000}"/>
    <cellStyle name="桁区切り 10 6" xfId="626" xr:uid="{00000000-0005-0000-0000-000071020000}"/>
    <cellStyle name="桁区切り 10 7" xfId="627" xr:uid="{00000000-0005-0000-0000-000072020000}"/>
    <cellStyle name="桁区切り 10 8" xfId="628" xr:uid="{00000000-0005-0000-0000-000073020000}"/>
    <cellStyle name="桁区切り 11" xfId="629" xr:uid="{00000000-0005-0000-0000-000074020000}"/>
    <cellStyle name="桁区切り 13" xfId="630" xr:uid="{00000000-0005-0000-0000-000075020000}"/>
    <cellStyle name="桁区切り 13 2" xfId="631" xr:uid="{00000000-0005-0000-0000-000076020000}"/>
    <cellStyle name="桁区切り 13 3" xfId="632" xr:uid="{00000000-0005-0000-0000-000077020000}"/>
    <cellStyle name="桁区切り 13 4" xfId="633" xr:uid="{00000000-0005-0000-0000-000078020000}"/>
    <cellStyle name="桁区切り 14" xfId="634" xr:uid="{00000000-0005-0000-0000-000079020000}"/>
    <cellStyle name="桁区切り 14 2" xfId="635" xr:uid="{00000000-0005-0000-0000-00007A020000}"/>
    <cellStyle name="桁区切り 14 3" xfId="636" xr:uid="{00000000-0005-0000-0000-00007B020000}"/>
    <cellStyle name="桁区切り 14 4" xfId="637" xr:uid="{00000000-0005-0000-0000-00007C020000}"/>
    <cellStyle name="桁区切り 16" xfId="638" xr:uid="{00000000-0005-0000-0000-00007D020000}"/>
    <cellStyle name="桁区切り 18" xfId="639" xr:uid="{00000000-0005-0000-0000-00007E020000}"/>
    <cellStyle name="桁区切り 18 2" xfId="640" xr:uid="{00000000-0005-0000-0000-00007F020000}"/>
    <cellStyle name="桁区切り 18 3" xfId="641" xr:uid="{00000000-0005-0000-0000-000080020000}"/>
    <cellStyle name="桁区切り 18 4" xfId="642" xr:uid="{00000000-0005-0000-0000-000081020000}"/>
    <cellStyle name="桁区切り 19" xfId="643" xr:uid="{00000000-0005-0000-0000-000082020000}"/>
    <cellStyle name="桁区切り 19 2" xfId="644" xr:uid="{00000000-0005-0000-0000-000083020000}"/>
    <cellStyle name="桁区切り 19 3" xfId="645" xr:uid="{00000000-0005-0000-0000-000084020000}"/>
    <cellStyle name="桁区切り 19 4" xfId="646" xr:uid="{00000000-0005-0000-0000-000085020000}"/>
    <cellStyle name="桁区切り 2" xfId="647" xr:uid="{00000000-0005-0000-0000-000086020000}"/>
    <cellStyle name="桁区切り 2 10" xfId="648" xr:uid="{00000000-0005-0000-0000-000087020000}"/>
    <cellStyle name="桁区切り 2 11" xfId="649" xr:uid="{00000000-0005-0000-0000-000088020000}"/>
    <cellStyle name="桁区切り 2 2" xfId="650" xr:uid="{00000000-0005-0000-0000-000089020000}"/>
    <cellStyle name="桁区切り 2 2 2" xfId="651" xr:uid="{00000000-0005-0000-0000-00008A020000}"/>
    <cellStyle name="桁区切り 2 3" xfId="652" xr:uid="{00000000-0005-0000-0000-00008B020000}"/>
    <cellStyle name="桁区切り 2 3 2" xfId="653" xr:uid="{00000000-0005-0000-0000-00008C020000}"/>
    <cellStyle name="桁区切り 2 4" xfId="654" xr:uid="{00000000-0005-0000-0000-00008D020000}"/>
    <cellStyle name="桁区切り 2 5" xfId="655" xr:uid="{00000000-0005-0000-0000-00008E020000}"/>
    <cellStyle name="桁区切り 2 6" xfId="656" xr:uid="{00000000-0005-0000-0000-00008F020000}"/>
    <cellStyle name="桁区切り 2 6 2" xfId="657" xr:uid="{00000000-0005-0000-0000-000090020000}"/>
    <cellStyle name="桁区切り 2 7" xfId="658" xr:uid="{00000000-0005-0000-0000-000091020000}"/>
    <cellStyle name="桁区切り 2 8" xfId="659" xr:uid="{00000000-0005-0000-0000-000092020000}"/>
    <cellStyle name="桁区切り 2 9" xfId="660" xr:uid="{00000000-0005-0000-0000-000093020000}"/>
    <cellStyle name="桁区切り 22" xfId="661" xr:uid="{00000000-0005-0000-0000-000094020000}"/>
    <cellStyle name="桁区切り 22 2" xfId="662" xr:uid="{00000000-0005-0000-0000-000095020000}"/>
    <cellStyle name="桁区切り 22 3" xfId="663" xr:uid="{00000000-0005-0000-0000-000096020000}"/>
    <cellStyle name="桁区切り 22 4" xfId="664" xr:uid="{00000000-0005-0000-0000-000097020000}"/>
    <cellStyle name="桁区切り 23" xfId="665" xr:uid="{00000000-0005-0000-0000-000098020000}"/>
    <cellStyle name="桁区切り 23 2" xfId="666" xr:uid="{00000000-0005-0000-0000-000099020000}"/>
    <cellStyle name="桁区切り 23 3" xfId="667" xr:uid="{00000000-0005-0000-0000-00009A020000}"/>
    <cellStyle name="桁区切り 23 4" xfId="668" xr:uid="{00000000-0005-0000-0000-00009B020000}"/>
    <cellStyle name="桁区切り 27" xfId="669" xr:uid="{00000000-0005-0000-0000-00009C020000}"/>
    <cellStyle name="桁区切り 27 2" xfId="670" xr:uid="{00000000-0005-0000-0000-00009D020000}"/>
    <cellStyle name="桁区切り 27 3" xfId="671" xr:uid="{00000000-0005-0000-0000-00009E020000}"/>
    <cellStyle name="桁区切り 27 4" xfId="672" xr:uid="{00000000-0005-0000-0000-00009F020000}"/>
    <cellStyle name="桁区切り 28" xfId="673" xr:uid="{00000000-0005-0000-0000-0000A0020000}"/>
    <cellStyle name="桁区切り 28 2" xfId="674" xr:uid="{00000000-0005-0000-0000-0000A1020000}"/>
    <cellStyle name="桁区切り 28 3" xfId="675" xr:uid="{00000000-0005-0000-0000-0000A2020000}"/>
    <cellStyle name="桁区切り 28 4" xfId="676" xr:uid="{00000000-0005-0000-0000-0000A3020000}"/>
    <cellStyle name="桁区切り 3" xfId="677" xr:uid="{00000000-0005-0000-0000-0000A4020000}"/>
    <cellStyle name="桁区切り 3 2" xfId="678" xr:uid="{00000000-0005-0000-0000-0000A5020000}"/>
    <cellStyle name="桁区切り 3 3" xfId="679" xr:uid="{00000000-0005-0000-0000-0000A6020000}"/>
    <cellStyle name="桁区切り 31" xfId="680" xr:uid="{00000000-0005-0000-0000-0000A7020000}"/>
    <cellStyle name="桁区切り 31 2" xfId="681" xr:uid="{00000000-0005-0000-0000-0000A8020000}"/>
    <cellStyle name="桁区切り 31 3" xfId="682" xr:uid="{00000000-0005-0000-0000-0000A9020000}"/>
    <cellStyle name="桁区切り 31 4" xfId="683" xr:uid="{00000000-0005-0000-0000-0000AA020000}"/>
    <cellStyle name="桁区切り 32" xfId="684" xr:uid="{00000000-0005-0000-0000-0000AB020000}"/>
    <cellStyle name="桁区切り 32 2" xfId="685" xr:uid="{00000000-0005-0000-0000-0000AC020000}"/>
    <cellStyle name="桁区切り 32 3" xfId="686" xr:uid="{00000000-0005-0000-0000-0000AD020000}"/>
    <cellStyle name="桁区切り 32 4" xfId="687" xr:uid="{00000000-0005-0000-0000-0000AE020000}"/>
    <cellStyle name="桁区切り 33" xfId="688" xr:uid="{00000000-0005-0000-0000-0000AF020000}"/>
    <cellStyle name="桁区切り 33 2" xfId="689" xr:uid="{00000000-0005-0000-0000-0000B0020000}"/>
    <cellStyle name="桁区切り 33 2 2" xfId="690" xr:uid="{00000000-0005-0000-0000-0000B1020000}"/>
    <cellStyle name="桁区切り 33 3" xfId="691" xr:uid="{00000000-0005-0000-0000-0000B2020000}"/>
    <cellStyle name="桁区切り 33 3 2" xfId="692" xr:uid="{00000000-0005-0000-0000-0000B3020000}"/>
    <cellStyle name="桁区切り 34" xfId="693" xr:uid="{00000000-0005-0000-0000-0000B4020000}"/>
    <cellStyle name="桁区切り 34 2" xfId="694" xr:uid="{00000000-0005-0000-0000-0000B5020000}"/>
    <cellStyle name="桁区切り 34 2 2" xfId="695" xr:uid="{00000000-0005-0000-0000-0000B6020000}"/>
    <cellStyle name="桁区切り 34 3" xfId="696" xr:uid="{00000000-0005-0000-0000-0000B7020000}"/>
    <cellStyle name="桁区切り 34 3 2" xfId="697" xr:uid="{00000000-0005-0000-0000-0000B8020000}"/>
    <cellStyle name="桁区切り 36" xfId="698" xr:uid="{00000000-0005-0000-0000-0000B9020000}"/>
    <cellStyle name="桁区切り 36 2" xfId="699" xr:uid="{00000000-0005-0000-0000-0000BA020000}"/>
    <cellStyle name="桁区切り 36 2 2" xfId="700" xr:uid="{00000000-0005-0000-0000-0000BB020000}"/>
    <cellStyle name="桁区切り 36 3" xfId="701" xr:uid="{00000000-0005-0000-0000-0000BC020000}"/>
    <cellStyle name="桁区切り 36 3 2" xfId="702" xr:uid="{00000000-0005-0000-0000-0000BD020000}"/>
    <cellStyle name="桁区切り 37" xfId="703" xr:uid="{00000000-0005-0000-0000-0000BE020000}"/>
    <cellStyle name="桁区切り 4" xfId="704" xr:uid="{00000000-0005-0000-0000-0000BF020000}"/>
    <cellStyle name="桁区切り 4 2" xfId="705" xr:uid="{00000000-0005-0000-0000-0000C0020000}"/>
    <cellStyle name="桁区切り 4 3" xfId="706" xr:uid="{00000000-0005-0000-0000-0000C1020000}"/>
    <cellStyle name="桁区切り 4 4" xfId="707" xr:uid="{00000000-0005-0000-0000-0000C2020000}"/>
    <cellStyle name="桁区切り 5" xfId="708" xr:uid="{00000000-0005-0000-0000-0000C3020000}"/>
    <cellStyle name="桁区切り 5 2" xfId="709" xr:uid="{00000000-0005-0000-0000-0000C4020000}"/>
    <cellStyle name="桁区切り 5 3" xfId="710" xr:uid="{00000000-0005-0000-0000-0000C5020000}"/>
    <cellStyle name="桁区切り 5 4" xfId="711" xr:uid="{00000000-0005-0000-0000-0000C6020000}"/>
    <cellStyle name="桁区切り 6" xfId="712" xr:uid="{00000000-0005-0000-0000-0000C7020000}"/>
    <cellStyle name="桁区切り 6 2" xfId="713" xr:uid="{00000000-0005-0000-0000-0000C8020000}"/>
    <cellStyle name="桁区切り 6 3" xfId="714" xr:uid="{00000000-0005-0000-0000-0000C9020000}"/>
    <cellStyle name="桁区切り 6 4" xfId="715" xr:uid="{00000000-0005-0000-0000-0000CA020000}"/>
    <cellStyle name="桁区切り 6 5" xfId="716" xr:uid="{00000000-0005-0000-0000-0000CB020000}"/>
    <cellStyle name="桁区切り 6 6" xfId="717" xr:uid="{00000000-0005-0000-0000-0000CC020000}"/>
    <cellStyle name="桁区切り 6 7" xfId="718" xr:uid="{00000000-0005-0000-0000-0000CD020000}"/>
    <cellStyle name="桁区切り 6 8" xfId="719" xr:uid="{00000000-0005-0000-0000-0000CE020000}"/>
    <cellStyle name="桁区切り 7" xfId="720" xr:uid="{00000000-0005-0000-0000-0000CF020000}"/>
    <cellStyle name="桁区切り 7 2" xfId="721" xr:uid="{00000000-0005-0000-0000-0000D0020000}"/>
    <cellStyle name="桁区切り 7 3" xfId="722" xr:uid="{00000000-0005-0000-0000-0000D1020000}"/>
    <cellStyle name="桁区切り 7 4" xfId="723" xr:uid="{00000000-0005-0000-0000-0000D2020000}"/>
    <cellStyle name="桁区切り 7 5" xfId="724" xr:uid="{00000000-0005-0000-0000-0000D3020000}"/>
    <cellStyle name="桁区切り 7 6" xfId="725" xr:uid="{00000000-0005-0000-0000-0000D4020000}"/>
    <cellStyle name="桁区切り 7 7" xfId="726" xr:uid="{00000000-0005-0000-0000-0000D5020000}"/>
    <cellStyle name="桁区切り 7 8" xfId="727" xr:uid="{00000000-0005-0000-0000-0000D6020000}"/>
    <cellStyle name="桁区切り 8" xfId="728" xr:uid="{00000000-0005-0000-0000-0000D7020000}"/>
    <cellStyle name="桁区切り 8 2" xfId="729" xr:uid="{00000000-0005-0000-0000-0000D8020000}"/>
    <cellStyle name="桁区切り 8 3" xfId="730" xr:uid="{00000000-0005-0000-0000-0000D9020000}"/>
    <cellStyle name="桁区切り 8 4" xfId="731" xr:uid="{00000000-0005-0000-0000-0000DA020000}"/>
    <cellStyle name="桁区切り 9" xfId="732" xr:uid="{00000000-0005-0000-0000-0000DB020000}"/>
    <cellStyle name="桁区切り 9 2" xfId="733" xr:uid="{00000000-0005-0000-0000-0000DC020000}"/>
    <cellStyle name="桁区切り 9 3" xfId="734" xr:uid="{00000000-0005-0000-0000-0000DD020000}"/>
    <cellStyle name="桁区切り 9 4" xfId="735" xr:uid="{00000000-0005-0000-0000-0000DE020000}"/>
    <cellStyle name="見出し 1 2" xfId="736" xr:uid="{00000000-0005-0000-0000-0000DF020000}"/>
    <cellStyle name="見出し 1 2 2" xfId="737" xr:uid="{00000000-0005-0000-0000-0000E0020000}"/>
    <cellStyle name="見出し 1 2 3" xfId="738" xr:uid="{00000000-0005-0000-0000-0000E1020000}"/>
    <cellStyle name="見出し 1 3" xfId="739" xr:uid="{00000000-0005-0000-0000-0000E2020000}"/>
    <cellStyle name="見出し 1 3 2" xfId="740" xr:uid="{00000000-0005-0000-0000-0000E3020000}"/>
    <cellStyle name="見出し 1 3 3" xfId="741" xr:uid="{00000000-0005-0000-0000-0000E4020000}"/>
    <cellStyle name="見出し 1 4" xfId="742" xr:uid="{00000000-0005-0000-0000-0000E5020000}"/>
    <cellStyle name="見出し 1 4 2" xfId="743" xr:uid="{00000000-0005-0000-0000-0000E6020000}"/>
    <cellStyle name="見出し 1 4 3" xfId="744" xr:uid="{00000000-0005-0000-0000-0000E7020000}"/>
    <cellStyle name="見出し 1 5" xfId="745" xr:uid="{00000000-0005-0000-0000-0000E8020000}"/>
    <cellStyle name="見出し 1 5 2" xfId="746" xr:uid="{00000000-0005-0000-0000-0000E9020000}"/>
    <cellStyle name="見出し 1 5 3" xfId="747" xr:uid="{00000000-0005-0000-0000-0000EA020000}"/>
    <cellStyle name="見出し 1 6" xfId="748" xr:uid="{00000000-0005-0000-0000-0000EB020000}"/>
    <cellStyle name="見出し 1 7" xfId="749" xr:uid="{00000000-0005-0000-0000-0000EC020000}"/>
    <cellStyle name="見出し 2 2" xfId="750" xr:uid="{00000000-0005-0000-0000-0000ED020000}"/>
    <cellStyle name="見出し 2 2 2" xfId="751" xr:uid="{00000000-0005-0000-0000-0000EE020000}"/>
    <cellStyle name="見出し 2 2 3" xfId="752" xr:uid="{00000000-0005-0000-0000-0000EF020000}"/>
    <cellStyle name="見出し 2 3" xfId="753" xr:uid="{00000000-0005-0000-0000-0000F0020000}"/>
    <cellStyle name="見出し 2 3 2" xfId="754" xr:uid="{00000000-0005-0000-0000-0000F1020000}"/>
    <cellStyle name="見出し 2 3 3" xfId="755" xr:uid="{00000000-0005-0000-0000-0000F2020000}"/>
    <cellStyle name="見出し 2 4" xfId="756" xr:uid="{00000000-0005-0000-0000-0000F3020000}"/>
    <cellStyle name="見出し 2 4 2" xfId="757" xr:uid="{00000000-0005-0000-0000-0000F4020000}"/>
    <cellStyle name="見出し 2 4 3" xfId="758" xr:uid="{00000000-0005-0000-0000-0000F5020000}"/>
    <cellStyle name="見出し 2 5" xfId="759" xr:uid="{00000000-0005-0000-0000-0000F6020000}"/>
    <cellStyle name="見出し 2 5 2" xfId="760" xr:uid="{00000000-0005-0000-0000-0000F7020000}"/>
    <cellStyle name="見出し 2 5 3" xfId="761" xr:uid="{00000000-0005-0000-0000-0000F8020000}"/>
    <cellStyle name="見出し 2 6" xfId="762" xr:uid="{00000000-0005-0000-0000-0000F9020000}"/>
    <cellStyle name="見出し 2 7" xfId="763" xr:uid="{00000000-0005-0000-0000-0000FA020000}"/>
    <cellStyle name="見出し 3 2" xfId="764" xr:uid="{00000000-0005-0000-0000-0000FB020000}"/>
    <cellStyle name="見出し 3 2 2" xfId="765" xr:uid="{00000000-0005-0000-0000-0000FC020000}"/>
    <cellStyle name="見出し 3 2 3" xfId="766" xr:uid="{00000000-0005-0000-0000-0000FD020000}"/>
    <cellStyle name="見出し 3 3" xfId="767" xr:uid="{00000000-0005-0000-0000-0000FE020000}"/>
    <cellStyle name="見出し 3 3 2" xfId="768" xr:uid="{00000000-0005-0000-0000-0000FF020000}"/>
    <cellStyle name="見出し 3 3 3" xfId="769" xr:uid="{00000000-0005-0000-0000-000000030000}"/>
    <cellStyle name="見出し 3 4" xfId="770" xr:uid="{00000000-0005-0000-0000-000001030000}"/>
    <cellStyle name="見出し 3 4 2" xfId="771" xr:uid="{00000000-0005-0000-0000-000002030000}"/>
    <cellStyle name="見出し 3 4 3" xfId="772" xr:uid="{00000000-0005-0000-0000-000003030000}"/>
    <cellStyle name="見出し 3 5" xfId="773" xr:uid="{00000000-0005-0000-0000-000004030000}"/>
    <cellStyle name="見出し 3 5 2" xfId="774" xr:uid="{00000000-0005-0000-0000-000005030000}"/>
    <cellStyle name="見出し 3 5 3" xfId="775" xr:uid="{00000000-0005-0000-0000-000006030000}"/>
    <cellStyle name="見出し 3 6" xfId="776" xr:uid="{00000000-0005-0000-0000-000007030000}"/>
    <cellStyle name="見出し 3 7" xfId="777" xr:uid="{00000000-0005-0000-0000-000008030000}"/>
    <cellStyle name="見出し 4 2" xfId="778" xr:uid="{00000000-0005-0000-0000-000009030000}"/>
    <cellStyle name="見出し 4 2 2" xfId="779" xr:uid="{00000000-0005-0000-0000-00000A030000}"/>
    <cellStyle name="見出し 4 2 3" xfId="780" xr:uid="{00000000-0005-0000-0000-00000B030000}"/>
    <cellStyle name="見出し 4 3" xfId="781" xr:uid="{00000000-0005-0000-0000-00000C030000}"/>
    <cellStyle name="見出し 4 3 2" xfId="782" xr:uid="{00000000-0005-0000-0000-00000D030000}"/>
    <cellStyle name="見出し 4 3 3" xfId="783" xr:uid="{00000000-0005-0000-0000-00000E030000}"/>
    <cellStyle name="見出し 4 4" xfId="784" xr:uid="{00000000-0005-0000-0000-00000F030000}"/>
    <cellStyle name="見出し 4 4 2" xfId="785" xr:uid="{00000000-0005-0000-0000-000010030000}"/>
    <cellStyle name="見出し 4 4 3" xfId="786" xr:uid="{00000000-0005-0000-0000-000011030000}"/>
    <cellStyle name="見出し 4 5" xfId="787" xr:uid="{00000000-0005-0000-0000-000012030000}"/>
    <cellStyle name="見出し 4 5 2" xfId="788" xr:uid="{00000000-0005-0000-0000-000013030000}"/>
    <cellStyle name="見出し 4 5 3" xfId="789" xr:uid="{00000000-0005-0000-0000-000014030000}"/>
    <cellStyle name="見出し 4 6" xfId="790" xr:uid="{00000000-0005-0000-0000-000015030000}"/>
    <cellStyle name="見出し 4 7" xfId="791" xr:uid="{00000000-0005-0000-0000-000016030000}"/>
    <cellStyle name="集計 2" xfId="792" xr:uid="{00000000-0005-0000-0000-000017030000}"/>
    <cellStyle name="集計 2 2" xfId="793" xr:uid="{00000000-0005-0000-0000-000018030000}"/>
    <cellStyle name="集計 2 3" xfId="794" xr:uid="{00000000-0005-0000-0000-000019030000}"/>
    <cellStyle name="集計 3" xfId="795" xr:uid="{00000000-0005-0000-0000-00001A030000}"/>
    <cellStyle name="集計 3 2" xfId="796" xr:uid="{00000000-0005-0000-0000-00001B030000}"/>
    <cellStyle name="集計 3 3" xfId="797" xr:uid="{00000000-0005-0000-0000-00001C030000}"/>
    <cellStyle name="集計 4" xfId="798" xr:uid="{00000000-0005-0000-0000-00001D030000}"/>
    <cellStyle name="集計 4 2" xfId="799" xr:uid="{00000000-0005-0000-0000-00001E030000}"/>
    <cellStyle name="集計 4 3" xfId="800" xr:uid="{00000000-0005-0000-0000-00001F030000}"/>
    <cellStyle name="集計 5" xfId="801" xr:uid="{00000000-0005-0000-0000-000020030000}"/>
    <cellStyle name="集計 5 2" xfId="802" xr:uid="{00000000-0005-0000-0000-000021030000}"/>
    <cellStyle name="集計 5 3" xfId="803" xr:uid="{00000000-0005-0000-0000-000022030000}"/>
    <cellStyle name="集計 6" xfId="804" xr:uid="{00000000-0005-0000-0000-000023030000}"/>
    <cellStyle name="集計 7" xfId="805" xr:uid="{00000000-0005-0000-0000-000024030000}"/>
    <cellStyle name="出力 2" xfId="806" xr:uid="{00000000-0005-0000-0000-000025030000}"/>
    <cellStyle name="出力 2 2" xfId="807" xr:uid="{00000000-0005-0000-0000-000026030000}"/>
    <cellStyle name="出力 2 3" xfId="808" xr:uid="{00000000-0005-0000-0000-000027030000}"/>
    <cellStyle name="出力 3" xfId="809" xr:uid="{00000000-0005-0000-0000-000028030000}"/>
    <cellStyle name="出力 3 2" xfId="810" xr:uid="{00000000-0005-0000-0000-000029030000}"/>
    <cellStyle name="出力 3 3" xfId="811" xr:uid="{00000000-0005-0000-0000-00002A030000}"/>
    <cellStyle name="出力 4" xfId="812" xr:uid="{00000000-0005-0000-0000-00002B030000}"/>
    <cellStyle name="出力 4 2" xfId="813" xr:uid="{00000000-0005-0000-0000-00002C030000}"/>
    <cellStyle name="出力 4 3" xfId="814" xr:uid="{00000000-0005-0000-0000-00002D030000}"/>
    <cellStyle name="出力 5" xfId="815" xr:uid="{00000000-0005-0000-0000-00002E030000}"/>
    <cellStyle name="出力 5 2" xfId="816" xr:uid="{00000000-0005-0000-0000-00002F030000}"/>
    <cellStyle name="出力 5 3" xfId="817" xr:uid="{00000000-0005-0000-0000-000030030000}"/>
    <cellStyle name="出力 6" xfId="818" xr:uid="{00000000-0005-0000-0000-000031030000}"/>
    <cellStyle name="出力 7" xfId="819" xr:uid="{00000000-0005-0000-0000-000032030000}"/>
    <cellStyle name="説明文 2" xfId="820" xr:uid="{00000000-0005-0000-0000-000033030000}"/>
    <cellStyle name="説明文 2 2" xfId="821" xr:uid="{00000000-0005-0000-0000-000034030000}"/>
    <cellStyle name="説明文 2 3" xfId="822" xr:uid="{00000000-0005-0000-0000-000035030000}"/>
    <cellStyle name="説明文 3" xfId="823" xr:uid="{00000000-0005-0000-0000-000036030000}"/>
    <cellStyle name="説明文 3 2" xfId="824" xr:uid="{00000000-0005-0000-0000-000037030000}"/>
    <cellStyle name="説明文 3 3" xfId="825" xr:uid="{00000000-0005-0000-0000-000038030000}"/>
    <cellStyle name="説明文 4" xfId="826" xr:uid="{00000000-0005-0000-0000-000039030000}"/>
    <cellStyle name="説明文 4 2" xfId="827" xr:uid="{00000000-0005-0000-0000-00003A030000}"/>
    <cellStyle name="説明文 4 3" xfId="828" xr:uid="{00000000-0005-0000-0000-00003B030000}"/>
    <cellStyle name="説明文 5" xfId="829" xr:uid="{00000000-0005-0000-0000-00003C030000}"/>
    <cellStyle name="説明文 5 2" xfId="830" xr:uid="{00000000-0005-0000-0000-00003D030000}"/>
    <cellStyle name="説明文 5 3" xfId="831" xr:uid="{00000000-0005-0000-0000-00003E030000}"/>
    <cellStyle name="説明文 6" xfId="832" xr:uid="{00000000-0005-0000-0000-00003F030000}"/>
    <cellStyle name="説明文 7" xfId="833" xr:uid="{00000000-0005-0000-0000-000040030000}"/>
    <cellStyle name="入力 2" xfId="834" xr:uid="{00000000-0005-0000-0000-000041030000}"/>
    <cellStyle name="入力 2 2" xfId="835" xr:uid="{00000000-0005-0000-0000-000042030000}"/>
    <cellStyle name="入力 2 3" xfId="836" xr:uid="{00000000-0005-0000-0000-000043030000}"/>
    <cellStyle name="入力 3" xfId="837" xr:uid="{00000000-0005-0000-0000-000044030000}"/>
    <cellStyle name="入力 3 2" xfId="838" xr:uid="{00000000-0005-0000-0000-000045030000}"/>
    <cellStyle name="入力 3 3" xfId="839" xr:uid="{00000000-0005-0000-0000-000046030000}"/>
    <cellStyle name="入力 4" xfId="840" xr:uid="{00000000-0005-0000-0000-000047030000}"/>
    <cellStyle name="入力 4 2" xfId="841" xr:uid="{00000000-0005-0000-0000-000048030000}"/>
    <cellStyle name="入力 4 3" xfId="842" xr:uid="{00000000-0005-0000-0000-000049030000}"/>
    <cellStyle name="入力 5" xfId="843" xr:uid="{00000000-0005-0000-0000-00004A030000}"/>
    <cellStyle name="入力 5 2" xfId="844" xr:uid="{00000000-0005-0000-0000-00004B030000}"/>
    <cellStyle name="入力 5 3" xfId="845" xr:uid="{00000000-0005-0000-0000-00004C030000}"/>
    <cellStyle name="入力 6" xfId="846" xr:uid="{00000000-0005-0000-0000-00004D030000}"/>
    <cellStyle name="入力 7" xfId="847" xr:uid="{00000000-0005-0000-0000-00004E030000}"/>
    <cellStyle name="標準" xfId="0" builtinId="0"/>
    <cellStyle name="標準 10" xfId="848" xr:uid="{00000000-0005-0000-0000-000050030000}"/>
    <cellStyle name="標準 10 2" xfId="849" xr:uid="{00000000-0005-0000-0000-000051030000}"/>
    <cellStyle name="標準 11" xfId="850" xr:uid="{00000000-0005-0000-0000-000052030000}"/>
    <cellStyle name="標準 11 2" xfId="851" xr:uid="{00000000-0005-0000-0000-000053030000}"/>
    <cellStyle name="標準 11 2 2" xfId="852" xr:uid="{00000000-0005-0000-0000-000054030000}"/>
    <cellStyle name="標準 11 3" xfId="853" xr:uid="{00000000-0005-0000-0000-000055030000}"/>
    <cellStyle name="標準 11 4" xfId="854" xr:uid="{00000000-0005-0000-0000-000056030000}"/>
    <cellStyle name="標準 11 5" xfId="855" xr:uid="{00000000-0005-0000-0000-000057030000}"/>
    <cellStyle name="標準 11 6" xfId="856" xr:uid="{00000000-0005-0000-0000-000058030000}"/>
    <cellStyle name="標準 11 7" xfId="857" xr:uid="{00000000-0005-0000-0000-000059030000}"/>
    <cellStyle name="標準 11 8" xfId="858" xr:uid="{00000000-0005-0000-0000-00005A030000}"/>
    <cellStyle name="標準 11 9" xfId="859" xr:uid="{00000000-0005-0000-0000-00005B030000}"/>
    <cellStyle name="標準 12" xfId="860" xr:uid="{00000000-0005-0000-0000-00005C030000}"/>
    <cellStyle name="標準 12 2" xfId="861" xr:uid="{00000000-0005-0000-0000-00005D030000}"/>
    <cellStyle name="標準 12 3" xfId="862" xr:uid="{00000000-0005-0000-0000-00005E030000}"/>
    <cellStyle name="標準 12 4" xfId="863" xr:uid="{00000000-0005-0000-0000-00005F030000}"/>
    <cellStyle name="標準 12 5" xfId="864" xr:uid="{00000000-0005-0000-0000-000060030000}"/>
    <cellStyle name="標準 13" xfId="865" xr:uid="{00000000-0005-0000-0000-000061030000}"/>
    <cellStyle name="標準 13 2" xfId="866" xr:uid="{00000000-0005-0000-0000-000062030000}"/>
    <cellStyle name="標準 13 3" xfId="867" xr:uid="{00000000-0005-0000-0000-000063030000}"/>
    <cellStyle name="標準 13 4" xfId="868" xr:uid="{00000000-0005-0000-0000-000064030000}"/>
    <cellStyle name="標準 13 5" xfId="869" xr:uid="{00000000-0005-0000-0000-000065030000}"/>
    <cellStyle name="標準 14" xfId="870" xr:uid="{00000000-0005-0000-0000-000066030000}"/>
    <cellStyle name="標準 14 2" xfId="871" xr:uid="{00000000-0005-0000-0000-000067030000}"/>
    <cellStyle name="標準 14 3" xfId="872" xr:uid="{00000000-0005-0000-0000-000068030000}"/>
    <cellStyle name="標準 14 4" xfId="873" xr:uid="{00000000-0005-0000-0000-000069030000}"/>
    <cellStyle name="標準 14 5" xfId="874" xr:uid="{00000000-0005-0000-0000-00006A030000}"/>
    <cellStyle name="標準 15" xfId="875" xr:uid="{00000000-0005-0000-0000-00006B030000}"/>
    <cellStyle name="標準 15 2" xfId="876" xr:uid="{00000000-0005-0000-0000-00006C030000}"/>
    <cellStyle name="標準 15 3" xfId="877" xr:uid="{00000000-0005-0000-0000-00006D030000}"/>
    <cellStyle name="標準 15 4" xfId="878" xr:uid="{00000000-0005-0000-0000-00006E030000}"/>
    <cellStyle name="標準 15 5" xfId="879" xr:uid="{00000000-0005-0000-0000-00006F030000}"/>
    <cellStyle name="標準 15 6" xfId="880" xr:uid="{00000000-0005-0000-0000-000070030000}"/>
    <cellStyle name="標準 15 7" xfId="881" xr:uid="{00000000-0005-0000-0000-000071030000}"/>
    <cellStyle name="標準 15 8" xfId="882" xr:uid="{00000000-0005-0000-0000-000072030000}"/>
    <cellStyle name="標準 15 9" xfId="883" xr:uid="{00000000-0005-0000-0000-000073030000}"/>
    <cellStyle name="標準 16" xfId="884" xr:uid="{00000000-0005-0000-0000-000074030000}"/>
    <cellStyle name="標準 16 2" xfId="885" xr:uid="{00000000-0005-0000-0000-000075030000}"/>
    <cellStyle name="標準 16 3" xfId="886" xr:uid="{00000000-0005-0000-0000-000076030000}"/>
    <cellStyle name="標準 16 4" xfId="887" xr:uid="{00000000-0005-0000-0000-000077030000}"/>
    <cellStyle name="標準 17" xfId="888" xr:uid="{00000000-0005-0000-0000-000078030000}"/>
    <cellStyle name="標準 17 2" xfId="889" xr:uid="{00000000-0005-0000-0000-000079030000}"/>
    <cellStyle name="標準 17 3" xfId="890" xr:uid="{00000000-0005-0000-0000-00007A030000}"/>
    <cellStyle name="標準 17 4" xfId="891" xr:uid="{00000000-0005-0000-0000-00007B030000}"/>
    <cellStyle name="標準 18" xfId="892" xr:uid="{00000000-0005-0000-0000-00007C030000}"/>
    <cellStyle name="標準 18 2" xfId="893" xr:uid="{00000000-0005-0000-0000-00007D030000}"/>
    <cellStyle name="標準 18 3" xfId="894" xr:uid="{00000000-0005-0000-0000-00007E030000}"/>
    <cellStyle name="標準 18 4" xfId="895" xr:uid="{00000000-0005-0000-0000-00007F030000}"/>
    <cellStyle name="標準 19" xfId="896" xr:uid="{00000000-0005-0000-0000-000080030000}"/>
    <cellStyle name="標準 19 2" xfId="897" xr:uid="{00000000-0005-0000-0000-000081030000}"/>
    <cellStyle name="標準 19 3" xfId="898" xr:uid="{00000000-0005-0000-0000-000082030000}"/>
    <cellStyle name="標準 19 4" xfId="899" xr:uid="{00000000-0005-0000-0000-000083030000}"/>
    <cellStyle name="標準 2" xfId="900" xr:uid="{00000000-0005-0000-0000-000084030000}"/>
    <cellStyle name="標準 2 10" xfId="901" xr:uid="{00000000-0005-0000-0000-000085030000}"/>
    <cellStyle name="標準 2 11" xfId="902" xr:uid="{00000000-0005-0000-0000-000086030000}"/>
    <cellStyle name="標準 2 12" xfId="903" xr:uid="{00000000-0005-0000-0000-000087030000}"/>
    <cellStyle name="標準 2 13" xfId="904" xr:uid="{00000000-0005-0000-0000-000088030000}"/>
    <cellStyle name="標準 2 14" xfId="905" xr:uid="{00000000-0005-0000-0000-000089030000}"/>
    <cellStyle name="標準 2 15" xfId="906" xr:uid="{00000000-0005-0000-0000-00008A030000}"/>
    <cellStyle name="標準 2 16" xfId="907" xr:uid="{00000000-0005-0000-0000-00008B030000}"/>
    <cellStyle name="標準 2 17" xfId="908" xr:uid="{00000000-0005-0000-0000-00008C030000}"/>
    <cellStyle name="標準 2 18" xfId="909" xr:uid="{00000000-0005-0000-0000-00008D030000}"/>
    <cellStyle name="標準 2 2" xfId="910" xr:uid="{00000000-0005-0000-0000-00008E030000}"/>
    <cellStyle name="標準 2 2 2" xfId="911" xr:uid="{00000000-0005-0000-0000-00008F030000}"/>
    <cellStyle name="標準 2 2 2 2" xfId="912" xr:uid="{00000000-0005-0000-0000-000090030000}"/>
    <cellStyle name="標準 2 2 2 3" xfId="913" xr:uid="{00000000-0005-0000-0000-000091030000}"/>
    <cellStyle name="標準 2 2 3" xfId="914" xr:uid="{00000000-0005-0000-0000-000092030000}"/>
    <cellStyle name="標準 2 2 4" xfId="915" xr:uid="{00000000-0005-0000-0000-000093030000}"/>
    <cellStyle name="標準 2 2 4 2" xfId="916" xr:uid="{00000000-0005-0000-0000-000094030000}"/>
    <cellStyle name="標準 2 2 5" xfId="917" xr:uid="{00000000-0005-0000-0000-000095030000}"/>
    <cellStyle name="標準 2 2 6" xfId="918" xr:uid="{00000000-0005-0000-0000-000096030000}"/>
    <cellStyle name="標準 2 3" xfId="919" xr:uid="{00000000-0005-0000-0000-000097030000}"/>
    <cellStyle name="標準 2 3 2" xfId="920" xr:uid="{00000000-0005-0000-0000-000098030000}"/>
    <cellStyle name="標準 2 4" xfId="921" xr:uid="{00000000-0005-0000-0000-000099030000}"/>
    <cellStyle name="標準 2 4 2" xfId="922" xr:uid="{00000000-0005-0000-0000-00009A030000}"/>
    <cellStyle name="標準 2 5" xfId="923" xr:uid="{00000000-0005-0000-0000-00009B030000}"/>
    <cellStyle name="標準 2 5 2" xfId="924" xr:uid="{00000000-0005-0000-0000-00009C030000}"/>
    <cellStyle name="標準 2 6" xfId="925" xr:uid="{00000000-0005-0000-0000-00009D030000}"/>
    <cellStyle name="標準 2 6 2" xfId="926" xr:uid="{00000000-0005-0000-0000-00009E030000}"/>
    <cellStyle name="標準 2 7" xfId="927" xr:uid="{00000000-0005-0000-0000-00009F030000}"/>
    <cellStyle name="標準 2 8" xfId="928" xr:uid="{00000000-0005-0000-0000-0000A0030000}"/>
    <cellStyle name="標準 2 8 2" xfId="929" xr:uid="{00000000-0005-0000-0000-0000A1030000}"/>
    <cellStyle name="標準 2 9" xfId="930" xr:uid="{00000000-0005-0000-0000-0000A2030000}"/>
    <cellStyle name="標準 2 9 2" xfId="931" xr:uid="{00000000-0005-0000-0000-0000A3030000}"/>
    <cellStyle name="標準 2_データ" xfId="932" xr:uid="{00000000-0005-0000-0000-0000A4030000}"/>
    <cellStyle name="標準 20" xfId="933" xr:uid="{00000000-0005-0000-0000-0000A5030000}"/>
    <cellStyle name="標準 20 2" xfId="934" xr:uid="{00000000-0005-0000-0000-0000A6030000}"/>
    <cellStyle name="標準 20 3" xfId="935" xr:uid="{00000000-0005-0000-0000-0000A7030000}"/>
    <cellStyle name="標準 21" xfId="936" xr:uid="{00000000-0005-0000-0000-0000A8030000}"/>
    <cellStyle name="標準 21 2" xfId="937" xr:uid="{00000000-0005-0000-0000-0000A9030000}"/>
    <cellStyle name="標準 21 3" xfId="938" xr:uid="{00000000-0005-0000-0000-0000AA030000}"/>
    <cellStyle name="標準 21 4" xfId="939" xr:uid="{00000000-0005-0000-0000-0000AB030000}"/>
    <cellStyle name="標準 22" xfId="940" xr:uid="{00000000-0005-0000-0000-0000AC030000}"/>
    <cellStyle name="標準 22 2" xfId="941" xr:uid="{00000000-0005-0000-0000-0000AD030000}"/>
    <cellStyle name="標準 22 3" xfId="942" xr:uid="{00000000-0005-0000-0000-0000AE030000}"/>
    <cellStyle name="標準 22 4" xfId="943" xr:uid="{00000000-0005-0000-0000-0000AF030000}"/>
    <cellStyle name="標準 23" xfId="944" xr:uid="{00000000-0005-0000-0000-0000B0030000}"/>
    <cellStyle name="標準 23 2" xfId="945" xr:uid="{00000000-0005-0000-0000-0000B1030000}"/>
    <cellStyle name="標準 23 3" xfId="946" xr:uid="{00000000-0005-0000-0000-0000B2030000}"/>
    <cellStyle name="標準 23 4" xfId="947" xr:uid="{00000000-0005-0000-0000-0000B3030000}"/>
    <cellStyle name="標準 24" xfId="948" xr:uid="{00000000-0005-0000-0000-0000B4030000}"/>
    <cellStyle name="標準 25" xfId="949" xr:uid="{00000000-0005-0000-0000-0000B5030000}"/>
    <cellStyle name="標準 25 2" xfId="950" xr:uid="{00000000-0005-0000-0000-0000B6030000}"/>
    <cellStyle name="標準 25 3" xfId="951" xr:uid="{00000000-0005-0000-0000-0000B7030000}"/>
    <cellStyle name="標準 25 4" xfId="952" xr:uid="{00000000-0005-0000-0000-0000B8030000}"/>
    <cellStyle name="標準 26" xfId="953" xr:uid="{00000000-0005-0000-0000-0000B9030000}"/>
    <cellStyle name="標準 26 2" xfId="954" xr:uid="{00000000-0005-0000-0000-0000BA030000}"/>
    <cellStyle name="標準 26 3" xfId="955" xr:uid="{00000000-0005-0000-0000-0000BB030000}"/>
    <cellStyle name="標準 26 4" xfId="956" xr:uid="{00000000-0005-0000-0000-0000BC030000}"/>
    <cellStyle name="標準 27" xfId="957" xr:uid="{00000000-0005-0000-0000-0000BD030000}"/>
    <cellStyle name="標準 27 2" xfId="958" xr:uid="{00000000-0005-0000-0000-0000BE030000}"/>
    <cellStyle name="標準 27 3" xfId="959" xr:uid="{00000000-0005-0000-0000-0000BF030000}"/>
    <cellStyle name="標準 27 4" xfId="960" xr:uid="{00000000-0005-0000-0000-0000C0030000}"/>
    <cellStyle name="標準 28" xfId="961" xr:uid="{00000000-0005-0000-0000-0000C1030000}"/>
    <cellStyle name="標準 28 2" xfId="962" xr:uid="{00000000-0005-0000-0000-0000C2030000}"/>
    <cellStyle name="標準 28 3" xfId="963" xr:uid="{00000000-0005-0000-0000-0000C3030000}"/>
    <cellStyle name="標準 28 4" xfId="964" xr:uid="{00000000-0005-0000-0000-0000C4030000}"/>
    <cellStyle name="標準 29" xfId="965" xr:uid="{00000000-0005-0000-0000-0000C5030000}"/>
    <cellStyle name="標準 29 2" xfId="966" xr:uid="{00000000-0005-0000-0000-0000C6030000}"/>
    <cellStyle name="標準 29 2 2" xfId="967" xr:uid="{00000000-0005-0000-0000-0000C7030000}"/>
    <cellStyle name="標準 3" xfId="968" xr:uid="{00000000-0005-0000-0000-0000C8030000}"/>
    <cellStyle name="標準 3 2" xfId="969" xr:uid="{00000000-0005-0000-0000-0000C9030000}"/>
    <cellStyle name="標準 3 2 2" xfId="970" xr:uid="{00000000-0005-0000-0000-0000CA030000}"/>
    <cellStyle name="標準 3 2 3" xfId="971" xr:uid="{00000000-0005-0000-0000-0000CB030000}"/>
    <cellStyle name="標準 3 2 4" xfId="972" xr:uid="{00000000-0005-0000-0000-0000CC030000}"/>
    <cellStyle name="標準 3 3" xfId="973" xr:uid="{00000000-0005-0000-0000-0000CD030000}"/>
    <cellStyle name="標準 3 4" xfId="974" xr:uid="{00000000-0005-0000-0000-0000CE030000}"/>
    <cellStyle name="標準 3 5" xfId="975" xr:uid="{00000000-0005-0000-0000-0000CF030000}"/>
    <cellStyle name="標準 3 6" xfId="976" xr:uid="{00000000-0005-0000-0000-0000D0030000}"/>
    <cellStyle name="標準 30" xfId="977" xr:uid="{00000000-0005-0000-0000-0000D1030000}"/>
    <cellStyle name="標準 30 2" xfId="978" xr:uid="{00000000-0005-0000-0000-0000D2030000}"/>
    <cellStyle name="標準 30 3" xfId="979" xr:uid="{00000000-0005-0000-0000-0000D3030000}"/>
    <cellStyle name="標準 30 4" xfId="980" xr:uid="{00000000-0005-0000-0000-0000D4030000}"/>
    <cellStyle name="標準 31" xfId="981" xr:uid="{00000000-0005-0000-0000-0000D5030000}"/>
    <cellStyle name="標準 31 2" xfId="982" xr:uid="{00000000-0005-0000-0000-0000D6030000}"/>
    <cellStyle name="標準 31 3" xfId="983" xr:uid="{00000000-0005-0000-0000-0000D7030000}"/>
    <cellStyle name="標準 31 4" xfId="984" xr:uid="{00000000-0005-0000-0000-0000D8030000}"/>
    <cellStyle name="標準 32" xfId="985" xr:uid="{00000000-0005-0000-0000-0000D9030000}"/>
    <cellStyle name="標準 32 2" xfId="986" xr:uid="{00000000-0005-0000-0000-0000DA030000}"/>
    <cellStyle name="標準 32 3" xfId="987" xr:uid="{00000000-0005-0000-0000-0000DB030000}"/>
    <cellStyle name="標準 32 4" xfId="988" xr:uid="{00000000-0005-0000-0000-0000DC030000}"/>
    <cellStyle name="標準 33" xfId="989" xr:uid="{00000000-0005-0000-0000-0000DD030000}"/>
    <cellStyle name="標準 33 2" xfId="990" xr:uid="{00000000-0005-0000-0000-0000DE030000}"/>
    <cellStyle name="標準 34" xfId="991" xr:uid="{00000000-0005-0000-0000-0000DF030000}"/>
    <cellStyle name="標準 34 2" xfId="992" xr:uid="{00000000-0005-0000-0000-0000E0030000}"/>
    <cellStyle name="標準 34 2 2" xfId="993" xr:uid="{00000000-0005-0000-0000-0000E1030000}"/>
    <cellStyle name="標準 34 3" xfId="994" xr:uid="{00000000-0005-0000-0000-0000E2030000}"/>
    <cellStyle name="標準 34 3 2" xfId="995" xr:uid="{00000000-0005-0000-0000-0000E3030000}"/>
    <cellStyle name="標準 35" xfId="996" xr:uid="{00000000-0005-0000-0000-0000E4030000}"/>
    <cellStyle name="標準 35 2" xfId="997" xr:uid="{00000000-0005-0000-0000-0000E5030000}"/>
    <cellStyle name="標準 36" xfId="998" xr:uid="{00000000-0005-0000-0000-0000E6030000}"/>
    <cellStyle name="標準 36 2" xfId="999" xr:uid="{00000000-0005-0000-0000-0000E7030000}"/>
    <cellStyle name="標準 36 2 2" xfId="1000" xr:uid="{00000000-0005-0000-0000-0000E8030000}"/>
    <cellStyle name="標準 36 3" xfId="1001" xr:uid="{00000000-0005-0000-0000-0000E9030000}"/>
    <cellStyle name="標準 36 3 2" xfId="1002" xr:uid="{00000000-0005-0000-0000-0000EA030000}"/>
    <cellStyle name="標準 37" xfId="1003" xr:uid="{00000000-0005-0000-0000-0000EB030000}"/>
    <cellStyle name="標準 37 2" xfId="1004" xr:uid="{00000000-0005-0000-0000-0000EC030000}"/>
    <cellStyle name="標準 38" xfId="1005" xr:uid="{00000000-0005-0000-0000-0000ED030000}"/>
    <cellStyle name="標準 39" xfId="1006" xr:uid="{00000000-0005-0000-0000-0000EE030000}"/>
    <cellStyle name="標準 39 2" xfId="1007" xr:uid="{00000000-0005-0000-0000-0000EF030000}"/>
    <cellStyle name="標準 4" xfId="1008" xr:uid="{00000000-0005-0000-0000-0000F0030000}"/>
    <cellStyle name="標準 4 2" xfId="1009" xr:uid="{00000000-0005-0000-0000-0000F1030000}"/>
    <cellStyle name="標準 4 3" xfId="1010" xr:uid="{00000000-0005-0000-0000-0000F2030000}"/>
    <cellStyle name="標準 4 4" xfId="1011" xr:uid="{00000000-0005-0000-0000-0000F3030000}"/>
    <cellStyle name="標準 4 5" xfId="1012" xr:uid="{00000000-0005-0000-0000-0000F4030000}"/>
    <cellStyle name="標準 4 6" xfId="1013" xr:uid="{00000000-0005-0000-0000-0000F5030000}"/>
    <cellStyle name="標準 40" xfId="1014" xr:uid="{00000000-0005-0000-0000-0000F6030000}"/>
    <cellStyle name="標準 41" xfId="1015" xr:uid="{00000000-0005-0000-0000-0000F7030000}"/>
    <cellStyle name="標準 42" xfId="1016" xr:uid="{00000000-0005-0000-0000-0000F8030000}"/>
    <cellStyle name="標準 43" xfId="1017" xr:uid="{00000000-0005-0000-0000-0000F9030000}"/>
    <cellStyle name="標準 44" xfId="1018" xr:uid="{00000000-0005-0000-0000-0000FA030000}"/>
    <cellStyle name="標準 45" xfId="1019" xr:uid="{00000000-0005-0000-0000-0000FB030000}"/>
    <cellStyle name="標準 5" xfId="1020" xr:uid="{00000000-0005-0000-0000-0000FC030000}"/>
    <cellStyle name="標準 5 2" xfId="1021" xr:uid="{00000000-0005-0000-0000-0000FD030000}"/>
    <cellStyle name="標準 5 3" xfId="1022" xr:uid="{00000000-0005-0000-0000-0000FE030000}"/>
    <cellStyle name="標準 5 4" xfId="1023" xr:uid="{00000000-0005-0000-0000-0000FF030000}"/>
    <cellStyle name="標準 5 5" xfId="1024" xr:uid="{00000000-0005-0000-0000-000000040000}"/>
    <cellStyle name="標準 5 6" xfId="1025" xr:uid="{00000000-0005-0000-0000-000001040000}"/>
    <cellStyle name="標準 6" xfId="1026" xr:uid="{00000000-0005-0000-0000-000002040000}"/>
    <cellStyle name="標準 6 2" xfId="1027" xr:uid="{00000000-0005-0000-0000-000003040000}"/>
    <cellStyle name="標準 6 3" xfId="1028" xr:uid="{00000000-0005-0000-0000-000004040000}"/>
    <cellStyle name="標準 7" xfId="1029" xr:uid="{00000000-0005-0000-0000-000005040000}"/>
    <cellStyle name="標準 7 2" xfId="1030" xr:uid="{00000000-0005-0000-0000-000006040000}"/>
    <cellStyle name="標準 7 3" xfId="1031" xr:uid="{00000000-0005-0000-0000-000007040000}"/>
    <cellStyle name="標準 7 4" xfId="1032" xr:uid="{00000000-0005-0000-0000-000008040000}"/>
    <cellStyle name="標準 7 5" xfId="1033" xr:uid="{00000000-0005-0000-0000-000009040000}"/>
    <cellStyle name="標準 8" xfId="1034" xr:uid="{00000000-0005-0000-0000-00000A040000}"/>
    <cellStyle name="標準 8 2" xfId="1035" xr:uid="{00000000-0005-0000-0000-00000B040000}"/>
    <cellStyle name="標準 8 3" xfId="1036" xr:uid="{00000000-0005-0000-0000-00000C040000}"/>
    <cellStyle name="標準 8 4" xfId="1037" xr:uid="{00000000-0005-0000-0000-00000D040000}"/>
    <cellStyle name="標準 8 5" xfId="1038" xr:uid="{00000000-0005-0000-0000-00000E040000}"/>
    <cellStyle name="標準 9" xfId="1039" xr:uid="{00000000-0005-0000-0000-00000F040000}"/>
    <cellStyle name="標準 9 2" xfId="1040" xr:uid="{00000000-0005-0000-0000-000010040000}"/>
    <cellStyle name="標準 9 3" xfId="1041" xr:uid="{00000000-0005-0000-0000-000011040000}"/>
    <cellStyle name="標準 9 4" xfId="1042" xr:uid="{00000000-0005-0000-0000-000012040000}"/>
    <cellStyle name="標準 9 5" xfId="1043" xr:uid="{00000000-0005-0000-0000-000013040000}"/>
    <cellStyle name="標準_Sheet1" xfId="1061" xr:uid="{00000000-0005-0000-0000-000014040000}"/>
    <cellStyle name="不良" xfId="1044" xr:uid="{00000000-0005-0000-0000-000015040000}"/>
    <cellStyle name="普通" xfId="1045" xr:uid="{00000000-0005-0000-0000-000016040000}"/>
    <cellStyle name="良" xfId="1046" xr:uid="{00000000-0005-0000-0000-000017040000}"/>
    <cellStyle name="良い 2" xfId="1047" xr:uid="{00000000-0005-0000-0000-000018040000}"/>
    <cellStyle name="良い 2 2" xfId="1048" xr:uid="{00000000-0005-0000-0000-000019040000}"/>
    <cellStyle name="良い 2 3" xfId="1049" xr:uid="{00000000-0005-0000-0000-00001A040000}"/>
    <cellStyle name="良い 3" xfId="1050" xr:uid="{00000000-0005-0000-0000-00001B040000}"/>
    <cellStyle name="良い 3 2" xfId="1051" xr:uid="{00000000-0005-0000-0000-00001C040000}"/>
    <cellStyle name="良い 3 3" xfId="1052" xr:uid="{00000000-0005-0000-0000-00001D040000}"/>
    <cellStyle name="良い 4" xfId="1053" xr:uid="{00000000-0005-0000-0000-00001E040000}"/>
    <cellStyle name="良い 4 2" xfId="1054" xr:uid="{00000000-0005-0000-0000-00001F040000}"/>
    <cellStyle name="良い 4 3" xfId="1055" xr:uid="{00000000-0005-0000-0000-000020040000}"/>
    <cellStyle name="良い 5" xfId="1056" xr:uid="{00000000-0005-0000-0000-000021040000}"/>
    <cellStyle name="良い 5 2" xfId="1057" xr:uid="{00000000-0005-0000-0000-000022040000}"/>
    <cellStyle name="良い 5 3" xfId="1058" xr:uid="{00000000-0005-0000-0000-000023040000}"/>
    <cellStyle name="良い 6" xfId="1059" xr:uid="{00000000-0005-0000-0000-000024040000}"/>
    <cellStyle name="良い 7" xfId="1060" xr:uid="{00000000-0005-0000-0000-00002504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twoCellAnchor>
    <xdr:from>
      <xdr:col>4</xdr:col>
      <xdr:colOff>99390</xdr:colOff>
      <xdr:row>7</xdr:row>
      <xdr:rowOff>99392</xdr:rowOff>
    </xdr:from>
    <xdr:to>
      <xdr:col>9</xdr:col>
      <xdr:colOff>190500</xdr:colOff>
      <xdr:row>10</xdr:row>
      <xdr:rowOff>8284</xdr:rowOff>
    </xdr:to>
    <xdr:sp macro="" textlink="">
      <xdr:nvSpPr>
        <xdr:cNvPr id="2" name="角丸四角形吹き出し 1">
          <a:extLst>
            <a:ext uri="{FF2B5EF4-FFF2-40B4-BE49-F238E27FC236}">
              <a16:creationId xmlns:a16="http://schemas.microsoft.com/office/drawing/2014/main" id="{00000000-0008-0000-0300-000002000000}"/>
            </a:ext>
          </a:extLst>
        </xdr:cNvPr>
        <xdr:cNvSpPr/>
      </xdr:nvSpPr>
      <xdr:spPr>
        <a:xfrm>
          <a:off x="2037520" y="2335696"/>
          <a:ext cx="2700132" cy="629479"/>
        </a:xfrm>
        <a:prstGeom prst="wedgeRoundRectCallout">
          <a:avLst>
            <a:gd name="adj1" fmla="val 3666"/>
            <a:gd name="adj2" fmla="val 123238"/>
            <a:gd name="adj3" fmla="val 16667"/>
          </a:avLst>
        </a:prstGeom>
        <a:no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nchorCtr="0"/>
        <a:lstStyle/>
        <a:p>
          <a:pPr algn="l"/>
          <a:r>
            <a:rPr kumimoji="1" lang="ja-JP" altLang="en-US" sz="900" b="1">
              <a:solidFill>
                <a:srgbClr val="FF0000"/>
              </a:solidFill>
            </a:rPr>
            <a:t>入札金額内訳書の</a:t>
          </a:r>
          <a:r>
            <a:rPr kumimoji="1" lang="ja-JP" altLang="en-US" sz="900" b="1" baseline="0">
              <a:solidFill>
                <a:srgbClr val="FF0000"/>
              </a:solidFill>
            </a:rPr>
            <a:t> 　</a:t>
          </a:r>
          <a:r>
            <a:rPr kumimoji="1" lang="en-US" altLang="ja-JP" sz="900" b="1">
              <a:solidFill>
                <a:srgbClr val="FF0000"/>
              </a:solidFill>
            </a:rPr>
            <a:t>【</a:t>
          </a:r>
          <a:r>
            <a:rPr kumimoji="1" lang="ja-JP" altLang="en-US" sz="900" b="1">
              <a:solidFill>
                <a:srgbClr val="FF0000"/>
              </a:solidFill>
            </a:rPr>
            <a:t>Ａ</a:t>
          </a:r>
          <a:r>
            <a:rPr kumimoji="1" lang="en-US" altLang="ja-JP" sz="900" b="1">
              <a:solidFill>
                <a:srgbClr val="FF0000"/>
              </a:solidFill>
            </a:rPr>
            <a:t>】</a:t>
          </a:r>
          <a:r>
            <a:rPr kumimoji="1" lang="ja-JP" altLang="en-US" sz="900" b="1">
              <a:solidFill>
                <a:srgbClr val="FF0000"/>
              </a:solidFill>
            </a:rPr>
            <a:t>入札金額　の数値と一致していることを確認してください。</a:t>
          </a:r>
          <a:endParaRPr kumimoji="1" lang="en-US" altLang="ja-JP" sz="900" b="1">
            <a:solidFill>
              <a:srgbClr val="FF0000"/>
            </a:solidFill>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B1:T44"/>
  <sheetViews>
    <sheetView tabSelected="1" view="pageBreakPreview" zoomScale="115" zoomScaleNormal="100" zoomScaleSheetLayoutView="115" workbookViewId="0">
      <selection activeCell="A2" sqref="A2:K2"/>
    </sheetView>
  </sheetViews>
  <sheetFormatPr defaultRowHeight="13.5" x14ac:dyDescent="0.15"/>
  <cols>
    <col min="1" max="1" width="3.5" customWidth="1"/>
    <col min="2" max="2" width="5.625" customWidth="1"/>
    <col min="3" max="11" width="6.875" customWidth="1"/>
    <col min="12" max="12" width="4.5" customWidth="1"/>
    <col min="258" max="258" width="4.875" customWidth="1"/>
    <col min="259" max="267" width="6.875" customWidth="1"/>
    <col min="514" max="514" width="4.875" customWidth="1"/>
    <col min="515" max="523" width="6.875" customWidth="1"/>
    <col min="770" max="770" width="4.875" customWidth="1"/>
    <col min="771" max="779" width="6.875" customWidth="1"/>
    <col min="1026" max="1026" width="4.875" customWidth="1"/>
    <col min="1027" max="1035" width="6.875" customWidth="1"/>
    <col min="1282" max="1282" width="4.875" customWidth="1"/>
    <col min="1283" max="1291" width="6.875" customWidth="1"/>
    <col min="1538" max="1538" width="4.875" customWidth="1"/>
    <col min="1539" max="1547" width="6.875" customWidth="1"/>
    <col min="1794" max="1794" width="4.875" customWidth="1"/>
    <col min="1795" max="1803" width="6.875" customWidth="1"/>
    <col min="2050" max="2050" width="4.875" customWidth="1"/>
    <col min="2051" max="2059" width="6.875" customWidth="1"/>
    <col min="2306" max="2306" width="4.875" customWidth="1"/>
    <col min="2307" max="2315" width="6.875" customWidth="1"/>
    <col min="2562" max="2562" width="4.875" customWidth="1"/>
    <col min="2563" max="2571" width="6.875" customWidth="1"/>
    <col min="2818" max="2818" width="4.875" customWidth="1"/>
    <col min="2819" max="2827" width="6.875" customWidth="1"/>
    <col min="3074" max="3074" width="4.875" customWidth="1"/>
    <col min="3075" max="3083" width="6.875" customWidth="1"/>
    <col min="3330" max="3330" width="4.875" customWidth="1"/>
    <col min="3331" max="3339" width="6.875" customWidth="1"/>
    <col min="3586" max="3586" width="4.875" customWidth="1"/>
    <col min="3587" max="3595" width="6.875" customWidth="1"/>
    <col min="3842" max="3842" width="4.875" customWidth="1"/>
    <col min="3843" max="3851" width="6.875" customWidth="1"/>
    <col min="4098" max="4098" width="4.875" customWidth="1"/>
    <col min="4099" max="4107" width="6.875" customWidth="1"/>
    <col min="4354" max="4354" width="4.875" customWidth="1"/>
    <col min="4355" max="4363" width="6.875" customWidth="1"/>
    <col min="4610" max="4610" width="4.875" customWidth="1"/>
    <col min="4611" max="4619" width="6.875" customWidth="1"/>
    <col min="4866" max="4866" width="4.875" customWidth="1"/>
    <col min="4867" max="4875" width="6.875" customWidth="1"/>
    <col min="5122" max="5122" width="4.875" customWidth="1"/>
    <col min="5123" max="5131" width="6.875" customWidth="1"/>
    <col min="5378" max="5378" width="4.875" customWidth="1"/>
    <col min="5379" max="5387" width="6.875" customWidth="1"/>
    <col min="5634" max="5634" width="4.875" customWidth="1"/>
    <col min="5635" max="5643" width="6.875" customWidth="1"/>
    <col min="5890" max="5890" width="4.875" customWidth="1"/>
    <col min="5891" max="5899" width="6.875" customWidth="1"/>
    <col min="6146" max="6146" width="4.875" customWidth="1"/>
    <col min="6147" max="6155" width="6.875" customWidth="1"/>
    <col min="6402" max="6402" width="4.875" customWidth="1"/>
    <col min="6403" max="6411" width="6.875" customWidth="1"/>
    <col min="6658" max="6658" width="4.875" customWidth="1"/>
    <col min="6659" max="6667" width="6.875" customWidth="1"/>
    <col min="6914" max="6914" width="4.875" customWidth="1"/>
    <col min="6915" max="6923" width="6.875" customWidth="1"/>
    <col min="7170" max="7170" width="4.875" customWidth="1"/>
    <col min="7171" max="7179" width="6.875" customWidth="1"/>
    <col min="7426" max="7426" width="4.875" customWidth="1"/>
    <col min="7427" max="7435" width="6.875" customWidth="1"/>
    <col min="7682" max="7682" width="4.875" customWidth="1"/>
    <col min="7683" max="7691" width="6.875" customWidth="1"/>
    <col min="7938" max="7938" width="4.875" customWidth="1"/>
    <col min="7939" max="7947" width="6.875" customWidth="1"/>
    <col min="8194" max="8194" width="4.875" customWidth="1"/>
    <col min="8195" max="8203" width="6.875" customWidth="1"/>
    <col min="8450" max="8450" width="4.875" customWidth="1"/>
    <col min="8451" max="8459" width="6.875" customWidth="1"/>
    <col min="8706" max="8706" width="4.875" customWidth="1"/>
    <col min="8707" max="8715" width="6.875" customWidth="1"/>
    <col min="8962" max="8962" width="4.875" customWidth="1"/>
    <col min="8963" max="8971" width="6.875" customWidth="1"/>
    <col min="9218" max="9218" width="4.875" customWidth="1"/>
    <col min="9219" max="9227" width="6.875" customWidth="1"/>
    <col min="9474" max="9474" width="4.875" customWidth="1"/>
    <col min="9475" max="9483" width="6.875" customWidth="1"/>
    <col min="9730" max="9730" width="4.875" customWidth="1"/>
    <col min="9731" max="9739" width="6.875" customWidth="1"/>
    <col min="9986" max="9986" width="4.875" customWidth="1"/>
    <col min="9987" max="9995" width="6.875" customWidth="1"/>
    <col min="10242" max="10242" width="4.875" customWidth="1"/>
    <col min="10243" max="10251" width="6.875" customWidth="1"/>
    <col min="10498" max="10498" width="4.875" customWidth="1"/>
    <col min="10499" max="10507" width="6.875" customWidth="1"/>
    <col min="10754" max="10754" width="4.875" customWidth="1"/>
    <col min="10755" max="10763" width="6.875" customWidth="1"/>
    <col min="11010" max="11010" width="4.875" customWidth="1"/>
    <col min="11011" max="11019" width="6.875" customWidth="1"/>
    <col min="11266" max="11266" width="4.875" customWidth="1"/>
    <col min="11267" max="11275" width="6.875" customWidth="1"/>
    <col min="11522" max="11522" width="4.875" customWidth="1"/>
    <col min="11523" max="11531" width="6.875" customWidth="1"/>
    <col min="11778" max="11778" width="4.875" customWidth="1"/>
    <col min="11779" max="11787" width="6.875" customWidth="1"/>
    <col min="12034" max="12034" width="4.875" customWidth="1"/>
    <col min="12035" max="12043" width="6.875" customWidth="1"/>
    <col min="12290" max="12290" width="4.875" customWidth="1"/>
    <col min="12291" max="12299" width="6.875" customWidth="1"/>
    <col min="12546" max="12546" width="4.875" customWidth="1"/>
    <col min="12547" max="12555" width="6.875" customWidth="1"/>
    <col min="12802" max="12802" width="4.875" customWidth="1"/>
    <col min="12803" max="12811" width="6.875" customWidth="1"/>
    <col min="13058" max="13058" width="4.875" customWidth="1"/>
    <col min="13059" max="13067" width="6.875" customWidth="1"/>
    <col min="13314" max="13314" width="4.875" customWidth="1"/>
    <col min="13315" max="13323" width="6.875" customWidth="1"/>
    <col min="13570" max="13570" width="4.875" customWidth="1"/>
    <col min="13571" max="13579" width="6.875" customWidth="1"/>
    <col min="13826" max="13826" width="4.875" customWidth="1"/>
    <col min="13827" max="13835" width="6.875" customWidth="1"/>
    <col min="14082" max="14082" width="4.875" customWidth="1"/>
    <col min="14083" max="14091" width="6.875" customWidth="1"/>
    <col min="14338" max="14338" width="4.875" customWidth="1"/>
    <col min="14339" max="14347" width="6.875" customWidth="1"/>
    <col min="14594" max="14594" width="4.875" customWidth="1"/>
    <col min="14595" max="14603" width="6.875" customWidth="1"/>
    <col min="14850" max="14850" width="4.875" customWidth="1"/>
    <col min="14851" max="14859" width="6.875" customWidth="1"/>
    <col min="15106" max="15106" width="4.875" customWidth="1"/>
    <col min="15107" max="15115" width="6.875" customWidth="1"/>
    <col min="15362" max="15362" width="4.875" customWidth="1"/>
    <col min="15363" max="15371" width="6.875" customWidth="1"/>
    <col min="15618" max="15618" width="4.875" customWidth="1"/>
    <col min="15619" max="15627" width="6.875" customWidth="1"/>
    <col min="15874" max="15874" width="4.875" customWidth="1"/>
    <col min="15875" max="15883" width="6.875" customWidth="1"/>
    <col min="16130" max="16130" width="4.875" customWidth="1"/>
    <col min="16131" max="16139" width="6.875" customWidth="1"/>
  </cols>
  <sheetData>
    <row r="1" spans="2:20" x14ac:dyDescent="0.15">
      <c r="B1" s="63"/>
      <c r="C1" s="63"/>
      <c r="D1" s="63"/>
      <c r="E1" s="63"/>
      <c r="F1" s="63"/>
      <c r="G1" s="63"/>
      <c r="H1" s="63"/>
      <c r="I1" s="63"/>
      <c r="J1" s="63"/>
      <c r="K1" s="63"/>
    </row>
    <row r="2" spans="2:20" ht="28.5" x14ac:dyDescent="0.15">
      <c r="B2" s="219" t="s">
        <v>40</v>
      </c>
      <c r="C2" s="220"/>
      <c r="D2" s="220"/>
      <c r="E2" s="220"/>
      <c r="F2" s="220"/>
      <c r="G2" s="220"/>
      <c r="H2" s="220"/>
      <c r="I2" s="220"/>
      <c r="J2" s="220"/>
      <c r="K2" s="220"/>
    </row>
    <row r="3" spans="2:20" x14ac:dyDescent="0.15">
      <c r="B3" s="63"/>
      <c r="C3" s="63"/>
      <c r="D3" s="63"/>
      <c r="E3" s="63"/>
      <c r="F3" s="63"/>
      <c r="G3" s="63"/>
      <c r="H3" s="63"/>
      <c r="I3" s="63"/>
      <c r="J3" s="63"/>
      <c r="K3" s="63"/>
    </row>
    <row r="4" spans="2:20" x14ac:dyDescent="0.15">
      <c r="B4" s="63"/>
      <c r="C4" s="63" t="s">
        <v>22</v>
      </c>
      <c r="D4" s="63"/>
      <c r="E4" s="63"/>
      <c r="F4" s="63"/>
      <c r="G4" s="63"/>
      <c r="H4" s="63"/>
      <c r="I4" s="63"/>
      <c r="J4" s="63"/>
      <c r="K4" s="63"/>
    </row>
    <row r="5" spans="2:20" x14ac:dyDescent="0.15">
      <c r="B5" s="63"/>
      <c r="C5" s="63"/>
      <c r="D5" s="63"/>
      <c r="E5" s="63"/>
      <c r="F5" s="63"/>
      <c r="G5" s="63"/>
      <c r="H5" s="63"/>
      <c r="I5" s="63"/>
      <c r="J5" s="63"/>
      <c r="K5" s="63"/>
    </row>
    <row r="6" spans="2:20" ht="18.75" x14ac:dyDescent="0.15">
      <c r="B6" s="64"/>
      <c r="C6" s="64"/>
      <c r="D6" s="64"/>
      <c r="E6" s="64"/>
      <c r="F6" s="64"/>
      <c r="G6" s="64"/>
      <c r="H6" s="64"/>
      <c r="I6" s="64"/>
      <c r="J6" s="64"/>
      <c r="K6" s="64"/>
      <c r="L6" s="65"/>
      <c r="M6" s="65"/>
      <c r="N6" s="65"/>
      <c r="O6" s="65"/>
      <c r="P6" s="65"/>
      <c r="Q6" s="65"/>
      <c r="R6" s="65"/>
      <c r="S6" s="65"/>
      <c r="T6" s="66"/>
    </row>
    <row r="7" spans="2:20" ht="18.75" x14ac:dyDescent="0.15">
      <c r="C7" s="212" t="s">
        <v>205</v>
      </c>
      <c r="D7" s="211" t="s">
        <v>206</v>
      </c>
      <c r="F7" s="64"/>
      <c r="G7" s="64"/>
      <c r="H7" s="64"/>
      <c r="I7" s="64"/>
      <c r="L7" s="65"/>
      <c r="M7" s="65"/>
      <c r="N7" s="65"/>
      <c r="O7" s="65"/>
      <c r="P7" s="65"/>
      <c r="Q7" s="65"/>
      <c r="R7" s="65"/>
      <c r="S7" s="65"/>
      <c r="T7" s="65"/>
    </row>
    <row r="8" spans="2:20" ht="18.75" x14ac:dyDescent="0.15">
      <c r="B8" s="64"/>
      <c r="C8" s="67"/>
      <c r="D8" s="68"/>
      <c r="E8" s="68"/>
      <c r="F8" s="64"/>
      <c r="G8" s="64"/>
      <c r="H8" s="64"/>
      <c r="I8" s="64"/>
      <c r="J8" s="64"/>
      <c r="K8" s="64"/>
      <c r="L8" s="65"/>
      <c r="M8" s="65"/>
      <c r="N8" s="65"/>
      <c r="O8" s="65"/>
      <c r="P8" s="65"/>
      <c r="Q8" s="65"/>
      <c r="R8" s="65"/>
      <c r="S8" s="65"/>
      <c r="T8" s="65"/>
    </row>
    <row r="9" spans="2:20" ht="18.75" x14ac:dyDescent="0.15">
      <c r="B9" s="64"/>
      <c r="C9" s="64"/>
      <c r="D9" s="64"/>
      <c r="E9" s="64"/>
      <c r="F9" s="64"/>
      <c r="G9" s="64"/>
      <c r="H9" s="64"/>
      <c r="I9" s="64"/>
      <c r="J9" s="64"/>
      <c r="K9" s="64"/>
      <c r="L9" s="65"/>
      <c r="M9" s="65"/>
      <c r="N9" s="65"/>
      <c r="O9" s="65"/>
      <c r="P9" s="65"/>
      <c r="Q9" s="65"/>
      <c r="R9" s="65"/>
      <c r="S9" s="65"/>
      <c r="T9" s="65"/>
    </row>
    <row r="10" spans="2:20" x14ac:dyDescent="0.15">
      <c r="B10" s="63"/>
      <c r="C10" s="63"/>
      <c r="D10" s="63"/>
      <c r="E10" s="63"/>
      <c r="F10" s="63"/>
      <c r="G10" s="63"/>
      <c r="H10" s="63"/>
      <c r="I10" s="63"/>
      <c r="J10" s="63"/>
      <c r="K10" s="63"/>
    </row>
    <row r="11" spans="2:20" x14ac:dyDescent="0.15">
      <c r="B11" s="221" t="s">
        <v>23</v>
      </c>
      <c r="C11" s="69" t="s">
        <v>24</v>
      </c>
      <c r="D11" s="69" t="s">
        <v>25</v>
      </c>
      <c r="E11" s="69" t="s">
        <v>26</v>
      </c>
      <c r="F11" s="69" t="s">
        <v>27</v>
      </c>
      <c r="G11" s="69" t="s">
        <v>28</v>
      </c>
      <c r="H11" s="69" t="s">
        <v>29</v>
      </c>
      <c r="I11" s="69" t="s">
        <v>30</v>
      </c>
      <c r="J11" s="69" t="s">
        <v>31</v>
      </c>
      <c r="K11" s="69" t="s">
        <v>32</v>
      </c>
    </row>
    <row r="12" spans="2:20" ht="36" customHeight="1" x14ac:dyDescent="0.15">
      <c r="B12" s="222"/>
      <c r="C12" s="70" t="str">
        <f>IF(LEN($T$6)=8,"\",IF((LEN($T$6)-9)&lt;=-2,"",MID($T$6,LEN($T$6)-8,1)))</f>
        <v/>
      </c>
      <c r="D12" s="70" t="str">
        <f>IF(LEN($T$6)=7,"\",IF((LEN($T$6)-8)&lt;=-2,"",MID($T$6,LEN($T$6)-7,1)))</f>
        <v/>
      </c>
      <c r="E12" s="70" t="str">
        <f>IF(LEN($T$6)=6,"\",IF((LEN($T$6)-7)&lt;=-2,"",MID($T$6,LEN($T$6)-6,1)))</f>
        <v/>
      </c>
      <c r="F12" s="70" t="str">
        <f>IF(LEN($T$6)=5,"\",IF((LEN($T$6)-6)&lt;=-2,"",MID($T$6,LEN($T$6)-5,1)))</f>
        <v/>
      </c>
      <c r="G12" s="70" t="str">
        <f>IF($T$6=0,"",MID($T$6,LEN($T$6)-4,1))</f>
        <v/>
      </c>
      <c r="H12" s="70" t="str">
        <f>IF($T$6=0,"",MID($T$6,LEN($T$6)-3,1))</f>
        <v/>
      </c>
      <c r="I12" s="70" t="str">
        <f>IF($T$6=0,"",MID($T$6,LEN($T$6)-2,1))</f>
        <v/>
      </c>
      <c r="J12" s="70" t="str">
        <f>IF($T$6=0,"",MID($T$6,LEN($T$6)-1,1))</f>
        <v/>
      </c>
      <c r="K12" s="70" t="str">
        <f>IF($T$6=0,"",RIGHT($T$6,1))</f>
        <v/>
      </c>
    </row>
    <row r="13" spans="2:20" x14ac:dyDescent="0.15">
      <c r="B13" s="63"/>
      <c r="C13" s="63"/>
      <c r="D13" s="63"/>
      <c r="E13" s="63"/>
      <c r="F13" s="63"/>
      <c r="G13" s="63"/>
      <c r="H13" s="63"/>
      <c r="I13" s="63"/>
      <c r="J13" s="63"/>
      <c r="K13" s="63"/>
    </row>
    <row r="14" spans="2:20" x14ac:dyDescent="0.15">
      <c r="B14" s="63"/>
      <c r="C14" s="63" t="s">
        <v>33</v>
      </c>
      <c r="D14" s="63"/>
      <c r="E14" s="63"/>
      <c r="F14" s="63"/>
      <c r="G14" s="63"/>
      <c r="I14" s="63"/>
      <c r="J14" s="63"/>
      <c r="K14" s="71"/>
      <c r="S14" s="72"/>
    </row>
    <row r="15" spans="2:20" ht="40.5" customHeight="1" x14ac:dyDescent="0.15">
      <c r="B15" s="223" t="s">
        <v>51</v>
      </c>
      <c r="C15" s="224"/>
      <c r="D15" s="224"/>
      <c r="E15" s="224"/>
      <c r="F15" s="224"/>
      <c r="G15" s="224"/>
      <c r="H15" s="224"/>
      <c r="I15" s="224"/>
      <c r="J15" s="224"/>
      <c r="K15" s="224"/>
      <c r="S15" s="72"/>
    </row>
    <row r="16" spans="2:20" x14ac:dyDescent="0.15">
      <c r="B16" s="23"/>
      <c r="E16" s="63"/>
      <c r="F16" s="63"/>
      <c r="G16" s="63"/>
      <c r="H16" s="63"/>
      <c r="I16" s="63"/>
      <c r="J16" s="63"/>
      <c r="K16" s="63"/>
      <c r="S16" s="72"/>
    </row>
    <row r="17" spans="2:19" ht="27" customHeight="1" x14ac:dyDescent="0.15">
      <c r="B17" s="225" t="s">
        <v>34</v>
      </c>
      <c r="C17" s="224"/>
      <c r="D17" s="224"/>
      <c r="E17" s="224"/>
      <c r="F17" s="224"/>
      <c r="G17" s="224"/>
      <c r="H17" s="224"/>
      <c r="I17" s="224"/>
      <c r="J17" s="224"/>
      <c r="K17" s="224"/>
      <c r="S17" s="72"/>
    </row>
    <row r="18" spans="2:19" x14ac:dyDescent="0.15">
      <c r="B18" s="73"/>
      <c r="C18" s="74"/>
      <c r="D18" s="63"/>
      <c r="E18" s="63"/>
      <c r="F18" s="63"/>
      <c r="G18" s="63"/>
      <c r="H18" s="63"/>
      <c r="I18" s="63"/>
      <c r="J18" s="63"/>
      <c r="K18" s="63"/>
      <c r="S18" s="72"/>
    </row>
    <row r="19" spans="2:19" x14ac:dyDescent="0.15">
      <c r="B19" s="63"/>
      <c r="C19" s="63"/>
      <c r="D19" s="63"/>
      <c r="E19" s="63"/>
      <c r="F19" s="63"/>
      <c r="G19" s="63"/>
      <c r="H19" s="63"/>
      <c r="I19" s="63"/>
      <c r="J19" s="63"/>
      <c r="K19" s="63"/>
      <c r="S19" s="72"/>
    </row>
    <row r="20" spans="2:19" x14ac:dyDescent="0.15">
      <c r="B20" s="63"/>
      <c r="C20" s="63"/>
      <c r="D20" s="63"/>
      <c r="E20" s="63"/>
      <c r="F20" s="63"/>
      <c r="G20" s="63"/>
      <c r="H20" s="63"/>
      <c r="I20" s="63"/>
      <c r="J20" s="63"/>
      <c r="K20" s="63"/>
      <c r="S20" s="72"/>
    </row>
    <row r="21" spans="2:19" x14ac:dyDescent="0.15">
      <c r="B21" s="63"/>
      <c r="C21" s="63"/>
      <c r="D21" s="63"/>
      <c r="E21" s="63"/>
      <c r="F21" s="63"/>
      <c r="G21" s="63"/>
      <c r="H21" s="63"/>
      <c r="I21" s="63"/>
      <c r="J21" s="63"/>
      <c r="K21" s="63"/>
      <c r="S21" s="72"/>
    </row>
    <row r="22" spans="2:19" x14ac:dyDescent="0.15">
      <c r="B22" s="63"/>
      <c r="C22" s="72" t="s">
        <v>52</v>
      </c>
      <c r="D22" s="63"/>
      <c r="E22" s="63"/>
      <c r="F22" s="63"/>
      <c r="G22" s="63"/>
      <c r="H22" s="63"/>
      <c r="I22" s="63"/>
      <c r="J22" s="63"/>
      <c r="K22" s="63"/>
      <c r="S22" s="72"/>
    </row>
    <row r="23" spans="2:19" x14ac:dyDescent="0.15">
      <c r="B23" s="63"/>
      <c r="C23" s="74"/>
      <c r="D23" s="63"/>
      <c r="E23" s="63"/>
      <c r="F23" s="63"/>
      <c r="G23" s="63"/>
      <c r="H23" s="63"/>
      <c r="I23" s="63"/>
      <c r="J23" s="63"/>
      <c r="K23" s="63"/>
    </row>
    <row r="24" spans="2:19" x14ac:dyDescent="0.15">
      <c r="B24" s="63"/>
      <c r="C24" s="74"/>
      <c r="D24" s="63"/>
      <c r="E24" s="63"/>
      <c r="F24" s="63"/>
      <c r="G24" s="63"/>
      <c r="H24" s="63"/>
      <c r="I24" s="63"/>
      <c r="J24" s="63"/>
      <c r="K24" s="63"/>
    </row>
    <row r="25" spans="2:19" x14ac:dyDescent="0.15">
      <c r="B25" s="63"/>
      <c r="C25" s="72" t="s">
        <v>111</v>
      </c>
      <c r="D25" s="63"/>
      <c r="E25" s="63"/>
      <c r="F25" s="63"/>
      <c r="G25" s="63"/>
      <c r="H25" s="63"/>
      <c r="I25" s="63"/>
      <c r="J25" s="63"/>
      <c r="K25" s="63"/>
    </row>
    <row r="26" spans="2:19" x14ac:dyDescent="0.15">
      <c r="B26" s="63"/>
      <c r="C26" s="72" t="s">
        <v>201</v>
      </c>
      <c r="D26" s="63"/>
      <c r="E26" s="63"/>
      <c r="F26" s="63"/>
      <c r="G26" s="63"/>
      <c r="H26" s="63"/>
      <c r="I26" s="63"/>
      <c r="J26" s="63"/>
      <c r="K26" s="63"/>
    </row>
    <row r="27" spans="2:19" x14ac:dyDescent="0.15">
      <c r="B27" s="63"/>
      <c r="C27" s="74"/>
      <c r="D27" s="63"/>
      <c r="E27" s="63"/>
      <c r="F27" s="63"/>
      <c r="G27" s="63"/>
      <c r="H27" s="63"/>
      <c r="I27" s="63"/>
      <c r="J27" s="63"/>
      <c r="K27" s="63"/>
    </row>
    <row r="28" spans="2:19" x14ac:dyDescent="0.15">
      <c r="B28" s="63"/>
      <c r="C28" s="74"/>
      <c r="D28" s="63"/>
      <c r="E28" s="63"/>
      <c r="F28" s="63"/>
      <c r="G28" s="63"/>
      <c r="H28" s="63"/>
      <c r="I28" s="63"/>
      <c r="J28" s="63"/>
      <c r="K28" s="63"/>
    </row>
    <row r="29" spans="2:19" x14ac:dyDescent="0.15">
      <c r="B29" s="63"/>
      <c r="C29" s="74"/>
      <c r="D29" s="63"/>
      <c r="E29" s="63"/>
      <c r="F29" s="63"/>
      <c r="G29" s="63"/>
      <c r="H29" s="63"/>
      <c r="I29" s="63"/>
      <c r="J29" s="63"/>
      <c r="K29" s="63"/>
    </row>
    <row r="30" spans="2:19" x14ac:dyDescent="0.15">
      <c r="B30" s="63"/>
      <c r="C30" s="74" t="s">
        <v>35</v>
      </c>
      <c r="D30" s="63"/>
      <c r="E30" s="63"/>
      <c r="F30" s="63"/>
      <c r="G30" s="63"/>
      <c r="H30" s="63"/>
      <c r="I30" s="63"/>
      <c r="J30" s="63"/>
      <c r="K30" s="63"/>
    </row>
    <row r="31" spans="2:19" x14ac:dyDescent="0.15">
      <c r="B31" s="63"/>
      <c r="C31" s="72" t="s">
        <v>36</v>
      </c>
      <c r="D31" s="63"/>
      <c r="E31" s="63"/>
      <c r="F31" s="63"/>
      <c r="G31" s="63"/>
      <c r="H31" s="63"/>
      <c r="I31" s="71"/>
      <c r="J31" s="63"/>
      <c r="K31" s="63"/>
    </row>
    <row r="32" spans="2:19" x14ac:dyDescent="0.15">
      <c r="B32" s="63"/>
      <c r="C32" s="72" t="s">
        <v>37</v>
      </c>
      <c r="D32" s="63"/>
      <c r="E32" s="63"/>
      <c r="F32" s="63"/>
      <c r="G32" s="63"/>
      <c r="H32" s="63"/>
      <c r="I32" s="63"/>
      <c r="J32" s="63"/>
      <c r="K32" s="63"/>
    </row>
    <row r="33" spans="2:11" x14ac:dyDescent="0.15">
      <c r="B33" s="63"/>
      <c r="C33" s="74"/>
      <c r="D33" s="63"/>
      <c r="E33" s="63"/>
      <c r="F33" s="63"/>
      <c r="G33" s="63"/>
      <c r="H33" s="63"/>
      <c r="I33" s="63"/>
      <c r="J33" s="63"/>
      <c r="K33" s="63"/>
    </row>
    <row r="34" spans="2:11" x14ac:dyDescent="0.15">
      <c r="B34" s="63"/>
      <c r="C34" s="74" t="s">
        <v>38</v>
      </c>
      <c r="D34" s="63"/>
      <c r="E34" s="63"/>
      <c r="F34" s="63"/>
      <c r="G34" s="63"/>
      <c r="H34" s="63"/>
      <c r="I34" s="63"/>
      <c r="J34" s="63"/>
      <c r="K34" s="63"/>
    </row>
    <row r="35" spans="2:11" x14ac:dyDescent="0.15">
      <c r="B35" s="63"/>
      <c r="C35" s="72" t="s">
        <v>39</v>
      </c>
      <c r="D35" s="63"/>
      <c r="E35" s="63"/>
      <c r="F35" s="63"/>
      <c r="G35" s="63"/>
      <c r="H35" s="63"/>
      <c r="I35" s="71"/>
      <c r="J35" s="63"/>
      <c r="K35" s="63"/>
    </row>
    <row r="36" spans="2:11" x14ac:dyDescent="0.15">
      <c r="B36" s="63"/>
      <c r="C36" s="63"/>
      <c r="D36" s="63"/>
      <c r="E36" s="63"/>
      <c r="F36" s="63"/>
      <c r="G36" s="63"/>
      <c r="H36" s="63"/>
      <c r="I36" s="63"/>
      <c r="J36" s="63"/>
      <c r="K36" s="63"/>
    </row>
    <row r="37" spans="2:11" x14ac:dyDescent="0.15">
      <c r="B37" s="63"/>
      <c r="C37" s="63"/>
      <c r="D37" s="83" t="s">
        <v>54</v>
      </c>
      <c r="E37" s="84"/>
      <c r="F37" s="84"/>
      <c r="G37" s="84"/>
      <c r="H37" s="84"/>
      <c r="I37" s="84"/>
      <c r="J37" s="85"/>
      <c r="K37" s="63"/>
    </row>
    <row r="38" spans="2:11" x14ac:dyDescent="0.15">
      <c r="B38" s="63"/>
      <c r="C38" s="63"/>
      <c r="D38" s="86"/>
      <c r="E38" s="87"/>
      <c r="F38" s="87"/>
      <c r="G38" s="87"/>
      <c r="H38" s="87"/>
      <c r="I38" s="87"/>
      <c r="J38" s="88"/>
      <c r="K38" s="63"/>
    </row>
    <row r="39" spans="2:11" x14ac:dyDescent="0.15">
      <c r="D39" s="89" t="s">
        <v>55</v>
      </c>
      <c r="J39" s="88"/>
    </row>
    <row r="40" spans="2:11" x14ac:dyDescent="0.15">
      <c r="D40" s="89" t="s">
        <v>56</v>
      </c>
      <c r="G40" s="87"/>
      <c r="H40" s="87"/>
      <c r="I40" s="87"/>
      <c r="J40" s="88"/>
    </row>
    <row r="41" spans="2:11" x14ac:dyDescent="0.15">
      <c r="D41" s="89" t="s">
        <v>57</v>
      </c>
      <c r="G41" s="87"/>
      <c r="H41" s="87"/>
      <c r="I41" s="87"/>
      <c r="J41" s="88"/>
    </row>
    <row r="42" spans="2:11" x14ac:dyDescent="0.15">
      <c r="D42" s="86" t="s">
        <v>58</v>
      </c>
      <c r="E42" s="87"/>
      <c r="F42" s="87"/>
      <c r="G42" s="87"/>
      <c r="H42" s="87"/>
      <c r="I42" s="87"/>
      <c r="J42" s="88"/>
    </row>
    <row r="43" spans="2:11" x14ac:dyDescent="0.15">
      <c r="D43" s="86" t="s">
        <v>59</v>
      </c>
      <c r="E43" s="87"/>
      <c r="F43" s="87"/>
      <c r="G43" s="87"/>
      <c r="H43" s="87"/>
      <c r="I43" s="87"/>
      <c r="J43" s="88"/>
    </row>
    <row r="44" spans="2:11" x14ac:dyDescent="0.15">
      <c r="D44" s="90"/>
      <c r="E44" s="91"/>
      <c r="F44" s="91"/>
      <c r="G44" s="91"/>
      <c r="H44" s="91"/>
      <c r="I44" s="91"/>
      <c r="J44" s="92"/>
    </row>
  </sheetData>
  <mergeCells count="4">
    <mergeCell ref="B2:K2"/>
    <mergeCell ref="B11:B12"/>
    <mergeCell ref="B15:K15"/>
    <mergeCell ref="B17:K17"/>
  </mergeCells>
  <phoneticPr fontId="2"/>
  <printOptions horizontalCentered="1"/>
  <pageMargins left="0.70866141732283472" right="0.70866141732283472" top="0.74803149606299213" bottom="0.74803149606299213" header="0.31496062992125984" footer="0.31496062992125984"/>
  <pageSetup paperSize="9" scale="10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sheetPr>
  <dimension ref="A1:S46"/>
  <sheetViews>
    <sheetView view="pageBreakPreview" zoomScale="115" zoomScaleNormal="100" zoomScaleSheetLayoutView="115" workbookViewId="0">
      <selection activeCell="A2" sqref="A2:J2"/>
    </sheetView>
  </sheetViews>
  <sheetFormatPr defaultRowHeight="13.5" x14ac:dyDescent="0.15"/>
  <cols>
    <col min="1" max="1" width="4.875" customWidth="1"/>
    <col min="2" max="10" width="6.875" customWidth="1"/>
    <col min="12" max="12" width="9.25" bestFit="1" customWidth="1"/>
    <col min="257" max="257" width="4.875" customWidth="1"/>
    <col min="258" max="266" width="6.875" customWidth="1"/>
    <col min="513" max="513" width="4.875" customWidth="1"/>
    <col min="514" max="522" width="6.875" customWidth="1"/>
    <col min="769" max="769" width="4.875" customWidth="1"/>
    <col min="770" max="778" width="6.875" customWidth="1"/>
    <col min="1025" max="1025" width="4.875" customWidth="1"/>
    <col min="1026" max="1034" width="6.875" customWidth="1"/>
    <col min="1281" max="1281" width="4.875" customWidth="1"/>
    <col min="1282" max="1290" width="6.875" customWidth="1"/>
    <col min="1537" max="1537" width="4.875" customWidth="1"/>
    <col min="1538" max="1546" width="6.875" customWidth="1"/>
    <col min="1793" max="1793" width="4.875" customWidth="1"/>
    <col min="1794" max="1802" width="6.875" customWidth="1"/>
    <col min="2049" max="2049" width="4.875" customWidth="1"/>
    <col min="2050" max="2058" width="6.875" customWidth="1"/>
    <col min="2305" max="2305" width="4.875" customWidth="1"/>
    <col min="2306" max="2314" width="6.875" customWidth="1"/>
    <col min="2561" max="2561" width="4.875" customWidth="1"/>
    <col min="2562" max="2570" width="6.875" customWidth="1"/>
    <col min="2817" max="2817" width="4.875" customWidth="1"/>
    <col min="2818" max="2826" width="6.875" customWidth="1"/>
    <col min="3073" max="3073" width="4.875" customWidth="1"/>
    <col min="3074" max="3082" width="6.875" customWidth="1"/>
    <col min="3329" max="3329" width="4.875" customWidth="1"/>
    <col min="3330" max="3338" width="6.875" customWidth="1"/>
    <col min="3585" max="3585" width="4.875" customWidth="1"/>
    <col min="3586" max="3594" width="6.875" customWidth="1"/>
    <col min="3841" max="3841" width="4.875" customWidth="1"/>
    <col min="3842" max="3850" width="6.875" customWidth="1"/>
    <col min="4097" max="4097" width="4.875" customWidth="1"/>
    <col min="4098" max="4106" width="6.875" customWidth="1"/>
    <col min="4353" max="4353" width="4.875" customWidth="1"/>
    <col min="4354" max="4362" width="6.875" customWidth="1"/>
    <col min="4609" max="4609" width="4.875" customWidth="1"/>
    <col min="4610" max="4618" width="6.875" customWidth="1"/>
    <col min="4865" max="4865" width="4.875" customWidth="1"/>
    <col min="4866" max="4874" width="6.875" customWidth="1"/>
    <col min="5121" max="5121" width="4.875" customWidth="1"/>
    <col min="5122" max="5130" width="6.875" customWidth="1"/>
    <col min="5377" max="5377" width="4.875" customWidth="1"/>
    <col min="5378" max="5386" width="6.875" customWidth="1"/>
    <col min="5633" max="5633" width="4.875" customWidth="1"/>
    <col min="5634" max="5642" width="6.875" customWidth="1"/>
    <col min="5889" max="5889" width="4.875" customWidth="1"/>
    <col min="5890" max="5898" width="6.875" customWidth="1"/>
    <col min="6145" max="6145" width="4.875" customWidth="1"/>
    <col min="6146" max="6154" width="6.875" customWidth="1"/>
    <col min="6401" max="6401" width="4.875" customWidth="1"/>
    <col min="6402" max="6410" width="6.875" customWidth="1"/>
    <col min="6657" max="6657" width="4.875" customWidth="1"/>
    <col min="6658" max="6666" width="6.875" customWidth="1"/>
    <col min="6913" max="6913" width="4.875" customWidth="1"/>
    <col min="6914" max="6922" width="6.875" customWidth="1"/>
    <col min="7169" max="7169" width="4.875" customWidth="1"/>
    <col min="7170" max="7178" width="6.875" customWidth="1"/>
    <col min="7425" max="7425" width="4.875" customWidth="1"/>
    <col min="7426" max="7434" width="6.875" customWidth="1"/>
    <col min="7681" max="7681" width="4.875" customWidth="1"/>
    <col min="7682" max="7690" width="6.875" customWidth="1"/>
    <col min="7937" max="7937" width="4.875" customWidth="1"/>
    <col min="7938" max="7946" width="6.875" customWidth="1"/>
    <col min="8193" max="8193" width="4.875" customWidth="1"/>
    <col min="8194" max="8202" width="6.875" customWidth="1"/>
    <col min="8449" max="8449" width="4.875" customWidth="1"/>
    <col min="8450" max="8458" width="6.875" customWidth="1"/>
    <col min="8705" max="8705" width="4.875" customWidth="1"/>
    <col min="8706" max="8714" width="6.875" customWidth="1"/>
    <col min="8961" max="8961" width="4.875" customWidth="1"/>
    <col min="8962" max="8970" width="6.875" customWidth="1"/>
    <col min="9217" max="9217" width="4.875" customWidth="1"/>
    <col min="9218" max="9226" width="6.875" customWidth="1"/>
    <col min="9473" max="9473" width="4.875" customWidth="1"/>
    <col min="9474" max="9482" width="6.875" customWidth="1"/>
    <col min="9729" max="9729" width="4.875" customWidth="1"/>
    <col min="9730" max="9738" width="6.875" customWidth="1"/>
    <col min="9985" max="9985" width="4.875" customWidth="1"/>
    <col min="9986" max="9994" width="6.875" customWidth="1"/>
    <col min="10241" max="10241" width="4.875" customWidth="1"/>
    <col min="10242" max="10250" width="6.875" customWidth="1"/>
    <col min="10497" max="10497" width="4.875" customWidth="1"/>
    <col min="10498" max="10506" width="6.875" customWidth="1"/>
    <col min="10753" max="10753" width="4.875" customWidth="1"/>
    <col min="10754" max="10762" width="6.875" customWidth="1"/>
    <col min="11009" max="11009" width="4.875" customWidth="1"/>
    <col min="11010" max="11018" width="6.875" customWidth="1"/>
    <col min="11265" max="11265" width="4.875" customWidth="1"/>
    <col min="11266" max="11274" width="6.875" customWidth="1"/>
    <col min="11521" max="11521" width="4.875" customWidth="1"/>
    <col min="11522" max="11530" width="6.875" customWidth="1"/>
    <col min="11777" max="11777" width="4.875" customWidth="1"/>
    <col min="11778" max="11786" width="6.875" customWidth="1"/>
    <col min="12033" max="12033" width="4.875" customWidth="1"/>
    <col min="12034" max="12042" width="6.875" customWidth="1"/>
    <col min="12289" max="12289" width="4.875" customWidth="1"/>
    <col min="12290" max="12298" width="6.875" customWidth="1"/>
    <col min="12545" max="12545" width="4.875" customWidth="1"/>
    <col min="12546" max="12554" width="6.875" customWidth="1"/>
    <col min="12801" max="12801" width="4.875" customWidth="1"/>
    <col min="12802" max="12810" width="6.875" customWidth="1"/>
    <col min="13057" max="13057" width="4.875" customWidth="1"/>
    <col min="13058" max="13066" width="6.875" customWidth="1"/>
    <col min="13313" max="13313" width="4.875" customWidth="1"/>
    <col min="13314" max="13322" width="6.875" customWidth="1"/>
    <col min="13569" max="13569" width="4.875" customWidth="1"/>
    <col min="13570" max="13578" width="6.875" customWidth="1"/>
    <col min="13825" max="13825" width="4.875" customWidth="1"/>
    <col min="13826" max="13834" width="6.875" customWidth="1"/>
    <col min="14081" max="14081" width="4.875" customWidth="1"/>
    <col min="14082" max="14090" width="6.875" customWidth="1"/>
    <col min="14337" max="14337" width="4.875" customWidth="1"/>
    <col min="14338" max="14346" width="6.875" customWidth="1"/>
    <col min="14593" max="14593" width="4.875" customWidth="1"/>
    <col min="14594" max="14602" width="6.875" customWidth="1"/>
    <col min="14849" max="14849" width="4.875" customWidth="1"/>
    <col min="14850" max="14858" width="6.875" customWidth="1"/>
    <col min="15105" max="15105" width="4.875" customWidth="1"/>
    <col min="15106" max="15114" width="6.875" customWidth="1"/>
    <col min="15361" max="15361" width="4.875" customWidth="1"/>
    <col min="15362" max="15370" width="6.875" customWidth="1"/>
    <col min="15617" max="15617" width="4.875" customWidth="1"/>
    <col min="15618" max="15626" width="6.875" customWidth="1"/>
    <col min="15873" max="15873" width="4.875" customWidth="1"/>
    <col min="15874" max="15882" width="6.875" customWidth="1"/>
    <col min="16129" max="16129" width="4.875" customWidth="1"/>
    <col min="16130" max="16138" width="6.875" customWidth="1"/>
  </cols>
  <sheetData>
    <row r="1" spans="1:19" x14ac:dyDescent="0.15">
      <c r="A1" s="16" t="s">
        <v>50</v>
      </c>
      <c r="B1" s="16"/>
      <c r="C1" s="63"/>
      <c r="D1" s="63"/>
      <c r="E1" s="63"/>
      <c r="F1" s="63"/>
      <c r="G1" s="63"/>
      <c r="H1" s="63"/>
      <c r="I1" s="63"/>
      <c r="J1" s="63"/>
    </row>
    <row r="2" spans="1:19" ht="28.5" x14ac:dyDescent="0.15">
      <c r="A2" s="219" t="s">
        <v>40</v>
      </c>
      <c r="B2" s="220"/>
      <c r="C2" s="220"/>
      <c r="D2" s="220"/>
      <c r="E2" s="220"/>
      <c r="F2" s="220"/>
      <c r="G2" s="220"/>
      <c r="H2" s="220"/>
      <c r="I2" s="220"/>
      <c r="J2" s="220"/>
    </row>
    <row r="3" spans="1:19" x14ac:dyDescent="0.15">
      <c r="A3" s="63"/>
      <c r="B3" s="63"/>
      <c r="C3" s="63"/>
      <c r="D3" s="63"/>
      <c r="E3" s="63"/>
      <c r="F3" s="63"/>
      <c r="G3" s="63"/>
      <c r="H3" s="63"/>
      <c r="I3" s="63"/>
      <c r="J3" s="63"/>
    </row>
    <row r="4" spans="1:19" x14ac:dyDescent="0.15">
      <c r="A4" s="63"/>
      <c r="B4" s="63" t="s">
        <v>22</v>
      </c>
      <c r="C4" s="63"/>
      <c r="D4" s="63"/>
      <c r="E4" s="63"/>
      <c r="F4" s="63"/>
      <c r="G4" s="63"/>
      <c r="H4" s="63"/>
      <c r="I4" s="63"/>
      <c r="J4" s="63"/>
    </row>
    <row r="5" spans="1:19" x14ac:dyDescent="0.15">
      <c r="A5" s="63"/>
      <c r="B5" s="63"/>
      <c r="C5" s="63"/>
      <c r="D5" s="63"/>
      <c r="E5" s="63"/>
      <c r="F5" s="63"/>
      <c r="G5" s="63"/>
      <c r="H5" s="63"/>
      <c r="I5" s="63"/>
      <c r="J5" s="63"/>
    </row>
    <row r="6" spans="1:19" ht="18.75" x14ac:dyDescent="0.15">
      <c r="A6" s="64"/>
      <c r="B6" s="64"/>
      <c r="C6" s="64"/>
      <c r="D6" s="64"/>
      <c r="E6" s="64"/>
      <c r="F6" s="64"/>
      <c r="G6" s="64"/>
      <c r="H6" s="64"/>
      <c r="I6" s="64"/>
      <c r="J6" s="64"/>
      <c r="K6" s="65"/>
      <c r="L6" s="65"/>
      <c r="M6" s="65"/>
      <c r="N6" s="65"/>
      <c r="O6" s="65"/>
      <c r="P6" s="65"/>
      <c r="Q6" s="65"/>
      <c r="R6" s="65"/>
      <c r="S6" s="66"/>
    </row>
    <row r="7" spans="1:19" ht="18.75" x14ac:dyDescent="0.15">
      <c r="A7" s="93" t="s">
        <v>203</v>
      </c>
      <c r="B7" s="67"/>
      <c r="C7" s="64"/>
      <c r="D7" s="67"/>
      <c r="E7" s="64"/>
      <c r="F7" s="64"/>
      <c r="G7" s="64"/>
      <c r="H7" s="64"/>
      <c r="I7" s="64"/>
      <c r="J7" s="64"/>
      <c r="K7" s="65"/>
      <c r="L7" s="65"/>
      <c r="M7" s="65"/>
      <c r="N7" s="65"/>
      <c r="O7" s="65"/>
      <c r="P7" s="65"/>
      <c r="Q7" s="65"/>
      <c r="R7" s="65"/>
      <c r="S7" s="65"/>
    </row>
    <row r="8" spans="1:19" ht="18.75" x14ac:dyDescent="0.15">
      <c r="A8" s="64"/>
      <c r="B8" s="67"/>
      <c r="C8" s="68"/>
      <c r="D8" s="68"/>
      <c r="E8" s="64"/>
      <c r="F8" s="64"/>
      <c r="G8" s="64"/>
      <c r="H8" s="64"/>
      <c r="I8" s="64"/>
      <c r="J8" s="64"/>
      <c r="K8" s="65"/>
      <c r="L8" s="65"/>
      <c r="M8" s="65"/>
      <c r="N8" s="65"/>
      <c r="O8" s="65"/>
      <c r="P8" s="65"/>
      <c r="Q8" s="65"/>
      <c r="R8" s="65"/>
      <c r="S8" s="65"/>
    </row>
    <row r="9" spans="1:19" ht="18.75" x14ac:dyDescent="0.15">
      <c r="A9" s="64"/>
      <c r="B9" s="64"/>
      <c r="C9" s="64"/>
      <c r="D9" s="64"/>
      <c r="E9" s="64"/>
      <c r="F9" s="64"/>
      <c r="G9" s="64"/>
      <c r="H9" s="64"/>
      <c r="I9" s="64"/>
      <c r="J9" s="64"/>
      <c r="K9" s="65"/>
      <c r="L9" s="65"/>
      <c r="M9" s="65"/>
      <c r="N9" s="65"/>
      <c r="O9" s="65"/>
      <c r="P9" s="65"/>
      <c r="Q9" s="65"/>
      <c r="R9" s="65"/>
      <c r="S9" s="65"/>
    </row>
    <row r="10" spans="1:19" ht="18.75" x14ac:dyDescent="0.15">
      <c r="A10" s="64"/>
      <c r="B10" s="64"/>
      <c r="C10" s="64"/>
      <c r="D10" s="64"/>
      <c r="E10" s="64"/>
      <c r="F10" s="64"/>
      <c r="G10" s="64"/>
      <c r="H10" s="64"/>
      <c r="I10" s="64"/>
      <c r="J10" s="64"/>
      <c r="K10" s="65"/>
      <c r="L10" s="65"/>
      <c r="M10" s="65"/>
      <c r="N10" s="65"/>
      <c r="O10" s="65"/>
      <c r="P10" s="65"/>
      <c r="Q10" s="65"/>
      <c r="R10" s="65"/>
      <c r="S10" s="65"/>
    </row>
    <row r="11" spans="1:19" x14ac:dyDescent="0.15">
      <c r="A11" s="63"/>
      <c r="B11" s="63"/>
      <c r="C11" s="63"/>
      <c r="D11" s="63"/>
      <c r="E11" s="63"/>
      <c r="F11" s="63"/>
      <c r="G11" s="63"/>
      <c r="H11" s="63"/>
      <c r="I11" s="63"/>
      <c r="J11" s="63"/>
    </row>
    <row r="12" spans="1:19" x14ac:dyDescent="0.15">
      <c r="A12" s="221" t="s">
        <v>23</v>
      </c>
      <c r="B12" s="69" t="s">
        <v>24</v>
      </c>
      <c r="C12" s="69" t="s">
        <v>25</v>
      </c>
      <c r="D12" s="69" t="s">
        <v>26</v>
      </c>
      <c r="E12" s="69" t="s">
        <v>27</v>
      </c>
      <c r="F12" s="69" t="s">
        <v>28</v>
      </c>
      <c r="G12" s="69" t="s">
        <v>29</v>
      </c>
      <c r="H12" s="69" t="s">
        <v>30</v>
      </c>
      <c r="I12" s="69" t="s">
        <v>31</v>
      </c>
      <c r="J12" s="69" t="s">
        <v>32</v>
      </c>
    </row>
    <row r="13" spans="1:19" ht="36" customHeight="1" x14ac:dyDescent="0.15">
      <c r="A13" s="222"/>
      <c r="B13" s="70" t="str">
        <f>IF(LEN($S$6)=8,"\",IF((LEN($S$6)-9)&lt;=-2,"",MID($S$6,LEN($S$6)-8,1)))</f>
        <v/>
      </c>
      <c r="C13" s="81" t="s">
        <v>53</v>
      </c>
      <c r="D13" s="81">
        <v>7</v>
      </c>
      <c r="E13" s="81">
        <v>4</v>
      </c>
      <c r="F13" s="81">
        <v>4</v>
      </c>
      <c r="G13" s="81">
        <v>0</v>
      </c>
      <c r="H13" s="81">
        <v>2</v>
      </c>
      <c r="I13" s="81">
        <v>5</v>
      </c>
      <c r="J13" s="81">
        <v>0</v>
      </c>
      <c r="L13" s="82">
        <f>'内訳書（記載例）'!M31</f>
        <v>7440250</v>
      </c>
    </row>
    <row r="14" spans="1:19" x14ac:dyDescent="0.15">
      <c r="A14" s="63"/>
      <c r="B14" s="63"/>
      <c r="C14" s="63"/>
      <c r="D14" s="63"/>
      <c r="E14" s="63"/>
      <c r="F14" s="63"/>
      <c r="G14" s="63"/>
      <c r="H14" s="63"/>
      <c r="I14" s="63"/>
      <c r="J14" s="63"/>
    </row>
    <row r="15" spans="1:19" x14ac:dyDescent="0.15">
      <c r="A15" s="63"/>
      <c r="B15" s="63" t="s">
        <v>33</v>
      </c>
      <c r="C15" s="63"/>
      <c r="D15" s="63"/>
      <c r="E15" s="63"/>
      <c r="F15" s="63"/>
      <c r="H15" s="63"/>
      <c r="I15" s="63"/>
      <c r="J15" s="71"/>
      <c r="R15" s="72"/>
    </row>
    <row r="16" spans="1:19" ht="40.5" customHeight="1" x14ac:dyDescent="0.15">
      <c r="A16" s="223" t="s">
        <v>51</v>
      </c>
      <c r="B16" s="224"/>
      <c r="C16" s="224"/>
      <c r="D16" s="224"/>
      <c r="E16" s="224"/>
      <c r="F16" s="224"/>
      <c r="G16" s="224"/>
      <c r="H16" s="224"/>
      <c r="I16" s="224"/>
      <c r="J16" s="224"/>
      <c r="R16" s="72"/>
    </row>
    <row r="17" spans="1:18" x14ac:dyDescent="0.15">
      <c r="A17" s="23"/>
      <c r="D17" s="63"/>
      <c r="E17" s="63"/>
      <c r="F17" s="63"/>
      <c r="G17" s="63"/>
      <c r="H17" s="63"/>
      <c r="I17" s="63"/>
      <c r="J17" s="63"/>
      <c r="R17" s="72"/>
    </row>
    <row r="18" spans="1:18" ht="27" customHeight="1" x14ac:dyDescent="0.15">
      <c r="A18" s="225" t="s">
        <v>34</v>
      </c>
      <c r="B18" s="224"/>
      <c r="C18" s="224"/>
      <c r="D18" s="224"/>
      <c r="E18" s="224"/>
      <c r="F18" s="224"/>
      <c r="G18" s="224"/>
      <c r="H18" s="224"/>
      <c r="I18" s="224"/>
      <c r="J18" s="224"/>
      <c r="R18" s="72"/>
    </row>
    <row r="19" spans="1:18" x14ac:dyDescent="0.15">
      <c r="A19" s="73"/>
      <c r="B19" s="74"/>
      <c r="C19" s="63"/>
      <c r="D19" s="63"/>
      <c r="E19" s="63"/>
      <c r="F19" s="63"/>
      <c r="G19" s="63"/>
      <c r="H19" s="63"/>
      <c r="I19" s="63"/>
      <c r="J19" s="63"/>
      <c r="R19" s="72"/>
    </row>
    <row r="20" spans="1:18" x14ac:dyDescent="0.15">
      <c r="A20" s="73"/>
      <c r="B20" s="63"/>
      <c r="C20" s="63"/>
      <c r="D20" s="63"/>
      <c r="E20" s="63"/>
      <c r="F20" s="63"/>
      <c r="G20" s="63"/>
      <c r="H20" s="63"/>
      <c r="I20" s="63"/>
      <c r="J20" s="63"/>
      <c r="R20" s="72"/>
    </row>
    <row r="21" spans="1:18" x14ac:dyDescent="0.15">
      <c r="A21" s="63"/>
      <c r="B21" s="63"/>
      <c r="C21" s="63"/>
      <c r="D21" s="63"/>
      <c r="E21" s="63"/>
      <c r="F21" s="63"/>
      <c r="G21" s="63"/>
      <c r="H21" s="63"/>
      <c r="I21" s="63"/>
      <c r="J21" s="63"/>
      <c r="R21" s="72"/>
    </row>
    <row r="22" spans="1:18" x14ac:dyDescent="0.15">
      <c r="A22" s="63"/>
      <c r="B22" s="63"/>
      <c r="C22" s="63"/>
      <c r="D22" s="63"/>
      <c r="E22" s="63"/>
      <c r="F22" s="63"/>
      <c r="G22" s="63"/>
      <c r="H22" s="63"/>
      <c r="I22" s="63"/>
      <c r="J22" s="63"/>
      <c r="R22" s="72"/>
    </row>
    <row r="23" spans="1:18" x14ac:dyDescent="0.15">
      <c r="A23" s="63"/>
      <c r="B23" s="63"/>
      <c r="C23" s="63"/>
      <c r="D23" s="63"/>
      <c r="E23" s="63"/>
      <c r="F23" s="63"/>
      <c r="G23" s="63"/>
      <c r="H23" s="63"/>
      <c r="I23" s="63"/>
      <c r="J23" s="63"/>
      <c r="R23" s="72"/>
    </row>
    <row r="24" spans="1:18" x14ac:dyDescent="0.15">
      <c r="A24" s="63"/>
      <c r="B24" s="226" t="s">
        <v>202</v>
      </c>
      <c r="C24" s="227"/>
      <c r="D24" s="227"/>
      <c r="E24" s="227"/>
      <c r="F24" s="63"/>
      <c r="G24" s="63"/>
      <c r="H24" s="63"/>
      <c r="I24" s="63"/>
      <c r="J24" s="63"/>
      <c r="R24" s="72"/>
    </row>
    <row r="25" spans="1:18" x14ac:dyDescent="0.15">
      <c r="A25" s="63"/>
      <c r="B25" s="74"/>
      <c r="C25" s="63"/>
      <c r="D25" s="63"/>
      <c r="E25" s="63"/>
      <c r="F25" s="63"/>
      <c r="G25" s="63"/>
      <c r="H25" s="63"/>
      <c r="I25" s="63"/>
      <c r="J25" s="63"/>
    </row>
    <row r="26" spans="1:18" x14ac:dyDescent="0.15">
      <c r="A26" s="63"/>
      <c r="B26" s="74"/>
      <c r="C26" s="63"/>
      <c r="D26" s="63"/>
      <c r="E26" s="63"/>
      <c r="F26" s="63"/>
      <c r="G26" s="63"/>
      <c r="H26" s="63"/>
      <c r="I26" s="63"/>
      <c r="J26" s="63"/>
    </row>
    <row r="27" spans="1:18" x14ac:dyDescent="0.15">
      <c r="A27" s="63"/>
      <c r="B27" s="72" t="s">
        <v>111</v>
      </c>
      <c r="C27" s="63"/>
      <c r="D27" s="63"/>
      <c r="E27" s="63"/>
      <c r="F27" s="63"/>
      <c r="G27" s="63"/>
      <c r="H27" s="63"/>
      <c r="I27" s="63"/>
      <c r="J27" s="63"/>
    </row>
    <row r="28" spans="1:18" x14ac:dyDescent="0.15">
      <c r="A28" s="63"/>
      <c r="B28" s="72" t="s">
        <v>204</v>
      </c>
      <c r="C28" s="63"/>
      <c r="D28" s="63"/>
      <c r="E28" s="63"/>
      <c r="F28" s="63"/>
      <c r="G28" s="63"/>
      <c r="H28" s="63"/>
      <c r="I28" s="63"/>
      <c r="J28" s="63"/>
    </row>
    <row r="29" spans="1:18" x14ac:dyDescent="0.15">
      <c r="A29" s="63"/>
      <c r="B29" s="74"/>
      <c r="C29" s="63"/>
      <c r="D29" s="63"/>
      <c r="E29" s="63"/>
      <c r="F29" s="63"/>
      <c r="G29" s="63"/>
      <c r="H29" s="63"/>
      <c r="I29" s="63"/>
      <c r="J29" s="63"/>
    </row>
    <row r="30" spans="1:18" x14ac:dyDescent="0.15">
      <c r="A30" s="63"/>
      <c r="B30" s="74"/>
      <c r="C30" s="63"/>
      <c r="D30" s="63"/>
      <c r="E30" s="63"/>
      <c r="F30" s="63"/>
      <c r="G30" s="63"/>
      <c r="H30" s="63"/>
      <c r="I30" s="63"/>
      <c r="J30" s="63"/>
    </row>
    <row r="31" spans="1:18" x14ac:dyDescent="0.15">
      <c r="A31" s="63"/>
      <c r="B31" s="74"/>
      <c r="C31" s="63"/>
      <c r="D31" s="63"/>
      <c r="E31" s="63"/>
      <c r="F31" s="63"/>
      <c r="G31" s="63"/>
      <c r="H31" s="63"/>
      <c r="I31" s="63"/>
      <c r="J31" s="63"/>
    </row>
    <row r="32" spans="1:18" x14ac:dyDescent="0.15">
      <c r="A32" s="63"/>
      <c r="B32" s="74" t="s">
        <v>35</v>
      </c>
      <c r="C32" s="63"/>
      <c r="D32" s="63"/>
      <c r="E32" s="80" t="s">
        <v>47</v>
      </c>
      <c r="F32" s="63"/>
      <c r="G32" s="63"/>
      <c r="H32" s="63"/>
      <c r="I32" s="63"/>
      <c r="J32" s="63"/>
    </row>
    <row r="33" spans="1:10" x14ac:dyDescent="0.15">
      <c r="A33" s="63"/>
      <c r="B33" s="72" t="s">
        <v>36</v>
      </c>
      <c r="C33" s="63"/>
      <c r="D33" s="63"/>
      <c r="E33" s="80" t="s">
        <v>48</v>
      </c>
      <c r="F33" s="63"/>
      <c r="G33" s="63"/>
      <c r="H33" s="71"/>
      <c r="I33" s="63"/>
      <c r="J33" s="63"/>
    </row>
    <row r="34" spans="1:10" x14ac:dyDescent="0.15">
      <c r="A34" s="63"/>
      <c r="B34" s="72" t="s">
        <v>37</v>
      </c>
      <c r="C34" s="63"/>
      <c r="D34" s="63"/>
      <c r="E34" s="80" t="s">
        <v>49</v>
      </c>
      <c r="F34" s="63"/>
      <c r="G34" s="63"/>
      <c r="H34" s="63"/>
      <c r="I34" s="63"/>
      <c r="J34" s="63"/>
    </row>
    <row r="35" spans="1:10" x14ac:dyDescent="0.15">
      <c r="A35" s="63"/>
      <c r="B35" s="74"/>
      <c r="C35" s="63"/>
      <c r="D35" s="63"/>
      <c r="E35" s="63"/>
      <c r="F35" s="63"/>
      <c r="G35" s="63"/>
      <c r="H35" s="63"/>
      <c r="I35" s="63"/>
      <c r="J35" s="63"/>
    </row>
    <row r="36" spans="1:10" x14ac:dyDescent="0.15">
      <c r="A36" s="63"/>
      <c r="B36" s="74" t="s">
        <v>38</v>
      </c>
      <c r="C36" s="63"/>
      <c r="D36" s="63"/>
      <c r="E36" s="63"/>
      <c r="F36" s="63"/>
      <c r="G36" s="63"/>
      <c r="H36" s="63"/>
      <c r="I36" s="63"/>
      <c r="J36" s="63"/>
    </row>
    <row r="37" spans="1:10" x14ac:dyDescent="0.15">
      <c r="A37" s="63"/>
      <c r="B37" s="72" t="s">
        <v>39</v>
      </c>
      <c r="C37" s="63"/>
      <c r="D37" s="63"/>
      <c r="E37" s="63"/>
      <c r="F37" s="63"/>
      <c r="G37" s="63"/>
      <c r="H37" s="71"/>
      <c r="I37" s="63"/>
      <c r="J37" s="63"/>
    </row>
    <row r="38" spans="1:10" x14ac:dyDescent="0.15">
      <c r="A38" s="63"/>
      <c r="B38" s="63"/>
      <c r="C38" s="63"/>
      <c r="D38" s="63"/>
      <c r="E38" s="63"/>
      <c r="F38" s="63"/>
      <c r="G38" s="63"/>
      <c r="H38" s="63"/>
      <c r="I38" s="63"/>
      <c r="J38" s="63"/>
    </row>
    <row r="39" spans="1:10" x14ac:dyDescent="0.15">
      <c r="A39" s="63"/>
      <c r="B39" s="63"/>
      <c r="C39" s="83" t="s">
        <v>54</v>
      </c>
      <c r="D39" s="84"/>
      <c r="E39" s="84"/>
      <c r="F39" s="84"/>
      <c r="G39" s="84"/>
      <c r="H39" s="84"/>
      <c r="I39" s="85"/>
      <c r="J39" s="63"/>
    </row>
    <row r="40" spans="1:10" x14ac:dyDescent="0.15">
      <c r="A40" s="63"/>
      <c r="B40" s="63"/>
      <c r="C40" s="86"/>
      <c r="D40" s="87"/>
      <c r="E40" s="87"/>
      <c r="F40" s="87"/>
      <c r="G40" s="87"/>
      <c r="H40" s="87"/>
      <c r="I40" s="88"/>
      <c r="J40" s="63"/>
    </row>
    <row r="41" spans="1:10" x14ac:dyDescent="0.15">
      <c r="C41" s="89" t="s">
        <v>55</v>
      </c>
      <c r="I41" s="88"/>
    </row>
    <row r="42" spans="1:10" x14ac:dyDescent="0.15">
      <c r="C42" s="89" t="s">
        <v>56</v>
      </c>
      <c r="F42" s="87"/>
      <c r="G42" s="87"/>
      <c r="H42" s="87"/>
      <c r="I42" s="88"/>
    </row>
    <row r="43" spans="1:10" x14ac:dyDescent="0.15">
      <c r="C43" s="89" t="s">
        <v>57</v>
      </c>
      <c r="F43" s="87"/>
      <c r="G43" s="87"/>
      <c r="H43" s="87"/>
      <c r="I43" s="88"/>
    </row>
    <row r="44" spans="1:10" x14ac:dyDescent="0.15">
      <c r="C44" s="86" t="s">
        <v>58</v>
      </c>
      <c r="D44" s="87"/>
      <c r="E44" s="87"/>
      <c r="F44" s="87"/>
      <c r="G44" s="87"/>
      <c r="H44" s="87"/>
      <c r="I44" s="88"/>
    </row>
    <row r="45" spans="1:10" x14ac:dyDescent="0.15">
      <c r="C45" s="86" t="s">
        <v>59</v>
      </c>
      <c r="D45" s="87"/>
      <c r="E45" s="87"/>
      <c r="F45" s="87"/>
      <c r="G45" s="87"/>
      <c r="H45" s="87"/>
      <c r="I45" s="88"/>
    </row>
    <row r="46" spans="1:10" x14ac:dyDescent="0.15">
      <c r="C46" s="90"/>
      <c r="D46" s="91"/>
      <c r="E46" s="91"/>
      <c r="F46" s="91"/>
      <c r="G46" s="91"/>
      <c r="H46" s="91"/>
      <c r="I46" s="92"/>
    </row>
  </sheetData>
  <mergeCells count="5">
    <mergeCell ref="A2:J2"/>
    <mergeCell ref="A12:A13"/>
    <mergeCell ref="A16:J16"/>
    <mergeCell ref="A18:J18"/>
    <mergeCell ref="B24:E24"/>
  </mergeCells>
  <phoneticPr fontId="2"/>
  <printOptions horizontalCentered="1"/>
  <pageMargins left="0.70866141732283472" right="0.70866141732283472" top="0.74803149606299213" bottom="0.74803149606299213" header="0.31496062992125984" footer="0.31496062992125984"/>
  <pageSetup paperSize="9" scale="11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sheetPr>
  <dimension ref="A1:O19"/>
  <sheetViews>
    <sheetView topLeftCell="A4" workbookViewId="0">
      <selection activeCell="A2" sqref="A2:J2"/>
    </sheetView>
  </sheetViews>
  <sheetFormatPr defaultRowHeight="13.5" x14ac:dyDescent="0.15"/>
  <cols>
    <col min="1" max="1" width="9" style="110"/>
    <col min="2" max="2" width="26.625" style="110" customWidth="1"/>
    <col min="3" max="3" width="35.625" style="110" bestFit="1" customWidth="1"/>
    <col min="4" max="4" width="21.5" style="110" bestFit="1" customWidth="1"/>
    <col min="5" max="5" width="20.5" style="110" customWidth="1"/>
    <col min="6" max="6" width="20.25" style="110" customWidth="1"/>
    <col min="7" max="16384" width="9" style="110"/>
  </cols>
  <sheetData>
    <row r="1" spans="1:15" ht="23.45" customHeight="1" x14ac:dyDescent="0.15">
      <c r="E1" s="111"/>
    </row>
    <row r="2" spans="1:15" ht="31.15" customHeight="1" x14ac:dyDescent="0.15">
      <c r="A2" s="228" t="s">
        <v>112</v>
      </c>
      <c r="B2" s="228"/>
      <c r="C2" s="228"/>
      <c r="D2" s="228"/>
      <c r="E2" s="228"/>
      <c r="F2" s="112"/>
      <c r="G2" s="113"/>
      <c r="H2" s="113"/>
      <c r="I2" s="113"/>
      <c r="J2" s="113"/>
      <c r="K2" s="113"/>
      <c r="L2" s="113"/>
      <c r="M2" s="113"/>
      <c r="N2" s="113"/>
      <c r="O2" s="113"/>
    </row>
    <row r="3" spans="1:15" ht="21.6" customHeight="1" x14ac:dyDescent="0.15">
      <c r="F3" s="114"/>
      <c r="G3" s="115"/>
      <c r="H3" s="115"/>
      <c r="I3" s="115"/>
      <c r="J3" s="115"/>
      <c r="K3" s="115"/>
      <c r="L3" s="115"/>
      <c r="M3" s="115"/>
      <c r="N3" s="115"/>
      <c r="O3" s="115"/>
    </row>
    <row r="4" spans="1:15" ht="21.6" customHeight="1" x14ac:dyDescent="0.15">
      <c r="A4" s="112" t="s">
        <v>12</v>
      </c>
      <c r="B4" s="112" t="str">
        <f>入札書!D7</f>
        <v>令和８年度東信森林管理署庁舎等電力供給業務（単価）</v>
      </c>
      <c r="F4" s="114"/>
      <c r="G4" s="115"/>
      <c r="H4" s="115"/>
      <c r="I4" s="115"/>
      <c r="J4" s="115"/>
      <c r="K4" s="115"/>
      <c r="L4" s="115"/>
      <c r="M4" s="115"/>
      <c r="N4" s="115"/>
      <c r="O4" s="115"/>
    </row>
    <row r="5" spans="1:15" ht="21.6" customHeight="1" x14ac:dyDescent="0.15">
      <c r="F5" s="114"/>
      <c r="G5" s="115"/>
      <c r="H5" s="115"/>
      <c r="I5" s="115"/>
      <c r="J5" s="115"/>
      <c r="K5" s="115"/>
      <c r="L5" s="115"/>
      <c r="M5" s="115"/>
      <c r="N5" s="115"/>
      <c r="O5" s="115"/>
    </row>
    <row r="6" spans="1:15" ht="28.9" customHeight="1" x14ac:dyDescent="0.15">
      <c r="A6" s="116" t="s">
        <v>113</v>
      </c>
      <c r="B6" s="116" t="s">
        <v>114</v>
      </c>
      <c r="C6" s="116" t="s">
        <v>115</v>
      </c>
      <c r="D6" s="116" t="s">
        <v>116</v>
      </c>
      <c r="E6" s="116" t="s">
        <v>117</v>
      </c>
      <c r="F6" s="115"/>
      <c r="G6" s="115"/>
      <c r="H6" s="115"/>
      <c r="I6" s="115"/>
      <c r="J6" s="115"/>
      <c r="K6" s="115"/>
      <c r="L6" s="115"/>
      <c r="M6" s="115"/>
      <c r="N6" s="115"/>
    </row>
    <row r="7" spans="1:15" ht="28.9" customHeight="1" x14ac:dyDescent="0.15">
      <c r="A7" s="116">
        <v>1</v>
      </c>
      <c r="B7" s="117" t="s">
        <v>230</v>
      </c>
      <c r="C7" s="117" t="s">
        <v>119</v>
      </c>
      <c r="D7" s="118" t="s">
        <v>246</v>
      </c>
      <c r="E7" s="119"/>
    </row>
    <row r="8" spans="1:15" ht="28.9" customHeight="1" x14ac:dyDescent="0.15">
      <c r="A8" s="116">
        <v>2</v>
      </c>
      <c r="B8" s="117" t="s">
        <v>230</v>
      </c>
      <c r="C8" s="110" t="s">
        <v>120</v>
      </c>
      <c r="D8" s="118" t="s">
        <v>121</v>
      </c>
      <c r="E8" s="118"/>
    </row>
    <row r="9" spans="1:15" ht="28.9" customHeight="1" x14ac:dyDescent="0.15">
      <c r="A9" s="116">
        <v>3</v>
      </c>
      <c r="B9" s="215" t="s">
        <v>251</v>
      </c>
      <c r="C9" s="217" t="s">
        <v>122</v>
      </c>
      <c r="D9" s="216" t="s">
        <v>247</v>
      </c>
      <c r="E9" s="216"/>
    </row>
    <row r="10" spans="1:15" ht="28.9" customHeight="1" x14ac:dyDescent="0.15">
      <c r="A10" s="116">
        <v>4</v>
      </c>
      <c r="B10" s="215" t="s">
        <v>252</v>
      </c>
      <c r="C10" s="218" t="s">
        <v>123</v>
      </c>
      <c r="D10" s="216" t="s">
        <v>124</v>
      </c>
      <c r="E10" s="216"/>
    </row>
    <row r="11" spans="1:15" ht="28.9" customHeight="1" x14ac:dyDescent="0.15">
      <c r="A11" s="116">
        <v>5</v>
      </c>
      <c r="B11" s="215" t="s">
        <v>231</v>
      </c>
      <c r="C11" s="215" t="s">
        <v>243</v>
      </c>
      <c r="D11" s="216" t="s">
        <v>248</v>
      </c>
      <c r="E11" s="216"/>
    </row>
    <row r="12" spans="1:15" ht="28.9" customHeight="1" x14ac:dyDescent="0.15">
      <c r="A12" s="116">
        <v>6</v>
      </c>
      <c r="B12" s="215" t="s">
        <v>232</v>
      </c>
      <c r="C12" s="215" t="s">
        <v>239</v>
      </c>
      <c r="D12" s="216" t="s">
        <v>249</v>
      </c>
      <c r="E12" s="216"/>
    </row>
    <row r="13" spans="1:15" ht="28.9" customHeight="1" x14ac:dyDescent="0.15">
      <c r="A13" s="116">
        <v>7</v>
      </c>
      <c r="B13" s="215" t="s">
        <v>232</v>
      </c>
      <c r="C13" s="215" t="s">
        <v>244</v>
      </c>
      <c r="D13" s="118" t="s">
        <v>257</v>
      </c>
      <c r="E13" s="216"/>
    </row>
    <row r="14" spans="1:15" ht="28.9" customHeight="1" x14ac:dyDescent="0.15">
      <c r="A14" s="116">
        <v>8</v>
      </c>
      <c r="B14" s="215" t="s">
        <v>233</v>
      </c>
      <c r="C14" s="215" t="s">
        <v>238</v>
      </c>
      <c r="D14" s="216" t="s">
        <v>248</v>
      </c>
      <c r="E14" s="216"/>
    </row>
    <row r="15" spans="1:15" ht="28.9" customHeight="1" x14ac:dyDescent="0.15">
      <c r="A15" s="116">
        <v>9</v>
      </c>
      <c r="B15" s="215" t="s">
        <v>234</v>
      </c>
      <c r="C15" s="215" t="s">
        <v>240</v>
      </c>
      <c r="D15" s="216" t="s">
        <v>249</v>
      </c>
      <c r="E15" s="216"/>
    </row>
    <row r="16" spans="1:15" ht="28.9" customHeight="1" x14ac:dyDescent="0.15">
      <c r="A16" s="116">
        <v>10</v>
      </c>
      <c r="B16" s="215" t="s">
        <v>235</v>
      </c>
      <c r="C16" s="215" t="s">
        <v>242</v>
      </c>
      <c r="D16" s="216" t="s">
        <v>249</v>
      </c>
      <c r="E16" s="216"/>
    </row>
    <row r="17" spans="1:5" ht="28.9" customHeight="1" x14ac:dyDescent="0.15">
      <c r="A17" s="116">
        <v>11</v>
      </c>
      <c r="B17" s="215" t="s">
        <v>236</v>
      </c>
      <c r="C17" s="215" t="s">
        <v>245</v>
      </c>
      <c r="D17" s="216" t="s">
        <v>248</v>
      </c>
      <c r="E17" s="216"/>
    </row>
    <row r="18" spans="1:5" ht="28.9" customHeight="1" x14ac:dyDescent="0.15">
      <c r="A18" s="116">
        <v>12</v>
      </c>
      <c r="B18" s="215" t="s">
        <v>237</v>
      </c>
      <c r="C18" s="215" t="s">
        <v>241</v>
      </c>
      <c r="D18" s="216" t="s">
        <v>249</v>
      </c>
      <c r="E18" s="216"/>
    </row>
    <row r="19" spans="1:5" ht="28.9" customHeight="1" x14ac:dyDescent="0.15">
      <c r="A19" s="118"/>
      <c r="B19" s="118"/>
      <c r="C19" s="118"/>
      <c r="D19" s="116" t="s">
        <v>125</v>
      </c>
      <c r="E19" s="118"/>
    </row>
  </sheetData>
  <mergeCells count="1">
    <mergeCell ref="A2:E2"/>
  </mergeCells>
  <phoneticPr fontId="2"/>
  <printOptions horizontalCentered="1"/>
  <pageMargins left="0.59055118110236227" right="0.59055118110236227" top="0.78740157480314965" bottom="0" header="0.51181102362204722" footer="0.51181102362204722"/>
  <pageSetup paperSize="9" scale="70"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FF00"/>
  </sheetPr>
  <dimension ref="A1:O82"/>
  <sheetViews>
    <sheetView view="pageBreakPreview" topLeftCell="A6" zoomScale="70" zoomScaleNormal="100" zoomScaleSheetLayoutView="70" workbookViewId="0">
      <selection activeCell="A2" sqref="A2:J2"/>
    </sheetView>
  </sheetViews>
  <sheetFormatPr defaultColWidth="9" defaultRowHeight="13.5" x14ac:dyDescent="0.15"/>
  <cols>
    <col min="1" max="1" width="11.375" style="110" customWidth="1"/>
    <col min="2" max="2" width="8.75" style="110" customWidth="1"/>
    <col min="3" max="3" width="8.625" style="110" customWidth="1"/>
    <col min="4" max="4" width="11.75" style="110" bestFit="1" customWidth="1"/>
    <col min="5" max="5" width="8.375" style="110" customWidth="1"/>
    <col min="6" max="6" width="11.25" style="110" customWidth="1"/>
    <col min="7" max="7" width="9.75" style="110" customWidth="1"/>
    <col min="8" max="9" width="11.25" style="110" customWidth="1"/>
    <col min="10" max="10" width="11.375" style="110" customWidth="1"/>
    <col min="11" max="11" width="7.875" style="110" bestFit="1" customWidth="1"/>
    <col min="12" max="12" width="12.5" style="110" bestFit="1" customWidth="1"/>
    <col min="13" max="13" width="13.625" style="110" bestFit="1" customWidth="1"/>
    <col min="14" max="14" width="12.375" style="110" customWidth="1"/>
    <col min="15" max="15" width="6" style="110" customWidth="1"/>
    <col min="16" max="16384" width="9" style="110"/>
  </cols>
  <sheetData>
    <row r="1" spans="1:15" x14ac:dyDescent="0.15">
      <c r="M1" s="110" t="s">
        <v>126</v>
      </c>
    </row>
    <row r="2" spans="1:15" ht="17.25" x14ac:dyDescent="0.15">
      <c r="A2" s="229" t="s">
        <v>127</v>
      </c>
      <c r="B2" s="229"/>
      <c r="C2" s="229"/>
      <c r="D2" s="229"/>
      <c r="E2" s="229"/>
      <c r="F2" s="229"/>
      <c r="G2" s="229"/>
      <c r="H2" s="229"/>
      <c r="I2" s="229"/>
      <c r="J2" s="229"/>
      <c r="K2" s="229"/>
      <c r="L2" s="229"/>
      <c r="M2" s="229"/>
      <c r="N2" s="113"/>
    </row>
    <row r="3" spans="1:15" ht="7.5" customHeight="1" x14ac:dyDescent="0.15">
      <c r="E3" s="115"/>
      <c r="F3" s="115"/>
      <c r="G3" s="115"/>
      <c r="H3" s="115"/>
      <c r="I3" s="115"/>
      <c r="J3" s="115"/>
      <c r="K3" s="115"/>
      <c r="L3" s="115"/>
      <c r="M3" s="115"/>
      <c r="N3" s="115"/>
    </row>
    <row r="4" spans="1:15" ht="17.25" x14ac:dyDescent="0.15">
      <c r="A4" s="112" t="s">
        <v>12</v>
      </c>
      <c r="B4" s="22" t="str">
        <f>施設一覧!B4</f>
        <v>令和８年度東信森林管理署庁舎等電力供給業務（単価）</v>
      </c>
      <c r="E4" s="115"/>
      <c r="F4" s="115"/>
      <c r="G4" s="115"/>
      <c r="H4" s="115"/>
      <c r="I4" s="115"/>
      <c r="J4" s="115"/>
      <c r="K4" s="115"/>
      <c r="L4" s="115"/>
      <c r="M4" s="115"/>
      <c r="N4" s="115"/>
    </row>
    <row r="5" spans="1:15" ht="17.25" x14ac:dyDescent="0.15">
      <c r="A5" s="110" t="s">
        <v>13</v>
      </c>
      <c r="B5" s="112" t="s">
        <v>118</v>
      </c>
      <c r="E5" s="115"/>
      <c r="F5" s="115"/>
      <c r="G5" s="115"/>
      <c r="H5" s="115"/>
      <c r="I5" s="115"/>
      <c r="J5" s="115"/>
      <c r="K5" s="115"/>
      <c r="L5" s="115"/>
      <c r="M5" s="115"/>
      <c r="N5" s="115"/>
    </row>
    <row r="6" spans="1:15" ht="17.25" x14ac:dyDescent="0.15">
      <c r="A6" s="110" t="s">
        <v>128</v>
      </c>
      <c r="C6" s="112" t="s">
        <v>129</v>
      </c>
      <c r="E6" s="115"/>
      <c r="F6" s="115"/>
      <c r="G6" s="115"/>
      <c r="H6" s="115"/>
      <c r="I6" s="115"/>
      <c r="J6" s="115"/>
      <c r="K6" s="115"/>
      <c r="L6" s="115"/>
      <c r="M6" s="115"/>
      <c r="N6" s="115"/>
    </row>
    <row r="7" spans="1:15" ht="17.25" x14ac:dyDescent="0.15">
      <c r="D7" s="112"/>
      <c r="E7" s="115"/>
      <c r="F7" s="115"/>
      <c r="G7" s="115"/>
      <c r="H7" s="115"/>
      <c r="I7" s="115"/>
      <c r="J7" s="115"/>
      <c r="K7" s="115"/>
      <c r="L7" s="115"/>
      <c r="M7" s="115"/>
      <c r="N7" s="115"/>
    </row>
    <row r="8" spans="1:15" ht="15.95" customHeight="1" x14ac:dyDescent="0.15">
      <c r="A8" s="120" t="s">
        <v>200</v>
      </c>
      <c r="N8" s="121"/>
    </row>
    <row r="9" spans="1:15" ht="15.95" customHeight="1" x14ac:dyDescent="0.15">
      <c r="A9" s="263" t="s">
        <v>14</v>
      </c>
      <c r="B9" s="264"/>
      <c r="C9" s="264"/>
      <c r="D9" s="264"/>
      <c r="E9" s="264"/>
      <c r="F9" s="265"/>
      <c r="G9" s="266" t="s">
        <v>15</v>
      </c>
      <c r="H9" s="267"/>
      <c r="O9" s="121"/>
    </row>
    <row r="10" spans="1:15" ht="15.95" customHeight="1" x14ac:dyDescent="0.15">
      <c r="A10" s="122" t="s">
        <v>16</v>
      </c>
      <c r="B10" s="123"/>
      <c r="C10" s="124" t="s">
        <v>130</v>
      </c>
      <c r="D10" s="123"/>
      <c r="E10" s="123"/>
      <c r="F10" s="123"/>
      <c r="G10" s="125"/>
      <c r="H10" s="126" t="s">
        <v>131</v>
      </c>
      <c r="O10" s="121"/>
    </row>
    <row r="11" spans="1:15" ht="15.95" customHeight="1" x14ac:dyDescent="0.15">
      <c r="A11" s="268" t="s">
        <v>18</v>
      </c>
      <c r="B11" s="269"/>
      <c r="C11" s="122" t="s">
        <v>132</v>
      </c>
      <c r="D11" s="123"/>
      <c r="E11" s="123"/>
      <c r="F11" s="123"/>
      <c r="G11" s="125"/>
      <c r="H11" s="126" t="s">
        <v>17</v>
      </c>
      <c r="O11" s="121"/>
    </row>
    <row r="12" spans="1:15" ht="15.95" customHeight="1" x14ac:dyDescent="0.15">
      <c r="A12" s="270"/>
      <c r="B12" s="271"/>
      <c r="C12" s="122" t="s">
        <v>133</v>
      </c>
      <c r="D12" s="123"/>
      <c r="E12" s="123"/>
      <c r="F12" s="123"/>
      <c r="G12" s="125"/>
      <c r="H12" s="126" t="s">
        <v>19</v>
      </c>
      <c r="O12" s="121"/>
    </row>
    <row r="13" spans="1:15" ht="15.95" customHeight="1" x14ac:dyDescent="0.15">
      <c r="A13" s="270"/>
      <c r="B13" s="271"/>
      <c r="C13" s="122" t="s">
        <v>134</v>
      </c>
      <c r="D13" s="123"/>
      <c r="E13" s="123"/>
      <c r="F13" s="123"/>
      <c r="G13" s="125"/>
      <c r="H13" s="126" t="s">
        <v>19</v>
      </c>
      <c r="O13" s="121"/>
    </row>
    <row r="14" spans="1:15" ht="15.95" customHeight="1" x14ac:dyDescent="0.15">
      <c r="A14" s="272"/>
      <c r="B14" s="273"/>
      <c r="C14" s="122" t="s">
        <v>135</v>
      </c>
      <c r="D14" s="123"/>
      <c r="E14" s="123"/>
      <c r="F14" s="123"/>
      <c r="G14" s="125"/>
      <c r="H14" s="126" t="s">
        <v>19</v>
      </c>
      <c r="I14" s="120" t="s">
        <v>136</v>
      </c>
      <c r="O14" s="121"/>
    </row>
    <row r="15" spans="1:15" ht="15.95" customHeight="1" thickBot="1" x14ac:dyDescent="0.2">
      <c r="N15" s="121"/>
    </row>
    <row r="16" spans="1:15" ht="15.95" customHeight="1" x14ac:dyDescent="0.15">
      <c r="A16" s="127"/>
      <c r="B16" s="274" t="s">
        <v>1</v>
      </c>
      <c r="C16" s="275"/>
      <c r="D16" s="275"/>
      <c r="E16" s="274" t="s">
        <v>9</v>
      </c>
      <c r="F16" s="275"/>
      <c r="G16" s="275"/>
      <c r="H16" s="275"/>
      <c r="I16" s="275"/>
      <c r="J16" s="275"/>
      <c r="K16" s="275"/>
      <c r="L16" s="276"/>
      <c r="M16" s="128" t="s">
        <v>137</v>
      </c>
    </row>
    <row r="17" spans="1:13" ht="20.45" customHeight="1" x14ac:dyDescent="0.15">
      <c r="A17" s="129" t="s">
        <v>10</v>
      </c>
      <c r="B17" s="283" t="s">
        <v>138</v>
      </c>
      <c r="C17" s="283" t="s">
        <v>139</v>
      </c>
      <c r="D17" s="130" t="s">
        <v>140</v>
      </c>
      <c r="E17" s="131" t="s">
        <v>3</v>
      </c>
      <c r="F17" s="132" t="s">
        <v>3</v>
      </c>
      <c r="G17" s="259" t="s">
        <v>141</v>
      </c>
      <c r="H17" s="261" t="s">
        <v>142</v>
      </c>
      <c r="I17" s="261" t="s">
        <v>143</v>
      </c>
      <c r="J17" s="261" t="s">
        <v>144</v>
      </c>
      <c r="K17" s="277" t="s">
        <v>145</v>
      </c>
      <c r="L17" s="278"/>
      <c r="M17" s="133" t="s">
        <v>146</v>
      </c>
    </row>
    <row r="18" spans="1:13" ht="20.45" customHeight="1" x14ac:dyDescent="0.15">
      <c r="A18" s="134"/>
      <c r="B18" s="284"/>
      <c r="C18" s="284"/>
      <c r="D18" s="135" t="s">
        <v>147</v>
      </c>
      <c r="E18" s="136" t="s">
        <v>148</v>
      </c>
      <c r="F18" s="137" t="s">
        <v>148</v>
      </c>
      <c r="G18" s="260"/>
      <c r="H18" s="262"/>
      <c r="I18" s="262"/>
      <c r="J18" s="262"/>
      <c r="K18" s="279" t="s">
        <v>149</v>
      </c>
      <c r="L18" s="280"/>
      <c r="M18" s="138" t="s">
        <v>150</v>
      </c>
    </row>
    <row r="19" spans="1:13" ht="15.95" customHeight="1" x14ac:dyDescent="0.15">
      <c r="A19" s="139"/>
      <c r="B19" s="140" t="s">
        <v>151</v>
      </c>
      <c r="C19" s="141" t="s">
        <v>152</v>
      </c>
      <c r="D19" s="142" t="s">
        <v>0</v>
      </c>
      <c r="E19" s="143" t="s">
        <v>7</v>
      </c>
      <c r="F19" s="144" t="s">
        <v>7</v>
      </c>
      <c r="G19" s="137" t="s">
        <v>153</v>
      </c>
      <c r="H19" s="137" t="s">
        <v>154</v>
      </c>
      <c r="I19" s="137" t="s">
        <v>155</v>
      </c>
      <c r="J19" s="137" t="s">
        <v>156</v>
      </c>
      <c r="K19" s="281" t="s">
        <v>0</v>
      </c>
      <c r="L19" s="282"/>
      <c r="M19" s="145" t="s">
        <v>0</v>
      </c>
    </row>
    <row r="20" spans="1:13" ht="15.95" customHeight="1" x14ac:dyDescent="0.15">
      <c r="A20" s="238" t="s">
        <v>207</v>
      </c>
      <c r="B20" s="241">
        <v>45</v>
      </c>
      <c r="C20" s="244"/>
      <c r="D20" s="247"/>
      <c r="E20" s="250">
        <v>2000</v>
      </c>
      <c r="F20" s="146">
        <v>0</v>
      </c>
      <c r="G20" s="147"/>
      <c r="H20" s="148" t="s">
        <v>157</v>
      </c>
      <c r="I20" s="148" t="s">
        <v>157</v>
      </c>
      <c r="J20" s="148" t="s">
        <v>157</v>
      </c>
      <c r="K20" s="253" t="s">
        <v>158</v>
      </c>
      <c r="L20" s="254"/>
      <c r="M20" s="235" t="s">
        <v>158</v>
      </c>
    </row>
    <row r="21" spans="1:13" ht="15.95" customHeight="1" x14ac:dyDescent="0.15">
      <c r="A21" s="239"/>
      <c r="B21" s="242"/>
      <c r="C21" s="245"/>
      <c r="D21" s="248"/>
      <c r="E21" s="251"/>
      <c r="F21" s="146">
        <v>120</v>
      </c>
      <c r="G21" s="148" t="s">
        <v>157</v>
      </c>
      <c r="H21" s="147"/>
      <c r="I21" s="148" t="s">
        <v>157</v>
      </c>
      <c r="J21" s="148" t="s">
        <v>157</v>
      </c>
      <c r="K21" s="255"/>
      <c r="L21" s="256"/>
      <c r="M21" s="236"/>
    </row>
    <row r="22" spans="1:13" ht="15.95" customHeight="1" x14ac:dyDescent="0.15">
      <c r="A22" s="239"/>
      <c r="B22" s="242"/>
      <c r="C22" s="245"/>
      <c r="D22" s="248"/>
      <c r="E22" s="251"/>
      <c r="F22" s="146">
        <v>180</v>
      </c>
      <c r="G22" s="148" t="s">
        <v>157</v>
      </c>
      <c r="H22" s="148" t="s">
        <v>157</v>
      </c>
      <c r="I22" s="147"/>
      <c r="J22" s="148" t="s">
        <v>157</v>
      </c>
      <c r="K22" s="255"/>
      <c r="L22" s="256"/>
      <c r="M22" s="236"/>
    </row>
    <row r="23" spans="1:13" ht="15.95" customHeight="1" x14ac:dyDescent="0.15">
      <c r="A23" s="240"/>
      <c r="B23" s="243"/>
      <c r="C23" s="246"/>
      <c r="D23" s="249"/>
      <c r="E23" s="252"/>
      <c r="F23" s="146">
        <f>+E20-300</f>
        <v>1700</v>
      </c>
      <c r="G23" s="148" t="s">
        <v>157</v>
      </c>
      <c r="H23" s="148" t="s">
        <v>157</v>
      </c>
      <c r="I23" s="148" t="s">
        <v>157</v>
      </c>
      <c r="J23" s="147"/>
      <c r="K23" s="257"/>
      <c r="L23" s="258"/>
      <c r="M23" s="237"/>
    </row>
    <row r="24" spans="1:13" ht="15.95" customHeight="1" x14ac:dyDescent="0.15">
      <c r="A24" s="238" t="s">
        <v>208</v>
      </c>
      <c r="B24" s="241">
        <v>45</v>
      </c>
      <c r="C24" s="244"/>
      <c r="D24" s="247"/>
      <c r="E24" s="250">
        <v>1700</v>
      </c>
      <c r="F24" s="146">
        <v>0</v>
      </c>
      <c r="G24" s="147"/>
      <c r="H24" s="148" t="s">
        <v>157</v>
      </c>
      <c r="I24" s="148" t="s">
        <v>157</v>
      </c>
      <c r="J24" s="148" t="s">
        <v>157</v>
      </c>
      <c r="K24" s="253" t="s">
        <v>158</v>
      </c>
      <c r="L24" s="254"/>
      <c r="M24" s="235" t="s">
        <v>158</v>
      </c>
    </row>
    <row r="25" spans="1:13" ht="15.95" customHeight="1" x14ac:dyDescent="0.15">
      <c r="A25" s="239"/>
      <c r="B25" s="242"/>
      <c r="C25" s="245"/>
      <c r="D25" s="248"/>
      <c r="E25" s="251"/>
      <c r="F25" s="146">
        <v>120</v>
      </c>
      <c r="G25" s="148" t="s">
        <v>157</v>
      </c>
      <c r="H25" s="147"/>
      <c r="I25" s="148" t="s">
        <v>157</v>
      </c>
      <c r="J25" s="148" t="s">
        <v>157</v>
      </c>
      <c r="K25" s="255"/>
      <c r="L25" s="256"/>
      <c r="M25" s="236"/>
    </row>
    <row r="26" spans="1:13" ht="15.95" customHeight="1" x14ac:dyDescent="0.15">
      <c r="A26" s="239"/>
      <c r="B26" s="242"/>
      <c r="C26" s="245"/>
      <c r="D26" s="248"/>
      <c r="E26" s="251"/>
      <c r="F26" s="146">
        <v>180</v>
      </c>
      <c r="G26" s="148" t="s">
        <v>157</v>
      </c>
      <c r="H26" s="148" t="s">
        <v>157</v>
      </c>
      <c r="I26" s="147"/>
      <c r="J26" s="148" t="s">
        <v>157</v>
      </c>
      <c r="K26" s="255"/>
      <c r="L26" s="256"/>
      <c r="M26" s="236"/>
    </row>
    <row r="27" spans="1:13" ht="15.95" customHeight="1" x14ac:dyDescent="0.15">
      <c r="A27" s="240"/>
      <c r="B27" s="243"/>
      <c r="C27" s="246"/>
      <c r="D27" s="249"/>
      <c r="E27" s="252"/>
      <c r="F27" s="146">
        <f>+E24-300</f>
        <v>1400</v>
      </c>
      <c r="G27" s="148" t="s">
        <v>157</v>
      </c>
      <c r="H27" s="148" t="s">
        <v>157</v>
      </c>
      <c r="I27" s="148" t="s">
        <v>157</v>
      </c>
      <c r="J27" s="147"/>
      <c r="K27" s="257"/>
      <c r="L27" s="258"/>
      <c r="M27" s="237"/>
    </row>
    <row r="28" spans="1:13" ht="15.95" customHeight="1" x14ac:dyDescent="0.15">
      <c r="A28" s="238" t="s">
        <v>209</v>
      </c>
      <c r="B28" s="241">
        <v>45</v>
      </c>
      <c r="C28" s="244"/>
      <c r="D28" s="247"/>
      <c r="E28" s="250">
        <v>1500</v>
      </c>
      <c r="F28" s="146">
        <v>0</v>
      </c>
      <c r="G28" s="147"/>
      <c r="H28" s="148" t="s">
        <v>157</v>
      </c>
      <c r="I28" s="148" t="s">
        <v>157</v>
      </c>
      <c r="J28" s="148" t="s">
        <v>157</v>
      </c>
      <c r="K28" s="253" t="s">
        <v>158</v>
      </c>
      <c r="L28" s="254"/>
      <c r="M28" s="235" t="s">
        <v>158</v>
      </c>
    </row>
    <row r="29" spans="1:13" ht="15.95" customHeight="1" x14ac:dyDescent="0.15">
      <c r="A29" s="239"/>
      <c r="B29" s="242"/>
      <c r="C29" s="245"/>
      <c r="D29" s="248"/>
      <c r="E29" s="251"/>
      <c r="F29" s="146">
        <v>120</v>
      </c>
      <c r="G29" s="148" t="s">
        <v>157</v>
      </c>
      <c r="H29" s="147"/>
      <c r="I29" s="148" t="s">
        <v>157</v>
      </c>
      <c r="J29" s="148" t="s">
        <v>157</v>
      </c>
      <c r="K29" s="255"/>
      <c r="L29" s="256"/>
      <c r="M29" s="236"/>
    </row>
    <row r="30" spans="1:13" ht="15.95" customHeight="1" x14ac:dyDescent="0.15">
      <c r="A30" s="239"/>
      <c r="B30" s="242"/>
      <c r="C30" s="245"/>
      <c r="D30" s="248"/>
      <c r="E30" s="251"/>
      <c r="F30" s="146">
        <v>180</v>
      </c>
      <c r="G30" s="148" t="s">
        <v>157</v>
      </c>
      <c r="H30" s="148" t="s">
        <v>157</v>
      </c>
      <c r="I30" s="147"/>
      <c r="J30" s="148" t="s">
        <v>157</v>
      </c>
      <c r="K30" s="255"/>
      <c r="L30" s="256"/>
      <c r="M30" s="236"/>
    </row>
    <row r="31" spans="1:13" ht="15.95" customHeight="1" x14ac:dyDescent="0.15">
      <c r="A31" s="240"/>
      <c r="B31" s="243"/>
      <c r="C31" s="246"/>
      <c r="D31" s="249"/>
      <c r="E31" s="252"/>
      <c r="F31" s="146">
        <f>+E28-300</f>
        <v>1200</v>
      </c>
      <c r="G31" s="148" t="s">
        <v>157</v>
      </c>
      <c r="H31" s="148" t="s">
        <v>157</v>
      </c>
      <c r="I31" s="148" t="s">
        <v>157</v>
      </c>
      <c r="J31" s="147"/>
      <c r="K31" s="257"/>
      <c r="L31" s="258"/>
      <c r="M31" s="237"/>
    </row>
    <row r="32" spans="1:13" ht="15.95" customHeight="1" x14ac:dyDescent="0.15">
      <c r="A32" s="238" t="s">
        <v>210</v>
      </c>
      <c r="B32" s="241">
        <v>45</v>
      </c>
      <c r="C32" s="244"/>
      <c r="D32" s="247"/>
      <c r="E32" s="250">
        <v>1500</v>
      </c>
      <c r="F32" s="146">
        <v>0</v>
      </c>
      <c r="G32" s="147"/>
      <c r="H32" s="148" t="s">
        <v>157</v>
      </c>
      <c r="I32" s="148" t="s">
        <v>157</v>
      </c>
      <c r="J32" s="148" t="s">
        <v>157</v>
      </c>
      <c r="K32" s="253" t="s">
        <v>158</v>
      </c>
      <c r="L32" s="254"/>
      <c r="M32" s="235" t="s">
        <v>158</v>
      </c>
    </row>
    <row r="33" spans="1:13" ht="15.95" customHeight="1" x14ac:dyDescent="0.15">
      <c r="A33" s="239"/>
      <c r="B33" s="242"/>
      <c r="C33" s="245"/>
      <c r="D33" s="248"/>
      <c r="E33" s="251"/>
      <c r="F33" s="146">
        <v>120</v>
      </c>
      <c r="G33" s="148" t="s">
        <v>157</v>
      </c>
      <c r="H33" s="147"/>
      <c r="I33" s="148" t="s">
        <v>157</v>
      </c>
      <c r="J33" s="148" t="s">
        <v>157</v>
      </c>
      <c r="K33" s="255"/>
      <c r="L33" s="256"/>
      <c r="M33" s="236"/>
    </row>
    <row r="34" spans="1:13" ht="15.95" customHeight="1" x14ac:dyDescent="0.15">
      <c r="A34" s="239"/>
      <c r="B34" s="242"/>
      <c r="C34" s="245"/>
      <c r="D34" s="248"/>
      <c r="E34" s="251"/>
      <c r="F34" s="146">
        <v>180</v>
      </c>
      <c r="G34" s="148" t="s">
        <v>157</v>
      </c>
      <c r="H34" s="148" t="s">
        <v>157</v>
      </c>
      <c r="I34" s="147"/>
      <c r="J34" s="148" t="s">
        <v>157</v>
      </c>
      <c r="K34" s="255"/>
      <c r="L34" s="256"/>
      <c r="M34" s="236"/>
    </row>
    <row r="35" spans="1:13" ht="15.95" customHeight="1" x14ac:dyDescent="0.15">
      <c r="A35" s="240"/>
      <c r="B35" s="243"/>
      <c r="C35" s="246"/>
      <c r="D35" s="249"/>
      <c r="E35" s="252"/>
      <c r="F35" s="146">
        <f>+E32-300</f>
        <v>1200</v>
      </c>
      <c r="G35" s="148" t="s">
        <v>157</v>
      </c>
      <c r="H35" s="148" t="s">
        <v>157</v>
      </c>
      <c r="I35" s="148" t="s">
        <v>157</v>
      </c>
      <c r="J35" s="147"/>
      <c r="K35" s="257"/>
      <c r="L35" s="258"/>
      <c r="M35" s="237"/>
    </row>
    <row r="36" spans="1:13" ht="15.95" customHeight="1" x14ac:dyDescent="0.15">
      <c r="A36" s="238" t="s">
        <v>211</v>
      </c>
      <c r="B36" s="241">
        <v>45</v>
      </c>
      <c r="C36" s="244"/>
      <c r="D36" s="247"/>
      <c r="E36" s="250">
        <v>1500</v>
      </c>
      <c r="F36" s="146">
        <v>0</v>
      </c>
      <c r="G36" s="147"/>
      <c r="H36" s="148" t="s">
        <v>157</v>
      </c>
      <c r="I36" s="148" t="s">
        <v>157</v>
      </c>
      <c r="J36" s="148" t="s">
        <v>157</v>
      </c>
      <c r="K36" s="253" t="s">
        <v>158</v>
      </c>
      <c r="L36" s="254"/>
      <c r="M36" s="235" t="s">
        <v>158</v>
      </c>
    </row>
    <row r="37" spans="1:13" ht="15.95" customHeight="1" x14ac:dyDescent="0.15">
      <c r="A37" s="239"/>
      <c r="B37" s="242"/>
      <c r="C37" s="245"/>
      <c r="D37" s="248"/>
      <c r="E37" s="251"/>
      <c r="F37" s="146">
        <v>120</v>
      </c>
      <c r="G37" s="148" t="s">
        <v>157</v>
      </c>
      <c r="H37" s="147"/>
      <c r="I37" s="148" t="s">
        <v>157</v>
      </c>
      <c r="J37" s="148" t="s">
        <v>157</v>
      </c>
      <c r="K37" s="255"/>
      <c r="L37" s="256"/>
      <c r="M37" s="236"/>
    </row>
    <row r="38" spans="1:13" ht="15.95" customHeight="1" x14ac:dyDescent="0.15">
      <c r="A38" s="239"/>
      <c r="B38" s="242"/>
      <c r="C38" s="245"/>
      <c r="D38" s="248"/>
      <c r="E38" s="251"/>
      <c r="F38" s="146">
        <v>180</v>
      </c>
      <c r="G38" s="148" t="s">
        <v>157</v>
      </c>
      <c r="H38" s="148" t="s">
        <v>157</v>
      </c>
      <c r="I38" s="147"/>
      <c r="J38" s="148" t="s">
        <v>157</v>
      </c>
      <c r="K38" s="255"/>
      <c r="L38" s="256"/>
      <c r="M38" s="236"/>
    </row>
    <row r="39" spans="1:13" ht="15.95" customHeight="1" x14ac:dyDescent="0.15">
      <c r="A39" s="240"/>
      <c r="B39" s="243"/>
      <c r="C39" s="246"/>
      <c r="D39" s="249"/>
      <c r="E39" s="252"/>
      <c r="F39" s="146">
        <f>+E36-300</f>
        <v>1200</v>
      </c>
      <c r="G39" s="148" t="s">
        <v>157</v>
      </c>
      <c r="H39" s="148" t="s">
        <v>157</v>
      </c>
      <c r="I39" s="148" t="s">
        <v>157</v>
      </c>
      <c r="J39" s="147"/>
      <c r="K39" s="257"/>
      <c r="L39" s="258"/>
      <c r="M39" s="237"/>
    </row>
    <row r="40" spans="1:13" ht="15.95" customHeight="1" x14ac:dyDescent="0.15">
      <c r="A40" s="238" t="s">
        <v>212</v>
      </c>
      <c r="B40" s="241">
        <v>45</v>
      </c>
      <c r="C40" s="244"/>
      <c r="D40" s="247"/>
      <c r="E40" s="250">
        <v>1400</v>
      </c>
      <c r="F40" s="146">
        <v>0</v>
      </c>
      <c r="G40" s="147"/>
      <c r="H40" s="148" t="s">
        <v>157</v>
      </c>
      <c r="I40" s="148" t="s">
        <v>157</v>
      </c>
      <c r="J40" s="148" t="s">
        <v>157</v>
      </c>
      <c r="K40" s="253" t="s">
        <v>158</v>
      </c>
      <c r="L40" s="254"/>
      <c r="M40" s="235" t="s">
        <v>158</v>
      </c>
    </row>
    <row r="41" spans="1:13" ht="15.95" customHeight="1" x14ac:dyDescent="0.15">
      <c r="A41" s="239"/>
      <c r="B41" s="242"/>
      <c r="C41" s="245"/>
      <c r="D41" s="248"/>
      <c r="E41" s="251"/>
      <c r="F41" s="146">
        <v>120</v>
      </c>
      <c r="G41" s="148" t="s">
        <v>157</v>
      </c>
      <c r="H41" s="147"/>
      <c r="I41" s="148" t="s">
        <v>157</v>
      </c>
      <c r="J41" s="148" t="s">
        <v>157</v>
      </c>
      <c r="K41" s="255"/>
      <c r="L41" s="256"/>
      <c r="M41" s="236"/>
    </row>
    <row r="42" spans="1:13" ht="15.95" customHeight="1" x14ac:dyDescent="0.15">
      <c r="A42" s="239"/>
      <c r="B42" s="242"/>
      <c r="C42" s="245"/>
      <c r="D42" s="248"/>
      <c r="E42" s="251"/>
      <c r="F42" s="146">
        <v>180</v>
      </c>
      <c r="G42" s="148" t="s">
        <v>157</v>
      </c>
      <c r="H42" s="148" t="s">
        <v>157</v>
      </c>
      <c r="I42" s="147"/>
      <c r="J42" s="148" t="s">
        <v>157</v>
      </c>
      <c r="K42" s="255"/>
      <c r="L42" s="256"/>
      <c r="M42" s="236"/>
    </row>
    <row r="43" spans="1:13" ht="15.95" customHeight="1" x14ac:dyDescent="0.15">
      <c r="A43" s="240"/>
      <c r="B43" s="243"/>
      <c r="C43" s="246"/>
      <c r="D43" s="249"/>
      <c r="E43" s="252"/>
      <c r="F43" s="146">
        <f>+E40-300</f>
        <v>1100</v>
      </c>
      <c r="G43" s="148" t="s">
        <v>157</v>
      </c>
      <c r="H43" s="148" t="s">
        <v>157</v>
      </c>
      <c r="I43" s="148" t="s">
        <v>157</v>
      </c>
      <c r="J43" s="147"/>
      <c r="K43" s="257"/>
      <c r="L43" s="258"/>
      <c r="M43" s="237"/>
    </row>
    <row r="44" spans="1:13" ht="15.95" customHeight="1" x14ac:dyDescent="0.15">
      <c r="A44" s="238" t="s">
        <v>213</v>
      </c>
      <c r="B44" s="241">
        <v>45</v>
      </c>
      <c r="C44" s="244"/>
      <c r="D44" s="247"/>
      <c r="E44" s="250">
        <v>1400</v>
      </c>
      <c r="F44" s="146">
        <v>0</v>
      </c>
      <c r="G44" s="147"/>
      <c r="H44" s="148" t="s">
        <v>157</v>
      </c>
      <c r="I44" s="148" t="s">
        <v>157</v>
      </c>
      <c r="J44" s="148" t="s">
        <v>157</v>
      </c>
      <c r="K44" s="253" t="s">
        <v>158</v>
      </c>
      <c r="L44" s="254"/>
      <c r="M44" s="235" t="s">
        <v>158</v>
      </c>
    </row>
    <row r="45" spans="1:13" ht="15.95" customHeight="1" x14ac:dyDescent="0.15">
      <c r="A45" s="239"/>
      <c r="B45" s="242"/>
      <c r="C45" s="245"/>
      <c r="D45" s="248"/>
      <c r="E45" s="251"/>
      <c r="F45" s="146">
        <v>120</v>
      </c>
      <c r="G45" s="148" t="s">
        <v>157</v>
      </c>
      <c r="H45" s="147"/>
      <c r="I45" s="148" t="s">
        <v>157</v>
      </c>
      <c r="J45" s="148" t="s">
        <v>157</v>
      </c>
      <c r="K45" s="255"/>
      <c r="L45" s="256"/>
      <c r="M45" s="236"/>
    </row>
    <row r="46" spans="1:13" ht="15.95" customHeight="1" x14ac:dyDescent="0.15">
      <c r="A46" s="239"/>
      <c r="B46" s="242"/>
      <c r="C46" s="245"/>
      <c r="D46" s="248"/>
      <c r="E46" s="251"/>
      <c r="F46" s="146">
        <v>180</v>
      </c>
      <c r="G46" s="148" t="s">
        <v>157</v>
      </c>
      <c r="H46" s="148" t="s">
        <v>157</v>
      </c>
      <c r="I46" s="147"/>
      <c r="J46" s="148" t="s">
        <v>157</v>
      </c>
      <c r="K46" s="255"/>
      <c r="L46" s="256"/>
      <c r="M46" s="236"/>
    </row>
    <row r="47" spans="1:13" ht="15.95" customHeight="1" x14ac:dyDescent="0.15">
      <c r="A47" s="240"/>
      <c r="B47" s="243"/>
      <c r="C47" s="246"/>
      <c r="D47" s="249"/>
      <c r="E47" s="252"/>
      <c r="F47" s="146">
        <f>+E44-300</f>
        <v>1100</v>
      </c>
      <c r="G47" s="148" t="s">
        <v>157</v>
      </c>
      <c r="H47" s="148" t="s">
        <v>157</v>
      </c>
      <c r="I47" s="148" t="s">
        <v>157</v>
      </c>
      <c r="J47" s="147"/>
      <c r="K47" s="257"/>
      <c r="L47" s="258"/>
      <c r="M47" s="237"/>
    </row>
    <row r="48" spans="1:13" ht="15.95" customHeight="1" x14ac:dyDescent="0.15">
      <c r="A48" s="238" t="s">
        <v>214</v>
      </c>
      <c r="B48" s="241">
        <v>45</v>
      </c>
      <c r="C48" s="244"/>
      <c r="D48" s="247"/>
      <c r="E48" s="250">
        <v>1800</v>
      </c>
      <c r="F48" s="146">
        <v>0</v>
      </c>
      <c r="G48" s="147"/>
      <c r="H48" s="148" t="s">
        <v>157</v>
      </c>
      <c r="I48" s="148" t="s">
        <v>157</v>
      </c>
      <c r="J48" s="148" t="s">
        <v>157</v>
      </c>
      <c r="K48" s="253" t="s">
        <v>158</v>
      </c>
      <c r="L48" s="254"/>
      <c r="M48" s="235" t="s">
        <v>158</v>
      </c>
    </row>
    <row r="49" spans="1:13" ht="15.95" customHeight="1" x14ac:dyDescent="0.15">
      <c r="A49" s="239"/>
      <c r="B49" s="242"/>
      <c r="C49" s="245"/>
      <c r="D49" s="248"/>
      <c r="E49" s="251"/>
      <c r="F49" s="146">
        <v>120</v>
      </c>
      <c r="G49" s="148" t="s">
        <v>157</v>
      </c>
      <c r="H49" s="147"/>
      <c r="I49" s="148" t="s">
        <v>157</v>
      </c>
      <c r="J49" s="148" t="s">
        <v>157</v>
      </c>
      <c r="K49" s="255"/>
      <c r="L49" s="256"/>
      <c r="M49" s="236"/>
    </row>
    <row r="50" spans="1:13" ht="15.95" customHeight="1" x14ac:dyDescent="0.15">
      <c r="A50" s="239"/>
      <c r="B50" s="242"/>
      <c r="C50" s="245"/>
      <c r="D50" s="248"/>
      <c r="E50" s="251"/>
      <c r="F50" s="146">
        <v>180</v>
      </c>
      <c r="G50" s="148" t="s">
        <v>157</v>
      </c>
      <c r="H50" s="148" t="s">
        <v>157</v>
      </c>
      <c r="I50" s="147"/>
      <c r="J50" s="148" t="s">
        <v>157</v>
      </c>
      <c r="K50" s="255"/>
      <c r="L50" s="256"/>
      <c r="M50" s="236"/>
    </row>
    <row r="51" spans="1:13" ht="15.95" customHeight="1" x14ac:dyDescent="0.15">
      <c r="A51" s="240"/>
      <c r="B51" s="243"/>
      <c r="C51" s="246"/>
      <c r="D51" s="249"/>
      <c r="E51" s="252"/>
      <c r="F51" s="146">
        <f>+E48-300</f>
        <v>1500</v>
      </c>
      <c r="G51" s="148" t="s">
        <v>157</v>
      </c>
      <c r="H51" s="148" t="s">
        <v>157</v>
      </c>
      <c r="I51" s="148" t="s">
        <v>157</v>
      </c>
      <c r="J51" s="147"/>
      <c r="K51" s="257"/>
      <c r="L51" s="258"/>
      <c r="M51" s="237"/>
    </row>
    <row r="52" spans="1:13" ht="15.95" customHeight="1" x14ac:dyDescent="0.15">
      <c r="A52" s="238" t="s">
        <v>215</v>
      </c>
      <c r="B52" s="241">
        <v>45</v>
      </c>
      <c r="C52" s="244"/>
      <c r="D52" s="247"/>
      <c r="E52" s="250">
        <v>1800</v>
      </c>
      <c r="F52" s="146">
        <v>0</v>
      </c>
      <c r="G52" s="147"/>
      <c r="H52" s="148" t="s">
        <v>157</v>
      </c>
      <c r="I52" s="148" t="s">
        <v>157</v>
      </c>
      <c r="J52" s="148" t="s">
        <v>157</v>
      </c>
      <c r="K52" s="253" t="s">
        <v>158</v>
      </c>
      <c r="L52" s="254"/>
      <c r="M52" s="235" t="s">
        <v>158</v>
      </c>
    </row>
    <row r="53" spans="1:13" ht="15.95" customHeight="1" x14ac:dyDescent="0.15">
      <c r="A53" s="239"/>
      <c r="B53" s="242"/>
      <c r="C53" s="245"/>
      <c r="D53" s="248"/>
      <c r="E53" s="251"/>
      <c r="F53" s="146">
        <v>120</v>
      </c>
      <c r="G53" s="148" t="s">
        <v>157</v>
      </c>
      <c r="H53" s="147"/>
      <c r="I53" s="148" t="s">
        <v>157</v>
      </c>
      <c r="J53" s="148" t="s">
        <v>157</v>
      </c>
      <c r="K53" s="255"/>
      <c r="L53" s="256"/>
      <c r="M53" s="236"/>
    </row>
    <row r="54" spans="1:13" ht="15.95" customHeight="1" x14ac:dyDescent="0.15">
      <c r="A54" s="239"/>
      <c r="B54" s="242"/>
      <c r="C54" s="245"/>
      <c r="D54" s="248"/>
      <c r="E54" s="251"/>
      <c r="F54" s="146">
        <v>180</v>
      </c>
      <c r="G54" s="148" t="s">
        <v>157</v>
      </c>
      <c r="H54" s="148" t="s">
        <v>157</v>
      </c>
      <c r="I54" s="147"/>
      <c r="J54" s="148" t="s">
        <v>157</v>
      </c>
      <c r="K54" s="255"/>
      <c r="L54" s="256"/>
      <c r="M54" s="236"/>
    </row>
    <row r="55" spans="1:13" ht="15.95" customHeight="1" x14ac:dyDescent="0.15">
      <c r="A55" s="240"/>
      <c r="B55" s="243"/>
      <c r="C55" s="246"/>
      <c r="D55" s="249"/>
      <c r="E55" s="252"/>
      <c r="F55" s="146">
        <f>+E52-300</f>
        <v>1500</v>
      </c>
      <c r="G55" s="148" t="s">
        <v>157</v>
      </c>
      <c r="H55" s="148" t="s">
        <v>157</v>
      </c>
      <c r="I55" s="148" t="s">
        <v>157</v>
      </c>
      <c r="J55" s="147"/>
      <c r="K55" s="257"/>
      <c r="L55" s="258"/>
      <c r="M55" s="237"/>
    </row>
    <row r="56" spans="1:13" ht="15.95" customHeight="1" x14ac:dyDescent="0.15">
      <c r="A56" s="238" t="s">
        <v>216</v>
      </c>
      <c r="B56" s="241">
        <v>45</v>
      </c>
      <c r="C56" s="244"/>
      <c r="D56" s="247"/>
      <c r="E56" s="250">
        <v>2100</v>
      </c>
      <c r="F56" s="146">
        <v>0</v>
      </c>
      <c r="G56" s="147"/>
      <c r="H56" s="148" t="s">
        <v>157</v>
      </c>
      <c r="I56" s="148" t="s">
        <v>157</v>
      </c>
      <c r="J56" s="148" t="s">
        <v>157</v>
      </c>
      <c r="K56" s="253" t="s">
        <v>158</v>
      </c>
      <c r="L56" s="254"/>
      <c r="M56" s="235" t="s">
        <v>158</v>
      </c>
    </row>
    <row r="57" spans="1:13" ht="15.95" customHeight="1" x14ac:dyDescent="0.15">
      <c r="A57" s="239"/>
      <c r="B57" s="242"/>
      <c r="C57" s="245"/>
      <c r="D57" s="248"/>
      <c r="E57" s="251"/>
      <c r="F57" s="146">
        <v>120</v>
      </c>
      <c r="G57" s="148" t="s">
        <v>157</v>
      </c>
      <c r="H57" s="147"/>
      <c r="I57" s="148" t="s">
        <v>157</v>
      </c>
      <c r="J57" s="148" t="s">
        <v>157</v>
      </c>
      <c r="K57" s="255"/>
      <c r="L57" s="256"/>
      <c r="M57" s="236"/>
    </row>
    <row r="58" spans="1:13" ht="15.95" customHeight="1" x14ac:dyDescent="0.15">
      <c r="A58" s="239"/>
      <c r="B58" s="242"/>
      <c r="C58" s="245"/>
      <c r="D58" s="248"/>
      <c r="E58" s="251"/>
      <c r="F58" s="146">
        <v>180</v>
      </c>
      <c r="G58" s="148" t="s">
        <v>157</v>
      </c>
      <c r="H58" s="148" t="s">
        <v>157</v>
      </c>
      <c r="I58" s="147"/>
      <c r="J58" s="148" t="s">
        <v>157</v>
      </c>
      <c r="K58" s="255"/>
      <c r="L58" s="256"/>
      <c r="M58" s="236"/>
    </row>
    <row r="59" spans="1:13" ht="15.95" customHeight="1" x14ac:dyDescent="0.15">
      <c r="A59" s="240"/>
      <c r="B59" s="243"/>
      <c r="C59" s="246"/>
      <c r="D59" s="249"/>
      <c r="E59" s="252"/>
      <c r="F59" s="146">
        <f>+E56-300</f>
        <v>1800</v>
      </c>
      <c r="G59" s="148" t="s">
        <v>157</v>
      </c>
      <c r="H59" s="148" t="s">
        <v>157</v>
      </c>
      <c r="I59" s="148" t="s">
        <v>157</v>
      </c>
      <c r="J59" s="147"/>
      <c r="K59" s="257"/>
      <c r="L59" s="258"/>
      <c r="M59" s="237"/>
    </row>
    <row r="60" spans="1:13" ht="15.95" customHeight="1" x14ac:dyDescent="0.15">
      <c r="A60" s="238" t="s">
        <v>217</v>
      </c>
      <c r="B60" s="241">
        <v>45</v>
      </c>
      <c r="C60" s="244"/>
      <c r="D60" s="247"/>
      <c r="E60" s="250">
        <v>2200</v>
      </c>
      <c r="F60" s="146">
        <v>0</v>
      </c>
      <c r="G60" s="147"/>
      <c r="H60" s="148" t="s">
        <v>157</v>
      </c>
      <c r="I60" s="148" t="s">
        <v>157</v>
      </c>
      <c r="J60" s="148" t="s">
        <v>157</v>
      </c>
      <c r="K60" s="253" t="s">
        <v>158</v>
      </c>
      <c r="L60" s="254"/>
      <c r="M60" s="235" t="s">
        <v>158</v>
      </c>
    </row>
    <row r="61" spans="1:13" ht="15.95" customHeight="1" x14ac:dyDescent="0.15">
      <c r="A61" s="239"/>
      <c r="B61" s="242"/>
      <c r="C61" s="245"/>
      <c r="D61" s="248"/>
      <c r="E61" s="251"/>
      <c r="F61" s="146">
        <v>120</v>
      </c>
      <c r="G61" s="148" t="s">
        <v>157</v>
      </c>
      <c r="H61" s="147"/>
      <c r="I61" s="148" t="s">
        <v>157</v>
      </c>
      <c r="J61" s="148" t="s">
        <v>157</v>
      </c>
      <c r="K61" s="255"/>
      <c r="L61" s="256"/>
      <c r="M61" s="236"/>
    </row>
    <row r="62" spans="1:13" ht="15.95" customHeight="1" x14ac:dyDescent="0.15">
      <c r="A62" s="239"/>
      <c r="B62" s="242"/>
      <c r="C62" s="245"/>
      <c r="D62" s="248"/>
      <c r="E62" s="251"/>
      <c r="F62" s="146">
        <v>180</v>
      </c>
      <c r="G62" s="148" t="s">
        <v>157</v>
      </c>
      <c r="H62" s="148" t="s">
        <v>157</v>
      </c>
      <c r="I62" s="147"/>
      <c r="J62" s="148" t="s">
        <v>157</v>
      </c>
      <c r="K62" s="255"/>
      <c r="L62" s="256"/>
      <c r="M62" s="236"/>
    </row>
    <row r="63" spans="1:13" ht="15.95" customHeight="1" x14ac:dyDescent="0.15">
      <c r="A63" s="240"/>
      <c r="B63" s="243"/>
      <c r="C63" s="246"/>
      <c r="D63" s="249"/>
      <c r="E63" s="252"/>
      <c r="F63" s="146">
        <f>+E60-300</f>
        <v>1900</v>
      </c>
      <c r="G63" s="148" t="s">
        <v>157</v>
      </c>
      <c r="H63" s="148" t="s">
        <v>157</v>
      </c>
      <c r="I63" s="148" t="s">
        <v>157</v>
      </c>
      <c r="J63" s="147"/>
      <c r="K63" s="257"/>
      <c r="L63" s="258"/>
      <c r="M63" s="237"/>
    </row>
    <row r="64" spans="1:13" ht="15.95" customHeight="1" x14ac:dyDescent="0.15">
      <c r="A64" s="238" t="s">
        <v>218</v>
      </c>
      <c r="B64" s="241">
        <v>45</v>
      </c>
      <c r="C64" s="244"/>
      <c r="D64" s="247"/>
      <c r="E64" s="250">
        <v>2100</v>
      </c>
      <c r="F64" s="146">
        <v>0</v>
      </c>
      <c r="G64" s="147"/>
      <c r="H64" s="148" t="s">
        <v>157</v>
      </c>
      <c r="I64" s="148" t="s">
        <v>157</v>
      </c>
      <c r="J64" s="148" t="s">
        <v>157</v>
      </c>
      <c r="K64" s="253" t="s">
        <v>158</v>
      </c>
      <c r="L64" s="254"/>
      <c r="M64" s="235" t="s">
        <v>158</v>
      </c>
    </row>
    <row r="65" spans="1:13" ht="15.95" customHeight="1" x14ac:dyDescent="0.15">
      <c r="A65" s="239"/>
      <c r="B65" s="242"/>
      <c r="C65" s="245"/>
      <c r="D65" s="248"/>
      <c r="E65" s="251"/>
      <c r="F65" s="146">
        <v>120</v>
      </c>
      <c r="G65" s="148" t="s">
        <v>157</v>
      </c>
      <c r="H65" s="147"/>
      <c r="I65" s="148" t="s">
        <v>157</v>
      </c>
      <c r="J65" s="148" t="s">
        <v>157</v>
      </c>
      <c r="K65" s="255"/>
      <c r="L65" s="256"/>
      <c r="M65" s="236"/>
    </row>
    <row r="66" spans="1:13" ht="15.95" customHeight="1" x14ac:dyDescent="0.15">
      <c r="A66" s="239"/>
      <c r="B66" s="242"/>
      <c r="C66" s="245"/>
      <c r="D66" s="248"/>
      <c r="E66" s="251"/>
      <c r="F66" s="146">
        <v>180</v>
      </c>
      <c r="G66" s="148" t="s">
        <v>157</v>
      </c>
      <c r="H66" s="148" t="s">
        <v>157</v>
      </c>
      <c r="I66" s="147"/>
      <c r="J66" s="148" t="s">
        <v>157</v>
      </c>
      <c r="K66" s="255"/>
      <c r="L66" s="256"/>
      <c r="M66" s="236"/>
    </row>
    <row r="67" spans="1:13" ht="15.95" customHeight="1" thickBot="1" x14ac:dyDescent="0.2">
      <c r="A67" s="240"/>
      <c r="B67" s="243"/>
      <c r="C67" s="246"/>
      <c r="D67" s="249"/>
      <c r="E67" s="252"/>
      <c r="F67" s="146">
        <f>+E64-300</f>
        <v>1800</v>
      </c>
      <c r="G67" s="148" t="s">
        <v>157</v>
      </c>
      <c r="H67" s="148" t="s">
        <v>157</v>
      </c>
      <c r="I67" s="148" t="s">
        <v>157</v>
      </c>
      <c r="J67" s="147"/>
      <c r="K67" s="257"/>
      <c r="L67" s="258"/>
      <c r="M67" s="237"/>
    </row>
    <row r="68" spans="1:13" ht="24.75" customHeight="1" thickBot="1" x14ac:dyDescent="0.2">
      <c r="A68" s="149" t="s">
        <v>2</v>
      </c>
      <c r="B68" s="150" t="s">
        <v>8</v>
      </c>
      <c r="C68" s="151"/>
      <c r="D68" s="152"/>
      <c r="E68" s="210">
        <f>+SUM(E20:E67)</f>
        <v>21000</v>
      </c>
      <c r="F68" s="153">
        <f>+SUM(F20:F67)</f>
        <v>21000</v>
      </c>
      <c r="G68" s="153"/>
      <c r="H68" s="153"/>
      <c r="I68" s="153"/>
      <c r="J68" s="153"/>
      <c r="K68" s="230" t="s">
        <v>158</v>
      </c>
      <c r="L68" s="231"/>
      <c r="M68" s="154" t="s">
        <v>159</v>
      </c>
    </row>
    <row r="69" spans="1:13" ht="24.75" customHeight="1" x14ac:dyDescent="0.15">
      <c r="A69" s="155"/>
      <c r="K69" s="232" t="s">
        <v>160</v>
      </c>
      <c r="L69" s="233"/>
      <c r="M69" s="156" t="s">
        <v>158</v>
      </c>
    </row>
    <row r="70" spans="1:13" ht="24.75" customHeight="1" thickBot="1" x14ac:dyDescent="0.2">
      <c r="K70" s="157" t="s">
        <v>161</v>
      </c>
      <c r="L70" s="158"/>
      <c r="M70" s="159" t="s">
        <v>158</v>
      </c>
    </row>
    <row r="72" spans="1:13" x14ac:dyDescent="0.15">
      <c r="A72" s="110" t="s">
        <v>11</v>
      </c>
    </row>
    <row r="73" spans="1:13" ht="14.25" x14ac:dyDescent="0.15">
      <c r="K73" s="160"/>
    </row>
    <row r="74" spans="1:13" x14ac:dyDescent="0.15">
      <c r="A74" s="110" t="s">
        <v>162</v>
      </c>
      <c r="K74" s="120"/>
      <c r="L74" s="120"/>
      <c r="M74" s="120"/>
    </row>
    <row r="75" spans="1:13" x14ac:dyDescent="0.15">
      <c r="A75" t="s">
        <v>163</v>
      </c>
      <c r="K75" s="120"/>
      <c r="L75" s="120"/>
      <c r="M75" s="120"/>
    </row>
    <row r="76" spans="1:13" x14ac:dyDescent="0.15">
      <c r="K76" s="120"/>
      <c r="L76" s="120"/>
      <c r="M76" s="161"/>
    </row>
    <row r="77" spans="1:13" x14ac:dyDescent="0.15">
      <c r="A77" t="s">
        <v>164</v>
      </c>
      <c r="B77"/>
      <c r="C77"/>
      <c r="D77"/>
      <c r="E77"/>
      <c r="F77"/>
      <c r="G77"/>
      <c r="K77" s="120"/>
      <c r="L77" s="120"/>
      <c r="M77" s="161"/>
    </row>
    <row r="78" spans="1:13" x14ac:dyDescent="0.15">
      <c r="A78"/>
      <c r="B78"/>
      <c r="C78"/>
      <c r="D78"/>
      <c r="E78"/>
      <c r="F78"/>
      <c r="G78"/>
      <c r="K78" s="120"/>
      <c r="L78" s="120"/>
      <c r="M78" s="161"/>
    </row>
    <row r="79" spans="1:13" x14ac:dyDescent="0.15">
      <c r="A79" s="110" t="s">
        <v>165</v>
      </c>
      <c r="K79" s="120"/>
      <c r="L79" s="120"/>
      <c r="M79" s="161"/>
    </row>
    <row r="80" spans="1:13" x14ac:dyDescent="0.15">
      <c r="A80" s="234" t="s">
        <v>166</v>
      </c>
      <c r="B80" s="234"/>
      <c r="C80" s="234"/>
      <c r="D80" s="234"/>
      <c r="E80" s="110" t="s">
        <v>167</v>
      </c>
      <c r="K80" s="162"/>
      <c r="L80" s="120"/>
      <c r="M80" s="161"/>
    </row>
    <row r="81" spans="1:13" x14ac:dyDescent="0.15">
      <c r="A81" s="234" t="s">
        <v>168</v>
      </c>
      <c r="B81" s="234"/>
      <c r="C81" s="234"/>
      <c r="D81" s="234"/>
      <c r="E81" s="110" t="s">
        <v>169</v>
      </c>
      <c r="K81" s="120"/>
      <c r="L81" s="120"/>
      <c r="M81" s="161"/>
    </row>
    <row r="82" spans="1:13" x14ac:dyDescent="0.15">
      <c r="A82" s="234" t="s">
        <v>170</v>
      </c>
      <c r="B82" s="234"/>
      <c r="C82" s="234"/>
      <c r="D82" s="234"/>
      <c r="E82" s="110" t="s">
        <v>171</v>
      </c>
    </row>
  </sheetData>
  <mergeCells count="104">
    <mergeCell ref="A9:F9"/>
    <mergeCell ref="G9:H9"/>
    <mergeCell ref="A11:B14"/>
    <mergeCell ref="B16:D16"/>
    <mergeCell ref="E16:L16"/>
    <mergeCell ref="M20:M23"/>
    <mergeCell ref="A24:A27"/>
    <mergeCell ref="B24:B27"/>
    <mergeCell ref="C24:C27"/>
    <mergeCell ref="D24:D27"/>
    <mergeCell ref="E24:E27"/>
    <mergeCell ref="K24:L27"/>
    <mergeCell ref="M24:M27"/>
    <mergeCell ref="K17:L17"/>
    <mergeCell ref="K18:L18"/>
    <mergeCell ref="K19:L19"/>
    <mergeCell ref="A20:A23"/>
    <mergeCell ref="B20:B23"/>
    <mergeCell ref="C20:C23"/>
    <mergeCell ref="D20:D23"/>
    <mergeCell ref="E20:E23"/>
    <mergeCell ref="K20:L23"/>
    <mergeCell ref="B17:B18"/>
    <mergeCell ref="C17:C18"/>
    <mergeCell ref="G17:G18"/>
    <mergeCell ref="H17:H18"/>
    <mergeCell ref="I17:I18"/>
    <mergeCell ref="J17:J18"/>
    <mergeCell ref="M28:M31"/>
    <mergeCell ref="A32:A35"/>
    <mergeCell ref="B32:B35"/>
    <mergeCell ref="C32:C35"/>
    <mergeCell ref="D32:D35"/>
    <mergeCell ref="E32:E35"/>
    <mergeCell ref="K32:L35"/>
    <mergeCell ref="M32:M35"/>
    <mergeCell ref="A28:A31"/>
    <mergeCell ref="B28:B31"/>
    <mergeCell ref="C28:C31"/>
    <mergeCell ref="D28:D31"/>
    <mergeCell ref="E28:E31"/>
    <mergeCell ref="K28:L31"/>
    <mergeCell ref="M36:M39"/>
    <mergeCell ref="A40:A43"/>
    <mergeCell ref="B40:B43"/>
    <mergeCell ref="C40:C43"/>
    <mergeCell ref="D40:D43"/>
    <mergeCell ref="E40:E43"/>
    <mergeCell ref="K40:L43"/>
    <mergeCell ref="M40:M43"/>
    <mergeCell ref="A36:A39"/>
    <mergeCell ref="B36:B39"/>
    <mergeCell ref="C36:C39"/>
    <mergeCell ref="D36:D39"/>
    <mergeCell ref="E36:E39"/>
    <mergeCell ref="K36:L39"/>
    <mergeCell ref="M44:M47"/>
    <mergeCell ref="A48:A51"/>
    <mergeCell ref="B48:B51"/>
    <mergeCell ref="C48:C51"/>
    <mergeCell ref="D48:D51"/>
    <mergeCell ref="E48:E51"/>
    <mergeCell ref="K48:L51"/>
    <mergeCell ref="M48:M51"/>
    <mergeCell ref="A44:A47"/>
    <mergeCell ref="B44:B47"/>
    <mergeCell ref="C44:C47"/>
    <mergeCell ref="D44:D47"/>
    <mergeCell ref="E44:E47"/>
    <mergeCell ref="K44:L47"/>
    <mergeCell ref="D56:D59"/>
    <mergeCell ref="E56:E59"/>
    <mergeCell ref="K56:L59"/>
    <mergeCell ref="M56:M59"/>
    <mergeCell ref="A52:A55"/>
    <mergeCell ref="B52:B55"/>
    <mergeCell ref="C52:C55"/>
    <mergeCell ref="D52:D55"/>
    <mergeCell ref="E52:E55"/>
    <mergeCell ref="K52:L55"/>
    <mergeCell ref="A2:M2"/>
    <mergeCell ref="K68:L68"/>
    <mergeCell ref="K69:L69"/>
    <mergeCell ref="A80:D80"/>
    <mergeCell ref="A81:D81"/>
    <mergeCell ref="A82:D82"/>
    <mergeCell ref="M60:M63"/>
    <mergeCell ref="A64:A67"/>
    <mergeCell ref="B64:B67"/>
    <mergeCell ref="C64:C67"/>
    <mergeCell ref="D64:D67"/>
    <mergeCell ref="E64:E67"/>
    <mergeCell ref="K64:L67"/>
    <mergeCell ref="M64:M67"/>
    <mergeCell ref="A60:A63"/>
    <mergeCell ref="B60:B63"/>
    <mergeCell ref="C60:C63"/>
    <mergeCell ref="D60:D63"/>
    <mergeCell ref="E60:E63"/>
    <mergeCell ref="K60:L63"/>
    <mergeCell ref="M52:M55"/>
    <mergeCell ref="A56:A59"/>
    <mergeCell ref="B56:B59"/>
    <mergeCell ref="C56:C59"/>
  </mergeCells>
  <phoneticPr fontId="2"/>
  <printOptions horizontalCentered="1"/>
  <pageMargins left="0.59055118110236227" right="0.59055118110236227" top="0.39370078740157483" bottom="0.39370078740157483" header="0.51181102362204722" footer="0.51181102362204722"/>
  <pageSetup paperSize="9" scale="65"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FF00"/>
  </sheetPr>
  <dimension ref="A1:N46"/>
  <sheetViews>
    <sheetView view="pageBreakPreview" zoomScale="70" zoomScaleNormal="100" zoomScaleSheetLayoutView="70" workbookViewId="0">
      <selection activeCell="A2" sqref="A2:J2"/>
    </sheetView>
  </sheetViews>
  <sheetFormatPr defaultColWidth="9" defaultRowHeight="13.5" x14ac:dyDescent="0.15"/>
  <cols>
    <col min="1" max="1" width="10.625" style="110" customWidth="1"/>
    <col min="2" max="3" width="8.625" style="110" customWidth="1"/>
    <col min="4" max="4" width="10.625" style="110" customWidth="1"/>
    <col min="5" max="5" width="8.375" style="110" customWidth="1"/>
    <col min="6" max="6" width="10.625" style="110" customWidth="1"/>
    <col min="7" max="7" width="9.75" style="110" customWidth="1"/>
    <col min="8" max="8" width="9.625" style="110" customWidth="1"/>
    <col min="9" max="10" width="10.625" style="110" customWidth="1"/>
    <col min="11" max="11" width="7.875" style="110" bestFit="1" customWidth="1"/>
    <col min="12" max="12" width="10.625" style="110" customWidth="1"/>
    <col min="13" max="14" width="11.625" style="110" customWidth="1"/>
    <col min="15" max="15" width="6" style="110" customWidth="1"/>
    <col min="16" max="16384" width="9" style="110"/>
  </cols>
  <sheetData>
    <row r="1" spans="1:14" ht="18" customHeight="1" x14ac:dyDescent="0.15">
      <c r="N1" s="110" t="s">
        <v>172</v>
      </c>
    </row>
    <row r="2" spans="1:14" ht="22.5" customHeight="1" x14ac:dyDescent="0.15">
      <c r="A2" s="229" t="s">
        <v>112</v>
      </c>
      <c r="B2" s="229"/>
      <c r="C2" s="229"/>
      <c r="D2" s="229"/>
      <c r="E2" s="229"/>
      <c r="F2" s="229"/>
      <c r="G2" s="229"/>
      <c r="H2" s="229"/>
      <c r="I2" s="229"/>
      <c r="J2" s="229"/>
      <c r="K2" s="229"/>
      <c r="L2" s="229"/>
      <c r="M2" s="229"/>
      <c r="N2" s="229"/>
    </row>
    <row r="3" spans="1:14" ht="15" customHeight="1" x14ac:dyDescent="0.15">
      <c r="E3" s="115"/>
      <c r="F3" s="115"/>
      <c r="G3" s="115"/>
      <c r="H3" s="115"/>
      <c r="I3" s="115"/>
      <c r="J3" s="115"/>
      <c r="K3" s="115"/>
      <c r="L3" s="115"/>
      <c r="M3" s="115"/>
      <c r="N3" s="115"/>
    </row>
    <row r="4" spans="1:14" ht="15" customHeight="1" x14ac:dyDescent="0.15">
      <c r="A4" s="112" t="s">
        <v>12</v>
      </c>
      <c r="B4" s="22" t="str">
        <f>施設一覧!B4</f>
        <v>令和８年度東信森林管理署庁舎等電力供給業務（単価）</v>
      </c>
      <c r="E4" s="115"/>
      <c r="F4" s="115"/>
      <c r="G4" s="115"/>
      <c r="H4" s="115"/>
      <c r="I4" s="115"/>
      <c r="J4" s="115"/>
      <c r="K4" s="115"/>
      <c r="L4" s="115"/>
      <c r="M4" s="115"/>
      <c r="N4" s="115"/>
    </row>
    <row r="5" spans="1:14" ht="15" customHeight="1" x14ac:dyDescent="0.15">
      <c r="A5" s="110" t="s">
        <v>13</v>
      </c>
      <c r="B5" s="112" t="s">
        <v>118</v>
      </c>
      <c r="E5" s="115"/>
      <c r="F5" s="115"/>
      <c r="G5" s="115"/>
      <c r="H5" s="115"/>
      <c r="I5" s="115"/>
      <c r="J5" s="115"/>
      <c r="K5" s="115"/>
      <c r="L5" s="115"/>
      <c r="M5" s="115"/>
      <c r="N5" s="115"/>
    </row>
    <row r="6" spans="1:14" ht="15" customHeight="1" x14ac:dyDescent="0.15">
      <c r="A6" s="110" t="s">
        <v>128</v>
      </c>
      <c r="C6" s="112" t="s">
        <v>120</v>
      </c>
      <c r="E6" s="115"/>
      <c r="F6" s="115"/>
      <c r="G6" s="115"/>
      <c r="H6" s="115"/>
      <c r="I6" s="115"/>
      <c r="J6" s="115"/>
      <c r="K6" s="115"/>
      <c r="L6" s="115"/>
      <c r="M6" s="115"/>
      <c r="N6" s="115"/>
    </row>
    <row r="7" spans="1:14" ht="15" customHeight="1" x14ac:dyDescent="0.15">
      <c r="D7" s="112"/>
      <c r="E7" s="115"/>
      <c r="F7" s="115"/>
      <c r="G7" s="115"/>
      <c r="H7" s="115"/>
      <c r="I7" s="115"/>
      <c r="J7" s="115"/>
      <c r="K7" s="115"/>
      <c r="L7" s="115"/>
      <c r="M7" s="115"/>
      <c r="N7" s="115"/>
    </row>
    <row r="8" spans="1:14" ht="15" customHeight="1" thickBot="1" x14ac:dyDescent="0.2">
      <c r="A8" s="120" t="s">
        <v>173</v>
      </c>
    </row>
    <row r="9" spans="1:14" ht="15" customHeight="1" x14ac:dyDescent="0.15">
      <c r="A9" s="296" t="s">
        <v>14</v>
      </c>
      <c r="B9" s="297"/>
      <c r="C9" s="297"/>
      <c r="D9" s="297"/>
      <c r="E9" s="297"/>
      <c r="F9" s="298"/>
      <c r="G9" s="274" t="s">
        <v>15</v>
      </c>
      <c r="H9" s="299"/>
    </row>
    <row r="10" spans="1:14" ht="15" customHeight="1" x14ac:dyDescent="0.15">
      <c r="A10" s="163" t="s">
        <v>16</v>
      </c>
      <c r="B10" s="123"/>
      <c r="C10" s="124" t="s">
        <v>174</v>
      </c>
      <c r="D10" s="164"/>
      <c r="E10" s="123"/>
      <c r="F10" s="126"/>
      <c r="G10" s="125"/>
      <c r="H10" s="213" t="s">
        <v>17</v>
      </c>
    </row>
    <row r="11" spans="1:14" ht="15" customHeight="1" x14ac:dyDescent="0.15">
      <c r="A11" s="300" t="s">
        <v>18</v>
      </c>
      <c r="B11" s="269"/>
      <c r="C11" s="122" t="s">
        <v>175</v>
      </c>
      <c r="D11" s="123"/>
      <c r="E11" s="123"/>
      <c r="F11" s="126"/>
      <c r="G11" s="125"/>
      <c r="H11" s="213" t="s">
        <v>19</v>
      </c>
    </row>
    <row r="12" spans="1:14" ht="15" customHeight="1" thickBot="1" x14ac:dyDescent="0.2">
      <c r="A12" s="301"/>
      <c r="B12" s="302"/>
      <c r="C12" s="166" t="s">
        <v>176</v>
      </c>
      <c r="D12" s="158"/>
      <c r="E12" s="158"/>
      <c r="F12" s="167"/>
      <c r="G12" s="168"/>
      <c r="H12" s="214" t="s">
        <v>19</v>
      </c>
      <c r="I12" s="120" t="s">
        <v>136</v>
      </c>
    </row>
    <row r="13" spans="1:14" ht="15" customHeight="1" thickBot="1" x14ac:dyDescent="0.2">
      <c r="A13" s="120"/>
    </row>
    <row r="14" spans="1:14" ht="15" customHeight="1" x14ac:dyDescent="0.15">
      <c r="A14" s="127"/>
      <c r="B14" s="303" t="s">
        <v>1</v>
      </c>
      <c r="C14" s="303"/>
      <c r="D14" s="303"/>
      <c r="E14" s="303"/>
      <c r="F14" s="274"/>
      <c r="G14" s="304" t="s">
        <v>9</v>
      </c>
      <c r="H14" s="305"/>
      <c r="I14" s="305"/>
      <c r="J14" s="305"/>
      <c r="K14" s="305"/>
      <c r="L14" s="305"/>
      <c r="M14" s="306"/>
      <c r="N14" s="170" t="s">
        <v>177</v>
      </c>
    </row>
    <row r="15" spans="1:14" ht="15" customHeight="1" x14ac:dyDescent="0.15">
      <c r="A15" s="171"/>
      <c r="B15" s="266" t="s">
        <v>139</v>
      </c>
      <c r="C15" s="288"/>
      <c r="D15" s="288"/>
      <c r="E15" s="288"/>
      <c r="F15" s="289"/>
      <c r="G15" s="290" t="s">
        <v>178</v>
      </c>
      <c r="H15" s="288"/>
      <c r="I15" s="267"/>
      <c r="J15" s="266" t="s">
        <v>179</v>
      </c>
      <c r="K15" s="288"/>
      <c r="L15" s="267"/>
      <c r="M15" s="172" t="s">
        <v>180</v>
      </c>
      <c r="N15" s="173"/>
    </row>
    <row r="16" spans="1:14" ht="15" customHeight="1" x14ac:dyDescent="0.15">
      <c r="A16" s="174" t="s">
        <v>10</v>
      </c>
      <c r="B16" s="283" t="s">
        <v>138</v>
      </c>
      <c r="C16" s="291" t="s">
        <v>181</v>
      </c>
      <c r="D16" s="291" t="s">
        <v>182</v>
      </c>
      <c r="E16" s="291" t="s">
        <v>183</v>
      </c>
      <c r="F16" s="130" t="s">
        <v>140</v>
      </c>
      <c r="G16" s="131" t="s">
        <v>3</v>
      </c>
      <c r="H16" s="291" t="s">
        <v>184</v>
      </c>
      <c r="I16" s="175" t="s">
        <v>185</v>
      </c>
      <c r="J16" s="175" t="s">
        <v>3</v>
      </c>
      <c r="K16" s="291" t="s">
        <v>186</v>
      </c>
      <c r="L16" s="130" t="s">
        <v>185</v>
      </c>
      <c r="M16" s="176" t="s">
        <v>2</v>
      </c>
      <c r="N16" s="173" t="s">
        <v>146</v>
      </c>
    </row>
    <row r="17" spans="1:14" ht="15" customHeight="1" x14ac:dyDescent="0.15">
      <c r="A17" s="171"/>
      <c r="B17" s="284"/>
      <c r="C17" s="292"/>
      <c r="D17" s="292"/>
      <c r="E17" s="292"/>
      <c r="F17" s="177" t="s">
        <v>187</v>
      </c>
      <c r="G17" s="136" t="s">
        <v>148</v>
      </c>
      <c r="H17" s="292"/>
      <c r="I17" s="178" t="s">
        <v>188</v>
      </c>
      <c r="J17" s="178" t="s">
        <v>189</v>
      </c>
      <c r="K17" s="292"/>
      <c r="L17" s="135" t="s">
        <v>190</v>
      </c>
      <c r="M17" s="179" t="s">
        <v>191</v>
      </c>
      <c r="N17" s="180" t="s">
        <v>150</v>
      </c>
    </row>
    <row r="18" spans="1:14" ht="15" customHeight="1" x14ac:dyDescent="0.15">
      <c r="A18" s="181"/>
      <c r="B18" s="140" t="s">
        <v>5</v>
      </c>
      <c r="C18" s="140" t="s">
        <v>6</v>
      </c>
      <c r="D18" s="140" t="s">
        <v>192</v>
      </c>
      <c r="E18" s="140" t="s">
        <v>159</v>
      </c>
      <c r="F18" s="142" t="s">
        <v>0</v>
      </c>
      <c r="G18" s="143" t="s">
        <v>7</v>
      </c>
      <c r="H18" s="178" t="s">
        <v>4</v>
      </c>
      <c r="I18" s="140" t="s">
        <v>0</v>
      </c>
      <c r="J18" s="140" t="s">
        <v>7</v>
      </c>
      <c r="K18" s="178" t="s">
        <v>4</v>
      </c>
      <c r="L18" s="142" t="s">
        <v>0</v>
      </c>
      <c r="M18" s="182" t="s">
        <v>0</v>
      </c>
      <c r="N18" s="183" t="s">
        <v>0</v>
      </c>
    </row>
    <row r="19" spans="1:14" ht="36.75" customHeight="1" x14ac:dyDescent="0.15">
      <c r="A19" s="184" t="s">
        <v>219</v>
      </c>
      <c r="B19" s="185">
        <v>19</v>
      </c>
      <c r="C19" s="185">
        <v>90</v>
      </c>
      <c r="D19" s="185"/>
      <c r="E19" s="185"/>
      <c r="F19" s="186"/>
      <c r="G19" s="187" t="s">
        <v>157</v>
      </c>
      <c r="H19" s="188" t="s">
        <v>193</v>
      </c>
      <c r="I19" s="188" t="s">
        <v>193</v>
      </c>
      <c r="J19" s="189">
        <v>1200</v>
      </c>
      <c r="K19" s="185"/>
      <c r="L19" s="186"/>
      <c r="M19" s="190" t="s">
        <v>158</v>
      </c>
      <c r="N19" s="191" t="s">
        <v>158</v>
      </c>
    </row>
    <row r="20" spans="1:14" ht="36.75" customHeight="1" x14ac:dyDescent="0.15">
      <c r="A20" s="184" t="s">
        <v>220</v>
      </c>
      <c r="B20" s="185">
        <v>19</v>
      </c>
      <c r="C20" s="185">
        <v>90</v>
      </c>
      <c r="D20" s="185"/>
      <c r="E20" s="185"/>
      <c r="F20" s="186"/>
      <c r="G20" s="187" t="s">
        <v>157</v>
      </c>
      <c r="H20" s="188" t="s">
        <v>193</v>
      </c>
      <c r="I20" s="188" t="s">
        <v>193</v>
      </c>
      <c r="J20" s="189">
        <v>300</v>
      </c>
      <c r="K20" s="185"/>
      <c r="L20" s="186"/>
      <c r="M20" s="190" t="s">
        <v>158</v>
      </c>
      <c r="N20" s="191" t="s">
        <v>158</v>
      </c>
    </row>
    <row r="21" spans="1:14" ht="36.75" customHeight="1" x14ac:dyDescent="0.15">
      <c r="A21" s="184" t="s">
        <v>221</v>
      </c>
      <c r="B21" s="185">
        <v>19</v>
      </c>
      <c r="C21" s="185">
        <v>90</v>
      </c>
      <c r="D21" s="185"/>
      <c r="E21" s="185"/>
      <c r="F21" s="186"/>
      <c r="G21" s="187" t="s">
        <v>157</v>
      </c>
      <c r="H21" s="188" t="s">
        <v>193</v>
      </c>
      <c r="I21" s="188" t="s">
        <v>193</v>
      </c>
      <c r="J21" s="189">
        <v>400</v>
      </c>
      <c r="K21" s="185"/>
      <c r="L21" s="186"/>
      <c r="M21" s="190" t="s">
        <v>158</v>
      </c>
      <c r="N21" s="191" t="s">
        <v>158</v>
      </c>
    </row>
    <row r="22" spans="1:14" ht="36.75" customHeight="1" x14ac:dyDescent="0.15">
      <c r="A22" s="184" t="s">
        <v>222</v>
      </c>
      <c r="B22" s="185">
        <v>19</v>
      </c>
      <c r="C22" s="185">
        <v>90</v>
      </c>
      <c r="D22" s="185"/>
      <c r="E22" s="185"/>
      <c r="F22" s="186"/>
      <c r="G22" s="192">
        <v>500</v>
      </c>
      <c r="H22" s="185"/>
      <c r="I22" s="185"/>
      <c r="J22" s="193" t="s">
        <v>157</v>
      </c>
      <c r="K22" s="185"/>
      <c r="L22" s="186"/>
      <c r="M22" s="190" t="s">
        <v>158</v>
      </c>
      <c r="N22" s="191" t="s">
        <v>158</v>
      </c>
    </row>
    <row r="23" spans="1:14" ht="36.75" customHeight="1" x14ac:dyDescent="0.15">
      <c r="A23" s="184" t="s">
        <v>223</v>
      </c>
      <c r="B23" s="185">
        <v>19</v>
      </c>
      <c r="C23" s="185">
        <v>90</v>
      </c>
      <c r="D23" s="185"/>
      <c r="E23" s="185"/>
      <c r="F23" s="186"/>
      <c r="G23" s="192">
        <v>900</v>
      </c>
      <c r="H23" s="185"/>
      <c r="I23" s="185"/>
      <c r="J23" s="193" t="s">
        <v>157</v>
      </c>
      <c r="K23" s="185"/>
      <c r="L23" s="186"/>
      <c r="M23" s="190" t="s">
        <v>158</v>
      </c>
      <c r="N23" s="191" t="s">
        <v>158</v>
      </c>
    </row>
    <row r="24" spans="1:14" ht="36.75" customHeight="1" x14ac:dyDescent="0.15">
      <c r="A24" s="184" t="s">
        <v>224</v>
      </c>
      <c r="B24" s="185">
        <v>19</v>
      </c>
      <c r="C24" s="185">
        <v>90</v>
      </c>
      <c r="D24" s="185"/>
      <c r="E24" s="185"/>
      <c r="F24" s="186"/>
      <c r="G24" s="192">
        <v>800</v>
      </c>
      <c r="H24" s="185"/>
      <c r="I24" s="185"/>
      <c r="J24" s="193" t="s">
        <v>157</v>
      </c>
      <c r="K24" s="185"/>
      <c r="L24" s="186"/>
      <c r="M24" s="190" t="s">
        <v>158</v>
      </c>
      <c r="N24" s="191" t="s">
        <v>158</v>
      </c>
    </row>
    <row r="25" spans="1:14" ht="36.75" customHeight="1" x14ac:dyDescent="0.15">
      <c r="A25" s="184" t="s">
        <v>225</v>
      </c>
      <c r="B25" s="185">
        <v>19</v>
      </c>
      <c r="C25" s="185">
        <v>90</v>
      </c>
      <c r="D25" s="185"/>
      <c r="E25" s="185"/>
      <c r="F25" s="186"/>
      <c r="G25" s="187" t="s">
        <v>157</v>
      </c>
      <c r="H25" s="188" t="s">
        <v>157</v>
      </c>
      <c r="I25" s="188" t="s">
        <v>157</v>
      </c>
      <c r="J25" s="189">
        <v>600</v>
      </c>
      <c r="K25" s="185"/>
      <c r="L25" s="186"/>
      <c r="M25" s="190" t="s">
        <v>158</v>
      </c>
      <c r="N25" s="191" t="s">
        <v>158</v>
      </c>
    </row>
    <row r="26" spans="1:14" ht="36.75" customHeight="1" x14ac:dyDescent="0.15">
      <c r="A26" s="184" t="s">
        <v>226</v>
      </c>
      <c r="B26" s="185">
        <v>19</v>
      </c>
      <c r="C26" s="185">
        <v>90</v>
      </c>
      <c r="D26" s="185"/>
      <c r="E26" s="185"/>
      <c r="F26" s="186"/>
      <c r="G26" s="187" t="s">
        <v>157</v>
      </c>
      <c r="H26" s="188" t="s">
        <v>157</v>
      </c>
      <c r="I26" s="188" t="s">
        <v>157</v>
      </c>
      <c r="J26" s="189">
        <v>400</v>
      </c>
      <c r="K26" s="185"/>
      <c r="L26" s="186"/>
      <c r="M26" s="190" t="s">
        <v>158</v>
      </c>
      <c r="N26" s="191" t="s">
        <v>158</v>
      </c>
    </row>
    <row r="27" spans="1:14" ht="36.75" customHeight="1" x14ac:dyDescent="0.15">
      <c r="A27" s="184" t="s">
        <v>227</v>
      </c>
      <c r="B27" s="185">
        <v>19</v>
      </c>
      <c r="C27" s="185">
        <v>90</v>
      </c>
      <c r="D27" s="185"/>
      <c r="E27" s="185"/>
      <c r="F27" s="186"/>
      <c r="G27" s="187" t="s">
        <v>157</v>
      </c>
      <c r="H27" s="188" t="s">
        <v>157</v>
      </c>
      <c r="I27" s="188" t="s">
        <v>157</v>
      </c>
      <c r="J27" s="189">
        <v>900</v>
      </c>
      <c r="K27" s="185"/>
      <c r="L27" s="186"/>
      <c r="M27" s="190" t="s">
        <v>158</v>
      </c>
      <c r="N27" s="191" t="s">
        <v>158</v>
      </c>
    </row>
    <row r="28" spans="1:14" ht="36.75" customHeight="1" x14ac:dyDescent="0.15">
      <c r="A28" s="184" t="s">
        <v>216</v>
      </c>
      <c r="B28" s="185">
        <v>19</v>
      </c>
      <c r="C28" s="185">
        <v>90</v>
      </c>
      <c r="D28" s="185"/>
      <c r="E28" s="185"/>
      <c r="F28" s="186"/>
      <c r="G28" s="187" t="s">
        <v>157</v>
      </c>
      <c r="H28" s="188" t="s">
        <v>157</v>
      </c>
      <c r="I28" s="188" t="s">
        <v>157</v>
      </c>
      <c r="J28" s="189">
        <v>1100</v>
      </c>
      <c r="K28" s="185"/>
      <c r="L28" s="186"/>
      <c r="M28" s="190" t="s">
        <v>158</v>
      </c>
      <c r="N28" s="191" t="s">
        <v>158</v>
      </c>
    </row>
    <row r="29" spans="1:14" ht="36.75" customHeight="1" x14ac:dyDescent="0.15">
      <c r="A29" s="184" t="s">
        <v>217</v>
      </c>
      <c r="B29" s="185">
        <v>19</v>
      </c>
      <c r="C29" s="185">
        <v>90</v>
      </c>
      <c r="D29" s="185"/>
      <c r="E29" s="185"/>
      <c r="F29" s="186"/>
      <c r="G29" s="187" t="s">
        <v>157</v>
      </c>
      <c r="H29" s="188" t="s">
        <v>157</v>
      </c>
      <c r="I29" s="188" t="s">
        <v>157</v>
      </c>
      <c r="J29" s="189">
        <v>1500</v>
      </c>
      <c r="K29" s="185"/>
      <c r="L29" s="186"/>
      <c r="M29" s="190" t="s">
        <v>158</v>
      </c>
      <c r="N29" s="191" t="s">
        <v>158</v>
      </c>
    </row>
    <row r="30" spans="1:14" ht="36.75" customHeight="1" thickBot="1" x14ac:dyDescent="0.2">
      <c r="A30" s="184" t="s">
        <v>218</v>
      </c>
      <c r="B30" s="185">
        <v>19</v>
      </c>
      <c r="C30" s="185">
        <v>90</v>
      </c>
      <c r="D30" s="185"/>
      <c r="E30" s="185"/>
      <c r="F30" s="186"/>
      <c r="G30" s="187" t="s">
        <v>157</v>
      </c>
      <c r="H30" s="188" t="s">
        <v>157</v>
      </c>
      <c r="I30" s="188" t="s">
        <v>157</v>
      </c>
      <c r="J30" s="189">
        <v>1400</v>
      </c>
      <c r="K30" s="185"/>
      <c r="L30" s="186"/>
      <c r="M30" s="190" t="s">
        <v>158</v>
      </c>
      <c r="N30" s="191" t="s">
        <v>158</v>
      </c>
    </row>
    <row r="31" spans="1:14" ht="36.75" customHeight="1" thickBot="1" x14ac:dyDescent="0.2">
      <c r="A31" s="149" t="s">
        <v>2</v>
      </c>
      <c r="B31" s="194" t="s">
        <v>8</v>
      </c>
      <c r="C31" s="194"/>
      <c r="D31" s="194" t="s">
        <v>8</v>
      </c>
      <c r="E31" s="194" t="s">
        <v>8</v>
      </c>
      <c r="F31" s="195">
        <f>SUM(F19:F30)</f>
        <v>0</v>
      </c>
      <c r="G31" s="196">
        <f>SUM(G19:G30)</f>
        <v>2200</v>
      </c>
      <c r="H31" s="197" t="s">
        <v>8</v>
      </c>
      <c r="I31" s="198">
        <f>SUM(I19:I30)</f>
        <v>0</v>
      </c>
      <c r="J31" s="199">
        <f>SUM(J19:J30)</f>
        <v>7800</v>
      </c>
      <c r="K31" s="194" t="s">
        <v>8</v>
      </c>
      <c r="L31" s="195">
        <f>SUM(L19:L30)</f>
        <v>0</v>
      </c>
      <c r="M31" s="200">
        <f>SUM(M19:M30)</f>
        <v>0</v>
      </c>
      <c r="N31" s="201">
        <f>SUM(N19:N30)</f>
        <v>0</v>
      </c>
    </row>
    <row r="32" spans="1:14" ht="27.75" customHeight="1" x14ac:dyDescent="0.15">
      <c r="A32" s="155"/>
      <c r="B32" s="121"/>
      <c r="C32" s="121"/>
      <c r="D32" s="121"/>
      <c r="E32" s="121"/>
      <c r="F32" s="121"/>
      <c r="G32" s="121"/>
      <c r="H32" s="121"/>
      <c r="I32" s="121"/>
      <c r="J32" s="121"/>
      <c r="K32" s="121"/>
      <c r="L32" s="293" t="s">
        <v>160</v>
      </c>
      <c r="M32" s="294"/>
      <c r="N32" s="202">
        <f>N31-N33</f>
        <v>0</v>
      </c>
    </row>
    <row r="33" spans="1:14" ht="27.75" customHeight="1" thickBot="1" x14ac:dyDescent="0.2">
      <c r="B33" s="121"/>
      <c r="C33" s="121"/>
      <c r="D33" s="121"/>
      <c r="E33" s="121"/>
      <c r="F33" s="121"/>
      <c r="G33" s="121"/>
      <c r="H33" s="121"/>
      <c r="I33" s="121"/>
      <c r="J33" s="121"/>
      <c r="K33" s="121"/>
      <c r="L33" s="203" t="s">
        <v>161</v>
      </c>
      <c r="M33" s="204"/>
      <c r="N33" s="159">
        <f>ROUNDUP(N31/1.1,0)</f>
        <v>0</v>
      </c>
    </row>
    <row r="34" spans="1:14" ht="15" customHeight="1" x14ac:dyDescent="0.15">
      <c r="N34" s="121"/>
    </row>
    <row r="35" spans="1:14" ht="15" customHeight="1" x14ac:dyDescent="0.15"/>
    <row r="36" spans="1:14" ht="15" customHeight="1" x14ac:dyDescent="0.15">
      <c r="A36" s="110" t="s">
        <v>11</v>
      </c>
    </row>
    <row r="37" spans="1:14" ht="15" customHeight="1" x14ac:dyDescent="0.15">
      <c r="K37" s="160"/>
    </row>
    <row r="38" spans="1:14" ht="15" customHeight="1" x14ac:dyDescent="0.15">
      <c r="A38" s="110" t="s">
        <v>162</v>
      </c>
      <c r="K38" s="295"/>
      <c r="L38" s="295"/>
      <c r="M38" s="295"/>
    </row>
    <row r="39" spans="1:14" ht="15" customHeight="1" x14ac:dyDescent="0.15">
      <c r="A39" t="s">
        <v>163</v>
      </c>
      <c r="K39" s="295"/>
      <c r="L39" s="295"/>
      <c r="M39" s="295"/>
    </row>
    <row r="40" spans="1:14" ht="15" customHeight="1" x14ac:dyDescent="0.15">
      <c r="K40" s="287"/>
      <c r="L40" s="287"/>
      <c r="M40" s="286"/>
    </row>
    <row r="41" spans="1:14" ht="15" customHeight="1" x14ac:dyDescent="0.15">
      <c r="A41" t="s">
        <v>164</v>
      </c>
      <c r="B41"/>
      <c r="C41"/>
      <c r="D41"/>
      <c r="E41"/>
      <c r="F41"/>
      <c r="G41"/>
      <c r="K41" s="287"/>
      <c r="L41" s="287"/>
      <c r="M41" s="286"/>
    </row>
    <row r="42" spans="1:14" ht="15" customHeight="1" x14ac:dyDescent="0.15">
      <c r="A42"/>
      <c r="B42"/>
      <c r="C42"/>
      <c r="D42"/>
      <c r="E42"/>
      <c r="F42"/>
      <c r="G42"/>
      <c r="K42" s="287"/>
      <c r="L42" s="287"/>
      <c r="M42" s="286"/>
    </row>
    <row r="43" spans="1:14" ht="15" customHeight="1" x14ac:dyDescent="0.15">
      <c r="A43" s="110" t="s">
        <v>165</v>
      </c>
      <c r="K43" s="287"/>
      <c r="L43" s="287"/>
      <c r="M43" s="286"/>
    </row>
    <row r="44" spans="1:14" ht="15" customHeight="1" x14ac:dyDescent="0.15">
      <c r="A44" s="234" t="s">
        <v>166</v>
      </c>
      <c r="B44" s="234"/>
      <c r="C44" s="234"/>
      <c r="D44" s="234"/>
      <c r="E44" s="110" t="s">
        <v>167</v>
      </c>
      <c r="K44" s="285"/>
      <c r="L44" s="285"/>
      <c r="M44" s="286"/>
    </row>
    <row r="45" spans="1:14" ht="15" customHeight="1" x14ac:dyDescent="0.15">
      <c r="A45" s="234" t="s">
        <v>168</v>
      </c>
      <c r="B45" s="234"/>
      <c r="C45" s="234"/>
      <c r="D45" s="234"/>
      <c r="E45" s="110" t="s">
        <v>169</v>
      </c>
      <c r="K45" s="285"/>
      <c r="L45" s="285"/>
      <c r="M45" s="286"/>
    </row>
    <row r="46" spans="1:14" ht="15" customHeight="1" x14ac:dyDescent="0.15">
      <c r="A46" s="234" t="s">
        <v>170</v>
      </c>
      <c r="B46" s="234"/>
      <c r="C46" s="234"/>
      <c r="D46" s="234"/>
      <c r="E46" s="110" t="s">
        <v>171</v>
      </c>
    </row>
  </sheetData>
  <mergeCells count="27">
    <mergeCell ref="A2:N2"/>
    <mergeCell ref="A9:F9"/>
    <mergeCell ref="G9:H9"/>
    <mergeCell ref="A11:B12"/>
    <mergeCell ref="B14:F14"/>
    <mergeCell ref="G14:M14"/>
    <mergeCell ref="K42:L43"/>
    <mergeCell ref="M42:M43"/>
    <mergeCell ref="B15:F15"/>
    <mergeCell ref="G15:I15"/>
    <mergeCell ref="J15:L15"/>
    <mergeCell ref="B16:B17"/>
    <mergeCell ref="C16:C17"/>
    <mergeCell ref="D16:D17"/>
    <mergeCell ref="E16:E17"/>
    <mergeCell ref="H16:H17"/>
    <mergeCell ref="K16:K17"/>
    <mergeCell ref="L32:M32"/>
    <mergeCell ref="K38:L39"/>
    <mergeCell ref="M38:M39"/>
    <mergeCell ref="K40:L41"/>
    <mergeCell ref="M40:M41"/>
    <mergeCell ref="A44:D44"/>
    <mergeCell ref="K44:L45"/>
    <mergeCell ref="M44:M45"/>
    <mergeCell ref="A45:D45"/>
    <mergeCell ref="A46:D46"/>
  </mergeCells>
  <phoneticPr fontId="2"/>
  <printOptions horizontalCentered="1"/>
  <pageMargins left="0.59055118110236227" right="0.59055118110236227" top="0.39370078740157483" bottom="0.39370078740157483" header="0.51181102362204722" footer="0.51181102362204722"/>
  <pageSetup paperSize="9" scale="65"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FF00"/>
  </sheetPr>
  <dimension ref="A1:O82"/>
  <sheetViews>
    <sheetView view="pageBreakPreview" topLeftCell="A32" zoomScale="70" zoomScaleNormal="100" zoomScaleSheetLayoutView="70" workbookViewId="0">
      <selection activeCell="A2" sqref="A2:J2"/>
    </sheetView>
  </sheetViews>
  <sheetFormatPr defaultColWidth="9" defaultRowHeight="13.5" x14ac:dyDescent="0.15"/>
  <cols>
    <col min="1" max="1" width="11.375" style="110" customWidth="1"/>
    <col min="2" max="2" width="8.75" style="110" customWidth="1"/>
    <col min="3" max="3" width="8.625" style="110" customWidth="1"/>
    <col min="4" max="4" width="11.75" style="110" bestFit="1" customWidth="1"/>
    <col min="5" max="5" width="8.375" style="110" customWidth="1"/>
    <col min="6" max="6" width="11.25" style="110" customWidth="1"/>
    <col min="7" max="7" width="9.75" style="110" customWidth="1"/>
    <col min="8" max="9" width="11.25" style="110" customWidth="1"/>
    <col min="10" max="10" width="11.375" style="110" customWidth="1"/>
    <col min="11" max="11" width="7.875" style="110" bestFit="1" customWidth="1"/>
    <col min="12" max="12" width="12.5" style="110" bestFit="1" customWidth="1"/>
    <col min="13" max="13" width="13.625" style="110" bestFit="1" customWidth="1"/>
    <col min="14" max="14" width="12.375" style="110" customWidth="1"/>
    <col min="15" max="15" width="6" style="110" customWidth="1"/>
    <col min="16" max="16384" width="9" style="110"/>
  </cols>
  <sheetData>
    <row r="1" spans="1:15" x14ac:dyDescent="0.15">
      <c r="M1" s="110" t="s">
        <v>194</v>
      </c>
    </row>
    <row r="2" spans="1:15" ht="17.25" x14ac:dyDescent="0.15">
      <c r="A2" s="229" t="s">
        <v>112</v>
      </c>
      <c r="B2" s="229"/>
      <c r="C2" s="229"/>
      <c r="D2" s="229"/>
      <c r="E2" s="229"/>
      <c r="F2" s="229"/>
      <c r="G2" s="229"/>
      <c r="H2" s="229"/>
      <c r="I2" s="229"/>
      <c r="J2" s="229"/>
      <c r="K2" s="229"/>
      <c r="L2" s="229"/>
      <c r="M2" s="229"/>
      <c r="N2" s="113"/>
    </row>
    <row r="3" spans="1:15" ht="7.5" customHeight="1" x14ac:dyDescent="0.15">
      <c r="E3" s="115"/>
      <c r="F3" s="115"/>
      <c r="G3" s="115"/>
      <c r="H3" s="115"/>
      <c r="I3" s="115"/>
      <c r="J3" s="115"/>
      <c r="K3" s="115"/>
      <c r="L3" s="115"/>
      <c r="M3" s="115"/>
      <c r="N3" s="115"/>
    </row>
    <row r="4" spans="1:15" ht="17.25" x14ac:dyDescent="0.15">
      <c r="A4" s="112" t="s">
        <v>12</v>
      </c>
      <c r="B4" s="22" t="str">
        <f>施設一覧!B4</f>
        <v>令和８年度東信森林管理署庁舎等電力供給業務（単価）</v>
      </c>
      <c r="E4" s="115"/>
      <c r="F4" s="115"/>
      <c r="G4" s="115"/>
      <c r="H4" s="115"/>
      <c r="I4" s="115"/>
      <c r="J4" s="115"/>
      <c r="K4" s="115"/>
      <c r="L4" s="115"/>
      <c r="M4" s="115"/>
      <c r="N4" s="115"/>
    </row>
    <row r="5" spans="1:15" ht="17.25" x14ac:dyDescent="0.15">
      <c r="A5" s="110" t="s">
        <v>13</v>
      </c>
      <c r="B5" s="112" t="s">
        <v>253</v>
      </c>
      <c r="E5" s="115"/>
      <c r="F5" s="115"/>
      <c r="G5" s="115"/>
      <c r="H5" s="115"/>
      <c r="I5" s="115"/>
      <c r="J5" s="115"/>
      <c r="K5" s="115"/>
      <c r="L5" s="115"/>
      <c r="M5" s="115"/>
      <c r="N5" s="115"/>
    </row>
    <row r="6" spans="1:15" ht="17.25" x14ac:dyDescent="0.15">
      <c r="A6" s="110" t="s">
        <v>128</v>
      </c>
      <c r="C6" s="112" t="s">
        <v>228</v>
      </c>
      <c r="E6" s="115"/>
      <c r="F6" s="115"/>
      <c r="G6" s="115"/>
      <c r="H6" s="115"/>
      <c r="I6" s="115"/>
      <c r="J6" s="115"/>
      <c r="K6" s="115"/>
      <c r="L6" s="115"/>
      <c r="M6" s="115"/>
      <c r="N6" s="115"/>
    </row>
    <row r="7" spans="1:15" ht="17.25" x14ac:dyDescent="0.15">
      <c r="D7" s="112"/>
      <c r="E7" s="115"/>
      <c r="F7" s="115"/>
      <c r="G7" s="115"/>
      <c r="H7" s="115"/>
      <c r="I7" s="115"/>
      <c r="J7" s="115"/>
      <c r="K7" s="115"/>
      <c r="L7" s="115"/>
      <c r="M7" s="115"/>
      <c r="N7" s="115"/>
    </row>
    <row r="8" spans="1:15" ht="15.95" customHeight="1" x14ac:dyDescent="0.15">
      <c r="A8" s="120" t="s">
        <v>195</v>
      </c>
      <c r="N8" s="121"/>
    </row>
    <row r="9" spans="1:15" ht="15.95" customHeight="1" x14ac:dyDescent="0.15">
      <c r="A9" s="263" t="s">
        <v>14</v>
      </c>
      <c r="B9" s="264"/>
      <c r="C9" s="264"/>
      <c r="D9" s="264"/>
      <c r="E9" s="264"/>
      <c r="F9" s="265"/>
      <c r="G9" s="266" t="s">
        <v>15</v>
      </c>
      <c r="H9" s="267"/>
      <c r="O9" s="121"/>
    </row>
    <row r="10" spans="1:15" ht="15.95" customHeight="1" x14ac:dyDescent="0.15">
      <c r="A10" s="122" t="s">
        <v>16</v>
      </c>
      <c r="B10" s="123"/>
      <c r="C10" s="124" t="s">
        <v>196</v>
      </c>
      <c r="D10" s="123"/>
      <c r="E10" s="123"/>
      <c r="F10" s="123"/>
      <c r="G10" s="125"/>
      <c r="H10" s="126" t="s">
        <v>131</v>
      </c>
      <c r="O10" s="121"/>
    </row>
    <row r="11" spans="1:15" ht="15.95" customHeight="1" x14ac:dyDescent="0.15">
      <c r="A11" s="268" t="s">
        <v>18</v>
      </c>
      <c r="B11" s="269"/>
      <c r="C11" s="122" t="s">
        <v>132</v>
      </c>
      <c r="D11" s="123"/>
      <c r="E11" s="123"/>
      <c r="F11" s="123"/>
      <c r="G11" s="125"/>
      <c r="H11" s="126" t="s">
        <v>17</v>
      </c>
      <c r="O11" s="121"/>
    </row>
    <row r="12" spans="1:15" ht="15.95" customHeight="1" x14ac:dyDescent="0.15">
      <c r="A12" s="270"/>
      <c r="B12" s="271"/>
      <c r="C12" s="122" t="s">
        <v>133</v>
      </c>
      <c r="D12" s="123"/>
      <c r="E12" s="123"/>
      <c r="F12" s="123"/>
      <c r="G12" s="125"/>
      <c r="H12" s="126" t="s">
        <v>19</v>
      </c>
      <c r="O12" s="121"/>
    </row>
    <row r="13" spans="1:15" ht="15.95" customHeight="1" x14ac:dyDescent="0.15">
      <c r="A13" s="270"/>
      <c r="B13" s="271"/>
      <c r="C13" s="122" t="s">
        <v>134</v>
      </c>
      <c r="D13" s="123"/>
      <c r="E13" s="123"/>
      <c r="F13" s="123"/>
      <c r="G13" s="125"/>
      <c r="H13" s="126" t="s">
        <v>19</v>
      </c>
      <c r="O13" s="121"/>
    </row>
    <row r="14" spans="1:15" ht="15.95" customHeight="1" x14ac:dyDescent="0.15">
      <c r="A14" s="272"/>
      <c r="B14" s="273"/>
      <c r="C14" s="122" t="s">
        <v>135</v>
      </c>
      <c r="D14" s="123"/>
      <c r="E14" s="123"/>
      <c r="F14" s="123"/>
      <c r="G14" s="125"/>
      <c r="H14" s="126" t="s">
        <v>19</v>
      </c>
      <c r="I14" s="120" t="s">
        <v>136</v>
      </c>
      <c r="O14" s="121"/>
    </row>
    <row r="15" spans="1:15" ht="15.95" customHeight="1" thickBot="1" x14ac:dyDescent="0.2">
      <c r="N15" s="121"/>
    </row>
    <row r="16" spans="1:15" ht="15.95" customHeight="1" x14ac:dyDescent="0.15">
      <c r="A16" s="127"/>
      <c r="B16" s="274" t="s">
        <v>1</v>
      </c>
      <c r="C16" s="275"/>
      <c r="D16" s="275"/>
      <c r="E16" s="274" t="s">
        <v>9</v>
      </c>
      <c r="F16" s="275"/>
      <c r="G16" s="275"/>
      <c r="H16" s="275"/>
      <c r="I16" s="275"/>
      <c r="J16" s="275"/>
      <c r="K16" s="275"/>
      <c r="L16" s="276"/>
      <c r="M16" s="128" t="s">
        <v>137</v>
      </c>
    </row>
    <row r="17" spans="1:13" ht="20.45" customHeight="1" x14ac:dyDescent="0.15">
      <c r="A17" s="129" t="s">
        <v>10</v>
      </c>
      <c r="B17" s="283" t="s">
        <v>138</v>
      </c>
      <c r="C17" s="283" t="s">
        <v>139</v>
      </c>
      <c r="D17" s="130" t="s">
        <v>140</v>
      </c>
      <c r="E17" s="131" t="s">
        <v>3</v>
      </c>
      <c r="F17" s="132" t="s">
        <v>3</v>
      </c>
      <c r="G17" s="259" t="s">
        <v>141</v>
      </c>
      <c r="H17" s="261" t="s">
        <v>142</v>
      </c>
      <c r="I17" s="261" t="s">
        <v>143</v>
      </c>
      <c r="J17" s="261" t="s">
        <v>144</v>
      </c>
      <c r="K17" s="277" t="s">
        <v>145</v>
      </c>
      <c r="L17" s="278"/>
      <c r="M17" s="133" t="s">
        <v>146</v>
      </c>
    </row>
    <row r="18" spans="1:13" ht="20.45" customHeight="1" x14ac:dyDescent="0.15">
      <c r="A18" s="134"/>
      <c r="B18" s="284"/>
      <c r="C18" s="284"/>
      <c r="D18" s="135" t="s">
        <v>197</v>
      </c>
      <c r="E18" s="136" t="s">
        <v>148</v>
      </c>
      <c r="F18" s="137" t="s">
        <v>148</v>
      </c>
      <c r="G18" s="260"/>
      <c r="H18" s="262"/>
      <c r="I18" s="262"/>
      <c r="J18" s="262"/>
      <c r="K18" s="279" t="s">
        <v>149</v>
      </c>
      <c r="L18" s="280"/>
      <c r="M18" s="138" t="s">
        <v>150</v>
      </c>
    </row>
    <row r="19" spans="1:13" ht="15.95" customHeight="1" x14ac:dyDescent="0.15">
      <c r="A19" s="139"/>
      <c r="B19" s="140" t="s">
        <v>151</v>
      </c>
      <c r="C19" s="141" t="s">
        <v>152</v>
      </c>
      <c r="D19" s="142" t="s">
        <v>0</v>
      </c>
      <c r="E19" s="143" t="s">
        <v>7</v>
      </c>
      <c r="F19" s="144" t="s">
        <v>7</v>
      </c>
      <c r="G19" s="137" t="s">
        <v>153</v>
      </c>
      <c r="H19" s="137" t="s">
        <v>154</v>
      </c>
      <c r="I19" s="137" t="s">
        <v>155</v>
      </c>
      <c r="J19" s="137" t="s">
        <v>156</v>
      </c>
      <c r="K19" s="281" t="s">
        <v>0</v>
      </c>
      <c r="L19" s="282"/>
      <c r="M19" s="145" t="s">
        <v>0</v>
      </c>
    </row>
    <row r="20" spans="1:13" ht="15.95" customHeight="1" x14ac:dyDescent="0.15">
      <c r="A20" s="238" t="s">
        <v>207</v>
      </c>
      <c r="B20" s="241">
        <v>20</v>
      </c>
      <c r="C20" s="244"/>
      <c r="D20" s="247"/>
      <c r="E20" s="250">
        <v>15</v>
      </c>
      <c r="F20" s="146">
        <v>0</v>
      </c>
      <c r="G20" s="147"/>
      <c r="H20" s="148" t="s">
        <v>157</v>
      </c>
      <c r="I20" s="148" t="s">
        <v>157</v>
      </c>
      <c r="J20" s="148" t="s">
        <v>157</v>
      </c>
      <c r="K20" s="253" t="s">
        <v>158</v>
      </c>
      <c r="L20" s="254"/>
      <c r="M20" s="235" t="s">
        <v>158</v>
      </c>
    </row>
    <row r="21" spans="1:13" ht="15.95" customHeight="1" x14ac:dyDescent="0.15">
      <c r="A21" s="239"/>
      <c r="B21" s="242"/>
      <c r="C21" s="245"/>
      <c r="D21" s="248"/>
      <c r="E21" s="251"/>
      <c r="F21" s="146">
        <v>120</v>
      </c>
      <c r="G21" s="148" t="s">
        <v>157</v>
      </c>
      <c r="H21" s="147"/>
      <c r="I21" s="148" t="s">
        <v>157</v>
      </c>
      <c r="J21" s="148" t="s">
        <v>157</v>
      </c>
      <c r="K21" s="255"/>
      <c r="L21" s="256"/>
      <c r="M21" s="236"/>
    </row>
    <row r="22" spans="1:13" ht="15.95" customHeight="1" x14ac:dyDescent="0.15">
      <c r="A22" s="239"/>
      <c r="B22" s="242"/>
      <c r="C22" s="245"/>
      <c r="D22" s="248"/>
      <c r="E22" s="251"/>
      <c r="F22" s="146">
        <f>E20-F21</f>
        <v>-105</v>
      </c>
      <c r="G22" s="148" t="s">
        <v>157</v>
      </c>
      <c r="H22" s="148" t="s">
        <v>157</v>
      </c>
      <c r="I22" s="148" t="s">
        <v>157</v>
      </c>
      <c r="J22" s="148" t="s">
        <v>157</v>
      </c>
      <c r="K22" s="255"/>
      <c r="L22" s="256"/>
      <c r="M22" s="236"/>
    </row>
    <row r="23" spans="1:13" ht="15.95" customHeight="1" x14ac:dyDescent="0.15">
      <c r="A23" s="240"/>
      <c r="B23" s="243"/>
      <c r="C23" s="246"/>
      <c r="D23" s="249"/>
      <c r="E23" s="252"/>
      <c r="F23" s="146">
        <v>0</v>
      </c>
      <c r="G23" s="148" t="s">
        <v>157</v>
      </c>
      <c r="H23" s="148" t="s">
        <v>157</v>
      </c>
      <c r="I23" s="148" t="s">
        <v>157</v>
      </c>
      <c r="J23" s="148" t="s">
        <v>157</v>
      </c>
      <c r="K23" s="257"/>
      <c r="L23" s="258"/>
      <c r="M23" s="237"/>
    </row>
    <row r="24" spans="1:13" ht="15.95" customHeight="1" x14ac:dyDescent="0.15">
      <c r="A24" s="238" t="s">
        <v>208</v>
      </c>
      <c r="B24" s="241">
        <v>20</v>
      </c>
      <c r="C24" s="244"/>
      <c r="D24" s="247"/>
      <c r="E24" s="250">
        <v>15</v>
      </c>
      <c r="F24" s="146">
        <v>0</v>
      </c>
      <c r="G24" s="147"/>
      <c r="H24" s="148" t="s">
        <v>157</v>
      </c>
      <c r="I24" s="148" t="s">
        <v>157</v>
      </c>
      <c r="J24" s="148" t="s">
        <v>157</v>
      </c>
      <c r="K24" s="253" t="s">
        <v>158</v>
      </c>
      <c r="L24" s="254"/>
      <c r="M24" s="235" t="s">
        <v>158</v>
      </c>
    </row>
    <row r="25" spans="1:13" ht="15.95" customHeight="1" x14ac:dyDescent="0.15">
      <c r="A25" s="239"/>
      <c r="B25" s="242"/>
      <c r="C25" s="245"/>
      <c r="D25" s="248"/>
      <c r="E25" s="251"/>
      <c r="F25" s="146">
        <v>120</v>
      </c>
      <c r="G25" s="148" t="s">
        <v>157</v>
      </c>
      <c r="H25" s="147"/>
      <c r="I25" s="148" t="s">
        <v>157</v>
      </c>
      <c r="J25" s="148" t="s">
        <v>157</v>
      </c>
      <c r="K25" s="255"/>
      <c r="L25" s="256"/>
      <c r="M25" s="236"/>
    </row>
    <row r="26" spans="1:13" ht="15.95" customHeight="1" x14ac:dyDescent="0.15">
      <c r="A26" s="239"/>
      <c r="B26" s="242"/>
      <c r="C26" s="245"/>
      <c r="D26" s="248"/>
      <c r="E26" s="251"/>
      <c r="F26" s="146">
        <f t="shared" ref="F26" si="0">E24-F25</f>
        <v>-105</v>
      </c>
      <c r="G26" s="148" t="s">
        <v>157</v>
      </c>
      <c r="H26" s="148" t="s">
        <v>157</v>
      </c>
      <c r="I26" s="148" t="s">
        <v>157</v>
      </c>
      <c r="J26" s="148" t="s">
        <v>157</v>
      </c>
      <c r="K26" s="255"/>
      <c r="L26" s="256"/>
      <c r="M26" s="236"/>
    </row>
    <row r="27" spans="1:13" ht="15.95" customHeight="1" x14ac:dyDescent="0.15">
      <c r="A27" s="240"/>
      <c r="B27" s="243"/>
      <c r="C27" s="246"/>
      <c r="D27" s="249"/>
      <c r="E27" s="252"/>
      <c r="F27" s="146">
        <v>0</v>
      </c>
      <c r="G27" s="148" t="s">
        <v>157</v>
      </c>
      <c r="H27" s="148" t="s">
        <v>157</v>
      </c>
      <c r="I27" s="148" t="s">
        <v>157</v>
      </c>
      <c r="J27" s="148" t="s">
        <v>157</v>
      </c>
      <c r="K27" s="257"/>
      <c r="L27" s="258"/>
      <c r="M27" s="237"/>
    </row>
    <row r="28" spans="1:13" ht="15.95" customHeight="1" x14ac:dyDescent="0.15">
      <c r="A28" s="238" t="s">
        <v>209</v>
      </c>
      <c r="B28" s="241">
        <v>20</v>
      </c>
      <c r="C28" s="244"/>
      <c r="D28" s="247"/>
      <c r="E28" s="250">
        <v>15</v>
      </c>
      <c r="F28" s="146">
        <v>0</v>
      </c>
      <c r="G28" s="147"/>
      <c r="H28" s="148" t="s">
        <v>157</v>
      </c>
      <c r="I28" s="148" t="s">
        <v>157</v>
      </c>
      <c r="J28" s="148" t="s">
        <v>157</v>
      </c>
      <c r="K28" s="253" t="s">
        <v>158</v>
      </c>
      <c r="L28" s="254"/>
      <c r="M28" s="235" t="s">
        <v>158</v>
      </c>
    </row>
    <row r="29" spans="1:13" ht="15.95" customHeight="1" x14ac:dyDescent="0.15">
      <c r="A29" s="239"/>
      <c r="B29" s="242"/>
      <c r="C29" s="245"/>
      <c r="D29" s="248"/>
      <c r="E29" s="251"/>
      <c r="F29" s="146">
        <v>120</v>
      </c>
      <c r="G29" s="148" t="s">
        <v>157</v>
      </c>
      <c r="H29" s="147"/>
      <c r="I29" s="148" t="s">
        <v>157</v>
      </c>
      <c r="J29" s="148" t="s">
        <v>157</v>
      </c>
      <c r="K29" s="255"/>
      <c r="L29" s="256"/>
      <c r="M29" s="236"/>
    </row>
    <row r="30" spans="1:13" ht="15.95" customHeight="1" x14ac:dyDescent="0.15">
      <c r="A30" s="239"/>
      <c r="B30" s="242"/>
      <c r="C30" s="245"/>
      <c r="D30" s="248"/>
      <c r="E30" s="251"/>
      <c r="F30" s="146">
        <f t="shared" ref="F30" si="1">E28-F29</f>
        <v>-105</v>
      </c>
      <c r="G30" s="148" t="s">
        <v>157</v>
      </c>
      <c r="H30" s="148" t="s">
        <v>157</v>
      </c>
      <c r="I30" s="148" t="s">
        <v>157</v>
      </c>
      <c r="J30" s="148" t="s">
        <v>157</v>
      </c>
      <c r="K30" s="255"/>
      <c r="L30" s="256"/>
      <c r="M30" s="236"/>
    </row>
    <row r="31" spans="1:13" ht="15.95" customHeight="1" x14ac:dyDescent="0.15">
      <c r="A31" s="240"/>
      <c r="B31" s="243"/>
      <c r="C31" s="246"/>
      <c r="D31" s="249"/>
      <c r="E31" s="252"/>
      <c r="F31" s="146">
        <v>0</v>
      </c>
      <c r="G31" s="148" t="s">
        <v>157</v>
      </c>
      <c r="H31" s="148" t="s">
        <v>157</v>
      </c>
      <c r="I31" s="148" t="s">
        <v>157</v>
      </c>
      <c r="J31" s="148" t="s">
        <v>157</v>
      </c>
      <c r="K31" s="257"/>
      <c r="L31" s="258"/>
      <c r="M31" s="237"/>
    </row>
    <row r="32" spans="1:13" ht="15.95" customHeight="1" x14ac:dyDescent="0.15">
      <c r="A32" s="238" t="s">
        <v>210</v>
      </c>
      <c r="B32" s="241">
        <v>20</v>
      </c>
      <c r="C32" s="244"/>
      <c r="D32" s="247"/>
      <c r="E32" s="250">
        <v>15</v>
      </c>
      <c r="F32" s="146">
        <v>0</v>
      </c>
      <c r="G32" s="147"/>
      <c r="H32" s="148" t="s">
        <v>157</v>
      </c>
      <c r="I32" s="148" t="s">
        <v>157</v>
      </c>
      <c r="J32" s="148" t="s">
        <v>157</v>
      </c>
      <c r="K32" s="253" t="s">
        <v>158</v>
      </c>
      <c r="L32" s="254"/>
      <c r="M32" s="235" t="s">
        <v>158</v>
      </c>
    </row>
    <row r="33" spans="1:13" ht="15.95" customHeight="1" x14ac:dyDescent="0.15">
      <c r="A33" s="239"/>
      <c r="B33" s="242"/>
      <c r="C33" s="245"/>
      <c r="D33" s="248"/>
      <c r="E33" s="251"/>
      <c r="F33" s="146">
        <v>120</v>
      </c>
      <c r="G33" s="148" t="s">
        <v>157</v>
      </c>
      <c r="H33" s="147"/>
      <c r="I33" s="148" t="s">
        <v>157</v>
      </c>
      <c r="J33" s="148" t="s">
        <v>157</v>
      </c>
      <c r="K33" s="255"/>
      <c r="L33" s="256"/>
      <c r="M33" s="236"/>
    </row>
    <row r="34" spans="1:13" ht="15.95" customHeight="1" x14ac:dyDescent="0.15">
      <c r="A34" s="239"/>
      <c r="B34" s="242"/>
      <c r="C34" s="245"/>
      <c r="D34" s="248"/>
      <c r="E34" s="251"/>
      <c r="F34" s="146">
        <f t="shared" ref="F34" si="2">E32-F33</f>
        <v>-105</v>
      </c>
      <c r="G34" s="148" t="s">
        <v>157</v>
      </c>
      <c r="H34" s="148" t="s">
        <v>157</v>
      </c>
      <c r="I34" s="148" t="s">
        <v>157</v>
      </c>
      <c r="J34" s="148" t="s">
        <v>157</v>
      </c>
      <c r="K34" s="255"/>
      <c r="L34" s="256"/>
      <c r="M34" s="236"/>
    </row>
    <row r="35" spans="1:13" ht="15.95" customHeight="1" x14ac:dyDescent="0.15">
      <c r="A35" s="240"/>
      <c r="B35" s="243"/>
      <c r="C35" s="246"/>
      <c r="D35" s="249"/>
      <c r="E35" s="252"/>
      <c r="F35" s="146">
        <v>0</v>
      </c>
      <c r="G35" s="148" t="s">
        <v>157</v>
      </c>
      <c r="H35" s="148" t="s">
        <v>157</v>
      </c>
      <c r="I35" s="148" t="s">
        <v>157</v>
      </c>
      <c r="J35" s="148" t="s">
        <v>157</v>
      </c>
      <c r="K35" s="257"/>
      <c r="L35" s="258"/>
      <c r="M35" s="237"/>
    </row>
    <row r="36" spans="1:13" ht="15.95" customHeight="1" x14ac:dyDescent="0.15">
      <c r="A36" s="238" t="s">
        <v>211</v>
      </c>
      <c r="B36" s="241">
        <v>20</v>
      </c>
      <c r="C36" s="244"/>
      <c r="D36" s="247"/>
      <c r="E36" s="250">
        <v>15</v>
      </c>
      <c r="F36" s="146">
        <v>0</v>
      </c>
      <c r="G36" s="147"/>
      <c r="H36" s="148" t="s">
        <v>157</v>
      </c>
      <c r="I36" s="148" t="s">
        <v>157</v>
      </c>
      <c r="J36" s="148" t="s">
        <v>157</v>
      </c>
      <c r="K36" s="253" t="s">
        <v>158</v>
      </c>
      <c r="L36" s="254"/>
      <c r="M36" s="235" t="s">
        <v>158</v>
      </c>
    </row>
    <row r="37" spans="1:13" ht="15.95" customHeight="1" x14ac:dyDescent="0.15">
      <c r="A37" s="239"/>
      <c r="B37" s="242"/>
      <c r="C37" s="245"/>
      <c r="D37" s="248"/>
      <c r="E37" s="251"/>
      <c r="F37" s="146">
        <v>120</v>
      </c>
      <c r="G37" s="148" t="s">
        <v>157</v>
      </c>
      <c r="H37" s="147"/>
      <c r="I37" s="148" t="s">
        <v>157</v>
      </c>
      <c r="J37" s="148" t="s">
        <v>157</v>
      </c>
      <c r="K37" s="255"/>
      <c r="L37" s="256"/>
      <c r="M37" s="236"/>
    </row>
    <row r="38" spans="1:13" ht="15.95" customHeight="1" x14ac:dyDescent="0.15">
      <c r="A38" s="239"/>
      <c r="B38" s="242"/>
      <c r="C38" s="245"/>
      <c r="D38" s="248"/>
      <c r="E38" s="251"/>
      <c r="F38" s="146">
        <f t="shared" ref="F38" si="3">E36-F37</f>
        <v>-105</v>
      </c>
      <c r="G38" s="148" t="s">
        <v>157</v>
      </c>
      <c r="H38" s="148" t="s">
        <v>157</v>
      </c>
      <c r="I38" s="148" t="s">
        <v>157</v>
      </c>
      <c r="J38" s="148" t="s">
        <v>157</v>
      </c>
      <c r="K38" s="255"/>
      <c r="L38" s="256"/>
      <c r="M38" s="236"/>
    </row>
    <row r="39" spans="1:13" ht="15.95" customHeight="1" x14ac:dyDescent="0.15">
      <c r="A39" s="240"/>
      <c r="B39" s="243"/>
      <c r="C39" s="246"/>
      <c r="D39" s="249"/>
      <c r="E39" s="252"/>
      <c r="F39" s="146">
        <v>0</v>
      </c>
      <c r="G39" s="148" t="s">
        <v>157</v>
      </c>
      <c r="H39" s="148" t="s">
        <v>157</v>
      </c>
      <c r="I39" s="148" t="s">
        <v>157</v>
      </c>
      <c r="J39" s="148" t="s">
        <v>157</v>
      </c>
      <c r="K39" s="257"/>
      <c r="L39" s="258"/>
      <c r="M39" s="237"/>
    </row>
    <row r="40" spans="1:13" ht="15.95" customHeight="1" x14ac:dyDescent="0.15">
      <c r="A40" s="238" t="s">
        <v>212</v>
      </c>
      <c r="B40" s="241">
        <v>20</v>
      </c>
      <c r="C40" s="244"/>
      <c r="D40" s="247"/>
      <c r="E40" s="250">
        <v>15</v>
      </c>
      <c r="F40" s="146">
        <v>0</v>
      </c>
      <c r="G40" s="147"/>
      <c r="H40" s="148" t="s">
        <v>157</v>
      </c>
      <c r="I40" s="148" t="s">
        <v>157</v>
      </c>
      <c r="J40" s="148" t="s">
        <v>157</v>
      </c>
      <c r="K40" s="253" t="s">
        <v>158</v>
      </c>
      <c r="L40" s="254"/>
      <c r="M40" s="235" t="s">
        <v>158</v>
      </c>
    </row>
    <row r="41" spans="1:13" ht="15.95" customHeight="1" x14ac:dyDescent="0.15">
      <c r="A41" s="239"/>
      <c r="B41" s="242"/>
      <c r="C41" s="245"/>
      <c r="D41" s="248"/>
      <c r="E41" s="251"/>
      <c r="F41" s="146">
        <v>120</v>
      </c>
      <c r="G41" s="148" t="s">
        <v>157</v>
      </c>
      <c r="H41" s="147"/>
      <c r="I41" s="148" t="s">
        <v>157</v>
      </c>
      <c r="J41" s="148" t="s">
        <v>157</v>
      </c>
      <c r="K41" s="255"/>
      <c r="L41" s="256"/>
      <c r="M41" s="236"/>
    </row>
    <row r="42" spans="1:13" ht="15.95" customHeight="1" x14ac:dyDescent="0.15">
      <c r="A42" s="239"/>
      <c r="B42" s="242"/>
      <c r="C42" s="245"/>
      <c r="D42" s="248"/>
      <c r="E42" s="251"/>
      <c r="F42" s="146">
        <f t="shared" ref="F42" si="4">E40-F41</f>
        <v>-105</v>
      </c>
      <c r="G42" s="148" t="s">
        <v>157</v>
      </c>
      <c r="H42" s="148" t="s">
        <v>157</v>
      </c>
      <c r="I42" s="148" t="s">
        <v>157</v>
      </c>
      <c r="J42" s="148" t="s">
        <v>157</v>
      </c>
      <c r="K42" s="255"/>
      <c r="L42" s="256"/>
      <c r="M42" s="236"/>
    </row>
    <row r="43" spans="1:13" ht="15.95" customHeight="1" x14ac:dyDescent="0.15">
      <c r="A43" s="240"/>
      <c r="B43" s="243"/>
      <c r="C43" s="246"/>
      <c r="D43" s="249"/>
      <c r="E43" s="252"/>
      <c r="F43" s="146">
        <v>0</v>
      </c>
      <c r="G43" s="148" t="s">
        <v>157</v>
      </c>
      <c r="H43" s="148" t="s">
        <v>157</v>
      </c>
      <c r="I43" s="148" t="s">
        <v>157</v>
      </c>
      <c r="J43" s="148" t="s">
        <v>157</v>
      </c>
      <c r="K43" s="257"/>
      <c r="L43" s="258"/>
      <c r="M43" s="237"/>
    </row>
    <row r="44" spans="1:13" ht="15.95" customHeight="1" x14ac:dyDescent="0.15">
      <c r="A44" s="238" t="s">
        <v>213</v>
      </c>
      <c r="B44" s="241">
        <v>20</v>
      </c>
      <c r="C44" s="244"/>
      <c r="D44" s="247"/>
      <c r="E44" s="250">
        <v>15</v>
      </c>
      <c r="F44" s="146">
        <v>0</v>
      </c>
      <c r="G44" s="147"/>
      <c r="H44" s="148" t="s">
        <v>157</v>
      </c>
      <c r="I44" s="148" t="s">
        <v>157</v>
      </c>
      <c r="J44" s="148" t="s">
        <v>157</v>
      </c>
      <c r="K44" s="253" t="s">
        <v>158</v>
      </c>
      <c r="L44" s="254"/>
      <c r="M44" s="235" t="s">
        <v>158</v>
      </c>
    </row>
    <row r="45" spans="1:13" ht="15.95" customHeight="1" x14ac:dyDescent="0.15">
      <c r="A45" s="239"/>
      <c r="B45" s="242"/>
      <c r="C45" s="245"/>
      <c r="D45" s="248"/>
      <c r="E45" s="251"/>
      <c r="F45" s="146">
        <v>120</v>
      </c>
      <c r="G45" s="148" t="s">
        <v>157</v>
      </c>
      <c r="H45" s="147"/>
      <c r="I45" s="148" t="s">
        <v>157</v>
      </c>
      <c r="J45" s="148" t="s">
        <v>157</v>
      </c>
      <c r="K45" s="255"/>
      <c r="L45" s="256"/>
      <c r="M45" s="236"/>
    </row>
    <row r="46" spans="1:13" ht="15.95" customHeight="1" x14ac:dyDescent="0.15">
      <c r="A46" s="239"/>
      <c r="B46" s="242"/>
      <c r="C46" s="245"/>
      <c r="D46" s="248"/>
      <c r="E46" s="251"/>
      <c r="F46" s="146">
        <f t="shared" ref="F46" si="5">E44-F45</f>
        <v>-105</v>
      </c>
      <c r="G46" s="148" t="s">
        <v>157</v>
      </c>
      <c r="H46" s="148" t="s">
        <v>157</v>
      </c>
      <c r="I46" s="148" t="s">
        <v>157</v>
      </c>
      <c r="J46" s="148" t="s">
        <v>157</v>
      </c>
      <c r="K46" s="255"/>
      <c r="L46" s="256"/>
      <c r="M46" s="236"/>
    </row>
    <row r="47" spans="1:13" ht="15.95" customHeight="1" x14ac:dyDescent="0.15">
      <c r="A47" s="240"/>
      <c r="B47" s="243"/>
      <c r="C47" s="246"/>
      <c r="D47" s="249"/>
      <c r="E47" s="252"/>
      <c r="F47" s="146">
        <v>0</v>
      </c>
      <c r="G47" s="148" t="s">
        <v>157</v>
      </c>
      <c r="H47" s="148" t="s">
        <v>157</v>
      </c>
      <c r="I47" s="148" t="s">
        <v>157</v>
      </c>
      <c r="J47" s="148" t="s">
        <v>157</v>
      </c>
      <c r="K47" s="257"/>
      <c r="L47" s="258"/>
      <c r="M47" s="237"/>
    </row>
    <row r="48" spans="1:13" ht="15.95" customHeight="1" x14ac:dyDescent="0.15">
      <c r="A48" s="238" t="s">
        <v>214</v>
      </c>
      <c r="B48" s="241">
        <v>20</v>
      </c>
      <c r="C48" s="244"/>
      <c r="D48" s="247"/>
      <c r="E48" s="250">
        <v>20</v>
      </c>
      <c r="F48" s="146">
        <v>0</v>
      </c>
      <c r="G48" s="147"/>
      <c r="H48" s="148" t="s">
        <v>157</v>
      </c>
      <c r="I48" s="148" t="s">
        <v>157</v>
      </c>
      <c r="J48" s="148" t="s">
        <v>157</v>
      </c>
      <c r="K48" s="253" t="s">
        <v>158</v>
      </c>
      <c r="L48" s="254"/>
      <c r="M48" s="235" t="s">
        <v>158</v>
      </c>
    </row>
    <row r="49" spans="1:13" ht="15.95" customHeight="1" x14ac:dyDescent="0.15">
      <c r="A49" s="239"/>
      <c r="B49" s="242"/>
      <c r="C49" s="245"/>
      <c r="D49" s="248"/>
      <c r="E49" s="251"/>
      <c r="F49" s="146">
        <v>120</v>
      </c>
      <c r="G49" s="148" t="s">
        <v>157</v>
      </c>
      <c r="H49" s="147"/>
      <c r="I49" s="148" t="s">
        <v>157</v>
      </c>
      <c r="J49" s="148" t="s">
        <v>157</v>
      </c>
      <c r="K49" s="255"/>
      <c r="L49" s="256"/>
      <c r="M49" s="236"/>
    </row>
    <row r="50" spans="1:13" ht="15.95" customHeight="1" x14ac:dyDescent="0.15">
      <c r="A50" s="239"/>
      <c r="B50" s="242"/>
      <c r="C50" s="245"/>
      <c r="D50" s="248"/>
      <c r="E50" s="251"/>
      <c r="F50" s="146">
        <f t="shared" ref="F50" si="6">E48-F49</f>
        <v>-100</v>
      </c>
      <c r="G50" s="148" t="s">
        <v>157</v>
      </c>
      <c r="H50" s="148" t="s">
        <v>157</v>
      </c>
      <c r="I50" s="148"/>
      <c r="J50" s="148" t="s">
        <v>157</v>
      </c>
      <c r="K50" s="255"/>
      <c r="L50" s="256"/>
      <c r="M50" s="236"/>
    </row>
    <row r="51" spans="1:13" ht="15.95" customHeight="1" x14ac:dyDescent="0.15">
      <c r="A51" s="240"/>
      <c r="B51" s="243"/>
      <c r="C51" s="246"/>
      <c r="D51" s="249"/>
      <c r="E51" s="252"/>
      <c r="F51" s="146">
        <v>0</v>
      </c>
      <c r="G51" s="148" t="s">
        <v>157</v>
      </c>
      <c r="H51" s="148" t="s">
        <v>157</v>
      </c>
      <c r="I51" s="148" t="s">
        <v>157</v>
      </c>
      <c r="J51" s="148" t="s">
        <v>157</v>
      </c>
      <c r="K51" s="257"/>
      <c r="L51" s="258"/>
      <c r="M51" s="237"/>
    </row>
    <row r="52" spans="1:13" ht="15.95" customHeight="1" x14ac:dyDescent="0.15">
      <c r="A52" s="238" t="s">
        <v>215</v>
      </c>
      <c r="B52" s="241">
        <v>20</v>
      </c>
      <c r="C52" s="244"/>
      <c r="D52" s="247"/>
      <c r="E52" s="250">
        <v>20</v>
      </c>
      <c r="F52" s="146">
        <v>0</v>
      </c>
      <c r="G52" s="147"/>
      <c r="H52" s="148" t="s">
        <v>157</v>
      </c>
      <c r="I52" s="148" t="s">
        <v>157</v>
      </c>
      <c r="J52" s="148" t="s">
        <v>157</v>
      </c>
      <c r="K52" s="253" t="s">
        <v>158</v>
      </c>
      <c r="L52" s="254"/>
      <c r="M52" s="235" t="s">
        <v>158</v>
      </c>
    </row>
    <row r="53" spans="1:13" ht="15.95" customHeight="1" x14ac:dyDescent="0.15">
      <c r="A53" s="239"/>
      <c r="B53" s="242"/>
      <c r="C53" s="245"/>
      <c r="D53" s="248"/>
      <c r="E53" s="251"/>
      <c r="F53" s="146">
        <v>120</v>
      </c>
      <c r="G53" s="148" t="s">
        <v>157</v>
      </c>
      <c r="H53" s="147"/>
      <c r="I53" s="148" t="s">
        <v>157</v>
      </c>
      <c r="J53" s="148" t="s">
        <v>157</v>
      </c>
      <c r="K53" s="255"/>
      <c r="L53" s="256"/>
      <c r="M53" s="236"/>
    </row>
    <row r="54" spans="1:13" ht="15.95" customHeight="1" x14ac:dyDescent="0.15">
      <c r="A54" s="239"/>
      <c r="B54" s="242"/>
      <c r="C54" s="245"/>
      <c r="D54" s="248"/>
      <c r="E54" s="251"/>
      <c r="F54" s="146">
        <f t="shared" ref="F54" si="7">E52-F53</f>
        <v>-100</v>
      </c>
      <c r="G54" s="148" t="s">
        <v>157</v>
      </c>
      <c r="H54" s="148" t="s">
        <v>157</v>
      </c>
      <c r="I54" s="148"/>
      <c r="J54" s="148" t="s">
        <v>157</v>
      </c>
      <c r="K54" s="255"/>
      <c r="L54" s="256"/>
      <c r="M54" s="236"/>
    </row>
    <row r="55" spans="1:13" ht="15.95" customHeight="1" x14ac:dyDescent="0.15">
      <c r="A55" s="240"/>
      <c r="B55" s="243"/>
      <c r="C55" s="246"/>
      <c r="D55" s="249"/>
      <c r="E55" s="252"/>
      <c r="F55" s="146">
        <v>0</v>
      </c>
      <c r="G55" s="148" t="s">
        <v>157</v>
      </c>
      <c r="H55" s="148" t="s">
        <v>157</v>
      </c>
      <c r="I55" s="148" t="s">
        <v>157</v>
      </c>
      <c r="J55" s="148" t="s">
        <v>157</v>
      </c>
      <c r="K55" s="257"/>
      <c r="L55" s="258"/>
      <c r="M55" s="237"/>
    </row>
    <row r="56" spans="1:13" ht="15.95" customHeight="1" x14ac:dyDescent="0.15">
      <c r="A56" s="238" t="s">
        <v>216</v>
      </c>
      <c r="B56" s="241">
        <v>20</v>
      </c>
      <c r="C56" s="244"/>
      <c r="D56" s="247"/>
      <c r="E56" s="250">
        <v>20</v>
      </c>
      <c r="F56" s="146">
        <v>0</v>
      </c>
      <c r="G56" s="147"/>
      <c r="H56" s="148" t="s">
        <v>157</v>
      </c>
      <c r="I56" s="148" t="s">
        <v>157</v>
      </c>
      <c r="J56" s="148" t="s">
        <v>157</v>
      </c>
      <c r="K56" s="253" t="s">
        <v>158</v>
      </c>
      <c r="L56" s="254"/>
      <c r="M56" s="235" t="s">
        <v>158</v>
      </c>
    </row>
    <row r="57" spans="1:13" ht="15.95" customHeight="1" x14ac:dyDescent="0.15">
      <c r="A57" s="239"/>
      <c r="B57" s="242"/>
      <c r="C57" s="245"/>
      <c r="D57" s="248"/>
      <c r="E57" s="251"/>
      <c r="F57" s="146">
        <v>120</v>
      </c>
      <c r="G57" s="148" t="s">
        <v>157</v>
      </c>
      <c r="H57" s="147"/>
      <c r="I57" s="148" t="s">
        <v>157</v>
      </c>
      <c r="J57" s="148" t="s">
        <v>157</v>
      </c>
      <c r="K57" s="255"/>
      <c r="L57" s="256"/>
      <c r="M57" s="236"/>
    </row>
    <row r="58" spans="1:13" ht="15.95" customHeight="1" x14ac:dyDescent="0.15">
      <c r="A58" s="239"/>
      <c r="B58" s="242"/>
      <c r="C58" s="245"/>
      <c r="D58" s="248"/>
      <c r="E58" s="251"/>
      <c r="F58" s="146">
        <f t="shared" ref="F58" si="8">E56-F57</f>
        <v>-100</v>
      </c>
      <c r="G58" s="148" t="s">
        <v>157</v>
      </c>
      <c r="H58" s="148" t="s">
        <v>157</v>
      </c>
      <c r="I58" s="148"/>
      <c r="J58" s="148" t="s">
        <v>157</v>
      </c>
      <c r="K58" s="255"/>
      <c r="L58" s="256"/>
      <c r="M58" s="236"/>
    </row>
    <row r="59" spans="1:13" ht="15.95" customHeight="1" x14ac:dyDescent="0.15">
      <c r="A59" s="240"/>
      <c r="B59" s="243"/>
      <c r="C59" s="246"/>
      <c r="D59" s="249"/>
      <c r="E59" s="252"/>
      <c r="F59" s="146">
        <v>0</v>
      </c>
      <c r="G59" s="148" t="s">
        <v>157</v>
      </c>
      <c r="H59" s="148" t="s">
        <v>157</v>
      </c>
      <c r="I59" s="148" t="s">
        <v>157</v>
      </c>
      <c r="J59" s="148" t="s">
        <v>157</v>
      </c>
      <c r="K59" s="257"/>
      <c r="L59" s="258"/>
      <c r="M59" s="237"/>
    </row>
    <row r="60" spans="1:13" ht="15.95" customHeight="1" x14ac:dyDescent="0.15">
      <c r="A60" s="238" t="s">
        <v>217</v>
      </c>
      <c r="B60" s="241">
        <v>20</v>
      </c>
      <c r="C60" s="244"/>
      <c r="D60" s="247"/>
      <c r="E60" s="250">
        <v>20</v>
      </c>
      <c r="F60" s="146">
        <v>0</v>
      </c>
      <c r="G60" s="147"/>
      <c r="H60" s="148" t="s">
        <v>157</v>
      </c>
      <c r="I60" s="148" t="s">
        <v>157</v>
      </c>
      <c r="J60" s="148" t="s">
        <v>157</v>
      </c>
      <c r="K60" s="253" t="s">
        <v>158</v>
      </c>
      <c r="L60" s="254"/>
      <c r="M60" s="235" t="s">
        <v>158</v>
      </c>
    </row>
    <row r="61" spans="1:13" ht="15.95" customHeight="1" x14ac:dyDescent="0.15">
      <c r="A61" s="239"/>
      <c r="B61" s="242"/>
      <c r="C61" s="245"/>
      <c r="D61" s="248"/>
      <c r="E61" s="251"/>
      <c r="F61" s="146">
        <v>120</v>
      </c>
      <c r="G61" s="148" t="s">
        <v>157</v>
      </c>
      <c r="H61" s="147"/>
      <c r="I61" s="148" t="s">
        <v>157</v>
      </c>
      <c r="J61" s="148" t="s">
        <v>157</v>
      </c>
      <c r="K61" s="255"/>
      <c r="L61" s="256"/>
      <c r="M61" s="236"/>
    </row>
    <row r="62" spans="1:13" ht="15.95" customHeight="1" x14ac:dyDescent="0.15">
      <c r="A62" s="239"/>
      <c r="B62" s="242"/>
      <c r="C62" s="245"/>
      <c r="D62" s="248"/>
      <c r="E62" s="251"/>
      <c r="F62" s="146">
        <f t="shared" ref="F62" si="9">E60-F61</f>
        <v>-100</v>
      </c>
      <c r="G62" s="148" t="s">
        <v>157</v>
      </c>
      <c r="H62" s="148" t="s">
        <v>157</v>
      </c>
      <c r="I62" s="148"/>
      <c r="J62" s="148" t="s">
        <v>157</v>
      </c>
      <c r="K62" s="255"/>
      <c r="L62" s="256"/>
      <c r="M62" s="236"/>
    </row>
    <row r="63" spans="1:13" ht="15.95" customHeight="1" x14ac:dyDescent="0.15">
      <c r="A63" s="240"/>
      <c r="B63" s="243"/>
      <c r="C63" s="246"/>
      <c r="D63" s="249"/>
      <c r="E63" s="252"/>
      <c r="F63" s="146">
        <v>0</v>
      </c>
      <c r="G63" s="148" t="s">
        <v>157</v>
      </c>
      <c r="H63" s="148" t="s">
        <v>157</v>
      </c>
      <c r="I63" s="148" t="s">
        <v>157</v>
      </c>
      <c r="J63" s="148" t="s">
        <v>157</v>
      </c>
      <c r="K63" s="257"/>
      <c r="L63" s="258"/>
      <c r="M63" s="237"/>
    </row>
    <row r="64" spans="1:13" ht="15.95" customHeight="1" x14ac:dyDescent="0.15">
      <c r="A64" s="238" t="s">
        <v>218</v>
      </c>
      <c r="B64" s="241">
        <v>20</v>
      </c>
      <c r="C64" s="244"/>
      <c r="D64" s="247"/>
      <c r="E64" s="250">
        <v>15</v>
      </c>
      <c r="F64" s="146">
        <v>0</v>
      </c>
      <c r="G64" s="147"/>
      <c r="H64" s="148" t="s">
        <v>157</v>
      </c>
      <c r="I64" s="148" t="s">
        <v>157</v>
      </c>
      <c r="J64" s="148" t="s">
        <v>157</v>
      </c>
      <c r="K64" s="253" t="s">
        <v>158</v>
      </c>
      <c r="L64" s="254"/>
      <c r="M64" s="235" t="s">
        <v>158</v>
      </c>
    </row>
    <row r="65" spans="1:13" ht="15.95" customHeight="1" x14ac:dyDescent="0.15">
      <c r="A65" s="239"/>
      <c r="B65" s="242"/>
      <c r="C65" s="245"/>
      <c r="D65" s="248"/>
      <c r="E65" s="251"/>
      <c r="F65" s="146">
        <v>120</v>
      </c>
      <c r="G65" s="148" t="s">
        <v>157</v>
      </c>
      <c r="H65" s="147"/>
      <c r="I65" s="148" t="s">
        <v>157</v>
      </c>
      <c r="J65" s="148" t="s">
        <v>157</v>
      </c>
      <c r="K65" s="255"/>
      <c r="L65" s="256"/>
      <c r="M65" s="236"/>
    </row>
    <row r="66" spans="1:13" ht="15.95" customHeight="1" x14ac:dyDescent="0.15">
      <c r="A66" s="239"/>
      <c r="B66" s="242"/>
      <c r="C66" s="245"/>
      <c r="D66" s="248"/>
      <c r="E66" s="251"/>
      <c r="F66" s="146">
        <f t="shared" ref="F66" si="10">E64-F65</f>
        <v>-105</v>
      </c>
      <c r="G66" s="148" t="s">
        <v>157</v>
      </c>
      <c r="H66" s="148" t="s">
        <v>157</v>
      </c>
      <c r="I66" s="148" t="s">
        <v>157</v>
      </c>
      <c r="J66" s="148" t="s">
        <v>157</v>
      </c>
      <c r="K66" s="255"/>
      <c r="L66" s="256"/>
      <c r="M66" s="236"/>
    </row>
    <row r="67" spans="1:13" ht="15.95" customHeight="1" thickBot="1" x14ac:dyDescent="0.2">
      <c r="A67" s="240"/>
      <c r="B67" s="243"/>
      <c r="C67" s="246"/>
      <c r="D67" s="249"/>
      <c r="E67" s="252"/>
      <c r="F67" s="146">
        <v>0</v>
      </c>
      <c r="G67" s="148" t="s">
        <v>157</v>
      </c>
      <c r="H67" s="148" t="s">
        <v>157</v>
      </c>
      <c r="I67" s="148" t="s">
        <v>157</v>
      </c>
      <c r="J67" s="148" t="s">
        <v>157</v>
      </c>
      <c r="K67" s="257"/>
      <c r="L67" s="258"/>
      <c r="M67" s="237"/>
    </row>
    <row r="68" spans="1:13" ht="15.95" customHeight="1" thickBot="1" x14ac:dyDescent="0.2">
      <c r="A68" s="149" t="s">
        <v>2</v>
      </c>
      <c r="B68" s="150" t="s">
        <v>8</v>
      </c>
      <c r="C68" s="151"/>
      <c r="D68" s="152"/>
      <c r="E68" s="210">
        <f>+SUM(E20:E67)</f>
        <v>200</v>
      </c>
      <c r="F68" s="153">
        <f>+SUM(F20:F67)</f>
        <v>200</v>
      </c>
      <c r="G68" s="153"/>
      <c r="H68" s="153"/>
      <c r="I68" s="153"/>
      <c r="J68" s="153"/>
      <c r="K68" s="230" t="s">
        <v>158</v>
      </c>
      <c r="L68" s="231"/>
      <c r="M68" s="154" t="s">
        <v>159</v>
      </c>
    </row>
    <row r="69" spans="1:13" ht="15.95" customHeight="1" x14ac:dyDescent="0.15">
      <c r="A69" s="155"/>
      <c r="K69" s="232" t="s">
        <v>160</v>
      </c>
      <c r="L69" s="233"/>
      <c r="M69" s="156" t="s">
        <v>158</v>
      </c>
    </row>
    <row r="70" spans="1:13" ht="15.95" customHeight="1" thickBot="1" x14ac:dyDescent="0.2">
      <c r="K70" s="157" t="s">
        <v>161</v>
      </c>
      <c r="L70" s="158"/>
      <c r="M70" s="159" t="s">
        <v>158</v>
      </c>
    </row>
    <row r="72" spans="1:13" x14ac:dyDescent="0.15">
      <c r="A72" s="110" t="s">
        <v>11</v>
      </c>
    </row>
    <row r="73" spans="1:13" ht="14.25" x14ac:dyDescent="0.15">
      <c r="K73" s="160"/>
    </row>
    <row r="74" spans="1:13" x14ac:dyDescent="0.15">
      <c r="A74" s="110" t="s">
        <v>162</v>
      </c>
      <c r="K74" s="295"/>
      <c r="L74" s="295"/>
      <c r="M74" s="295"/>
    </row>
    <row r="75" spans="1:13" x14ac:dyDescent="0.15">
      <c r="A75" t="s">
        <v>163</v>
      </c>
      <c r="K75" s="295"/>
      <c r="L75" s="295"/>
      <c r="M75" s="295"/>
    </row>
    <row r="76" spans="1:13" x14ac:dyDescent="0.15">
      <c r="K76" s="287"/>
      <c r="L76" s="287"/>
      <c r="M76" s="286"/>
    </row>
    <row r="77" spans="1:13" x14ac:dyDescent="0.15">
      <c r="A77" t="s">
        <v>164</v>
      </c>
      <c r="B77"/>
      <c r="C77"/>
      <c r="D77"/>
      <c r="E77"/>
      <c r="F77"/>
      <c r="G77"/>
      <c r="K77" s="287"/>
      <c r="L77" s="287"/>
      <c r="M77" s="286"/>
    </row>
    <row r="78" spans="1:13" x14ac:dyDescent="0.15">
      <c r="A78"/>
      <c r="B78"/>
      <c r="C78"/>
      <c r="D78"/>
      <c r="E78"/>
      <c r="F78"/>
      <c r="G78"/>
      <c r="K78" s="287"/>
      <c r="L78" s="287"/>
      <c r="M78" s="286"/>
    </row>
    <row r="79" spans="1:13" x14ac:dyDescent="0.15">
      <c r="A79" s="110" t="s">
        <v>165</v>
      </c>
      <c r="K79" s="287"/>
      <c r="L79" s="287"/>
      <c r="M79" s="286"/>
    </row>
    <row r="80" spans="1:13" x14ac:dyDescent="0.15">
      <c r="A80" s="234" t="s">
        <v>166</v>
      </c>
      <c r="B80" s="234"/>
      <c r="C80" s="234"/>
      <c r="D80" s="234"/>
      <c r="E80" s="110" t="s">
        <v>167</v>
      </c>
      <c r="K80" s="285"/>
      <c r="L80" s="295"/>
      <c r="M80" s="286"/>
    </row>
    <row r="81" spans="1:13" x14ac:dyDescent="0.15">
      <c r="A81" s="234" t="s">
        <v>168</v>
      </c>
      <c r="B81" s="234"/>
      <c r="C81" s="234"/>
      <c r="D81" s="234"/>
      <c r="E81" s="110" t="s">
        <v>169</v>
      </c>
      <c r="K81" s="295"/>
      <c r="L81" s="295"/>
      <c r="M81" s="286"/>
    </row>
    <row r="82" spans="1:13" x14ac:dyDescent="0.15">
      <c r="A82" s="234" t="s">
        <v>170</v>
      </c>
      <c r="B82" s="234"/>
      <c r="C82" s="234"/>
      <c r="D82" s="234"/>
      <c r="E82" s="110" t="s">
        <v>171</v>
      </c>
    </row>
  </sheetData>
  <mergeCells count="112">
    <mergeCell ref="A9:F9"/>
    <mergeCell ref="G9:H9"/>
    <mergeCell ref="A11:B14"/>
    <mergeCell ref="B16:D16"/>
    <mergeCell ref="E16:L16"/>
    <mergeCell ref="M20:M23"/>
    <mergeCell ref="A24:A27"/>
    <mergeCell ref="B24:B27"/>
    <mergeCell ref="C24:C27"/>
    <mergeCell ref="D24:D27"/>
    <mergeCell ref="E24:E27"/>
    <mergeCell ref="K24:L27"/>
    <mergeCell ref="M24:M27"/>
    <mergeCell ref="K17:L17"/>
    <mergeCell ref="K18:L18"/>
    <mergeCell ref="K19:L19"/>
    <mergeCell ref="A20:A23"/>
    <mergeCell ref="B20:B23"/>
    <mergeCell ref="C20:C23"/>
    <mergeCell ref="D20:D23"/>
    <mergeCell ref="E20:E23"/>
    <mergeCell ref="K20:L23"/>
    <mergeCell ref="B17:B18"/>
    <mergeCell ref="C17:C18"/>
    <mergeCell ref="G17:G18"/>
    <mergeCell ref="H17:H18"/>
    <mergeCell ref="I17:I18"/>
    <mergeCell ref="J17:J18"/>
    <mergeCell ref="M28:M31"/>
    <mergeCell ref="A32:A35"/>
    <mergeCell ref="B32:B35"/>
    <mergeCell ref="C32:C35"/>
    <mergeCell ref="D32:D35"/>
    <mergeCell ref="E32:E35"/>
    <mergeCell ref="K32:L35"/>
    <mergeCell ref="M32:M35"/>
    <mergeCell ref="A28:A31"/>
    <mergeCell ref="B28:B31"/>
    <mergeCell ref="C28:C31"/>
    <mergeCell ref="D28:D31"/>
    <mergeCell ref="E28:E31"/>
    <mergeCell ref="K28:L31"/>
    <mergeCell ref="M36:M39"/>
    <mergeCell ref="A40:A43"/>
    <mergeCell ref="B40:B43"/>
    <mergeCell ref="C40:C43"/>
    <mergeCell ref="D40:D43"/>
    <mergeCell ref="E40:E43"/>
    <mergeCell ref="K40:L43"/>
    <mergeCell ref="M40:M43"/>
    <mergeCell ref="A36:A39"/>
    <mergeCell ref="B36:B39"/>
    <mergeCell ref="C36:C39"/>
    <mergeCell ref="D36:D39"/>
    <mergeCell ref="E36:E39"/>
    <mergeCell ref="K36:L39"/>
    <mergeCell ref="M44:M47"/>
    <mergeCell ref="A48:A51"/>
    <mergeCell ref="B48:B51"/>
    <mergeCell ref="C48:C51"/>
    <mergeCell ref="D48:D51"/>
    <mergeCell ref="E48:E51"/>
    <mergeCell ref="K48:L51"/>
    <mergeCell ref="M48:M51"/>
    <mergeCell ref="A44:A47"/>
    <mergeCell ref="B44:B47"/>
    <mergeCell ref="C44:C47"/>
    <mergeCell ref="D44:D47"/>
    <mergeCell ref="E44:E47"/>
    <mergeCell ref="K44:L47"/>
    <mergeCell ref="C60:C63"/>
    <mergeCell ref="D60:D63"/>
    <mergeCell ref="E60:E63"/>
    <mergeCell ref="K60:L63"/>
    <mergeCell ref="M52:M55"/>
    <mergeCell ref="A56:A59"/>
    <mergeCell ref="B56:B59"/>
    <mergeCell ref="C56:C59"/>
    <mergeCell ref="D56:D59"/>
    <mergeCell ref="E56:E59"/>
    <mergeCell ref="K56:L59"/>
    <mergeCell ref="M56:M59"/>
    <mergeCell ref="A52:A55"/>
    <mergeCell ref="B52:B55"/>
    <mergeCell ref="C52:C55"/>
    <mergeCell ref="D52:D55"/>
    <mergeCell ref="E52:E55"/>
    <mergeCell ref="K52:L55"/>
    <mergeCell ref="A2:M2"/>
    <mergeCell ref="A82:D82"/>
    <mergeCell ref="K78:L79"/>
    <mergeCell ref="M78:M79"/>
    <mergeCell ref="A80:D80"/>
    <mergeCell ref="K80:L81"/>
    <mergeCell ref="M80:M81"/>
    <mergeCell ref="A81:D81"/>
    <mergeCell ref="K68:L68"/>
    <mergeCell ref="K69:L69"/>
    <mergeCell ref="K74:L75"/>
    <mergeCell ref="M74:M75"/>
    <mergeCell ref="K76:L77"/>
    <mergeCell ref="M76:M77"/>
    <mergeCell ref="M60:M63"/>
    <mergeCell ref="A64:A67"/>
    <mergeCell ref="B64:B67"/>
    <mergeCell ref="C64:C67"/>
    <mergeCell ref="D64:D67"/>
    <mergeCell ref="E64:E67"/>
    <mergeCell ref="K64:L67"/>
    <mergeCell ref="M64:M67"/>
    <mergeCell ref="A60:A63"/>
    <mergeCell ref="B60:B63"/>
  </mergeCells>
  <phoneticPr fontId="2"/>
  <printOptions horizontalCentered="1"/>
  <pageMargins left="0.59055118110236227" right="0.59055118110236227" top="0.39370078740157483" bottom="0.39370078740157483" header="0.51181102362204722" footer="0.51181102362204722"/>
  <pageSetup paperSize="9" scale="65"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FFFF00"/>
  </sheetPr>
  <dimension ref="A1:N46"/>
  <sheetViews>
    <sheetView view="pageBreakPreview" topLeftCell="A11" zoomScale="70" zoomScaleNormal="100" zoomScaleSheetLayoutView="70" workbookViewId="0">
      <selection activeCell="A2" sqref="A2:J2"/>
    </sheetView>
  </sheetViews>
  <sheetFormatPr defaultColWidth="9" defaultRowHeight="13.5" x14ac:dyDescent="0.15"/>
  <cols>
    <col min="1" max="1" width="10.625" style="110" customWidth="1"/>
    <col min="2" max="3" width="8.625" style="110" customWidth="1"/>
    <col min="4" max="4" width="10.625" style="110" customWidth="1"/>
    <col min="5" max="5" width="8.375" style="110" customWidth="1"/>
    <col min="6" max="6" width="10.625" style="110" customWidth="1"/>
    <col min="7" max="7" width="9.75" style="110" customWidth="1"/>
    <col min="8" max="10" width="10.625" style="110" customWidth="1"/>
    <col min="11" max="11" width="7.875" style="110" bestFit="1" customWidth="1"/>
    <col min="12" max="12" width="10.625" style="110" customWidth="1"/>
    <col min="13" max="14" width="11.625" style="110" customWidth="1"/>
    <col min="15" max="15" width="6" style="110" customWidth="1"/>
    <col min="16" max="16384" width="9" style="110"/>
  </cols>
  <sheetData>
    <row r="1" spans="1:14" ht="18" customHeight="1" x14ac:dyDescent="0.15">
      <c r="N1" s="110" t="s">
        <v>198</v>
      </c>
    </row>
    <row r="2" spans="1:14" ht="22.5" customHeight="1" x14ac:dyDescent="0.15">
      <c r="A2" s="229" t="s">
        <v>112</v>
      </c>
      <c r="B2" s="229"/>
      <c r="C2" s="229"/>
      <c r="D2" s="229"/>
      <c r="E2" s="229"/>
      <c r="F2" s="229"/>
      <c r="G2" s="229"/>
      <c r="H2" s="229"/>
      <c r="I2" s="229"/>
      <c r="J2" s="229"/>
      <c r="K2" s="229"/>
      <c r="L2" s="229"/>
      <c r="M2" s="229"/>
      <c r="N2" s="229"/>
    </row>
    <row r="3" spans="1:14" ht="15" customHeight="1" x14ac:dyDescent="0.15">
      <c r="E3" s="115"/>
      <c r="F3" s="115"/>
      <c r="G3" s="115"/>
      <c r="H3" s="115"/>
      <c r="I3" s="115"/>
      <c r="J3" s="115"/>
      <c r="K3" s="115"/>
      <c r="L3" s="115"/>
      <c r="M3" s="115"/>
      <c r="N3" s="115"/>
    </row>
    <row r="4" spans="1:14" ht="15" customHeight="1" x14ac:dyDescent="0.15">
      <c r="A4" s="112" t="s">
        <v>12</v>
      </c>
      <c r="B4" s="22" t="str">
        <f>施設一覧!B4</f>
        <v>令和８年度東信森林管理署庁舎等電力供給業務（単価）</v>
      </c>
      <c r="E4" s="115"/>
      <c r="F4" s="115"/>
      <c r="G4" s="115"/>
      <c r="H4" s="115"/>
      <c r="I4" s="115"/>
      <c r="J4" s="115"/>
      <c r="K4" s="115"/>
      <c r="L4" s="115"/>
      <c r="M4" s="115"/>
      <c r="N4" s="115"/>
    </row>
    <row r="5" spans="1:14" ht="15" customHeight="1" x14ac:dyDescent="0.15">
      <c r="A5" s="110" t="s">
        <v>13</v>
      </c>
      <c r="B5" s="112" t="s">
        <v>252</v>
      </c>
      <c r="E5" s="115"/>
      <c r="F5" s="115"/>
      <c r="G5" s="115"/>
      <c r="H5" s="115"/>
      <c r="I5" s="115"/>
      <c r="J5" s="115"/>
      <c r="K5" s="115"/>
      <c r="L5" s="115"/>
      <c r="M5" s="115"/>
      <c r="N5" s="115"/>
    </row>
    <row r="6" spans="1:14" ht="15" customHeight="1" x14ac:dyDescent="0.15">
      <c r="A6" s="110" t="s">
        <v>128</v>
      </c>
      <c r="C6" s="112" t="s">
        <v>229</v>
      </c>
      <c r="E6" s="115"/>
      <c r="F6" s="115"/>
      <c r="G6" s="115"/>
      <c r="H6" s="115"/>
      <c r="I6" s="115"/>
      <c r="J6" s="115"/>
      <c r="K6" s="115"/>
      <c r="L6" s="115"/>
      <c r="M6" s="115"/>
      <c r="N6" s="115"/>
    </row>
    <row r="7" spans="1:14" ht="15" customHeight="1" x14ac:dyDescent="0.15">
      <c r="D7" s="112"/>
      <c r="E7" s="115"/>
      <c r="F7" s="115"/>
      <c r="G7" s="115"/>
      <c r="H7" s="115"/>
      <c r="I7" s="115"/>
      <c r="J7" s="115"/>
      <c r="K7" s="115"/>
      <c r="L7" s="115"/>
      <c r="M7" s="115"/>
      <c r="N7" s="115"/>
    </row>
    <row r="8" spans="1:14" ht="15" customHeight="1" thickBot="1" x14ac:dyDescent="0.2">
      <c r="A8" s="120" t="s">
        <v>173</v>
      </c>
    </row>
    <row r="9" spans="1:14" ht="15" customHeight="1" x14ac:dyDescent="0.15">
      <c r="A9" s="296" t="s">
        <v>14</v>
      </c>
      <c r="B9" s="297"/>
      <c r="C9" s="297"/>
      <c r="D9" s="297"/>
      <c r="E9" s="297"/>
      <c r="F9" s="298"/>
      <c r="G9" s="274" t="s">
        <v>15</v>
      </c>
      <c r="H9" s="299"/>
    </row>
    <row r="10" spans="1:14" ht="15" customHeight="1" x14ac:dyDescent="0.15">
      <c r="A10" s="163" t="s">
        <v>16</v>
      </c>
      <c r="B10" s="123"/>
      <c r="C10" s="124" t="s">
        <v>199</v>
      </c>
      <c r="D10" s="164"/>
      <c r="E10" s="123"/>
      <c r="F10" s="126"/>
      <c r="G10" s="125"/>
      <c r="H10" s="165" t="s">
        <v>17</v>
      </c>
    </row>
    <row r="11" spans="1:14" ht="15" customHeight="1" x14ac:dyDescent="0.15">
      <c r="A11" s="300" t="s">
        <v>18</v>
      </c>
      <c r="B11" s="269"/>
      <c r="C11" s="122" t="s">
        <v>175</v>
      </c>
      <c r="D11" s="123"/>
      <c r="E11" s="123"/>
      <c r="F11" s="126"/>
      <c r="G11" s="125"/>
      <c r="H11" s="165" t="s">
        <v>19</v>
      </c>
    </row>
    <row r="12" spans="1:14" ht="15" customHeight="1" thickBot="1" x14ac:dyDescent="0.2">
      <c r="A12" s="301"/>
      <c r="B12" s="302"/>
      <c r="C12" s="166" t="s">
        <v>176</v>
      </c>
      <c r="D12" s="158"/>
      <c r="E12" s="158"/>
      <c r="F12" s="167"/>
      <c r="G12" s="168"/>
      <c r="H12" s="169" t="s">
        <v>19</v>
      </c>
      <c r="I12" s="120" t="s">
        <v>136</v>
      </c>
    </row>
    <row r="13" spans="1:14" ht="15" customHeight="1" thickBot="1" x14ac:dyDescent="0.2">
      <c r="A13" s="120"/>
    </row>
    <row r="14" spans="1:14" ht="15" customHeight="1" x14ac:dyDescent="0.15">
      <c r="A14" s="127"/>
      <c r="B14" s="303" t="s">
        <v>1</v>
      </c>
      <c r="C14" s="303"/>
      <c r="D14" s="303"/>
      <c r="E14" s="303"/>
      <c r="F14" s="274"/>
      <c r="G14" s="304" t="s">
        <v>9</v>
      </c>
      <c r="H14" s="305"/>
      <c r="I14" s="305"/>
      <c r="J14" s="305"/>
      <c r="K14" s="305"/>
      <c r="L14" s="305"/>
      <c r="M14" s="306"/>
      <c r="N14" s="170" t="s">
        <v>177</v>
      </c>
    </row>
    <row r="15" spans="1:14" ht="15" customHeight="1" x14ac:dyDescent="0.15">
      <c r="A15" s="171"/>
      <c r="B15" s="266" t="s">
        <v>139</v>
      </c>
      <c r="C15" s="288"/>
      <c r="D15" s="288"/>
      <c r="E15" s="288"/>
      <c r="F15" s="289"/>
      <c r="G15" s="290" t="s">
        <v>178</v>
      </c>
      <c r="H15" s="288"/>
      <c r="I15" s="267"/>
      <c r="J15" s="266" t="s">
        <v>179</v>
      </c>
      <c r="K15" s="288"/>
      <c r="L15" s="288"/>
      <c r="M15" s="172" t="s">
        <v>180</v>
      </c>
      <c r="N15" s="173"/>
    </row>
    <row r="16" spans="1:14" ht="15" customHeight="1" x14ac:dyDescent="0.15">
      <c r="A16" s="174" t="s">
        <v>10</v>
      </c>
      <c r="B16" s="283" t="s">
        <v>138</v>
      </c>
      <c r="C16" s="291" t="s">
        <v>181</v>
      </c>
      <c r="D16" s="291" t="s">
        <v>182</v>
      </c>
      <c r="E16" s="291" t="s">
        <v>183</v>
      </c>
      <c r="F16" s="130" t="s">
        <v>140</v>
      </c>
      <c r="G16" s="131" t="s">
        <v>3</v>
      </c>
      <c r="H16" s="291" t="s">
        <v>184</v>
      </c>
      <c r="I16" s="175" t="s">
        <v>185</v>
      </c>
      <c r="J16" s="175" t="s">
        <v>3</v>
      </c>
      <c r="K16" s="291" t="s">
        <v>186</v>
      </c>
      <c r="L16" s="130" t="s">
        <v>185</v>
      </c>
      <c r="M16" s="176" t="s">
        <v>2</v>
      </c>
      <c r="N16" s="173" t="s">
        <v>146</v>
      </c>
    </row>
    <row r="17" spans="1:14" ht="15" customHeight="1" x14ac:dyDescent="0.15">
      <c r="A17" s="171"/>
      <c r="B17" s="284"/>
      <c r="C17" s="292"/>
      <c r="D17" s="292"/>
      <c r="E17" s="292"/>
      <c r="F17" s="177" t="s">
        <v>187</v>
      </c>
      <c r="G17" s="136" t="s">
        <v>148</v>
      </c>
      <c r="H17" s="292"/>
      <c r="I17" s="178" t="s">
        <v>188</v>
      </c>
      <c r="J17" s="178" t="s">
        <v>189</v>
      </c>
      <c r="K17" s="292"/>
      <c r="L17" s="135" t="s">
        <v>190</v>
      </c>
      <c r="M17" s="179" t="s">
        <v>191</v>
      </c>
      <c r="N17" s="180" t="s">
        <v>150</v>
      </c>
    </row>
    <row r="18" spans="1:14" ht="15" customHeight="1" x14ac:dyDescent="0.15">
      <c r="A18" s="181"/>
      <c r="B18" s="140" t="s">
        <v>5</v>
      </c>
      <c r="C18" s="140" t="s">
        <v>6</v>
      </c>
      <c r="D18" s="140" t="s">
        <v>192</v>
      </c>
      <c r="E18" s="140" t="s">
        <v>159</v>
      </c>
      <c r="F18" s="142" t="s">
        <v>0</v>
      </c>
      <c r="G18" s="143" t="s">
        <v>7</v>
      </c>
      <c r="H18" s="178" t="s">
        <v>4</v>
      </c>
      <c r="I18" s="140" t="s">
        <v>0</v>
      </c>
      <c r="J18" s="140" t="s">
        <v>7</v>
      </c>
      <c r="K18" s="178" t="s">
        <v>4</v>
      </c>
      <c r="L18" s="142" t="s">
        <v>0</v>
      </c>
      <c r="M18" s="182" t="s">
        <v>0</v>
      </c>
      <c r="N18" s="183" t="s">
        <v>0</v>
      </c>
    </row>
    <row r="19" spans="1:14" ht="36.75" customHeight="1" x14ac:dyDescent="0.15">
      <c r="A19" s="184" t="s">
        <v>207</v>
      </c>
      <c r="B19" s="185">
        <v>6</v>
      </c>
      <c r="C19" s="185">
        <v>85</v>
      </c>
      <c r="D19" s="185"/>
      <c r="E19" s="185"/>
      <c r="F19" s="186"/>
      <c r="G19" s="205" t="s">
        <v>157</v>
      </c>
      <c r="H19" s="206" t="s">
        <v>193</v>
      </c>
      <c r="I19" s="206" t="s">
        <v>193</v>
      </c>
      <c r="J19" s="207">
        <v>25</v>
      </c>
      <c r="K19" s="185"/>
      <c r="L19" s="186"/>
      <c r="M19" s="190" t="s">
        <v>158</v>
      </c>
      <c r="N19" s="191" t="s">
        <v>158</v>
      </c>
    </row>
    <row r="20" spans="1:14" ht="36.75" customHeight="1" x14ac:dyDescent="0.15">
      <c r="A20" s="184" t="s">
        <v>208</v>
      </c>
      <c r="B20" s="185">
        <v>6</v>
      </c>
      <c r="C20" s="185">
        <v>85</v>
      </c>
      <c r="D20" s="185"/>
      <c r="E20" s="185"/>
      <c r="F20" s="186"/>
      <c r="G20" s="205" t="s">
        <v>157</v>
      </c>
      <c r="H20" s="206" t="s">
        <v>193</v>
      </c>
      <c r="I20" s="206" t="s">
        <v>193</v>
      </c>
      <c r="J20" s="207">
        <v>25</v>
      </c>
      <c r="K20" s="185"/>
      <c r="L20" s="186"/>
      <c r="M20" s="190" t="s">
        <v>158</v>
      </c>
      <c r="N20" s="191" t="s">
        <v>158</v>
      </c>
    </row>
    <row r="21" spans="1:14" ht="36.75" customHeight="1" x14ac:dyDescent="0.15">
      <c r="A21" s="184" t="s">
        <v>209</v>
      </c>
      <c r="B21" s="185">
        <v>6</v>
      </c>
      <c r="C21" s="185">
        <v>85</v>
      </c>
      <c r="D21" s="185"/>
      <c r="E21" s="185"/>
      <c r="F21" s="186"/>
      <c r="G21" s="205" t="s">
        <v>157</v>
      </c>
      <c r="H21" s="206" t="s">
        <v>193</v>
      </c>
      <c r="I21" s="206" t="s">
        <v>193</v>
      </c>
      <c r="J21" s="207">
        <v>25</v>
      </c>
      <c r="K21" s="185"/>
      <c r="L21" s="186"/>
      <c r="M21" s="190" t="s">
        <v>158</v>
      </c>
      <c r="N21" s="191" t="s">
        <v>158</v>
      </c>
    </row>
    <row r="22" spans="1:14" ht="36.75" customHeight="1" x14ac:dyDescent="0.15">
      <c r="A22" s="184" t="s">
        <v>210</v>
      </c>
      <c r="B22" s="185">
        <v>6</v>
      </c>
      <c r="C22" s="185">
        <v>85</v>
      </c>
      <c r="D22" s="185"/>
      <c r="E22" s="185"/>
      <c r="F22" s="186"/>
      <c r="G22" s="192">
        <v>25</v>
      </c>
      <c r="H22" s="208"/>
      <c r="I22" s="208"/>
      <c r="J22" s="209" t="s">
        <v>157</v>
      </c>
      <c r="K22" s="185"/>
      <c r="L22" s="186"/>
      <c r="M22" s="190" t="s">
        <v>158</v>
      </c>
      <c r="N22" s="191" t="s">
        <v>158</v>
      </c>
    </row>
    <row r="23" spans="1:14" ht="36.75" customHeight="1" x14ac:dyDescent="0.15">
      <c r="A23" s="184" t="s">
        <v>211</v>
      </c>
      <c r="B23" s="185">
        <v>6</v>
      </c>
      <c r="C23" s="185">
        <v>85</v>
      </c>
      <c r="D23" s="185"/>
      <c r="E23" s="185"/>
      <c r="F23" s="186"/>
      <c r="G23" s="192">
        <v>25</v>
      </c>
      <c r="H23" s="208"/>
      <c r="I23" s="208"/>
      <c r="J23" s="209" t="s">
        <v>157</v>
      </c>
      <c r="K23" s="185"/>
      <c r="L23" s="186"/>
      <c r="M23" s="190" t="s">
        <v>158</v>
      </c>
      <c r="N23" s="191" t="s">
        <v>158</v>
      </c>
    </row>
    <row r="24" spans="1:14" ht="36.75" customHeight="1" x14ac:dyDescent="0.15">
      <c r="A24" s="184" t="s">
        <v>212</v>
      </c>
      <c r="B24" s="185">
        <v>6</v>
      </c>
      <c r="C24" s="185">
        <v>85</v>
      </c>
      <c r="D24" s="185"/>
      <c r="E24" s="185"/>
      <c r="F24" s="186"/>
      <c r="G24" s="192">
        <v>25</v>
      </c>
      <c r="H24" s="208"/>
      <c r="I24" s="208"/>
      <c r="J24" s="209" t="s">
        <v>157</v>
      </c>
      <c r="K24" s="185"/>
      <c r="L24" s="186"/>
      <c r="M24" s="190" t="s">
        <v>158</v>
      </c>
      <c r="N24" s="191" t="s">
        <v>158</v>
      </c>
    </row>
    <row r="25" spans="1:14" ht="36.75" customHeight="1" x14ac:dyDescent="0.15">
      <c r="A25" s="184" t="s">
        <v>213</v>
      </c>
      <c r="B25" s="185">
        <v>6</v>
      </c>
      <c r="C25" s="185">
        <v>85</v>
      </c>
      <c r="D25" s="185"/>
      <c r="E25" s="185"/>
      <c r="F25" s="186"/>
      <c r="G25" s="205" t="s">
        <v>157</v>
      </c>
      <c r="H25" s="206" t="s">
        <v>157</v>
      </c>
      <c r="I25" s="206" t="s">
        <v>157</v>
      </c>
      <c r="J25" s="207">
        <v>25</v>
      </c>
      <c r="K25" s="185"/>
      <c r="L25" s="186"/>
      <c r="M25" s="190" t="s">
        <v>158</v>
      </c>
      <c r="N25" s="191" t="s">
        <v>158</v>
      </c>
    </row>
    <row r="26" spans="1:14" ht="36.75" customHeight="1" x14ac:dyDescent="0.15">
      <c r="A26" s="184" t="s">
        <v>214</v>
      </c>
      <c r="B26" s="185">
        <v>6</v>
      </c>
      <c r="C26" s="185">
        <v>85</v>
      </c>
      <c r="D26" s="185"/>
      <c r="E26" s="185"/>
      <c r="F26" s="186"/>
      <c r="G26" s="205" t="s">
        <v>157</v>
      </c>
      <c r="H26" s="206" t="s">
        <v>157</v>
      </c>
      <c r="I26" s="206" t="s">
        <v>157</v>
      </c>
      <c r="J26" s="207">
        <v>25</v>
      </c>
      <c r="K26" s="185"/>
      <c r="L26" s="186"/>
      <c r="M26" s="190" t="s">
        <v>158</v>
      </c>
      <c r="N26" s="191" t="s">
        <v>158</v>
      </c>
    </row>
    <row r="27" spans="1:14" ht="36.75" customHeight="1" x14ac:dyDescent="0.15">
      <c r="A27" s="184" t="s">
        <v>215</v>
      </c>
      <c r="B27" s="185">
        <v>6</v>
      </c>
      <c r="C27" s="185">
        <v>85</v>
      </c>
      <c r="D27" s="185"/>
      <c r="E27" s="185"/>
      <c r="F27" s="186"/>
      <c r="G27" s="205" t="s">
        <v>157</v>
      </c>
      <c r="H27" s="206" t="s">
        <v>157</v>
      </c>
      <c r="I27" s="206" t="s">
        <v>157</v>
      </c>
      <c r="J27" s="207">
        <v>25</v>
      </c>
      <c r="K27" s="185"/>
      <c r="L27" s="186"/>
      <c r="M27" s="190" t="s">
        <v>158</v>
      </c>
      <c r="N27" s="191" t="s">
        <v>158</v>
      </c>
    </row>
    <row r="28" spans="1:14" ht="36.75" customHeight="1" x14ac:dyDescent="0.15">
      <c r="A28" s="184" t="s">
        <v>216</v>
      </c>
      <c r="B28" s="185">
        <v>6</v>
      </c>
      <c r="C28" s="185">
        <v>85</v>
      </c>
      <c r="D28" s="185"/>
      <c r="E28" s="185"/>
      <c r="F28" s="186"/>
      <c r="G28" s="205" t="s">
        <v>157</v>
      </c>
      <c r="H28" s="206" t="s">
        <v>157</v>
      </c>
      <c r="I28" s="206" t="s">
        <v>157</v>
      </c>
      <c r="J28" s="207">
        <v>25</v>
      </c>
      <c r="K28" s="185"/>
      <c r="L28" s="186"/>
      <c r="M28" s="190" t="s">
        <v>158</v>
      </c>
      <c r="N28" s="191" t="s">
        <v>158</v>
      </c>
    </row>
    <row r="29" spans="1:14" ht="36.75" customHeight="1" x14ac:dyDescent="0.15">
      <c r="A29" s="184" t="s">
        <v>217</v>
      </c>
      <c r="B29" s="185">
        <v>6</v>
      </c>
      <c r="C29" s="185">
        <v>85</v>
      </c>
      <c r="D29" s="185"/>
      <c r="E29" s="185"/>
      <c r="F29" s="186"/>
      <c r="G29" s="205" t="s">
        <v>157</v>
      </c>
      <c r="H29" s="206" t="s">
        <v>157</v>
      </c>
      <c r="I29" s="206" t="s">
        <v>157</v>
      </c>
      <c r="J29" s="207">
        <v>25</v>
      </c>
      <c r="K29" s="185"/>
      <c r="L29" s="186"/>
      <c r="M29" s="190" t="s">
        <v>158</v>
      </c>
      <c r="N29" s="191" t="s">
        <v>158</v>
      </c>
    </row>
    <row r="30" spans="1:14" ht="36.75" customHeight="1" thickBot="1" x14ac:dyDescent="0.2">
      <c r="A30" s="184" t="s">
        <v>218</v>
      </c>
      <c r="B30" s="185">
        <v>6</v>
      </c>
      <c r="C30" s="185">
        <v>85</v>
      </c>
      <c r="D30" s="185"/>
      <c r="E30" s="185"/>
      <c r="F30" s="186"/>
      <c r="G30" s="205" t="s">
        <v>157</v>
      </c>
      <c r="H30" s="206" t="s">
        <v>157</v>
      </c>
      <c r="I30" s="206" t="s">
        <v>157</v>
      </c>
      <c r="J30" s="207">
        <v>25</v>
      </c>
      <c r="K30" s="185"/>
      <c r="L30" s="186"/>
      <c r="M30" s="190" t="s">
        <v>158</v>
      </c>
      <c r="N30" s="191" t="s">
        <v>158</v>
      </c>
    </row>
    <row r="31" spans="1:14" ht="36.75" customHeight="1" thickBot="1" x14ac:dyDescent="0.2">
      <c r="A31" s="149" t="s">
        <v>2</v>
      </c>
      <c r="B31" s="194" t="s">
        <v>8</v>
      </c>
      <c r="C31" s="194"/>
      <c r="D31" s="194" t="s">
        <v>8</v>
      </c>
      <c r="E31" s="194" t="s">
        <v>8</v>
      </c>
      <c r="F31" s="195">
        <f>SUM(F19:F30)</f>
        <v>0</v>
      </c>
      <c r="G31" s="196">
        <f>SUM(G19:G30)</f>
        <v>75</v>
      </c>
      <c r="H31" s="197" t="s">
        <v>8</v>
      </c>
      <c r="I31" s="198">
        <f>SUM(I19:I30)</f>
        <v>0</v>
      </c>
      <c r="J31" s="199">
        <f>SUM(J19:J30)</f>
        <v>225</v>
      </c>
      <c r="K31" s="194" t="s">
        <v>8</v>
      </c>
      <c r="L31" s="195">
        <f>SUM(L19:L30)</f>
        <v>0</v>
      </c>
      <c r="M31" s="200">
        <f>SUM(M19:M30)</f>
        <v>0</v>
      </c>
      <c r="N31" s="201">
        <f>SUM(N19:N30)</f>
        <v>0</v>
      </c>
    </row>
    <row r="32" spans="1:14" ht="36.75" customHeight="1" x14ac:dyDescent="0.15">
      <c r="A32" s="155"/>
      <c r="B32" s="121"/>
      <c r="C32" s="121"/>
      <c r="D32" s="121"/>
      <c r="E32" s="121"/>
      <c r="F32" s="121"/>
      <c r="G32" s="121"/>
      <c r="H32" s="121"/>
      <c r="I32" s="121"/>
      <c r="J32" s="121"/>
      <c r="K32" s="121"/>
      <c r="L32" s="293" t="s">
        <v>160</v>
      </c>
      <c r="M32" s="307"/>
      <c r="N32" s="202">
        <f>N31-N33</f>
        <v>0</v>
      </c>
    </row>
    <row r="33" spans="1:14" ht="36.75" customHeight="1" thickBot="1" x14ac:dyDescent="0.2">
      <c r="B33" s="121"/>
      <c r="C33" s="121"/>
      <c r="D33" s="121"/>
      <c r="E33" s="121"/>
      <c r="F33" s="121"/>
      <c r="G33" s="121"/>
      <c r="H33" s="121"/>
      <c r="I33" s="121"/>
      <c r="J33" s="121"/>
      <c r="K33" s="121"/>
      <c r="L33" s="203" t="s">
        <v>161</v>
      </c>
      <c r="M33" s="204"/>
      <c r="N33" s="159">
        <f>ROUNDUP(N31/1.1,0)</f>
        <v>0</v>
      </c>
    </row>
    <row r="34" spans="1:14" ht="15" customHeight="1" x14ac:dyDescent="0.15">
      <c r="N34" s="121"/>
    </row>
    <row r="35" spans="1:14" ht="15" customHeight="1" x14ac:dyDescent="0.15"/>
    <row r="36" spans="1:14" ht="15" customHeight="1" x14ac:dyDescent="0.15">
      <c r="A36" s="110" t="s">
        <v>11</v>
      </c>
    </row>
    <row r="37" spans="1:14" ht="15" customHeight="1" x14ac:dyDescent="0.15">
      <c r="K37" s="160"/>
    </row>
    <row r="38" spans="1:14" ht="15" customHeight="1" x14ac:dyDescent="0.15">
      <c r="A38" s="110" t="s">
        <v>162</v>
      </c>
      <c r="K38" s="295"/>
      <c r="L38" s="295"/>
      <c r="M38" s="295"/>
    </row>
    <row r="39" spans="1:14" ht="15" customHeight="1" x14ac:dyDescent="0.15">
      <c r="A39" t="s">
        <v>163</v>
      </c>
      <c r="K39" s="295"/>
      <c r="L39" s="295"/>
      <c r="M39" s="295"/>
    </row>
    <row r="40" spans="1:14" ht="15" customHeight="1" x14ac:dyDescent="0.15">
      <c r="K40" s="287"/>
      <c r="L40" s="287"/>
      <c r="M40" s="286"/>
    </row>
    <row r="41" spans="1:14" ht="15" customHeight="1" x14ac:dyDescent="0.15">
      <c r="A41" t="s">
        <v>164</v>
      </c>
      <c r="B41"/>
      <c r="C41"/>
      <c r="D41"/>
      <c r="E41"/>
      <c r="F41"/>
      <c r="G41"/>
      <c r="K41" s="287"/>
      <c r="L41" s="287"/>
      <c r="M41" s="286"/>
    </row>
    <row r="42" spans="1:14" ht="15" customHeight="1" x14ac:dyDescent="0.15">
      <c r="A42"/>
      <c r="B42"/>
      <c r="C42"/>
      <c r="D42"/>
      <c r="E42"/>
      <c r="F42"/>
      <c r="G42"/>
      <c r="K42" s="287"/>
      <c r="L42" s="287"/>
      <c r="M42" s="286"/>
    </row>
    <row r="43" spans="1:14" ht="15" customHeight="1" x14ac:dyDescent="0.15">
      <c r="A43" s="110" t="s">
        <v>165</v>
      </c>
      <c r="K43" s="287"/>
      <c r="L43" s="287"/>
      <c r="M43" s="286"/>
    </row>
    <row r="44" spans="1:14" ht="15" customHeight="1" x14ac:dyDescent="0.15">
      <c r="A44" s="234" t="s">
        <v>166</v>
      </c>
      <c r="B44" s="234"/>
      <c r="C44" s="234"/>
      <c r="D44" s="234"/>
      <c r="E44" s="110" t="s">
        <v>167</v>
      </c>
      <c r="K44" s="285"/>
      <c r="L44" s="295"/>
      <c r="M44" s="286"/>
    </row>
    <row r="45" spans="1:14" ht="15" customHeight="1" x14ac:dyDescent="0.15">
      <c r="A45" s="234" t="s">
        <v>168</v>
      </c>
      <c r="B45" s="234"/>
      <c r="C45" s="234"/>
      <c r="D45" s="234"/>
      <c r="E45" s="110" t="s">
        <v>169</v>
      </c>
      <c r="K45" s="295"/>
      <c r="L45" s="295"/>
      <c r="M45" s="286"/>
    </row>
    <row r="46" spans="1:14" ht="15" customHeight="1" x14ac:dyDescent="0.15">
      <c r="A46" s="234" t="s">
        <v>170</v>
      </c>
      <c r="B46" s="234"/>
      <c r="C46" s="234"/>
      <c r="D46" s="234"/>
      <c r="E46" s="110" t="s">
        <v>171</v>
      </c>
    </row>
  </sheetData>
  <mergeCells count="27">
    <mergeCell ref="A2:N2"/>
    <mergeCell ref="A9:F9"/>
    <mergeCell ref="G9:H9"/>
    <mergeCell ref="A11:B12"/>
    <mergeCell ref="B14:F14"/>
    <mergeCell ref="G14:M14"/>
    <mergeCell ref="K42:L43"/>
    <mergeCell ref="M42:M43"/>
    <mergeCell ref="B15:F15"/>
    <mergeCell ref="G15:I15"/>
    <mergeCell ref="J15:L15"/>
    <mergeCell ref="B16:B17"/>
    <mergeCell ref="C16:C17"/>
    <mergeCell ref="D16:D17"/>
    <mergeCell ref="E16:E17"/>
    <mergeCell ref="H16:H17"/>
    <mergeCell ref="K16:K17"/>
    <mergeCell ref="L32:M32"/>
    <mergeCell ref="K38:L39"/>
    <mergeCell ref="M38:M39"/>
    <mergeCell ref="K40:L41"/>
    <mergeCell ref="M40:M41"/>
    <mergeCell ref="A44:D44"/>
    <mergeCell ref="K44:L45"/>
    <mergeCell ref="M44:M45"/>
    <mergeCell ref="A45:D45"/>
    <mergeCell ref="A46:D46"/>
  </mergeCells>
  <phoneticPr fontId="2"/>
  <printOptions horizontalCentered="1"/>
  <pageMargins left="0.59055118110236227" right="0.59055118110236227" top="0.39370078740157483" bottom="0.39370078740157483" header="0.51181102362204722" footer="0.51181102362204722"/>
  <pageSetup paperSize="9" scale="65" orientation="portrait"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2D0AC3-52F8-495D-8F41-359A85A7EAC7}">
  <sheetPr>
    <tabColor rgb="FFFFFF00"/>
  </sheetPr>
  <dimension ref="A1:O82"/>
  <sheetViews>
    <sheetView view="pageBreakPreview" topLeftCell="A28" zoomScale="70" zoomScaleNormal="100" zoomScaleSheetLayoutView="70" workbookViewId="0">
      <selection activeCell="A2" sqref="A2:J2"/>
    </sheetView>
  </sheetViews>
  <sheetFormatPr defaultColWidth="9" defaultRowHeight="13.5" x14ac:dyDescent="0.15"/>
  <cols>
    <col min="1" max="1" width="11.375" style="110" customWidth="1"/>
    <col min="2" max="2" width="8.75" style="110" customWidth="1"/>
    <col min="3" max="3" width="8.625" style="110" customWidth="1"/>
    <col min="4" max="4" width="11.75" style="110" bestFit="1" customWidth="1"/>
    <col min="5" max="5" width="8.375" style="110" customWidth="1"/>
    <col min="6" max="6" width="11.25" style="110" customWidth="1"/>
    <col min="7" max="7" width="9.75" style="110" customWidth="1"/>
    <col min="8" max="9" width="11.25" style="110" customWidth="1"/>
    <col min="10" max="10" width="11.375" style="110" customWidth="1"/>
    <col min="11" max="11" width="7.875" style="110" bestFit="1" customWidth="1"/>
    <col min="12" max="12" width="12.5" style="110" bestFit="1" customWidth="1"/>
    <col min="13" max="13" width="13.625" style="110" bestFit="1" customWidth="1"/>
    <col min="14" max="14" width="12.375" style="110" customWidth="1"/>
    <col min="15" max="15" width="6" style="110" customWidth="1"/>
    <col min="16" max="16384" width="9" style="110"/>
  </cols>
  <sheetData>
    <row r="1" spans="1:15" x14ac:dyDescent="0.15">
      <c r="M1" s="110" t="s">
        <v>194</v>
      </c>
    </row>
    <row r="2" spans="1:15" ht="17.25" x14ac:dyDescent="0.15">
      <c r="A2" s="229" t="s">
        <v>112</v>
      </c>
      <c r="B2" s="229"/>
      <c r="C2" s="229"/>
      <c r="D2" s="229"/>
      <c r="E2" s="229"/>
      <c r="F2" s="229"/>
      <c r="G2" s="229"/>
      <c r="H2" s="229"/>
      <c r="I2" s="229"/>
      <c r="J2" s="229"/>
      <c r="K2" s="229"/>
      <c r="L2" s="229"/>
      <c r="M2" s="229"/>
      <c r="N2" s="113"/>
    </row>
    <row r="3" spans="1:15" ht="7.5" customHeight="1" x14ac:dyDescent="0.15">
      <c r="E3" s="115"/>
      <c r="F3" s="115"/>
      <c r="G3" s="115"/>
      <c r="H3" s="115"/>
      <c r="I3" s="115"/>
      <c r="J3" s="115"/>
      <c r="K3" s="115"/>
      <c r="L3" s="115"/>
      <c r="M3" s="115"/>
      <c r="N3" s="115"/>
    </row>
    <row r="4" spans="1:15" ht="17.25" x14ac:dyDescent="0.15">
      <c r="A4" s="112" t="s">
        <v>12</v>
      </c>
      <c r="B4" s="22" t="str">
        <f>施設一覧!B4</f>
        <v>令和８年度東信森林管理署庁舎等電力供給業務（単価）</v>
      </c>
      <c r="E4" s="115"/>
      <c r="F4" s="115"/>
      <c r="G4" s="115"/>
      <c r="H4" s="115"/>
      <c r="I4" s="115"/>
      <c r="J4" s="115"/>
      <c r="K4" s="115"/>
      <c r="L4" s="115"/>
      <c r="M4" s="115"/>
      <c r="N4" s="115"/>
    </row>
    <row r="5" spans="1:15" ht="17.25" x14ac:dyDescent="0.15">
      <c r="A5" s="110" t="s">
        <v>13</v>
      </c>
      <c r="B5" s="112" t="s">
        <v>250</v>
      </c>
      <c r="E5" s="115"/>
      <c r="F5" s="115"/>
      <c r="G5" s="115"/>
      <c r="H5" s="115"/>
      <c r="I5" s="115"/>
      <c r="J5" s="115"/>
      <c r="K5" s="115"/>
      <c r="L5" s="115"/>
      <c r="M5" s="115"/>
      <c r="N5" s="115"/>
    </row>
    <row r="6" spans="1:15" ht="17.25" x14ac:dyDescent="0.15">
      <c r="A6" s="110" t="s">
        <v>128</v>
      </c>
      <c r="C6" s="112" t="s">
        <v>243</v>
      </c>
      <c r="E6" s="115"/>
      <c r="F6" s="115"/>
      <c r="G6" s="115"/>
      <c r="H6" s="115"/>
      <c r="I6" s="115"/>
      <c r="J6" s="115"/>
      <c r="K6" s="115"/>
      <c r="L6" s="115"/>
      <c r="M6" s="115"/>
      <c r="N6" s="115"/>
    </row>
    <row r="7" spans="1:15" ht="17.25" x14ac:dyDescent="0.15">
      <c r="D7" s="112"/>
      <c r="E7" s="115"/>
      <c r="F7" s="115"/>
      <c r="G7" s="115"/>
      <c r="H7" s="115"/>
      <c r="I7" s="115"/>
      <c r="J7" s="115"/>
      <c r="K7" s="115"/>
      <c r="L7" s="115"/>
      <c r="M7" s="115"/>
      <c r="N7" s="115"/>
    </row>
    <row r="8" spans="1:15" ht="15.95" customHeight="1" x14ac:dyDescent="0.15">
      <c r="A8" s="120" t="s">
        <v>195</v>
      </c>
      <c r="N8" s="121"/>
    </row>
    <row r="9" spans="1:15" ht="15.95" customHeight="1" x14ac:dyDescent="0.15">
      <c r="A9" s="263" t="s">
        <v>14</v>
      </c>
      <c r="B9" s="264"/>
      <c r="C9" s="264"/>
      <c r="D9" s="264"/>
      <c r="E9" s="264"/>
      <c r="F9" s="265"/>
      <c r="G9" s="266" t="s">
        <v>15</v>
      </c>
      <c r="H9" s="267"/>
      <c r="O9" s="121"/>
    </row>
    <row r="10" spans="1:15" ht="15.95" customHeight="1" x14ac:dyDescent="0.15">
      <c r="A10" s="122" t="s">
        <v>16</v>
      </c>
      <c r="B10" s="123"/>
      <c r="C10" s="124" t="s">
        <v>254</v>
      </c>
      <c r="D10" s="123"/>
      <c r="E10" s="123"/>
      <c r="F10" s="123"/>
      <c r="G10" s="125"/>
      <c r="H10" s="126" t="s">
        <v>131</v>
      </c>
      <c r="O10" s="121"/>
    </row>
    <row r="11" spans="1:15" ht="15.95" customHeight="1" x14ac:dyDescent="0.15">
      <c r="A11" s="268" t="s">
        <v>18</v>
      </c>
      <c r="B11" s="269"/>
      <c r="C11" s="122" t="s">
        <v>132</v>
      </c>
      <c r="D11" s="123"/>
      <c r="E11" s="123"/>
      <c r="F11" s="123"/>
      <c r="G11" s="125"/>
      <c r="H11" s="126" t="s">
        <v>17</v>
      </c>
      <c r="O11" s="121"/>
    </row>
    <row r="12" spans="1:15" ht="15.95" customHeight="1" x14ac:dyDescent="0.15">
      <c r="A12" s="270"/>
      <c r="B12" s="271"/>
      <c r="C12" s="122" t="s">
        <v>133</v>
      </c>
      <c r="D12" s="123"/>
      <c r="E12" s="123"/>
      <c r="F12" s="123"/>
      <c r="G12" s="125"/>
      <c r="H12" s="126" t="s">
        <v>19</v>
      </c>
      <c r="O12" s="121"/>
    </row>
    <row r="13" spans="1:15" ht="15.95" customHeight="1" x14ac:dyDescent="0.15">
      <c r="A13" s="270"/>
      <c r="B13" s="271"/>
      <c r="C13" s="122" t="s">
        <v>134</v>
      </c>
      <c r="D13" s="123"/>
      <c r="E13" s="123"/>
      <c r="F13" s="123"/>
      <c r="G13" s="125"/>
      <c r="H13" s="126" t="s">
        <v>19</v>
      </c>
      <c r="O13" s="121"/>
    </row>
    <row r="14" spans="1:15" ht="15.95" customHeight="1" x14ac:dyDescent="0.15">
      <c r="A14" s="272"/>
      <c r="B14" s="273"/>
      <c r="C14" s="122" t="s">
        <v>135</v>
      </c>
      <c r="D14" s="123"/>
      <c r="E14" s="123"/>
      <c r="F14" s="123"/>
      <c r="G14" s="125"/>
      <c r="H14" s="126" t="s">
        <v>19</v>
      </c>
      <c r="I14" s="120" t="s">
        <v>136</v>
      </c>
      <c r="O14" s="121"/>
    </row>
    <row r="15" spans="1:15" ht="15.95" customHeight="1" thickBot="1" x14ac:dyDescent="0.2">
      <c r="N15" s="121"/>
    </row>
    <row r="16" spans="1:15" ht="15.95" customHeight="1" x14ac:dyDescent="0.15">
      <c r="A16" s="127"/>
      <c r="B16" s="274" t="s">
        <v>1</v>
      </c>
      <c r="C16" s="275"/>
      <c r="D16" s="275"/>
      <c r="E16" s="274" t="s">
        <v>9</v>
      </c>
      <c r="F16" s="275"/>
      <c r="G16" s="275"/>
      <c r="H16" s="275"/>
      <c r="I16" s="275"/>
      <c r="J16" s="275"/>
      <c r="K16" s="275"/>
      <c r="L16" s="276"/>
      <c r="M16" s="128" t="s">
        <v>137</v>
      </c>
    </row>
    <row r="17" spans="1:13" ht="20.45" customHeight="1" x14ac:dyDescent="0.15">
      <c r="A17" s="129" t="s">
        <v>10</v>
      </c>
      <c r="B17" s="283" t="s">
        <v>138</v>
      </c>
      <c r="C17" s="283" t="s">
        <v>139</v>
      </c>
      <c r="D17" s="130" t="s">
        <v>140</v>
      </c>
      <c r="E17" s="131" t="s">
        <v>3</v>
      </c>
      <c r="F17" s="132" t="s">
        <v>3</v>
      </c>
      <c r="G17" s="259" t="s">
        <v>141</v>
      </c>
      <c r="H17" s="261" t="s">
        <v>142</v>
      </c>
      <c r="I17" s="261" t="s">
        <v>143</v>
      </c>
      <c r="J17" s="261" t="s">
        <v>144</v>
      </c>
      <c r="K17" s="277" t="s">
        <v>145</v>
      </c>
      <c r="L17" s="278"/>
      <c r="M17" s="133" t="s">
        <v>146</v>
      </c>
    </row>
    <row r="18" spans="1:13" ht="20.45" customHeight="1" x14ac:dyDescent="0.15">
      <c r="A18" s="134"/>
      <c r="B18" s="284"/>
      <c r="C18" s="284"/>
      <c r="D18" s="135" t="s">
        <v>197</v>
      </c>
      <c r="E18" s="136" t="s">
        <v>148</v>
      </c>
      <c r="F18" s="137" t="s">
        <v>148</v>
      </c>
      <c r="G18" s="260"/>
      <c r="H18" s="262"/>
      <c r="I18" s="262"/>
      <c r="J18" s="262"/>
      <c r="K18" s="279" t="s">
        <v>149</v>
      </c>
      <c r="L18" s="280"/>
      <c r="M18" s="138" t="s">
        <v>150</v>
      </c>
    </row>
    <row r="19" spans="1:13" ht="15.95" customHeight="1" x14ac:dyDescent="0.15">
      <c r="A19" s="139"/>
      <c r="B19" s="140" t="s">
        <v>151</v>
      </c>
      <c r="C19" s="141" t="s">
        <v>152</v>
      </c>
      <c r="D19" s="142" t="s">
        <v>0</v>
      </c>
      <c r="E19" s="143" t="s">
        <v>7</v>
      </c>
      <c r="F19" s="144" t="s">
        <v>7</v>
      </c>
      <c r="G19" s="137" t="s">
        <v>153</v>
      </c>
      <c r="H19" s="137" t="s">
        <v>154</v>
      </c>
      <c r="I19" s="137" t="s">
        <v>155</v>
      </c>
      <c r="J19" s="137" t="s">
        <v>156</v>
      </c>
      <c r="K19" s="281" t="s">
        <v>0</v>
      </c>
      <c r="L19" s="282"/>
      <c r="M19" s="145" t="s">
        <v>0</v>
      </c>
    </row>
    <row r="20" spans="1:13" ht="15.95" customHeight="1" x14ac:dyDescent="0.15">
      <c r="A20" s="238" t="s">
        <v>207</v>
      </c>
      <c r="B20" s="241">
        <v>40</v>
      </c>
      <c r="C20" s="244"/>
      <c r="D20" s="247"/>
      <c r="E20" s="250">
        <v>350</v>
      </c>
      <c r="F20" s="146">
        <v>0</v>
      </c>
      <c r="G20" s="147"/>
      <c r="H20" s="148" t="s">
        <v>157</v>
      </c>
      <c r="I20" s="148" t="s">
        <v>157</v>
      </c>
      <c r="J20" s="148" t="s">
        <v>193</v>
      </c>
      <c r="K20" s="253" t="s">
        <v>158</v>
      </c>
      <c r="L20" s="254"/>
      <c r="M20" s="235" t="s">
        <v>158</v>
      </c>
    </row>
    <row r="21" spans="1:13" ht="15.95" customHeight="1" x14ac:dyDescent="0.15">
      <c r="A21" s="239"/>
      <c r="B21" s="242"/>
      <c r="C21" s="245"/>
      <c r="D21" s="248"/>
      <c r="E21" s="251"/>
      <c r="F21" s="146">
        <v>120</v>
      </c>
      <c r="G21" s="148" t="s">
        <v>157</v>
      </c>
      <c r="H21" s="147"/>
      <c r="I21" s="148" t="s">
        <v>157</v>
      </c>
      <c r="J21" s="148" t="s">
        <v>193</v>
      </c>
      <c r="K21" s="255"/>
      <c r="L21" s="256"/>
      <c r="M21" s="236"/>
    </row>
    <row r="22" spans="1:13" ht="15.95" customHeight="1" x14ac:dyDescent="0.15">
      <c r="A22" s="239"/>
      <c r="B22" s="242"/>
      <c r="C22" s="245"/>
      <c r="D22" s="248"/>
      <c r="E22" s="251"/>
      <c r="F22" s="146">
        <v>180</v>
      </c>
      <c r="G22" s="148" t="s">
        <v>157</v>
      </c>
      <c r="H22" s="148" t="s">
        <v>157</v>
      </c>
      <c r="I22" s="148" t="s">
        <v>157</v>
      </c>
      <c r="J22" s="148" t="s">
        <v>193</v>
      </c>
      <c r="K22" s="255"/>
      <c r="L22" s="256"/>
      <c r="M22" s="236"/>
    </row>
    <row r="23" spans="1:13" ht="15.95" customHeight="1" x14ac:dyDescent="0.15">
      <c r="A23" s="240"/>
      <c r="B23" s="243"/>
      <c r="C23" s="246"/>
      <c r="D23" s="249"/>
      <c r="E23" s="252"/>
      <c r="F23" s="146">
        <f>E20-300</f>
        <v>50</v>
      </c>
      <c r="G23" s="148" t="s">
        <v>157</v>
      </c>
      <c r="H23" s="148" t="s">
        <v>157</v>
      </c>
      <c r="I23" s="148" t="s">
        <v>157</v>
      </c>
      <c r="J23" s="148"/>
      <c r="K23" s="257"/>
      <c r="L23" s="258"/>
      <c r="M23" s="237"/>
    </row>
    <row r="24" spans="1:13" ht="15.95" customHeight="1" x14ac:dyDescent="0.15">
      <c r="A24" s="238" t="s">
        <v>208</v>
      </c>
      <c r="B24" s="241">
        <v>40</v>
      </c>
      <c r="C24" s="244"/>
      <c r="D24" s="247"/>
      <c r="E24" s="250">
        <v>250</v>
      </c>
      <c r="F24" s="146">
        <v>0</v>
      </c>
      <c r="G24" s="147"/>
      <c r="H24" s="148" t="s">
        <v>157</v>
      </c>
      <c r="I24" s="148" t="s">
        <v>157</v>
      </c>
      <c r="J24" s="148" t="s">
        <v>193</v>
      </c>
      <c r="K24" s="253" t="s">
        <v>158</v>
      </c>
      <c r="L24" s="254"/>
      <c r="M24" s="235" t="s">
        <v>158</v>
      </c>
    </row>
    <row r="25" spans="1:13" ht="15.95" customHeight="1" x14ac:dyDescent="0.15">
      <c r="A25" s="239"/>
      <c r="B25" s="242"/>
      <c r="C25" s="245"/>
      <c r="D25" s="248"/>
      <c r="E25" s="251"/>
      <c r="F25" s="146">
        <v>120</v>
      </c>
      <c r="G25" s="148" t="s">
        <v>157</v>
      </c>
      <c r="H25" s="147"/>
      <c r="I25" s="148" t="s">
        <v>157</v>
      </c>
      <c r="J25" s="148" t="s">
        <v>193</v>
      </c>
      <c r="K25" s="255"/>
      <c r="L25" s="256"/>
      <c r="M25" s="236"/>
    </row>
    <row r="26" spans="1:13" ht="15.95" customHeight="1" x14ac:dyDescent="0.15">
      <c r="A26" s="239"/>
      <c r="B26" s="242"/>
      <c r="C26" s="245"/>
      <c r="D26" s="248"/>
      <c r="E26" s="251"/>
      <c r="F26" s="146">
        <f t="shared" ref="F26" si="0">E24-F25</f>
        <v>130</v>
      </c>
      <c r="G26" s="148" t="s">
        <v>157</v>
      </c>
      <c r="H26" s="148" t="s">
        <v>157</v>
      </c>
      <c r="I26" s="148" t="s">
        <v>157</v>
      </c>
      <c r="J26" s="148" t="s">
        <v>193</v>
      </c>
      <c r="K26" s="255"/>
      <c r="L26" s="256"/>
      <c r="M26" s="236"/>
    </row>
    <row r="27" spans="1:13" ht="15.95" customHeight="1" x14ac:dyDescent="0.15">
      <c r="A27" s="240"/>
      <c r="B27" s="243"/>
      <c r="C27" s="246"/>
      <c r="D27" s="249"/>
      <c r="E27" s="252"/>
      <c r="F27" s="146">
        <v>0</v>
      </c>
      <c r="G27" s="148" t="s">
        <v>157</v>
      </c>
      <c r="H27" s="148" t="s">
        <v>157</v>
      </c>
      <c r="I27" s="148" t="s">
        <v>157</v>
      </c>
      <c r="J27" s="148" t="s">
        <v>193</v>
      </c>
      <c r="K27" s="257"/>
      <c r="L27" s="258"/>
      <c r="M27" s="237"/>
    </row>
    <row r="28" spans="1:13" ht="15.95" customHeight="1" x14ac:dyDescent="0.15">
      <c r="A28" s="238" t="s">
        <v>209</v>
      </c>
      <c r="B28" s="241">
        <v>40</v>
      </c>
      <c r="C28" s="244"/>
      <c r="D28" s="247"/>
      <c r="E28" s="250">
        <v>200</v>
      </c>
      <c r="F28" s="146">
        <v>0</v>
      </c>
      <c r="G28" s="147"/>
      <c r="H28" s="148" t="s">
        <v>157</v>
      </c>
      <c r="I28" s="148" t="s">
        <v>157</v>
      </c>
      <c r="J28" s="148" t="s">
        <v>193</v>
      </c>
      <c r="K28" s="253" t="s">
        <v>158</v>
      </c>
      <c r="L28" s="254"/>
      <c r="M28" s="235" t="s">
        <v>158</v>
      </c>
    </row>
    <row r="29" spans="1:13" ht="15.95" customHeight="1" x14ac:dyDescent="0.15">
      <c r="A29" s="239"/>
      <c r="B29" s="242"/>
      <c r="C29" s="245"/>
      <c r="D29" s="248"/>
      <c r="E29" s="251"/>
      <c r="F29" s="146">
        <v>120</v>
      </c>
      <c r="G29" s="148" t="s">
        <v>157</v>
      </c>
      <c r="H29" s="147"/>
      <c r="I29" s="148" t="s">
        <v>157</v>
      </c>
      <c r="J29" s="148" t="s">
        <v>193</v>
      </c>
      <c r="K29" s="255"/>
      <c r="L29" s="256"/>
      <c r="M29" s="236"/>
    </row>
    <row r="30" spans="1:13" ht="15.95" customHeight="1" x14ac:dyDescent="0.15">
      <c r="A30" s="239"/>
      <c r="B30" s="242"/>
      <c r="C30" s="245"/>
      <c r="D30" s="248"/>
      <c r="E30" s="251"/>
      <c r="F30" s="146">
        <f t="shared" ref="F30" si="1">E28-F29</f>
        <v>80</v>
      </c>
      <c r="G30" s="148" t="s">
        <v>157</v>
      </c>
      <c r="H30" s="148" t="s">
        <v>157</v>
      </c>
      <c r="I30" s="148" t="s">
        <v>157</v>
      </c>
      <c r="J30" s="148" t="s">
        <v>193</v>
      </c>
      <c r="K30" s="255"/>
      <c r="L30" s="256"/>
      <c r="M30" s="236"/>
    </row>
    <row r="31" spans="1:13" ht="15.95" customHeight="1" x14ac:dyDescent="0.15">
      <c r="A31" s="240"/>
      <c r="B31" s="243"/>
      <c r="C31" s="246"/>
      <c r="D31" s="249"/>
      <c r="E31" s="252"/>
      <c r="F31" s="146">
        <v>0</v>
      </c>
      <c r="G31" s="148" t="s">
        <v>157</v>
      </c>
      <c r="H31" s="148" t="s">
        <v>157</v>
      </c>
      <c r="I31" s="148" t="s">
        <v>157</v>
      </c>
      <c r="J31" s="148" t="s">
        <v>193</v>
      </c>
      <c r="K31" s="257"/>
      <c r="L31" s="258"/>
      <c r="M31" s="237"/>
    </row>
    <row r="32" spans="1:13" ht="15.95" customHeight="1" x14ac:dyDescent="0.15">
      <c r="A32" s="238" t="s">
        <v>210</v>
      </c>
      <c r="B32" s="241">
        <v>40</v>
      </c>
      <c r="C32" s="244"/>
      <c r="D32" s="247"/>
      <c r="E32" s="250">
        <v>250</v>
      </c>
      <c r="F32" s="146">
        <v>0</v>
      </c>
      <c r="G32" s="147"/>
      <c r="H32" s="148" t="s">
        <v>157</v>
      </c>
      <c r="I32" s="148" t="s">
        <v>157</v>
      </c>
      <c r="J32" s="148" t="s">
        <v>193</v>
      </c>
      <c r="K32" s="253" t="s">
        <v>158</v>
      </c>
      <c r="L32" s="254"/>
      <c r="M32" s="235" t="s">
        <v>158</v>
      </c>
    </row>
    <row r="33" spans="1:13" ht="15.95" customHeight="1" x14ac:dyDescent="0.15">
      <c r="A33" s="239"/>
      <c r="B33" s="242"/>
      <c r="C33" s="245"/>
      <c r="D33" s="248"/>
      <c r="E33" s="251"/>
      <c r="F33" s="146">
        <v>120</v>
      </c>
      <c r="G33" s="148" t="s">
        <v>157</v>
      </c>
      <c r="H33" s="147"/>
      <c r="I33" s="148" t="s">
        <v>157</v>
      </c>
      <c r="J33" s="148" t="s">
        <v>193</v>
      </c>
      <c r="K33" s="255"/>
      <c r="L33" s="256"/>
      <c r="M33" s="236"/>
    </row>
    <row r="34" spans="1:13" ht="15.95" customHeight="1" x14ac:dyDescent="0.15">
      <c r="A34" s="239"/>
      <c r="B34" s="242"/>
      <c r="C34" s="245"/>
      <c r="D34" s="248"/>
      <c r="E34" s="251"/>
      <c r="F34" s="146">
        <f t="shared" ref="F34" si="2">E32-F33</f>
        <v>130</v>
      </c>
      <c r="G34" s="148" t="s">
        <v>157</v>
      </c>
      <c r="H34" s="148" t="s">
        <v>157</v>
      </c>
      <c r="I34" s="148" t="s">
        <v>157</v>
      </c>
      <c r="J34" s="148" t="s">
        <v>193</v>
      </c>
      <c r="K34" s="255"/>
      <c r="L34" s="256"/>
      <c r="M34" s="236"/>
    </row>
    <row r="35" spans="1:13" ht="15.95" customHeight="1" x14ac:dyDescent="0.15">
      <c r="A35" s="240"/>
      <c r="B35" s="243"/>
      <c r="C35" s="246"/>
      <c r="D35" s="249"/>
      <c r="E35" s="252"/>
      <c r="F35" s="146">
        <v>0</v>
      </c>
      <c r="G35" s="148" t="s">
        <v>157</v>
      </c>
      <c r="H35" s="148" t="s">
        <v>157</v>
      </c>
      <c r="I35" s="148" t="s">
        <v>157</v>
      </c>
      <c r="J35" s="148" t="s">
        <v>193</v>
      </c>
      <c r="K35" s="257"/>
      <c r="L35" s="258"/>
      <c r="M35" s="237"/>
    </row>
    <row r="36" spans="1:13" ht="15.95" customHeight="1" x14ac:dyDescent="0.15">
      <c r="A36" s="238" t="s">
        <v>211</v>
      </c>
      <c r="B36" s="241">
        <v>40</v>
      </c>
      <c r="C36" s="244"/>
      <c r="D36" s="247"/>
      <c r="E36" s="250">
        <v>250</v>
      </c>
      <c r="F36" s="146">
        <v>0</v>
      </c>
      <c r="G36" s="147"/>
      <c r="H36" s="148" t="s">
        <v>157</v>
      </c>
      <c r="I36" s="148" t="s">
        <v>157</v>
      </c>
      <c r="J36" s="148" t="s">
        <v>193</v>
      </c>
      <c r="K36" s="253" t="s">
        <v>158</v>
      </c>
      <c r="L36" s="254"/>
      <c r="M36" s="235" t="s">
        <v>158</v>
      </c>
    </row>
    <row r="37" spans="1:13" ht="15.95" customHeight="1" x14ac:dyDescent="0.15">
      <c r="A37" s="239"/>
      <c r="B37" s="242"/>
      <c r="C37" s="245"/>
      <c r="D37" s="248"/>
      <c r="E37" s="251"/>
      <c r="F37" s="146">
        <v>120</v>
      </c>
      <c r="G37" s="148" t="s">
        <v>157</v>
      </c>
      <c r="H37" s="147"/>
      <c r="I37" s="148" t="s">
        <v>157</v>
      </c>
      <c r="J37" s="148" t="s">
        <v>193</v>
      </c>
      <c r="K37" s="255"/>
      <c r="L37" s="256"/>
      <c r="M37" s="236"/>
    </row>
    <row r="38" spans="1:13" ht="15.95" customHeight="1" x14ac:dyDescent="0.15">
      <c r="A38" s="239"/>
      <c r="B38" s="242"/>
      <c r="C38" s="245"/>
      <c r="D38" s="248"/>
      <c r="E38" s="251"/>
      <c r="F38" s="146">
        <f t="shared" ref="F38" si="3">E36-F37</f>
        <v>130</v>
      </c>
      <c r="G38" s="148" t="s">
        <v>157</v>
      </c>
      <c r="H38" s="148" t="s">
        <v>157</v>
      </c>
      <c r="I38" s="148" t="s">
        <v>157</v>
      </c>
      <c r="J38" s="148" t="s">
        <v>193</v>
      </c>
      <c r="K38" s="255"/>
      <c r="L38" s="256"/>
      <c r="M38" s="236"/>
    </row>
    <row r="39" spans="1:13" ht="15.95" customHeight="1" x14ac:dyDescent="0.15">
      <c r="A39" s="240"/>
      <c r="B39" s="243"/>
      <c r="C39" s="246"/>
      <c r="D39" s="249"/>
      <c r="E39" s="252"/>
      <c r="F39" s="146">
        <v>0</v>
      </c>
      <c r="G39" s="148" t="s">
        <v>157</v>
      </c>
      <c r="H39" s="148" t="s">
        <v>157</v>
      </c>
      <c r="I39" s="148" t="s">
        <v>157</v>
      </c>
      <c r="J39" s="148" t="s">
        <v>193</v>
      </c>
      <c r="K39" s="257"/>
      <c r="L39" s="258"/>
      <c r="M39" s="237"/>
    </row>
    <row r="40" spans="1:13" ht="15.95" customHeight="1" x14ac:dyDescent="0.15">
      <c r="A40" s="238" t="s">
        <v>212</v>
      </c>
      <c r="B40" s="241">
        <v>40</v>
      </c>
      <c r="C40" s="244"/>
      <c r="D40" s="247"/>
      <c r="E40" s="250">
        <v>250</v>
      </c>
      <c r="F40" s="146">
        <v>0</v>
      </c>
      <c r="G40" s="147"/>
      <c r="H40" s="148" t="s">
        <v>157</v>
      </c>
      <c r="I40" s="148" t="s">
        <v>157</v>
      </c>
      <c r="J40" s="148" t="s">
        <v>193</v>
      </c>
      <c r="K40" s="253" t="s">
        <v>158</v>
      </c>
      <c r="L40" s="254"/>
      <c r="M40" s="235" t="s">
        <v>158</v>
      </c>
    </row>
    <row r="41" spans="1:13" ht="15.95" customHeight="1" x14ac:dyDescent="0.15">
      <c r="A41" s="239"/>
      <c r="B41" s="242"/>
      <c r="C41" s="245"/>
      <c r="D41" s="248"/>
      <c r="E41" s="251"/>
      <c r="F41" s="146">
        <v>120</v>
      </c>
      <c r="G41" s="148" t="s">
        <v>157</v>
      </c>
      <c r="H41" s="147"/>
      <c r="I41" s="148" t="s">
        <v>157</v>
      </c>
      <c r="J41" s="148" t="s">
        <v>193</v>
      </c>
      <c r="K41" s="255"/>
      <c r="L41" s="256"/>
      <c r="M41" s="236"/>
    </row>
    <row r="42" spans="1:13" ht="15.95" customHeight="1" x14ac:dyDescent="0.15">
      <c r="A42" s="239"/>
      <c r="B42" s="242"/>
      <c r="C42" s="245"/>
      <c r="D42" s="248"/>
      <c r="E42" s="251"/>
      <c r="F42" s="146">
        <f t="shared" ref="F42" si="4">E40-F41</f>
        <v>130</v>
      </c>
      <c r="G42" s="148" t="s">
        <v>157</v>
      </c>
      <c r="H42" s="148" t="s">
        <v>157</v>
      </c>
      <c r="I42" s="148" t="s">
        <v>157</v>
      </c>
      <c r="J42" s="148" t="s">
        <v>193</v>
      </c>
      <c r="K42" s="255"/>
      <c r="L42" s="256"/>
      <c r="M42" s="236"/>
    </row>
    <row r="43" spans="1:13" ht="15.95" customHeight="1" x14ac:dyDescent="0.15">
      <c r="A43" s="240"/>
      <c r="B43" s="243"/>
      <c r="C43" s="246"/>
      <c r="D43" s="249"/>
      <c r="E43" s="252"/>
      <c r="F43" s="146">
        <v>0</v>
      </c>
      <c r="G43" s="148" t="s">
        <v>157</v>
      </c>
      <c r="H43" s="148" t="s">
        <v>157</v>
      </c>
      <c r="I43" s="148" t="s">
        <v>157</v>
      </c>
      <c r="J43" s="148" t="s">
        <v>193</v>
      </c>
      <c r="K43" s="257"/>
      <c r="L43" s="258"/>
      <c r="M43" s="237"/>
    </row>
    <row r="44" spans="1:13" ht="15.95" customHeight="1" x14ac:dyDescent="0.15">
      <c r="A44" s="238" t="s">
        <v>213</v>
      </c>
      <c r="B44" s="241">
        <v>40</v>
      </c>
      <c r="C44" s="244"/>
      <c r="D44" s="247"/>
      <c r="E44" s="250">
        <v>200</v>
      </c>
      <c r="F44" s="146">
        <v>0</v>
      </c>
      <c r="G44" s="147"/>
      <c r="H44" s="148" t="s">
        <v>157</v>
      </c>
      <c r="I44" s="148" t="s">
        <v>157</v>
      </c>
      <c r="J44" s="148" t="s">
        <v>193</v>
      </c>
      <c r="K44" s="253" t="s">
        <v>158</v>
      </c>
      <c r="L44" s="254"/>
      <c r="M44" s="235" t="s">
        <v>158</v>
      </c>
    </row>
    <row r="45" spans="1:13" ht="15.95" customHeight="1" x14ac:dyDescent="0.15">
      <c r="A45" s="239"/>
      <c r="B45" s="242"/>
      <c r="C45" s="245"/>
      <c r="D45" s="248"/>
      <c r="E45" s="251"/>
      <c r="F45" s="146">
        <v>120</v>
      </c>
      <c r="G45" s="148" t="s">
        <v>157</v>
      </c>
      <c r="H45" s="147"/>
      <c r="I45" s="148" t="s">
        <v>157</v>
      </c>
      <c r="J45" s="148" t="s">
        <v>193</v>
      </c>
      <c r="K45" s="255"/>
      <c r="L45" s="256"/>
      <c r="M45" s="236"/>
    </row>
    <row r="46" spans="1:13" ht="15.95" customHeight="1" x14ac:dyDescent="0.15">
      <c r="A46" s="239"/>
      <c r="B46" s="242"/>
      <c r="C46" s="245"/>
      <c r="D46" s="248"/>
      <c r="E46" s="251"/>
      <c r="F46" s="146">
        <f t="shared" ref="F46" si="5">E44-F45</f>
        <v>80</v>
      </c>
      <c r="G46" s="148" t="s">
        <v>157</v>
      </c>
      <c r="H46" s="148" t="s">
        <v>157</v>
      </c>
      <c r="I46" s="148" t="s">
        <v>157</v>
      </c>
      <c r="J46" s="148" t="s">
        <v>193</v>
      </c>
      <c r="K46" s="255"/>
      <c r="L46" s="256"/>
      <c r="M46" s="236"/>
    </row>
    <row r="47" spans="1:13" ht="15.95" customHeight="1" x14ac:dyDescent="0.15">
      <c r="A47" s="240"/>
      <c r="B47" s="243"/>
      <c r="C47" s="246"/>
      <c r="D47" s="249"/>
      <c r="E47" s="252"/>
      <c r="F47" s="146">
        <v>0</v>
      </c>
      <c r="G47" s="148" t="s">
        <v>157</v>
      </c>
      <c r="H47" s="148" t="s">
        <v>157</v>
      </c>
      <c r="I47" s="148" t="s">
        <v>157</v>
      </c>
      <c r="J47" s="148" t="s">
        <v>193</v>
      </c>
      <c r="K47" s="257"/>
      <c r="L47" s="258"/>
      <c r="M47" s="237"/>
    </row>
    <row r="48" spans="1:13" ht="15.95" customHeight="1" x14ac:dyDescent="0.15">
      <c r="A48" s="238" t="s">
        <v>214</v>
      </c>
      <c r="B48" s="241">
        <v>40</v>
      </c>
      <c r="C48" s="244"/>
      <c r="D48" s="247"/>
      <c r="E48" s="250">
        <v>250</v>
      </c>
      <c r="F48" s="146">
        <v>0</v>
      </c>
      <c r="G48" s="147"/>
      <c r="H48" s="148" t="s">
        <v>157</v>
      </c>
      <c r="I48" s="148" t="s">
        <v>157</v>
      </c>
      <c r="J48" s="148" t="s">
        <v>193</v>
      </c>
      <c r="K48" s="253" t="s">
        <v>158</v>
      </c>
      <c r="L48" s="254"/>
      <c r="M48" s="235" t="s">
        <v>158</v>
      </c>
    </row>
    <row r="49" spans="1:13" ht="15.95" customHeight="1" x14ac:dyDescent="0.15">
      <c r="A49" s="239"/>
      <c r="B49" s="242"/>
      <c r="C49" s="245"/>
      <c r="D49" s="248"/>
      <c r="E49" s="251"/>
      <c r="F49" s="146">
        <v>120</v>
      </c>
      <c r="G49" s="148" t="s">
        <v>157</v>
      </c>
      <c r="H49" s="147"/>
      <c r="I49" s="148" t="s">
        <v>157</v>
      </c>
      <c r="J49" s="148" t="s">
        <v>193</v>
      </c>
      <c r="K49" s="255"/>
      <c r="L49" s="256"/>
      <c r="M49" s="236"/>
    </row>
    <row r="50" spans="1:13" ht="15.95" customHeight="1" x14ac:dyDescent="0.15">
      <c r="A50" s="239"/>
      <c r="B50" s="242"/>
      <c r="C50" s="245"/>
      <c r="D50" s="248"/>
      <c r="E50" s="251"/>
      <c r="F50" s="146">
        <f t="shared" ref="F50" si="6">E48-F49</f>
        <v>130</v>
      </c>
      <c r="G50" s="148" t="s">
        <v>157</v>
      </c>
      <c r="H50" s="148" t="s">
        <v>157</v>
      </c>
      <c r="I50" s="148"/>
      <c r="J50" s="148" t="s">
        <v>193</v>
      </c>
      <c r="K50" s="255"/>
      <c r="L50" s="256"/>
      <c r="M50" s="236"/>
    </row>
    <row r="51" spans="1:13" ht="15.95" customHeight="1" x14ac:dyDescent="0.15">
      <c r="A51" s="240"/>
      <c r="B51" s="243"/>
      <c r="C51" s="246"/>
      <c r="D51" s="249"/>
      <c r="E51" s="252"/>
      <c r="F51" s="146">
        <v>0</v>
      </c>
      <c r="G51" s="148" t="s">
        <v>157</v>
      </c>
      <c r="H51" s="148" t="s">
        <v>157</v>
      </c>
      <c r="I51" s="148" t="s">
        <v>157</v>
      </c>
      <c r="J51" s="148" t="s">
        <v>193</v>
      </c>
      <c r="K51" s="257"/>
      <c r="L51" s="258"/>
      <c r="M51" s="237"/>
    </row>
    <row r="52" spans="1:13" ht="15.95" customHeight="1" x14ac:dyDescent="0.15">
      <c r="A52" s="238" t="s">
        <v>215</v>
      </c>
      <c r="B52" s="241">
        <v>40</v>
      </c>
      <c r="C52" s="244"/>
      <c r="D52" s="247"/>
      <c r="E52" s="250">
        <v>250</v>
      </c>
      <c r="F52" s="146">
        <v>0</v>
      </c>
      <c r="G52" s="147"/>
      <c r="H52" s="148" t="s">
        <v>157</v>
      </c>
      <c r="I52" s="148" t="s">
        <v>157</v>
      </c>
      <c r="J52" s="148" t="s">
        <v>193</v>
      </c>
      <c r="K52" s="253" t="s">
        <v>158</v>
      </c>
      <c r="L52" s="254"/>
      <c r="M52" s="235" t="s">
        <v>158</v>
      </c>
    </row>
    <row r="53" spans="1:13" ht="15.95" customHeight="1" x14ac:dyDescent="0.15">
      <c r="A53" s="239"/>
      <c r="B53" s="242"/>
      <c r="C53" s="245"/>
      <c r="D53" s="248"/>
      <c r="E53" s="251"/>
      <c r="F53" s="146">
        <v>120</v>
      </c>
      <c r="G53" s="148" t="s">
        <v>157</v>
      </c>
      <c r="H53" s="147"/>
      <c r="I53" s="148" t="s">
        <v>157</v>
      </c>
      <c r="J53" s="148" t="s">
        <v>193</v>
      </c>
      <c r="K53" s="255"/>
      <c r="L53" s="256"/>
      <c r="M53" s="236"/>
    </row>
    <row r="54" spans="1:13" ht="15.95" customHeight="1" x14ac:dyDescent="0.15">
      <c r="A54" s="239"/>
      <c r="B54" s="242"/>
      <c r="C54" s="245"/>
      <c r="D54" s="248"/>
      <c r="E54" s="251"/>
      <c r="F54" s="146">
        <f t="shared" ref="F54" si="7">E52-F53</f>
        <v>130</v>
      </c>
      <c r="G54" s="148" t="s">
        <v>157</v>
      </c>
      <c r="H54" s="148" t="s">
        <v>157</v>
      </c>
      <c r="I54" s="148"/>
      <c r="J54" s="148" t="s">
        <v>193</v>
      </c>
      <c r="K54" s="255"/>
      <c r="L54" s="256"/>
      <c r="M54" s="236"/>
    </row>
    <row r="55" spans="1:13" ht="15.95" customHeight="1" x14ac:dyDescent="0.15">
      <c r="A55" s="240"/>
      <c r="B55" s="243"/>
      <c r="C55" s="246"/>
      <c r="D55" s="249"/>
      <c r="E55" s="252"/>
      <c r="F55" s="146">
        <v>0</v>
      </c>
      <c r="G55" s="148" t="s">
        <v>157</v>
      </c>
      <c r="H55" s="148" t="s">
        <v>157</v>
      </c>
      <c r="I55" s="148" t="s">
        <v>157</v>
      </c>
      <c r="J55" s="148" t="s">
        <v>193</v>
      </c>
      <c r="K55" s="257"/>
      <c r="L55" s="258"/>
      <c r="M55" s="237"/>
    </row>
    <row r="56" spans="1:13" ht="15.95" customHeight="1" x14ac:dyDescent="0.15">
      <c r="A56" s="238" t="s">
        <v>216</v>
      </c>
      <c r="B56" s="241">
        <v>40</v>
      </c>
      <c r="C56" s="244"/>
      <c r="D56" s="247"/>
      <c r="E56" s="250">
        <v>400</v>
      </c>
      <c r="F56" s="146">
        <v>0</v>
      </c>
      <c r="G56" s="147"/>
      <c r="H56" s="148" t="s">
        <v>157</v>
      </c>
      <c r="I56" s="148" t="s">
        <v>157</v>
      </c>
      <c r="J56" s="148" t="s">
        <v>193</v>
      </c>
      <c r="K56" s="253" t="s">
        <v>158</v>
      </c>
      <c r="L56" s="254"/>
      <c r="M56" s="235" t="s">
        <v>158</v>
      </c>
    </row>
    <row r="57" spans="1:13" ht="15.95" customHeight="1" x14ac:dyDescent="0.15">
      <c r="A57" s="239"/>
      <c r="B57" s="242"/>
      <c r="C57" s="245"/>
      <c r="D57" s="248"/>
      <c r="E57" s="251"/>
      <c r="F57" s="146">
        <v>120</v>
      </c>
      <c r="G57" s="148" t="s">
        <v>157</v>
      </c>
      <c r="H57" s="147"/>
      <c r="I57" s="148" t="s">
        <v>157</v>
      </c>
      <c r="J57" s="148" t="s">
        <v>193</v>
      </c>
      <c r="K57" s="255"/>
      <c r="L57" s="256"/>
      <c r="M57" s="236"/>
    </row>
    <row r="58" spans="1:13" ht="15.95" customHeight="1" x14ac:dyDescent="0.15">
      <c r="A58" s="239"/>
      <c r="B58" s="242"/>
      <c r="C58" s="245"/>
      <c r="D58" s="248"/>
      <c r="E58" s="251"/>
      <c r="F58" s="146">
        <v>180</v>
      </c>
      <c r="G58" s="148" t="s">
        <v>157</v>
      </c>
      <c r="H58" s="148" t="s">
        <v>157</v>
      </c>
      <c r="I58" s="148"/>
      <c r="J58" s="148" t="s">
        <v>193</v>
      </c>
      <c r="K58" s="255"/>
      <c r="L58" s="256"/>
      <c r="M58" s="236"/>
    </row>
    <row r="59" spans="1:13" ht="15.95" customHeight="1" x14ac:dyDescent="0.15">
      <c r="A59" s="240"/>
      <c r="B59" s="243"/>
      <c r="C59" s="246"/>
      <c r="D59" s="249"/>
      <c r="E59" s="252"/>
      <c r="F59" s="146">
        <f t="shared" ref="F59" si="8">E56-300</f>
        <v>100</v>
      </c>
      <c r="G59" s="148" t="s">
        <v>157</v>
      </c>
      <c r="H59" s="148" t="s">
        <v>157</v>
      </c>
      <c r="I59" s="148" t="s">
        <v>157</v>
      </c>
      <c r="J59" s="148"/>
      <c r="K59" s="257"/>
      <c r="L59" s="258"/>
      <c r="M59" s="237"/>
    </row>
    <row r="60" spans="1:13" ht="15.95" customHeight="1" x14ac:dyDescent="0.15">
      <c r="A60" s="238" t="s">
        <v>217</v>
      </c>
      <c r="B60" s="241">
        <v>40</v>
      </c>
      <c r="C60" s="244"/>
      <c r="D60" s="247"/>
      <c r="E60" s="250">
        <v>450</v>
      </c>
      <c r="F60" s="146">
        <v>0</v>
      </c>
      <c r="G60" s="147"/>
      <c r="H60" s="148" t="s">
        <v>157</v>
      </c>
      <c r="I60" s="148" t="s">
        <v>157</v>
      </c>
      <c r="J60" s="148" t="s">
        <v>193</v>
      </c>
      <c r="K60" s="253" t="s">
        <v>158</v>
      </c>
      <c r="L60" s="254"/>
      <c r="M60" s="235" t="s">
        <v>158</v>
      </c>
    </row>
    <row r="61" spans="1:13" ht="15.95" customHeight="1" x14ac:dyDescent="0.15">
      <c r="A61" s="239"/>
      <c r="B61" s="242"/>
      <c r="C61" s="245"/>
      <c r="D61" s="248"/>
      <c r="E61" s="251"/>
      <c r="F61" s="146">
        <v>120</v>
      </c>
      <c r="G61" s="148" t="s">
        <v>157</v>
      </c>
      <c r="H61" s="147"/>
      <c r="I61" s="148" t="s">
        <v>157</v>
      </c>
      <c r="J61" s="148" t="s">
        <v>193</v>
      </c>
      <c r="K61" s="255"/>
      <c r="L61" s="256"/>
      <c r="M61" s="236"/>
    </row>
    <row r="62" spans="1:13" ht="15.95" customHeight="1" x14ac:dyDescent="0.15">
      <c r="A62" s="239"/>
      <c r="B62" s="242"/>
      <c r="C62" s="245"/>
      <c r="D62" s="248"/>
      <c r="E62" s="251"/>
      <c r="F62" s="146">
        <v>180</v>
      </c>
      <c r="G62" s="148" t="s">
        <v>157</v>
      </c>
      <c r="H62" s="148" t="s">
        <v>157</v>
      </c>
      <c r="I62" s="148"/>
      <c r="J62" s="148" t="s">
        <v>193</v>
      </c>
      <c r="K62" s="255"/>
      <c r="L62" s="256"/>
      <c r="M62" s="236"/>
    </row>
    <row r="63" spans="1:13" ht="15.95" customHeight="1" x14ac:dyDescent="0.15">
      <c r="A63" s="240"/>
      <c r="B63" s="243"/>
      <c r="C63" s="246"/>
      <c r="D63" s="249"/>
      <c r="E63" s="252"/>
      <c r="F63" s="146">
        <f>E60-300</f>
        <v>150</v>
      </c>
      <c r="G63" s="148" t="s">
        <v>157</v>
      </c>
      <c r="H63" s="148" t="s">
        <v>157</v>
      </c>
      <c r="I63" s="148" t="s">
        <v>157</v>
      </c>
      <c r="J63" s="148"/>
      <c r="K63" s="257"/>
      <c r="L63" s="258"/>
      <c r="M63" s="237"/>
    </row>
    <row r="64" spans="1:13" ht="15.95" customHeight="1" x14ac:dyDescent="0.15">
      <c r="A64" s="238" t="s">
        <v>218</v>
      </c>
      <c r="B64" s="241">
        <v>40</v>
      </c>
      <c r="C64" s="244"/>
      <c r="D64" s="247"/>
      <c r="E64" s="250">
        <v>400</v>
      </c>
      <c r="F64" s="146">
        <v>0</v>
      </c>
      <c r="G64" s="147"/>
      <c r="H64" s="148" t="s">
        <v>157</v>
      </c>
      <c r="I64" s="148" t="s">
        <v>157</v>
      </c>
      <c r="J64" s="148" t="s">
        <v>193</v>
      </c>
      <c r="K64" s="253" t="s">
        <v>158</v>
      </c>
      <c r="L64" s="254"/>
      <c r="M64" s="235" t="s">
        <v>158</v>
      </c>
    </row>
    <row r="65" spans="1:13" ht="15.95" customHeight="1" x14ac:dyDescent="0.15">
      <c r="A65" s="239"/>
      <c r="B65" s="242"/>
      <c r="C65" s="245"/>
      <c r="D65" s="248"/>
      <c r="E65" s="251"/>
      <c r="F65" s="146">
        <v>120</v>
      </c>
      <c r="G65" s="148" t="s">
        <v>157</v>
      </c>
      <c r="H65" s="147"/>
      <c r="I65" s="148" t="s">
        <v>157</v>
      </c>
      <c r="J65" s="148" t="s">
        <v>193</v>
      </c>
      <c r="K65" s="255"/>
      <c r="L65" s="256"/>
      <c r="M65" s="236"/>
    </row>
    <row r="66" spans="1:13" ht="15.95" customHeight="1" x14ac:dyDescent="0.15">
      <c r="A66" s="239"/>
      <c r="B66" s="242"/>
      <c r="C66" s="245"/>
      <c r="D66" s="248"/>
      <c r="E66" s="251"/>
      <c r="F66" s="146">
        <v>180</v>
      </c>
      <c r="G66" s="148" t="s">
        <v>157</v>
      </c>
      <c r="H66" s="148" t="s">
        <v>157</v>
      </c>
      <c r="I66" s="148" t="s">
        <v>157</v>
      </c>
      <c r="J66" s="148" t="s">
        <v>193</v>
      </c>
      <c r="K66" s="255"/>
      <c r="L66" s="256"/>
      <c r="M66" s="236"/>
    </row>
    <row r="67" spans="1:13" ht="15.95" customHeight="1" thickBot="1" x14ac:dyDescent="0.2">
      <c r="A67" s="240"/>
      <c r="B67" s="243"/>
      <c r="C67" s="246"/>
      <c r="D67" s="249"/>
      <c r="E67" s="252"/>
      <c r="F67" s="146">
        <f t="shared" ref="F67" si="9">E64-300</f>
        <v>100</v>
      </c>
      <c r="G67" s="148" t="s">
        <v>157</v>
      </c>
      <c r="H67" s="148" t="s">
        <v>157</v>
      </c>
      <c r="I67" s="148" t="s">
        <v>157</v>
      </c>
      <c r="J67" s="148"/>
      <c r="K67" s="257"/>
      <c r="L67" s="258"/>
      <c r="M67" s="237"/>
    </row>
    <row r="68" spans="1:13" ht="15.95" customHeight="1" thickBot="1" x14ac:dyDescent="0.2">
      <c r="A68" s="149" t="s">
        <v>2</v>
      </c>
      <c r="B68" s="150" t="s">
        <v>8</v>
      </c>
      <c r="C68" s="151"/>
      <c r="D68" s="152"/>
      <c r="E68" s="210">
        <f>+SUM(E20:E67)</f>
        <v>3500</v>
      </c>
      <c r="F68" s="153">
        <f>+SUM(F20:F67)</f>
        <v>3500</v>
      </c>
      <c r="G68" s="153"/>
      <c r="H68" s="153"/>
      <c r="I68" s="153"/>
      <c r="J68" s="153"/>
      <c r="K68" s="230" t="s">
        <v>158</v>
      </c>
      <c r="L68" s="231"/>
      <c r="M68" s="154" t="s">
        <v>159</v>
      </c>
    </row>
    <row r="69" spans="1:13" ht="15.95" customHeight="1" x14ac:dyDescent="0.15">
      <c r="A69" s="155"/>
      <c r="K69" s="232" t="s">
        <v>160</v>
      </c>
      <c r="L69" s="233"/>
      <c r="M69" s="156" t="s">
        <v>158</v>
      </c>
    </row>
    <row r="70" spans="1:13" ht="15.95" customHeight="1" thickBot="1" x14ac:dyDescent="0.2">
      <c r="K70" s="157" t="s">
        <v>161</v>
      </c>
      <c r="L70" s="158"/>
      <c r="M70" s="159" t="s">
        <v>158</v>
      </c>
    </row>
    <row r="72" spans="1:13" x14ac:dyDescent="0.15">
      <c r="A72" s="110" t="s">
        <v>11</v>
      </c>
    </row>
    <row r="73" spans="1:13" ht="14.25" x14ac:dyDescent="0.15">
      <c r="K73" s="160"/>
    </row>
    <row r="74" spans="1:13" x14ac:dyDescent="0.15">
      <c r="A74" s="110" t="s">
        <v>162</v>
      </c>
      <c r="K74" s="295"/>
      <c r="L74" s="295"/>
      <c r="M74" s="295"/>
    </row>
    <row r="75" spans="1:13" x14ac:dyDescent="0.15">
      <c r="A75" t="s">
        <v>163</v>
      </c>
      <c r="K75" s="295"/>
      <c r="L75" s="295"/>
      <c r="M75" s="295"/>
    </row>
    <row r="76" spans="1:13" x14ac:dyDescent="0.15">
      <c r="K76" s="287"/>
      <c r="L76" s="287"/>
      <c r="M76" s="286"/>
    </row>
    <row r="77" spans="1:13" x14ac:dyDescent="0.15">
      <c r="A77" t="s">
        <v>164</v>
      </c>
      <c r="B77"/>
      <c r="C77"/>
      <c r="D77"/>
      <c r="E77"/>
      <c r="F77"/>
      <c r="G77"/>
      <c r="K77" s="287"/>
      <c r="L77" s="287"/>
      <c r="M77" s="286"/>
    </row>
    <row r="78" spans="1:13" x14ac:dyDescent="0.15">
      <c r="A78"/>
      <c r="B78"/>
      <c r="C78"/>
      <c r="D78"/>
      <c r="E78"/>
      <c r="F78"/>
      <c r="G78"/>
      <c r="K78" s="287"/>
      <c r="L78" s="287"/>
      <c r="M78" s="286"/>
    </row>
    <row r="79" spans="1:13" x14ac:dyDescent="0.15">
      <c r="A79" s="110" t="s">
        <v>165</v>
      </c>
      <c r="K79" s="287"/>
      <c r="L79" s="287"/>
      <c r="M79" s="286"/>
    </row>
    <row r="80" spans="1:13" x14ac:dyDescent="0.15">
      <c r="A80" s="234" t="s">
        <v>166</v>
      </c>
      <c r="B80" s="234"/>
      <c r="C80" s="234"/>
      <c r="D80" s="234"/>
      <c r="E80" s="110" t="s">
        <v>167</v>
      </c>
      <c r="K80" s="285"/>
      <c r="L80" s="295"/>
      <c r="M80" s="286"/>
    </row>
    <row r="81" spans="1:13" x14ac:dyDescent="0.15">
      <c r="A81" s="234" t="s">
        <v>168</v>
      </c>
      <c r="B81" s="234"/>
      <c r="C81" s="234"/>
      <c r="D81" s="234"/>
      <c r="E81" s="110" t="s">
        <v>169</v>
      </c>
      <c r="K81" s="295"/>
      <c r="L81" s="295"/>
      <c r="M81" s="286"/>
    </row>
    <row r="82" spans="1:13" x14ac:dyDescent="0.15">
      <c r="A82" s="234" t="s">
        <v>170</v>
      </c>
      <c r="B82" s="234"/>
      <c r="C82" s="234"/>
      <c r="D82" s="234"/>
      <c r="E82" s="110" t="s">
        <v>171</v>
      </c>
    </row>
  </sheetData>
  <mergeCells count="112">
    <mergeCell ref="A2:M2"/>
    <mergeCell ref="A9:F9"/>
    <mergeCell ref="G9:H9"/>
    <mergeCell ref="A11:B14"/>
    <mergeCell ref="B16:D16"/>
    <mergeCell ref="E16:L16"/>
    <mergeCell ref="M20:M23"/>
    <mergeCell ref="A24:A27"/>
    <mergeCell ref="B24:B27"/>
    <mergeCell ref="C24:C27"/>
    <mergeCell ref="D24:D27"/>
    <mergeCell ref="E24:E27"/>
    <mergeCell ref="K24:L27"/>
    <mergeCell ref="M24:M27"/>
    <mergeCell ref="K17:L17"/>
    <mergeCell ref="K18:L18"/>
    <mergeCell ref="K19:L19"/>
    <mergeCell ref="A20:A23"/>
    <mergeCell ref="B20:B23"/>
    <mergeCell ref="C20:C23"/>
    <mergeCell ref="D20:D23"/>
    <mergeCell ref="E20:E23"/>
    <mergeCell ref="K20:L23"/>
    <mergeCell ref="B17:B18"/>
    <mergeCell ref="C17:C18"/>
    <mergeCell ref="G17:G18"/>
    <mergeCell ref="H17:H18"/>
    <mergeCell ref="I17:I18"/>
    <mergeCell ref="J17:J18"/>
    <mergeCell ref="M28:M31"/>
    <mergeCell ref="A32:A35"/>
    <mergeCell ref="B32:B35"/>
    <mergeCell ref="C32:C35"/>
    <mergeCell ref="D32:D35"/>
    <mergeCell ref="E32:E35"/>
    <mergeCell ref="K32:L35"/>
    <mergeCell ref="M32:M35"/>
    <mergeCell ref="A28:A31"/>
    <mergeCell ref="B28:B31"/>
    <mergeCell ref="C28:C31"/>
    <mergeCell ref="D28:D31"/>
    <mergeCell ref="E28:E31"/>
    <mergeCell ref="K28:L31"/>
    <mergeCell ref="M36:M39"/>
    <mergeCell ref="A40:A43"/>
    <mergeCell ref="B40:B43"/>
    <mergeCell ref="C40:C43"/>
    <mergeCell ref="D40:D43"/>
    <mergeCell ref="E40:E43"/>
    <mergeCell ref="K40:L43"/>
    <mergeCell ref="M40:M43"/>
    <mergeCell ref="A36:A39"/>
    <mergeCell ref="B36:B39"/>
    <mergeCell ref="C36:C39"/>
    <mergeCell ref="D36:D39"/>
    <mergeCell ref="E36:E39"/>
    <mergeCell ref="K36:L39"/>
    <mergeCell ref="M44:M47"/>
    <mergeCell ref="A48:A51"/>
    <mergeCell ref="B48:B51"/>
    <mergeCell ref="C48:C51"/>
    <mergeCell ref="D48:D51"/>
    <mergeCell ref="E48:E51"/>
    <mergeCell ref="K48:L51"/>
    <mergeCell ref="M48:M51"/>
    <mergeCell ref="A44:A47"/>
    <mergeCell ref="B44:B47"/>
    <mergeCell ref="C44:C47"/>
    <mergeCell ref="D44:D47"/>
    <mergeCell ref="E44:E47"/>
    <mergeCell ref="K44:L47"/>
    <mergeCell ref="M52:M55"/>
    <mergeCell ref="A56:A59"/>
    <mergeCell ref="B56:B59"/>
    <mergeCell ref="C56:C59"/>
    <mergeCell ref="D56:D59"/>
    <mergeCell ref="E56:E59"/>
    <mergeCell ref="K56:L59"/>
    <mergeCell ref="M56:M59"/>
    <mergeCell ref="A52:A55"/>
    <mergeCell ref="B52:B55"/>
    <mergeCell ref="C52:C55"/>
    <mergeCell ref="D52:D55"/>
    <mergeCell ref="E52:E55"/>
    <mergeCell ref="K52:L55"/>
    <mergeCell ref="M60:M63"/>
    <mergeCell ref="A64:A67"/>
    <mergeCell ref="B64:B67"/>
    <mergeCell ref="C64:C67"/>
    <mergeCell ref="D64:D67"/>
    <mergeCell ref="E64:E67"/>
    <mergeCell ref="K64:L67"/>
    <mergeCell ref="M64:M67"/>
    <mergeCell ref="A60:A63"/>
    <mergeCell ref="B60:B63"/>
    <mergeCell ref="C60:C63"/>
    <mergeCell ref="D60:D63"/>
    <mergeCell ref="E60:E63"/>
    <mergeCell ref="K60:L63"/>
    <mergeCell ref="A82:D82"/>
    <mergeCell ref="K78:L79"/>
    <mergeCell ref="M78:M79"/>
    <mergeCell ref="A80:D80"/>
    <mergeCell ref="K80:L81"/>
    <mergeCell ref="M80:M81"/>
    <mergeCell ref="A81:D81"/>
    <mergeCell ref="K68:L68"/>
    <mergeCell ref="K69:L69"/>
    <mergeCell ref="K74:L75"/>
    <mergeCell ref="M74:M75"/>
    <mergeCell ref="K76:L77"/>
    <mergeCell ref="M76:M77"/>
  </mergeCells>
  <phoneticPr fontId="2"/>
  <printOptions horizontalCentered="1"/>
  <pageMargins left="0.59055118110236227" right="0.59055118110236227" top="0.39370078740157483" bottom="0.39370078740157483" header="0.51181102362204722" footer="0.51181102362204722"/>
  <pageSetup paperSize="9" scale="65" orientation="portrait"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AEAE6F-2846-4400-B4FC-972ECFC8FDE1}">
  <sheetPr>
    <tabColor rgb="FFFFFF00"/>
  </sheetPr>
  <dimension ref="A1:O82"/>
  <sheetViews>
    <sheetView view="pageBreakPreview" topLeftCell="A24" zoomScale="70" zoomScaleNormal="100" zoomScaleSheetLayoutView="70" workbookViewId="0">
      <selection activeCell="A2" sqref="A2:J2"/>
    </sheetView>
  </sheetViews>
  <sheetFormatPr defaultColWidth="9" defaultRowHeight="13.5" x14ac:dyDescent="0.15"/>
  <cols>
    <col min="1" max="1" width="11.375" style="110" customWidth="1"/>
    <col min="2" max="2" width="8.75" style="110" customWidth="1"/>
    <col min="3" max="3" width="8.625" style="110" customWidth="1"/>
    <col min="4" max="4" width="11.75" style="110" bestFit="1" customWidth="1"/>
    <col min="5" max="5" width="8.375" style="110" customWidth="1"/>
    <col min="6" max="6" width="11.25" style="110" customWidth="1"/>
    <col min="7" max="7" width="9.75" style="110" customWidth="1"/>
    <col min="8" max="9" width="11.25" style="110" customWidth="1"/>
    <col min="10" max="10" width="11.375" style="110" customWidth="1"/>
    <col min="11" max="11" width="7.875" style="110" bestFit="1" customWidth="1"/>
    <col min="12" max="12" width="12.5" style="110" bestFit="1" customWidth="1"/>
    <col min="13" max="13" width="13.625" style="110" bestFit="1" customWidth="1"/>
    <col min="14" max="14" width="12.375" style="110" customWidth="1"/>
    <col min="15" max="15" width="6" style="110" customWidth="1"/>
    <col min="16" max="16384" width="9" style="110"/>
  </cols>
  <sheetData>
    <row r="1" spans="1:15" x14ac:dyDescent="0.15">
      <c r="M1" s="110" t="s">
        <v>194</v>
      </c>
    </row>
    <row r="2" spans="1:15" ht="17.25" x14ac:dyDescent="0.15">
      <c r="A2" s="229" t="s">
        <v>112</v>
      </c>
      <c r="B2" s="229"/>
      <c r="C2" s="229"/>
      <c r="D2" s="229"/>
      <c r="E2" s="229"/>
      <c r="F2" s="229"/>
      <c r="G2" s="229"/>
      <c r="H2" s="229"/>
      <c r="I2" s="229"/>
      <c r="J2" s="229"/>
      <c r="K2" s="229"/>
      <c r="L2" s="229"/>
      <c r="M2" s="229"/>
      <c r="N2" s="113"/>
    </row>
    <row r="3" spans="1:15" ht="7.5" customHeight="1" x14ac:dyDescent="0.15">
      <c r="E3" s="115"/>
      <c r="F3" s="115"/>
      <c r="G3" s="115"/>
      <c r="H3" s="115"/>
      <c r="I3" s="115"/>
      <c r="J3" s="115"/>
      <c r="K3" s="115"/>
      <c r="L3" s="115"/>
      <c r="M3" s="115"/>
      <c r="N3" s="115"/>
    </row>
    <row r="4" spans="1:15" ht="17.25" x14ac:dyDescent="0.15">
      <c r="A4" s="112" t="s">
        <v>12</v>
      </c>
      <c r="B4" s="22" t="str">
        <f>施設一覧!B4</f>
        <v>令和８年度東信森林管理署庁舎等電力供給業務（単価）</v>
      </c>
      <c r="E4" s="115"/>
      <c r="F4" s="115"/>
      <c r="G4" s="115"/>
      <c r="H4" s="115"/>
      <c r="I4" s="115"/>
      <c r="J4" s="115"/>
      <c r="K4" s="115"/>
      <c r="L4" s="115"/>
      <c r="M4" s="115"/>
      <c r="N4" s="115"/>
    </row>
    <row r="5" spans="1:15" ht="17.25" x14ac:dyDescent="0.15">
      <c r="A5" s="110" t="s">
        <v>13</v>
      </c>
      <c r="B5" s="112" t="s">
        <v>255</v>
      </c>
      <c r="E5" s="115"/>
      <c r="F5" s="115"/>
      <c r="G5" s="115"/>
      <c r="H5" s="115"/>
      <c r="I5" s="115"/>
      <c r="J5" s="115"/>
      <c r="K5" s="115"/>
      <c r="L5" s="115"/>
      <c r="M5" s="115"/>
      <c r="N5" s="115"/>
    </row>
    <row r="6" spans="1:15" ht="17.25" x14ac:dyDescent="0.15">
      <c r="A6" s="110" t="s">
        <v>128</v>
      </c>
      <c r="C6" s="112" t="s">
        <v>239</v>
      </c>
      <c r="E6" s="115"/>
      <c r="F6" s="115"/>
      <c r="G6" s="115"/>
      <c r="H6" s="115"/>
      <c r="I6" s="115"/>
      <c r="J6" s="115"/>
      <c r="K6" s="115"/>
      <c r="L6" s="115"/>
      <c r="M6" s="115"/>
      <c r="N6" s="115"/>
    </row>
    <row r="7" spans="1:15" ht="17.25" x14ac:dyDescent="0.15">
      <c r="D7" s="112"/>
      <c r="E7" s="115"/>
      <c r="F7" s="115"/>
      <c r="G7" s="115"/>
      <c r="H7" s="115"/>
      <c r="I7" s="115"/>
      <c r="J7" s="115"/>
      <c r="K7" s="115"/>
      <c r="L7" s="115"/>
      <c r="M7" s="115"/>
      <c r="N7" s="115"/>
    </row>
    <row r="8" spans="1:15" ht="15.95" customHeight="1" x14ac:dyDescent="0.15">
      <c r="A8" s="120" t="s">
        <v>195</v>
      </c>
      <c r="N8" s="121"/>
    </row>
    <row r="9" spans="1:15" ht="15.95" customHeight="1" x14ac:dyDescent="0.15">
      <c r="A9" s="263" t="s">
        <v>14</v>
      </c>
      <c r="B9" s="264"/>
      <c r="C9" s="264"/>
      <c r="D9" s="264"/>
      <c r="E9" s="264"/>
      <c r="F9" s="265"/>
      <c r="G9" s="266" t="s">
        <v>15</v>
      </c>
      <c r="H9" s="267"/>
      <c r="O9" s="121"/>
    </row>
    <row r="10" spans="1:15" ht="15.95" customHeight="1" x14ac:dyDescent="0.15">
      <c r="A10" s="122" t="s">
        <v>16</v>
      </c>
      <c r="B10" s="123"/>
      <c r="C10" s="124" t="s">
        <v>256</v>
      </c>
      <c r="D10" s="123"/>
      <c r="E10" s="123"/>
      <c r="F10" s="123"/>
      <c r="G10" s="125"/>
      <c r="H10" s="126" t="s">
        <v>131</v>
      </c>
      <c r="O10" s="121"/>
    </row>
    <row r="11" spans="1:15" ht="15.95" customHeight="1" x14ac:dyDescent="0.15">
      <c r="A11" s="268" t="s">
        <v>18</v>
      </c>
      <c r="B11" s="269"/>
      <c r="C11" s="122" t="s">
        <v>132</v>
      </c>
      <c r="D11" s="123"/>
      <c r="E11" s="123"/>
      <c r="F11" s="123"/>
      <c r="G11" s="125"/>
      <c r="H11" s="126" t="s">
        <v>17</v>
      </c>
      <c r="O11" s="121"/>
    </row>
    <row r="12" spans="1:15" ht="15.95" customHeight="1" x14ac:dyDescent="0.15">
      <c r="A12" s="270"/>
      <c r="B12" s="271"/>
      <c r="C12" s="122" t="s">
        <v>133</v>
      </c>
      <c r="D12" s="123"/>
      <c r="E12" s="123"/>
      <c r="F12" s="123"/>
      <c r="G12" s="125"/>
      <c r="H12" s="126" t="s">
        <v>19</v>
      </c>
      <c r="O12" s="121"/>
    </row>
    <row r="13" spans="1:15" ht="15.95" customHeight="1" x14ac:dyDescent="0.15">
      <c r="A13" s="270"/>
      <c r="B13" s="271"/>
      <c r="C13" s="122" t="s">
        <v>134</v>
      </c>
      <c r="D13" s="123"/>
      <c r="E13" s="123"/>
      <c r="F13" s="123"/>
      <c r="G13" s="125"/>
      <c r="H13" s="126" t="s">
        <v>19</v>
      </c>
      <c r="O13" s="121"/>
    </row>
    <row r="14" spans="1:15" ht="15.95" customHeight="1" x14ac:dyDescent="0.15">
      <c r="A14" s="272"/>
      <c r="B14" s="273"/>
      <c r="C14" s="122" t="s">
        <v>135</v>
      </c>
      <c r="D14" s="123"/>
      <c r="E14" s="123"/>
      <c r="F14" s="123"/>
      <c r="G14" s="125"/>
      <c r="H14" s="126" t="s">
        <v>19</v>
      </c>
      <c r="I14" s="120" t="s">
        <v>136</v>
      </c>
      <c r="O14" s="121"/>
    </row>
    <row r="15" spans="1:15" ht="15.95" customHeight="1" thickBot="1" x14ac:dyDescent="0.2">
      <c r="N15" s="121"/>
    </row>
    <row r="16" spans="1:15" ht="15.95" customHeight="1" x14ac:dyDescent="0.15">
      <c r="A16" s="127"/>
      <c r="B16" s="274" t="s">
        <v>1</v>
      </c>
      <c r="C16" s="275"/>
      <c r="D16" s="275"/>
      <c r="E16" s="274" t="s">
        <v>9</v>
      </c>
      <c r="F16" s="275"/>
      <c r="G16" s="275"/>
      <c r="H16" s="275"/>
      <c r="I16" s="275"/>
      <c r="J16" s="275"/>
      <c r="K16" s="275"/>
      <c r="L16" s="276"/>
      <c r="M16" s="128" t="s">
        <v>137</v>
      </c>
    </row>
    <row r="17" spans="1:13" ht="20.45" customHeight="1" x14ac:dyDescent="0.15">
      <c r="A17" s="129" t="s">
        <v>10</v>
      </c>
      <c r="B17" s="283" t="s">
        <v>138</v>
      </c>
      <c r="C17" s="283" t="s">
        <v>139</v>
      </c>
      <c r="D17" s="130" t="s">
        <v>140</v>
      </c>
      <c r="E17" s="131" t="s">
        <v>3</v>
      </c>
      <c r="F17" s="132" t="s">
        <v>3</v>
      </c>
      <c r="G17" s="259" t="s">
        <v>141</v>
      </c>
      <c r="H17" s="261" t="s">
        <v>142</v>
      </c>
      <c r="I17" s="261" t="s">
        <v>143</v>
      </c>
      <c r="J17" s="261" t="s">
        <v>144</v>
      </c>
      <c r="K17" s="277" t="s">
        <v>145</v>
      </c>
      <c r="L17" s="278"/>
      <c r="M17" s="133" t="s">
        <v>146</v>
      </c>
    </row>
    <row r="18" spans="1:13" ht="20.45" customHeight="1" x14ac:dyDescent="0.15">
      <c r="A18" s="134"/>
      <c r="B18" s="284"/>
      <c r="C18" s="284"/>
      <c r="D18" s="135" t="s">
        <v>197</v>
      </c>
      <c r="E18" s="136" t="s">
        <v>148</v>
      </c>
      <c r="F18" s="137" t="s">
        <v>148</v>
      </c>
      <c r="G18" s="260"/>
      <c r="H18" s="262"/>
      <c r="I18" s="262"/>
      <c r="J18" s="262"/>
      <c r="K18" s="279" t="s">
        <v>149</v>
      </c>
      <c r="L18" s="280"/>
      <c r="M18" s="138" t="s">
        <v>150</v>
      </c>
    </row>
    <row r="19" spans="1:13" ht="15.95" customHeight="1" x14ac:dyDescent="0.15">
      <c r="A19" s="139"/>
      <c r="B19" s="140" t="s">
        <v>151</v>
      </c>
      <c r="C19" s="141" t="s">
        <v>152</v>
      </c>
      <c r="D19" s="142" t="s">
        <v>0</v>
      </c>
      <c r="E19" s="143" t="s">
        <v>7</v>
      </c>
      <c r="F19" s="144" t="s">
        <v>7</v>
      </c>
      <c r="G19" s="137" t="s">
        <v>153</v>
      </c>
      <c r="H19" s="137" t="s">
        <v>154</v>
      </c>
      <c r="I19" s="137" t="s">
        <v>155</v>
      </c>
      <c r="J19" s="137" t="s">
        <v>156</v>
      </c>
      <c r="K19" s="281" t="s">
        <v>0</v>
      </c>
      <c r="L19" s="282"/>
      <c r="M19" s="145" t="s">
        <v>0</v>
      </c>
    </row>
    <row r="20" spans="1:13" ht="15.95" customHeight="1" x14ac:dyDescent="0.15">
      <c r="A20" s="238" t="s">
        <v>207</v>
      </c>
      <c r="B20" s="241">
        <v>30</v>
      </c>
      <c r="C20" s="244"/>
      <c r="D20" s="247"/>
      <c r="E20" s="250">
        <v>20</v>
      </c>
      <c r="F20" s="146">
        <v>0</v>
      </c>
      <c r="G20" s="147"/>
      <c r="H20" s="148" t="s">
        <v>157</v>
      </c>
      <c r="I20" s="148" t="s">
        <v>157</v>
      </c>
      <c r="J20" s="148" t="s">
        <v>157</v>
      </c>
      <c r="K20" s="253" t="s">
        <v>158</v>
      </c>
      <c r="L20" s="254"/>
      <c r="M20" s="235" t="s">
        <v>158</v>
      </c>
    </row>
    <row r="21" spans="1:13" ht="15.95" customHeight="1" x14ac:dyDescent="0.15">
      <c r="A21" s="239"/>
      <c r="B21" s="242"/>
      <c r="C21" s="245"/>
      <c r="D21" s="248"/>
      <c r="E21" s="251"/>
      <c r="F21" s="146">
        <v>120</v>
      </c>
      <c r="G21" s="148" t="s">
        <v>157</v>
      </c>
      <c r="H21" s="147"/>
      <c r="I21" s="148" t="s">
        <v>157</v>
      </c>
      <c r="J21" s="148" t="s">
        <v>157</v>
      </c>
      <c r="K21" s="255"/>
      <c r="L21" s="256"/>
      <c r="M21" s="236"/>
    </row>
    <row r="22" spans="1:13" ht="15.95" customHeight="1" x14ac:dyDescent="0.15">
      <c r="A22" s="239"/>
      <c r="B22" s="242"/>
      <c r="C22" s="245"/>
      <c r="D22" s="248"/>
      <c r="E22" s="251"/>
      <c r="F22" s="146">
        <f>E20-F21</f>
        <v>-100</v>
      </c>
      <c r="G22" s="148" t="s">
        <v>157</v>
      </c>
      <c r="H22" s="148" t="s">
        <v>157</v>
      </c>
      <c r="I22" s="148" t="s">
        <v>157</v>
      </c>
      <c r="J22" s="148" t="s">
        <v>157</v>
      </c>
      <c r="K22" s="255"/>
      <c r="L22" s="256"/>
      <c r="M22" s="236"/>
    </row>
    <row r="23" spans="1:13" ht="15.95" customHeight="1" x14ac:dyDescent="0.15">
      <c r="A23" s="240"/>
      <c r="B23" s="243"/>
      <c r="C23" s="246"/>
      <c r="D23" s="249"/>
      <c r="E23" s="252"/>
      <c r="F23" s="146">
        <v>0</v>
      </c>
      <c r="G23" s="148" t="s">
        <v>157</v>
      </c>
      <c r="H23" s="148" t="s">
        <v>157</v>
      </c>
      <c r="I23" s="148" t="s">
        <v>157</v>
      </c>
      <c r="J23" s="148" t="s">
        <v>157</v>
      </c>
      <c r="K23" s="257"/>
      <c r="L23" s="258"/>
      <c r="M23" s="237"/>
    </row>
    <row r="24" spans="1:13" ht="15.95" customHeight="1" x14ac:dyDescent="0.15">
      <c r="A24" s="238" t="s">
        <v>208</v>
      </c>
      <c r="B24" s="241">
        <v>30</v>
      </c>
      <c r="C24" s="244"/>
      <c r="D24" s="247"/>
      <c r="E24" s="250">
        <v>10</v>
      </c>
      <c r="F24" s="146">
        <v>0</v>
      </c>
      <c r="G24" s="147"/>
      <c r="H24" s="148" t="s">
        <v>157</v>
      </c>
      <c r="I24" s="148" t="s">
        <v>157</v>
      </c>
      <c r="J24" s="148" t="s">
        <v>157</v>
      </c>
      <c r="K24" s="253" t="s">
        <v>158</v>
      </c>
      <c r="L24" s="254"/>
      <c r="M24" s="235" t="s">
        <v>158</v>
      </c>
    </row>
    <row r="25" spans="1:13" ht="15.95" customHeight="1" x14ac:dyDescent="0.15">
      <c r="A25" s="239"/>
      <c r="B25" s="242"/>
      <c r="C25" s="245"/>
      <c r="D25" s="248"/>
      <c r="E25" s="251"/>
      <c r="F25" s="146">
        <v>120</v>
      </c>
      <c r="G25" s="148" t="s">
        <v>157</v>
      </c>
      <c r="H25" s="147"/>
      <c r="I25" s="148" t="s">
        <v>157</v>
      </c>
      <c r="J25" s="148" t="s">
        <v>157</v>
      </c>
      <c r="K25" s="255"/>
      <c r="L25" s="256"/>
      <c r="M25" s="236"/>
    </row>
    <row r="26" spans="1:13" ht="15.95" customHeight="1" x14ac:dyDescent="0.15">
      <c r="A26" s="239"/>
      <c r="B26" s="242"/>
      <c r="C26" s="245"/>
      <c r="D26" s="248"/>
      <c r="E26" s="251"/>
      <c r="F26" s="146">
        <f t="shared" ref="F26" si="0">E24-F25</f>
        <v>-110</v>
      </c>
      <c r="G26" s="148" t="s">
        <v>157</v>
      </c>
      <c r="H26" s="148" t="s">
        <v>157</v>
      </c>
      <c r="I26" s="148" t="s">
        <v>157</v>
      </c>
      <c r="J26" s="148" t="s">
        <v>157</v>
      </c>
      <c r="K26" s="255"/>
      <c r="L26" s="256"/>
      <c r="M26" s="236"/>
    </row>
    <row r="27" spans="1:13" ht="15.95" customHeight="1" x14ac:dyDescent="0.15">
      <c r="A27" s="240"/>
      <c r="B27" s="243"/>
      <c r="C27" s="246"/>
      <c r="D27" s="249"/>
      <c r="E27" s="252"/>
      <c r="F27" s="146">
        <v>0</v>
      </c>
      <c r="G27" s="148" t="s">
        <v>157</v>
      </c>
      <c r="H27" s="148" t="s">
        <v>157</v>
      </c>
      <c r="I27" s="148" t="s">
        <v>157</v>
      </c>
      <c r="J27" s="148" t="s">
        <v>157</v>
      </c>
      <c r="K27" s="257"/>
      <c r="L27" s="258"/>
      <c r="M27" s="237"/>
    </row>
    <row r="28" spans="1:13" ht="15.95" customHeight="1" x14ac:dyDescent="0.15">
      <c r="A28" s="238" t="s">
        <v>209</v>
      </c>
      <c r="B28" s="241">
        <v>30</v>
      </c>
      <c r="C28" s="244"/>
      <c r="D28" s="247"/>
      <c r="E28" s="250">
        <v>10</v>
      </c>
      <c r="F28" s="146">
        <v>0</v>
      </c>
      <c r="G28" s="147"/>
      <c r="H28" s="148" t="s">
        <v>157</v>
      </c>
      <c r="I28" s="148" t="s">
        <v>157</v>
      </c>
      <c r="J28" s="148" t="s">
        <v>157</v>
      </c>
      <c r="K28" s="253" t="s">
        <v>158</v>
      </c>
      <c r="L28" s="254"/>
      <c r="M28" s="235" t="s">
        <v>158</v>
      </c>
    </row>
    <row r="29" spans="1:13" ht="15.95" customHeight="1" x14ac:dyDescent="0.15">
      <c r="A29" s="239"/>
      <c r="B29" s="242"/>
      <c r="C29" s="245"/>
      <c r="D29" s="248"/>
      <c r="E29" s="251"/>
      <c r="F29" s="146">
        <v>120</v>
      </c>
      <c r="G29" s="148" t="s">
        <v>157</v>
      </c>
      <c r="H29" s="147"/>
      <c r="I29" s="148" t="s">
        <v>157</v>
      </c>
      <c r="J29" s="148" t="s">
        <v>157</v>
      </c>
      <c r="K29" s="255"/>
      <c r="L29" s="256"/>
      <c r="M29" s="236"/>
    </row>
    <row r="30" spans="1:13" ht="15.95" customHeight="1" x14ac:dyDescent="0.15">
      <c r="A30" s="239"/>
      <c r="B30" s="242"/>
      <c r="C30" s="245"/>
      <c r="D30" s="248"/>
      <c r="E30" s="251"/>
      <c r="F30" s="146">
        <f t="shared" ref="F30" si="1">E28-F29</f>
        <v>-110</v>
      </c>
      <c r="G30" s="148" t="s">
        <v>157</v>
      </c>
      <c r="H30" s="148" t="s">
        <v>157</v>
      </c>
      <c r="I30" s="148" t="s">
        <v>157</v>
      </c>
      <c r="J30" s="148" t="s">
        <v>157</v>
      </c>
      <c r="K30" s="255"/>
      <c r="L30" s="256"/>
      <c r="M30" s="236"/>
    </row>
    <row r="31" spans="1:13" ht="15.95" customHeight="1" x14ac:dyDescent="0.15">
      <c r="A31" s="240"/>
      <c r="B31" s="243"/>
      <c r="C31" s="246"/>
      <c r="D31" s="249"/>
      <c r="E31" s="252"/>
      <c r="F31" s="146">
        <v>0</v>
      </c>
      <c r="G31" s="148" t="s">
        <v>157</v>
      </c>
      <c r="H31" s="148" t="s">
        <v>157</v>
      </c>
      <c r="I31" s="148" t="s">
        <v>157</v>
      </c>
      <c r="J31" s="148" t="s">
        <v>157</v>
      </c>
      <c r="K31" s="257"/>
      <c r="L31" s="258"/>
      <c r="M31" s="237"/>
    </row>
    <row r="32" spans="1:13" ht="15.95" customHeight="1" x14ac:dyDescent="0.15">
      <c r="A32" s="238" t="s">
        <v>210</v>
      </c>
      <c r="B32" s="241">
        <v>30</v>
      </c>
      <c r="C32" s="244"/>
      <c r="D32" s="247"/>
      <c r="E32" s="250">
        <v>10</v>
      </c>
      <c r="F32" s="146">
        <v>0</v>
      </c>
      <c r="G32" s="147"/>
      <c r="H32" s="148" t="s">
        <v>157</v>
      </c>
      <c r="I32" s="148" t="s">
        <v>157</v>
      </c>
      <c r="J32" s="148" t="s">
        <v>157</v>
      </c>
      <c r="K32" s="253" t="s">
        <v>158</v>
      </c>
      <c r="L32" s="254"/>
      <c r="M32" s="235" t="s">
        <v>158</v>
      </c>
    </row>
    <row r="33" spans="1:13" ht="15.95" customHeight="1" x14ac:dyDescent="0.15">
      <c r="A33" s="239"/>
      <c r="B33" s="242"/>
      <c r="C33" s="245"/>
      <c r="D33" s="248"/>
      <c r="E33" s="251"/>
      <c r="F33" s="146">
        <v>120</v>
      </c>
      <c r="G33" s="148" t="s">
        <v>157</v>
      </c>
      <c r="H33" s="147"/>
      <c r="I33" s="148" t="s">
        <v>157</v>
      </c>
      <c r="J33" s="148" t="s">
        <v>157</v>
      </c>
      <c r="K33" s="255"/>
      <c r="L33" s="256"/>
      <c r="M33" s="236"/>
    </row>
    <row r="34" spans="1:13" ht="15.95" customHeight="1" x14ac:dyDescent="0.15">
      <c r="A34" s="239"/>
      <c r="B34" s="242"/>
      <c r="C34" s="245"/>
      <c r="D34" s="248"/>
      <c r="E34" s="251"/>
      <c r="F34" s="146">
        <f t="shared" ref="F34" si="2">E32-F33</f>
        <v>-110</v>
      </c>
      <c r="G34" s="148" t="s">
        <v>157</v>
      </c>
      <c r="H34" s="148" t="s">
        <v>157</v>
      </c>
      <c r="I34" s="148" t="s">
        <v>157</v>
      </c>
      <c r="J34" s="148" t="s">
        <v>157</v>
      </c>
      <c r="K34" s="255"/>
      <c r="L34" s="256"/>
      <c r="M34" s="236"/>
    </row>
    <row r="35" spans="1:13" ht="15.95" customHeight="1" x14ac:dyDescent="0.15">
      <c r="A35" s="240"/>
      <c r="B35" s="243"/>
      <c r="C35" s="246"/>
      <c r="D35" s="249"/>
      <c r="E35" s="252"/>
      <c r="F35" s="146">
        <v>0</v>
      </c>
      <c r="G35" s="148" t="s">
        <v>157</v>
      </c>
      <c r="H35" s="148" t="s">
        <v>157</v>
      </c>
      <c r="I35" s="148" t="s">
        <v>157</v>
      </c>
      <c r="J35" s="148" t="s">
        <v>157</v>
      </c>
      <c r="K35" s="257"/>
      <c r="L35" s="258"/>
      <c r="M35" s="237"/>
    </row>
    <row r="36" spans="1:13" ht="15.95" customHeight="1" x14ac:dyDescent="0.15">
      <c r="A36" s="238" t="s">
        <v>211</v>
      </c>
      <c r="B36" s="241">
        <v>30</v>
      </c>
      <c r="C36" s="244"/>
      <c r="D36" s="247"/>
      <c r="E36" s="250">
        <v>10</v>
      </c>
      <c r="F36" s="146">
        <v>0</v>
      </c>
      <c r="G36" s="147"/>
      <c r="H36" s="148" t="s">
        <v>157</v>
      </c>
      <c r="I36" s="148" t="s">
        <v>157</v>
      </c>
      <c r="J36" s="148" t="s">
        <v>157</v>
      </c>
      <c r="K36" s="253" t="s">
        <v>158</v>
      </c>
      <c r="L36" s="254"/>
      <c r="M36" s="235" t="s">
        <v>158</v>
      </c>
    </row>
    <row r="37" spans="1:13" ht="15.95" customHeight="1" x14ac:dyDescent="0.15">
      <c r="A37" s="239"/>
      <c r="B37" s="242"/>
      <c r="C37" s="245"/>
      <c r="D37" s="248"/>
      <c r="E37" s="251"/>
      <c r="F37" s="146">
        <v>120</v>
      </c>
      <c r="G37" s="148" t="s">
        <v>157</v>
      </c>
      <c r="H37" s="147"/>
      <c r="I37" s="148" t="s">
        <v>157</v>
      </c>
      <c r="J37" s="148" t="s">
        <v>157</v>
      </c>
      <c r="K37" s="255"/>
      <c r="L37" s="256"/>
      <c r="M37" s="236"/>
    </row>
    <row r="38" spans="1:13" ht="15.95" customHeight="1" x14ac:dyDescent="0.15">
      <c r="A38" s="239"/>
      <c r="B38" s="242"/>
      <c r="C38" s="245"/>
      <c r="D38" s="248"/>
      <c r="E38" s="251"/>
      <c r="F38" s="146">
        <f t="shared" ref="F38" si="3">E36-F37</f>
        <v>-110</v>
      </c>
      <c r="G38" s="148" t="s">
        <v>157</v>
      </c>
      <c r="H38" s="148" t="s">
        <v>157</v>
      </c>
      <c r="I38" s="148" t="s">
        <v>157</v>
      </c>
      <c r="J38" s="148" t="s">
        <v>157</v>
      </c>
      <c r="K38" s="255"/>
      <c r="L38" s="256"/>
      <c r="M38" s="236"/>
    </row>
    <row r="39" spans="1:13" ht="15.95" customHeight="1" x14ac:dyDescent="0.15">
      <c r="A39" s="240"/>
      <c r="B39" s="243"/>
      <c r="C39" s="246"/>
      <c r="D39" s="249"/>
      <c r="E39" s="252"/>
      <c r="F39" s="146">
        <v>0</v>
      </c>
      <c r="G39" s="148" t="s">
        <v>157</v>
      </c>
      <c r="H39" s="148" t="s">
        <v>157</v>
      </c>
      <c r="I39" s="148" t="s">
        <v>157</v>
      </c>
      <c r="J39" s="148" t="s">
        <v>157</v>
      </c>
      <c r="K39" s="257"/>
      <c r="L39" s="258"/>
      <c r="M39" s="237"/>
    </row>
    <row r="40" spans="1:13" ht="15.95" customHeight="1" x14ac:dyDescent="0.15">
      <c r="A40" s="238" t="s">
        <v>212</v>
      </c>
      <c r="B40" s="241">
        <v>30</v>
      </c>
      <c r="C40" s="244"/>
      <c r="D40" s="247"/>
      <c r="E40" s="250">
        <v>10</v>
      </c>
      <c r="F40" s="146">
        <v>0</v>
      </c>
      <c r="G40" s="147"/>
      <c r="H40" s="148" t="s">
        <v>157</v>
      </c>
      <c r="I40" s="148" t="s">
        <v>157</v>
      </c>
      <c r="J40" s="148" t="s">
        <v>157</v>
      </c>
      <c r="K40" s="253" t="s">
        <v>158</v>
      </c>
      <c r="L40" s="254"/>
      <c r="M40" s="235" t="s">
        <v>158</v>
      </c>
    </row>
    <row r="41" spans="1:13" ht="15.95" customHeight="1" x14ac:dyDescent="0.15">
      <c r="A41" s="239"/>
      <c r="B41" s="242"/>
      <c r="C41" s="245"/>
      <c r="D41" s="248"/>
      <c r="E41" s="251"/>
      <c r="F41" s="146">
        <v>120</v>
      </c>
      <c r="G41" s="148" t="s">
        <v>157</v>
      </c>
      <c r="H41" s="147"/>
      <c r="I41" s="148" t="s">
        <v>157</v>
      </c>
      <c r="J41" s="148" t="s">
        <v>157</v>
      </c>
      <c r="K41" s="255"/>
      <c r="L41" s="256"/>
      <c r="M41" s="236"/>
    </row>
    <row r="42" spans="1:13" ht="15.95" customHeight="1" x14ac:dyDescent="0.15">
      <c r="A42" s="239"/>
      <c r="B42" s="242"/>
      <c r="C42" s="245"/>
      <c r="D42" s="248"/>
      <c r="E42" s="251"/>
      <c r="F42" s="146">
        <f t="shared" ref="F42" si="4">E40-F41</f>
        <v>-110</v>
      </c>
      <c r="G42" s="148" t="s">
        <v>157</v>
      </c>
      <c r="H42" s="148" t="s">
        <v>157</v>
      </c>
      <c r="I42" s="148" t="s">
        <v>157</v>
      </c>
      <c r="J42" s="148" t="s">
        <v>157</v>
      </c>
      <c r="K42" s="255"/>
      <c r="L42" s="256"/>
      <c r="M42" s="236"/>
    </row>
    <row r="43" spans="1:13" ht="15.95" customHeight="1" x14ac:dyDescent="0.15">
      <c r="A43" s="240"/>
      <c r="B43" s="243"/>
      <c r="C43" s="246"/>
      <c r="D43" s="249"/>
      <c r="E43" s="252"/>
      <c r="F43" s="146">
        <v>0</v>
      </c>
      <c r="G43" s="148" t="s">
        <v>157</v>
      </c>
      <c r="H43" s="148" t="s">
        <v>157</v>
      </c>
      <c r="I43" s="148" t="s">
        <v>157</v>
      </c>
      <c r="J43" s="148" t="s">
        <v>157</v>
      </c>
      <c r="K43" s="257"/>
      <c r="L43" s="258"/>
      <c r="M43" s="237"/>
    </row>
    <row r="44" spans="1:13" ht="15.95" customHeight="1" x14ac:dyDescent="0.15">
      <c r="A44" s="238" t="s">
        <v>213</v>
      </c>
      <c r="B44" s="241">
        <v>30</v>
      </c>
      <c r="C44" s="244"/>
      <c r="D44" s="247"/>
      <c r="E44" s="250">
        <v>10</v>
      </c>
      <c r="F44" s="146">
        <v>0</v>
      </c>
      <c r="G44" s="147"/>
      <c r="H44" s="148" t="s">
        <v>157</v>
      </c>
      <c r="I44" s="148" t="s">
        <v>157</v>
      </c>
      <c r="J44" s="148" t="s">
        <v>157</v>
      </c>
      <c r="K44" s="253" t="s">
        <v>158</v>
      </c>
      <c r="L44" s="254"/>
      <c r="M44" s="235" t="s">
        <v>158</v>
      </c>
    </row>
    <row r="45" spans="1:13" ht="15.95" customHeight="1" x14ac:dyDescent="0.15">
      <c r="A45" s="239"/>
      <c r="B45" s="242"/>
      <c r="C45" s="245"/>
      <c r="D45" s="248"/>
      <c r="E45" s="251"/>
      <c r="F45" s="146">
        <v>120</v>
      </c>
      <c r="G45" s="148" t="s">
        <v>157</v>
      </c>
      <c r="H45" s="147"/>
      <c r="I45" s="148" t="s">
        <v>157</v>
      </c>
      <c r="J45" s="148" t="s">
        <v>157</v>
      </c>
      <c r="K45" s="255"/>
      <c r="L45" s="256"/>
      <c r="M45" s="236"/>
    </row>
    <row r="46" spans="1:13" ht="15.95" customHeight="1" x14ac:dyDescent="0.15">
      <c r="A46" s="239"/>
      <c r="B46" s="242"/>
      <c r="C46" s="245"/>
      <c r="D46" s="248"/>
      <c r="E46" s="251"/>
      <c r="F46" s="146">
        <f t="shared" ref="F46" si="5">E44-F45</f>
        <v>-110</v>
      </c>
      <c r="G46" s="148" t="s">
        <v>157</v>
      </c>
      <c r="H46" s="148" t="s">
        <v>157</v>
      </c>
      <c r="I46" s="148" t="s">
        <v>157</v>
      </c>
      <c r="J46" s="148" t="s">
        <v>157</v>
      </c>
      <c r="K46" s="255"/>
      <c r="L46" s="256"/>
      <c r="M46" s="236"/>
    </row>
    <row r="47" spans="1:13" ht="15.95" customHeight="1" x14ac:dyDescent="0.15">
      <c r="A47" s="240"/>
      <c r="B47" s="243"/>
      <c r="C47" s="246"/>
      <c r="D47" s="249"/>
      <c r="E47" s="252"/>
      <c r="F47" s="146">
        <v>0</v>
      </c>
      <c r="G47" s="148" t="s">
        <v>157</v>
      </c>
      <c r="H47" s="148" t="s">
        <v>157</v>
      </c>
      <c r="I47" s="148" t="s">
        <v>157</v>
      </c>
      <c r="J47" s="148" t="s">
        <v>157</v>
      </c>
      <c r="K47" s="257"/>
      <c r="L47" s="258"/>
      <c r="M47" s="237"/>
    </row>
    <row r="48" spans="1:13" ht="15.95" customHeight="1" x14ac:dyDescent="0.15">
      <c r="A48" s="238" t="s">
        <v>214</v>
      </c>
      <c r="B48" s="241">
        <v>30</v>
      </c>
      <c r="C48" s="244"/>
      <c r="D48" s="247"/>
      <c r="E48" s="250">
        <v>10</v>
      </c>
      <c r="F48" s="146">
        <v>0</v>
      </c>
      <c r="G48" s="147"/>
      <c r="H48" s="148" t="s">
        <v>157</v>
      </c>
      <c r="I48" s="148" t="s">
        <v>157</v>
      </c>
      <c r="J48" s="148" t="s">
        <v>157</v>
      </c>
      <c r="K48" s="253" t="s">
        <v>158</v>
      </c>
      <c r="L48" s="254"/>
      <c r="M48" s="235" t="s">
        <v>158</v>
      </c>
    </row>
    <row r="49" spans="1:13" ht="15.95" customHeight="1" x14ac:dyDescent="0.15">
      <c r="A49" s="239"/>
      <c r="B49" s="242"/>
      <c r="C49" s="245"/>
      <c r="D49" s="248"/>
      <c r="E49" s="251"/>
      <c r="F49" s="146">
        <v>120</v>
      </c>
      <c r="G49" s="148" t="s">
        <v>157</v>
      </c>
      <c r="H49" s="147"/>
      <c r="I49" s="148" t="s">
        <v>157</v>
      </c>
      <c r="J49" s="148" t="s">
        <v>157</v>
      </c>
      <c r="K49" s="255"/>
      <c r="L49" s="256"/>
      <c r="M49" s="236"/>
    </row>
    <row r="50" spans="1:13" ht="15.95" customHeight="1" x14ac:dyDescent="0.15">
      <c r="A50" s="239"/>
      <c r="B50" s="242"/>
      <c r="C50" s="245"/>
      <c r="D50" s="248"/>
      <c r="E50" s="251"/>
      <c r="F50" s="146">
        <f t="shared" ref="F50" si="6">E48-F49</f>
        <v>-110</v>
      </c>
      <c r="G50" s="148" t="s">
        <v>157</v>
      </c>
      <c r="H50" s="148" t="s">
        <v>157</v>
      </c>
      <c r="I50" s="148"/>
      <c r="J50" s="148" t="s">
        <v>157</v>
      </c>
      <c r="K50" s="255"/>
      <c r="L50" s="256"/>
      <c r="M50" s="236"/>
    </row>
    <row r="51" spans="1:13" ht="15.95" customHeight="1" x14ac:dyDescent="0.15">
      <c r="A51" s="240"/>
      <c r="B51" s="243"/>
      <c r="C51" s="246"/>
      <c r="D51" s="249"/>
      <c r="E51" s="252"/>
      <c r="F51" s="146">
        <v>0</v>
      </c>
      <c r="G51" s="148" t="s">
        <v>157</v>
      </c>
      <c r="H51" s="148" t="s">
        <v>157</v>
      </c>
      <c r="I51" s="148" t="s">
        <v>157</v>
      </c>
      <c r="J51" s="148" t="s">
        <v>157</v>
      </c>
      <c r="K51" s="257"/>
      <c r="L51" s="258"/>
      <c r="M51" s="237"/>
    </row>
    <row r="52" spans="1:13" ht="15.95" customHeight="1" x14ac:dyDescent="0.15">
      <c r="A52" s="238" t="s">
        <v>215</v>
      </c>
      <c r="B52" s="241">
        <v>30</v>
      </c>
      <c r="C52" s="244"/>
      <c r="D52" s="247"/>
      <c r="E52" s="250">
        <v>20</v>
      </c>
      <c r="F52" s="146">
        <v>0</v>
      </c>
      <c r="G52" s="147"/>
      <c r="H52" s="148" t="s">
        <v>157</v>
      </c>
      <c r="I52" s="148" t="s">
        <v>157</v>
      </c>
      <c r="J52" s="148" t="s">
        <v>157</v>
      </c>
      <c r="K52" s="253" t="s">
        <v>158</v>
      </c>
      <c r="L52" s="254"/>
      <c r="M52" s="235" t="s">
        <v>158</v>
      </c>
    </row>
    <row r="53" spans="1:13" ht="15.95" customHeight="1" x14ac:dyDescent="0.15">
      <c r="A53" s="239"/>
      <c r="B53" s="242"/>
      <c r="C53" s="245"/>
      <c r="D53" s="248"/>
      <c r="E53" s="251"/>
      <c r="F53" s="146">
        <v>120</v>
      </c>
      <c r="G53" s="148" t="s">
        <v>157</v>
      </c>
      <c r="H53" s="147"/>
      <c r="I53" s="148" t="s">
        <v>157</v>
      </c>
      <c r="J53" s="148" t="s">
        <v>157</v>
      </c>
      <c r="K53" s="255"/>
      <c r="L53" s="256"/>
      <c r="M53" s="236"/>
    </row>
    <row r="54" spans="1:13" ht="15.95" customHeight="1" x14ac:dyDescent="0.15">
      <c r="A54" s="239"/>
      <c r="B54" s="242"/>
      <c r="C54" s="245"/>
      <c r="D54" s="248"/>
      <c r="E54" s="251"/>
      <c r="F54" s="146">
        <f t="shared" ref="F54" si="7">E52-F53</f>
        <v>-100</v>
      </c>
      <c r="G54" s="148" t="s">
        <v>157</v>
      </c>
      <c r="H54" s="148" t="s">
        <v>157</v>
      </c>
      <c r="I54" s="148"/>
      <c r="J54" s="148" t="s">
        <v>157</v>
      </c>
      <c r="K54" s="255"/>
      <c r="L54" s="256"/>
      <c r="M54" s="236"/>
    </row>
    <row r="55" spans="1:13" ht="15.95" customHeight="1" x14ac:dyDescent="0.15">
      <c r="A55" s="240"/>
      <c r="B55" s="243"/>
      <c r="C55" s="246"/>
      <c r="D55" s="249"/>
      <c r="E55" s="252"/>
      <c r="F55" s="146">
        <v>0</v>
      </c>
      <c r="G55" s="148" t="s">
        <v>157</v>
      </c>
      <c r="H55" s="148" t="s">
        <v>157</v>
      </c>
      <c r="I55" s="148" t="s">
        <v>157</v>
      </c>
      <c r="J55" s="148" t="s">
        <v>157</v>
      </c>
      <c r="K55" s="257"/>
      <c r="L55" s="258"/>
      <c r="M55" s="237"/>
    </row>
    <row r="56" spans="1:13" ht="15.95" customHeight="1" x14ac:dyDescent="0.15">
      <c r="A56" s="238" t="s">
        <v>216</v>
      </c>
      <c r="B56" s="241">
        <v>30</v>
      </c>
      <c r="C56" s="244"/>
      <c r="D56" s="247"/>
      <c r="E56" s="250">
        <v>30</v>
      </c>
      <c r="F56" s="146">
        <v>0</v>
      </c>
      <c r="G56" s="147"/>
      <c r="H56" s="148" t="s">
        <v>157</v>
      </c>
      <c r="I56" s="148" t="s">
        <v>157</v>
      </c>
      <c r="J56" s="148" t="s">
        <v>157</v>
      </c>
      <c r="K56" s="253" t="s">
        <v>158</v>
      </c>
      <c r="L56" s="254"/>
      <c r="M56" s="235" t="s">
        <v>158</v>
      </c>
    </row>
    <row r="57" spans="1:13" ht="15.95" customHeight="1" x14ac:dyDescent="0.15">
      <c r="A57" s="239"/>
      <c r="B57" s="242"/>
      <c r="C57" s="245"/>
      <c r="D57" s="248"/>
      <c r="E57" s="251"/>
      <c r="F57" s="146">
        <v>120</v>
      </c>
      <c r="G57" s="148" t="s">
        <v>157</v>
      </c>
      <c r="H57" s="147"/>
      <c r="I57" s="148" t="s">
        <v>157</v>
      </c>
      <c r="J57" s="148" t="s">
        <v>157</v>
      </c>
      <c r="K57" s="255"/>
      <c r="L57" s="256"/>
      <c r="M57" s="236"/>
    </row>
    <row r="58" spans="1:13" ht="15.95" customHeight="1" x14ac:dyDescent="0.15">
      <c r="A58" s="239"/>
      <c r="B58" s="242"/>
      <c r="C58" s="245"/>
      <c r="D58" s="248"/>
      <c r="E58" s="251"/>
      <c r="F58" s="146">
        <f t="shared" ref="F58" si="8">E56-F57</f>
        <v>-90</v>
      </c>
      <c r="G58" s="148" t="s">
        <v>157</v>
      </c>
      <c r="H58" s="148" t="s">
        <v>157</v>
      </c>
      <c r="I58" s="148"/>
      <c r="J58" s="148" t="s">
        <v>157</v>
      </c>
      <c r="K58" s="255"/>
      <c r="L58" s="256"/>
      <c r="M58" s="236"/>
    </row>
    <row r="59" spans="1:13" ht="15.95" customHeight="1" x14ac:dyDescent="0.15">
      <c r="A59" s="240"/>
      <c r="B59" s="243"/>
      <c r="C59" s="246"/>
      <c r="D59" s="249"/>
      <c r="E59" s="252"/>
      <c r="F59" s="146">
        <v>0</v>
      </c>
      <c r="G59" s="148" t="s">
        <v>157</v>
      </c>
      <c r="H59" s="148" t="s">
        <v>157</v>
      </c>
      <c r="I59" s="148" t="s">
        <v>157</v>
      </c>
      <c r="J59" s="148" t="s">
        <v>157</v>
      </c>
      <c r="K59" s="257"/>
      <c r="L59" s="258"/>
      <c r="M59" s="237"/>
    </row>
    <row r="60" spans="1:13" ht="15.95" customHeight="1" x14ac:dyDescent="0.15">
      <c r="A60" s="238" t="s">
        <v>217</v>
      </c>
      <c r="B60" s="241">
        <v>30</v>
      </c>
      <c r="C60" s="244"/>
      <c r="D60" s="247"/>
      <c r="E60" s="250">
        <v>30</v>
      </c>
      <c r="F60" s="146">
        <v>0</v>
      </c>
      <c r="G60" s="147"/>
      <c r="H60" s="148" t="s">
        <v>157</v>
      </c>
      <c r="I60" s="148" t="s">
        <v>157</v>
      </c>
      <c r="J60" s="148" t="s">
        <v>157</v>
      </c>
      <c r="K60" s="253" t="s">
        <v>158</v>
      </c>
      <c r="L60" s="254"/>
      <c r="M60" s="235" t="s">
        <v>158</v>
      </c>
    </row>
    <row r="61" spans="1:13" ht="15.95" customHeight="1" x14ac:dyDescent="0.15">
      <c r="A61" s="239"/>
      <c r="B61" s="242"/>
      <c r="C61" s="245"/>
      <c r="D61" s="248"/>
      <c r="E61" s="251"/>
      <c r="F61" s="146">
        <v>120</v>
      </c>
      <c r="G61" s="148" t="s">
        <v>157</v>
      </c>
      <c r="H61" s="147"/>
      <c r="I61" s="148" t="s">
        <v>157</v>
      </c>
      <c r="J61" s="148" t="s">
        <v>157</v>
      </c>
      <c r="K61" s="255"/>
      <c r="L61" s="256"/>
      <c r="M61" s="236"/>
    </row>
    <row r="62" spans="1:13" ht="15.95" customHeight="1" x14ac:dyDescent="0.15">
      <c r="A62" s="239"/>
      <c r="B62" s="242"/>
      <c r="C62" s="245"/>
      <c r="D62" s="248"/>
      <c r="E62" s="251"/>
      <c r="F62" s="146">
        <f t="shared" ref="F62" si="9">E60-F61</f>
        <v>-90</v>
      </c>
      <c r="G62" s="148" t="s">
        <v>157</v>
      </c>
      <c r="H62" s="148" t="s">
        <v>157</v>
      </c>
      <c r="I62" s="148"/>
      <c r="J62" s="148" t="s">
        <v>157</v>
      </c>
      <c r="K62" s="255"/>
      <c r="L62" s="256"/>
      <c r="M62" s="236"/>
    </row>
    <row r="63" spans="1:13" ht="15.95" customHeight="1" x14ac:dyDescent="0.15">
      <c r="A63" s="240"/>
      <c r="B63" s="243"/>
      <c r="C63" s="246"/>
      <c r="D63" s="249"/>
      <c r="E63" s="252"/>
      <c r="F63" s="146">
        <v>0</v>
      </c>
      <c r="G63" s="148" t="s">
        <v>157</v>
      </c>
      <c r="H63" s="148" t="s">
        <v>157</v>
      </c>
      <c r="I63" s="148" t="s">
        <v>157</v>
      </c>
      <c r="J63" s="148" t="s">
        <v>157</v>
      </c>
      <c r="K63" s="257"/>
      <c r="L63" s="258"/>
      <c r="M63" s="237"/>
    </row>
    <row r="64" spans="1:13" ht="15.95" customHeight="1" x14ac:dyDescent="0.15">
      <c r="A64" s="238" t="s">
        <v>218</v>
      </c>
      <c r="B64" s="241">
        <v>30</v>
      </c>
      <c r="C64" s="244"/>
      <c r="D64" s="247"/>
      <c r="E64" s="250">
        <v>30</v>
      </c>
      <c r="F64" s="146">
        <v>0</v>
      </c>
      <c r="G64" s="147"/>
      <c r="H64" s="148" t="s">
        <v>157</v>
      </c>
      <c r="I64" s="148" t="s">
        <v>157</v>
      </c>
      <c r="J64" s="148" t="s">
        <v>157</v>
      </c>
      <c r="K64" s="253" t="s">
        <v>158</v>
      </c>
      <c r="L64" s="254"/>
      <c r="M64" s="235" t="s">
        <v>158</v>
      </c>
    </row>
    <row r="65" spans="1:13" ht="15.95" customHeight="1" x14ac:dyDescent="0.15">
      <c r="A65" s="239"/>
      <c r="B65" s="242"/>
      <c r="C65" s="245"/>
      <c r="D65" s="248"/>
      <c r="E65" s="251"/>
      <c r="F65" s="146">
        <v>120</v>
      </c>
      <c r="G65" s="148" t="s">
        <v>157</v>
      </c>
      <c r="H65" s="147"/>
      <c r="I65" s="148" t="s">
        <v>157</v>
      </c>
      <c r="J65" s="148" t="s">
        <v>157</v>
      </c>
      <c r="K65" s="255"/>
      <c r="L65" s="256"/>
      <c r="M65" s="236"/>
    </row>
    <row r="66" spans="1:13" ht="15.95" customHeight="1" x14ac:dyDescent="0.15">
      <c r="A66" s="239"/>
      <c r="B66" s="242"/>
      <c r="C66" s="245"/>
      <c r="D66" s="248"/>
      <c r="E66" s="251"/>
      <c r="F66" s="146">
        <f t="shared" ref="F66" si="10">E64-F65</f>
        <v>-90</v>
      </c>
      <c r="G66" s="148" t="s">
        <v>157</v>
      </c>
      <c r="H66" s="148" t="s">
        <v>157</v>
      </c>
      <c r="I66" s="148" t="s">
        <v>157</v>
      </c>
      <c r="J66" s="148" t="s">
        <v>157</v>
      </c>
      <c r="K66" s="255"/>
      <c r="L66" s="256"/>
      <c r="M66" s="236"/>
    </row>
    <row r="67" spans="1:13" ht="15.95" customHeight="1" thickBot="1" x14ac:dyDescent="0.2">
      <c r="A67" s="240"/>
      <c r="B67" s="243"/>
      <c r="C67" s="246"/>
      <c r="D67" s="249"/>
      <c r="E67" s="252"/>
      <c r="F67" s="146">
        <v>0</v>
      </c>
      <c r="G67" s="148" t="s">
        <v>157</v>
      </c>
      <c r="H67" s="148" t="s">
        <v>157</v>
      </c>
      <c r="I67" s="148" t="s">
        <v>157</v>
      </c>
      <c r="J67" s="148" t="s">
        <v>157</v>
      </c>
      <c r="K67" s="257"/>
      <c r="L67" s="258"/>
      <c r="M67" s="237"/>
    </row>
    <row r="68" spans="1:13" ht="15.95" customHeight="1" thickBot="1" x14ac:dyDescent="0.2">
      <c r="A68" s="149" t="s">
        <v>2</v>
      </c>
      <c r="B68" s="150" t="s">
        <v>8</v>
      </c>
      <c r="C68" s="151"/>
      <c r="D68" s="152"/>
      <c r="E68" s="210">
        <f>+SUM(E20:E67)</f>
        <v>200</v>
      </c>
      <c r="F68" s="153">
        <f>+SUM(F20:F67)</f>
        <v>200</v>
      </c>
      <c r="G68" s="153"/>
      <c r="H68" s="153"/>
      <c r="I68" s="153"/>
      <c r="J68" s="153"/>
      <c r="K68" s="230" t="s">
        <v>158</v>
      </c>
      <c r="L68" s="231"/>
      <c r="M68" s="154" t="s">
        <v>159</v>
      </c>
    </row>
    <row r="69" spans="1:13" ht="15.95" customHeight="1" x14ac:dyDescent="0.15">
      <c r="A69" s="155"/>
      <c r="K69" s="232" t="s">
        <v>160</v>
      </c>
      <c r="L69" s="233"/>
      <c r="M69" s="156" t="s">
        <v>158</v>
      </c>
    </row>
    <row r="70" spans="1:13" ht="15.95" customHeight="1" thickBot="1" x14ac:dyDescent="0.2">
      <c r="K70" s="157" t="s">
        <v>161</v>
      </c>
      <c r="L70" s="158"/>
      <c r="M70" s="159" t="s">
        <v>158</v>
      </c>
    </row>
    <row r="72" spans="1:13" x14ac:dyDescent="0.15">
      <c r="A72" s="110" t="s">
        <v>11</v>
      </c>
    </row>
    <row r="73" spans="1:13" ht="14.25" x14ac:dyDescent="0.15">
      <c r="K73" s="160"/>
    </row>
    <row r="74" spans="1:13" x14ac:dyDescent="0.15">
      <c r="A74" s="110" t="s">
        <v>162</v>
      </c>
      <c r="K74" s="295"/>
      <c r="L74" s="295"/>
      <c r="M74" s="295"/>
    </row>
    <row r="75" spans="1:13" x14ac:dyDescent="0.15">
      <c r="A75" t="s">
        <v>163</v>
      </c>
      <c r="K75" s="295"/>
      <c r="L75" s="295"/>
      <c r="M75" s="295"/>
    </row>
    <row r="76" spans="1:13" x14ac:dyDescent="0.15">
      <c r="K76" s="287"/>
      <c r="L76" s="287"/>
      <c r="M76" s="286"/>
    </row>
    <row r="77" spans="1:13" x14ac:dyDescent="0.15">
      <c r="A77" t="s">
        <v>164</v>
      </c>
      <c r="B77"/>
      <c r="C77"/>
      <c r="D77"/>
      <c r="E77"/>
      <c r="F77"/>
      <c r="G77"/>
      <c r="K77" s="287"/>
      <c r="L77" s="287"/>
      <c r="M77" s="286"/>
    </row>
    <row r="78" spans="1:13" x14ac:dyDescent="0.15">
      <c r="A78"/>
      <c r="B78"/>
      <c r="C78"/>
      <c r="D78"/>
      <c r="E78"/>
      <c r="F78"/>
      <c r="G78"/>
      <c r="K78" s="287"/>
      <c r="L78" s="287"/>
      <c r="M78" s="286"/>
    </row>
    <row r="79" spans="1:13" x14ac:dyDescent="0.15">
      <c r="A79" s="110" t="s">
        <v>165</v>
      </c>
      <c r="K79" s="287"/>
      <c r="L79" s="287"/>
      <c r="M79" s="286"/>
    </row>
    <row r="80" spans="1:13" x14ac:dyDescent="0.15">
      <c r="A80" s="234" t="s">
        <v>166</v>
      </c>
      <c r="B80" s="234"/>
      <c r="C80" s="234"/>
      <c r="D80" s="234"/>
      <c r="E80" s="110" t="s">
        <v>167</v>
      </c>
      <c r="K80" s="285"/>
      <c r="L80" s="295"/>
      <c r="M80" s="286"/>
    </row>
    <row r="81" spans="1:13" x14ac:dyDescent="0.15">
      <c r="A81" s="234" t="s">
        <v>168</v>
      </c>
      <c r="B81" s="234"/>
      <c r="C81" s="234"/>
      <c r="D81" s="234"/>
      <c r="E81" s="110" t="s">
        <v>169</v>
      </c>
      <c r="K81" s="295"/>
      <c r="L81" s="295"/>
      <c r="M81" s="286"/>
    </row>
    <row r="82" spans="1:13" x14ac:dyDescent="0.15">
      <c r="A82" s="234" t="s">
        <v>170</v>
      </c>
      <c r="B82" s="234"/>
      <c r="C82" s="234"/>
      <c r="D82" s="234"/>
      <c r="E82" s="110" t="s">
        <v>171</v>
      </c>
    </row>
  </sheetData>
  <mergeCells count="112">
    <mergeCell ref="A2:M2"/>
    <mergeCell ref="A9:F9"/>
    <mergeCell ref="G9:H9"/>
    <mergeCell ref="A11:B14"/>
    <mergeCell ref="B16:D16"/>
    <mergeCell ref="E16:L16"/>
    <mergeCell ref="M20:M23"/>
    <mergeCell ref="A24:A27"/>
    <mergeCell ref="B24:B27"/>
    <mergeCell ref="C24:C27"/>
    <mergeCell ref="D24:D27"/>
    <mergeCell ref="E24:E27"/>
    <mergeCell ref="K24:L27"/>
    <mergeCell ref="M24:M27"/>
    <mergeCell ref="K17:L17"/>
    <mergeCell ref="K18:L18"/>
    <mergeCell ref="K19:L19"/>
    <mergeCell ref="A20:A23"/>
    <mergeCell ref="B20:B23"/>
    <mergeCell ref="C20:C23"/>
    <mergeCell ref="D20:D23"/>
    <mergeCell ref="E20:E23"/>
    <mergeCell ref="K20:L23"/>
    <mergeCell ref="B17:B18"/>
    <mergeCell ref="C17:C18"/>
    <mergeCell ref="G17:G18"/>
    <mergeCell ref="H17:H18"/>
    <mergeCell ref="I17:I18"/>
    <mergeCell ref="J17:J18"/>
    <mergeCell ref="M28:M31"/>
    <mergeCell ref="A32:A35"/>
    <mergeCell ref="B32:B35"/>
    <mergeCell ref="C32:C35"/>
    <mergeCell ref="D32:D35"/>
    <mergeCell ref="E32:E35"/>
    <mergeCell ref="K32:L35"/>
    <mergeCell ref="M32:M35"/>
    <mergeCell ref="A28:A31"/>
    <mergeCell ref="B28:B31"/>
    <mergeCell ref="C28:C31"/>
    <mergeCell ref="D28:D31"/>
    <mergeCell ref="E28:E31"/>
    <mergeCell ref="K28:L31"/>
    <mergeCell ref="M36:M39"/>
    <mergeCell ref="A40:A43"/>
    <mergeCell ref="B40:B43"/>
    <mergeCell ref="C40:C43"/>
    <mergeCell ref="D40:D43"/>
    <mergeCell ref="E40:E43"/>
    <mergeCell ref="K40:L43"/>
    <mergeCell ref="M40:M43"/>
    <mergeCell ref="A36:A39"/>
    <mergeCell ref="B36:B39"/>
    <mergeCell ref="C36:C39"/>
    <mergeCell ref="D36:D39"/>
    <mergeCell ref="E36:E39"/>
    <mergeCell ref="K36:L39"/>
    <mergeCell ref="M44:M47"/>
    <mergeCell ref="A48:A51"/>
    <mergeCell ref="B48:B51"/>
    <mergeCell ref="C48:C51"/>
    <mergeCell ref="D48:D51"/>
    <mergeCell ref="E48:E51"/>
    <mergeCell ref="K48:L51"/>
    <mergeCell ref="M48:M51"/>
    <mergeCell ref="A44:A47"/>
    <mergeCell ref="B44:B47"/>
    <mergeCell ref="C44:C47"/>
    <mergeCell ref="D44:D47"/>
    <mergeCell ref="E44:E47"/>
    <mergeCell ref="K44:L47"/>
    <mergeCell ref="M52:M55"/>
    <mergeCell ref="A56:A59"/>
    <mergeCell ref="B56:B59"/>
    <mergeCell ref="C56:C59"/>
    <mergeCell ref="D56:D59"/>
    <mergeCell ref="E56:E59"/>
    <mergeCell ref="K56:L59"/>
    <mergeCell ref="M56:M59"/>
    <mergeCell ref="A52:A55"/>
    <mergeCell ref="B52:B55"/>
    <mergeCell ref="C52:C55"/>
    <mergeCell ref="D52:D55"/>
    <mergeCell ref="E52:E55"/>
    <mergeCell ref="K52:L55"/>
    <mergeCell ref="M60:M63"/>
    <mergeCell ref="A64:A67"/>
    <mergeCell ref="B64:B67"/>
    <mergeCell ref="C64:C67"/>
    <mergeCell ref="D64:D67"/>
    <mergeCell ref="E64:E67"/>
    <mergeCell ref="K64:L67"/>
    <mergeCell ref="M64:M67"/>
    <mergeCell ref="A60:A63"/>
    <mergeCell ref="B60:B63"/>
    <mergeCell ref="C60:C63"/>
    <mergeCell ref="D60:D63"/>
    <mergeCell ref="E60:E63"/>
    <mergeCell ref="K60:L63"/>
    <mergeCell ref="A82:D82"/>
    <mergeCell ref="K78:L79"/>
    <mergeCell ref="M78:M79"/>
    <mergeCell ref="A80:D80"/>
    <mergeCell ref="K80:L81"/>
    <mergeCell ref="M80:M81"/>
    <mergeCell ref="A81:D81"/>
    <mergeCell ref="K68:L68"/>
    <mergeCell ref="K69:L69"/>
    <mergeCell ref="K74:L75"/>
    <mergeCell ref="M74:M75"/>
    <mergeCell ref="K76:L77"/>
    <mergeCell ref="M76:M77"/>
  </mergeCells>
  <phoneticPr fontId="2"/>
  <printOptions horizontalCentered="1"/>
  <pageMargins left="0.59055118110236227" right="0.59055118110236227" top="0.39370078740157483" bottom="0.39370078740157483" header="0.51181102362204722" footer="0.51181102362204722"/>
  <pageSetup paperSize="9" scale="65" orientation="portrait"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B61EBF-0746-4834-82A8-854332D509E9}">
  <sheetPr>
    <tabColor rgb="FFFFFF00"/>
  </sheetPr>
  <dimension ref="A1:N46"/>
  <sheetViews>
    <sheetView view="pageBreakPreview" topLeftCell="A2" zoomScale="70" zoomScaleNormal="100" zoomScaleSheetLayoutView="70" workbookViewId="0">
      <selection activeCell="A2" sqref="A2:J2"/>
    </sheetView>
  </sheetViews>
  <sheetFormatPr defaultColWidth="9" defaultRowHeight="13.5" x14ac:dyDescent="0.15"/>
  <cols>
    <col min="1" max="1" width="10.625" style="110" customWidth="1"/>
    <col min="2" max="3" width="8.625" style="110" customWidth="1"/>
    <col min="4" max="4" width="10.625" style="110" customWidth="1"/>
    <col min="5" max="5" width="8.375" style="110" customWidth="1"/>
    <col min="6" max="6" width="10.625" style="110" customWidth="1"/>
    <col min="7" max="7" width="9.75" style="110" customWidth="1"/>
    <col min="8" max="10" width="10.625" style="110" customWidth="1"/>
    <col min="11" max="11" width="7.875" style="110" bestFit="1" customWidth="1"/>
    <col min="12" max="12" width="10.625" style="110" customWidth="1"/>
    <col min="13" max="14" width="11.625" style="110" customWidth="1"/>
    <col min="15" max="15" width="6" style="110" customWidth="1"/>
    <col min="16" max="16384" width="9" style="110"/>
  </cols>
  <sheetData>
    <row r="1" spans="1:14" ht="18" customHeight="1" x14ac:dyDescent="0.15">
      <c r="N1" s="110" t="s">
        <v>198</v>
      </c>
    </row>
    <row r="2" spans="1:14" ht="22.5" customHeight="1" x14ac:dyDescent="0.15">
      <c r="A2" s="229" t="s">
        <v>112</v>
      </c>
      <c r="B2" s="229"/>
      <c r="C2" s="229"/>
      <c r="D2" s="229"/>
      <c r="E2" s="229"/>
      <c r="F2" s="229"/>
      <c r="G2" s="229"/>
      <c r="H2" s="229"/>
      <c r="I2" s="229"/>
      <c r="J2" s="229"/>
      <c r="K2" s="229"/>
      <c r="L2" s="229"/>
      <c r="M2" s="229"/>
      <c r="N2" s="229"/>
    </row>
    <row r="3" spans="1:14" ht="15" customHeight="1" x14ac:dyDescent="0.15">
      <c r="E3" s="115"/>
      <c r="F3" s="115"/>
      <c r="G3" s="115"/>
      <c r="H3" s="115"/>
      <c r="I3" s="115"/>
      <c r="J3" s="115"/>
      <c r="K3" s="115"/>
      <c r="L3" s="115"/>
      <c r="M3" s="115"/>
      <c r="N3" s="115"/>
    </row>
    <row r="4" spans="1:14" ht="15" customHeight="1" x14ac:dyDescent="0.15">
      <c r="A4" s="112" t="s">
        <v>12</v>
      </c>
      <c r="B4" s="22" t="str">
        <f>施設一覧!B4</f>
        <v>令和８年度東信森林管理署庁舎等電力供給業務（単価）</v>
      </c>
      <c r="E4" s="115"/>
      <c r="F4" s="115"/>
      <c r="G4" s="115"/>
      <c r="H4" s="115"/>
      <c r="I4" s="115"/>
      <c r="J4" s="115"/>
      <c r="K4" s="115"/>
      <c r="L4" s="115"/>
      <c r="M4" s="115"/>
      <c r="N4" s="115"/>
    </row>
    <row r="5" spans="1:14" ht="15" customHeight="1" x14ac:dyDescent="0.15">
      <c r="A5" s="110" t="s">
        <v>13</v>
      </c>
      <c r="B5" s="112" t="s">
        <v>255</v>
      </c>
      <c r="E5" s="115"/>
      <c r="F5" s="115"/>
      <c r="G5" s="115"/>
      <c r="H5" s="115"/>
      <c r="I5" s="115"/>
      <c r="J5" s="115"/>
      <c r="K5" s="115"/>
      <c r="L5" s="115"/>
      <c r="M5" s="115"/>
      <c r="N5" s="115"/>
    </row>
    <row r="6" spans="1:14" ht="15" customHeight="1" x14ac:dyDescent="0.15">
      <c r="A6" s="110" t="s">
        <v>128</v>
      </c>
      <c r="C6" s="112" t="s">
        <v>244</v>
      </c>
      <c r="E6" s="115"/>
      <c r="F6" s="115"/>
      <c r="G6" s="115"/>
      <c r="H6" s="115"/>
      <c r="I6" s="115"/>
      <c r="J6" s="115"/>
      <c r="K6" s="115"/>
      <c r="L6" s="115"/>
      <c r="M6" s="115"/>
      <c r="N6" s="115"/>
    </row>
    <row r="7" spans="1:14" ht="15" customHeight="1" x14ac:dyDescent="0.15">
      <c r="D7" s="112"/>
      <c r="E7" s="115"/>
      <c r="F7" s="115"/>
      <c r="G7" s="115"/>
      <c r="H7" s="115"/>
      <c r="I7" s="115"/>
      <c r="J7" s="115"/>
      <c r="K7" s="115"/>
      <c r="L7" s="115"/>
      <c r="M7" s="115"/>
      <c r="N7" s="115"/>
    </row>
    <row r="8" spans="1:14" ht="15" customHeight="1" thickBot="1" x14ac:dyDescent="0.2">
      <c r="A8" s="120" t="s">
        <v>173</v>
      </c>
    </row>
    <row r="9" spans="1:14" ht="15" customHeight="1" x14ac:dyDescent="0.15">
      <c r="A9" s="296" t="s">
        <v>14</v>
      </c>
      <c r="B9" s="297"/>
      <c r="C9" s="297"/>
      <c r="D9" s="297"/>
      <c r="E9" s="297"/>
      <c r="F9" s="298"/>
      <c r="G9" s="274" t="s">
        <v>15</v>
      </c>
      <c r="H9" s="299"/>
    </row>
    <row r="10" spans="1:14" ht="15" customHeight="1" x14ac:dyDescent="0.15">
      <c r="A10" s="163" t="s">
        <v>16</v>
      </c>
      <c r="B10" s="123"/>
      <c r="C10" s="124" t="s">
        <v>258</v>
      </c>
      <c r="D10" s="164"/>
      <c r="E10" s="123"/>
      <c r="F10" s="126"/>
      <c r="G10" s="125"/>
      <c r="H10" s="165" t="s">
        <v>17</v>
      </c>
    </row>
    <row r="11" spans="1:14" ht="15" customHeight="1" x14ac:dyDescent="0.15">
      <c r="A11" s="300" t="s">
        <v>18</v>
      </c>
      <c r="B11" s="269"/>
      <c r="C11" s="122" t="s">
        <v>175</v>
      </c>
      <c r="D11" s="123"/>
      <c r="E11" s="123"/>
      <c r="F11" s="126"/>
      <c r="G11" s="125"/>
      <c r="H11" s="165" t="s">
        <v>19</v>
      </c>
    </row>
    <row r="12" spans="1:14" ht="15" customHeight="1" thickBot="1" x14ac:dyDescent="0.2">
      <c r="A12" s="301"/>
      <c r="B12" s="302"/>
      <c r="C12" s="166" t="s">
        <v>176</v>
      </c>
      <c r="D12" s="158"/>
      <c r="E12" s="158"/>
      <c r="F12" s="167"/>
      <c r="G12" s="168"/>
      <c r="H12" s="169" t="s">
        <v>19</v>
      </c>
      <c r="I12" s="120" t="s">
        <v>136</v>
      </c>
    </row>
    <row r="13" spans="1:14" ht="15" customHeight="1" thickBot="1" x14ac:dyDescent="0.2">
      <c r="A13" s="120"/>
    </row>
    <row r="14" spans="1:14" ht="15" customHeight="1" x14ac:dyDescent="0.15">
      <c r="A14" s="127"/>
      <c r="B14" s="303" t="s">
        <v>1</v>
      </c>
      <c r="C14" s="303"/>
      <c r="D14" s="303"/>
      <c r="E14" s="303"/>
      <c r="F14" s="274"/>
      <c r="G14" s="304" t="s">
        <v>9</v>
      </c>
      <c r="H14" s="305"/>
      <c r="I14" s="305"/>
      <c r="J14" s="305"/>
      <c r="K14" s="305"/>
      <c r="L14" s="305"/>
      <c r="M14" s="306"/>
      <c r="N14" s="170" t="s">
        <v>177</v>
      </c>
    </row>
    <row r="15" spans="1:14" ht="15" customHeight="1" x14ac:dyDescent="0.15">
      <c r="A15" s="171"/>
      <c r="B15" s="266" t="s">
        <v>139</v>
      </c>
      <c r="C15" s="288"/>
      <c r="D15" s="288"/>
      <c r="E15" s="288"/>
      <c r="F15" s="289"/>
      <c r="G15" s="290" t="s">
        <v>178</v>
      </c>
      <c r="H15" s="288"/>
      <c r="I15" s="267"/>
      <c r="J15" s="266" t="s">
        <v>179</v>
      </c>
      <c r="K15" s="288"/>
      <c r="L15" s="288"/>
      <c r="M15" s="172" t="s">
        <v>180</v>
      </c>
      <c r="N15" s="173"/>
    </row>
    <row r="16" spans="1:14" ht="15" customHeight="1" x14ac:dyDescent="0.15">
      <c r="A16" s="174" t="s">
        <v>10</v>
      </c>
      <c r="B16" s="283" t="s">
        <v>138</v>
      </c>
      <c r="C16" s="291" t="s">
        <v>181</v>
      </c>
      <c r="D16" s="291" t="s">
        <v>182</v>
      </c>
      <c r="E16" s="291" t="s">
        <v>183</v>
      </c>
      <c r="F16" s="130" t="s">
        <v>140</v>
      </c>
      <c r="G16" s="131" t="s">
        <v>3</v>
      </c>
      <c r="H16" s="291" t="s">
        <v>184</v>
      </c>
      <c r="I16" s="175" t="s">
        <v>185</v>
      </c>
      <c r="J16" s="175" t="s">
        <v>3</v>
      </c>
      <c r="K16" s="291" t="s">
        <v>186</v>
      </c>
      <c r="L16" s="130" t="s">
        <v>185</v>
      </c>
      <c r="M16" s="176" t="s">
        <v>2</v>
      </c>
      <c r="N16" s="173" t="s">
        <v>146</v>
      </c>
    </row>
    <row r="17" spans="1:14" ht="15" customHeight="1" x14ac:dyDescent="0.15">
      <c r="A17" s="171"/>
      <c r="B17" s="284"/>
      <c r="C17" s="292"/>
      <c r="D17" s="292"/>
      <c r="E17" s="292"/>
      <c r="F17" s="177" t="s">
        <v>187</v>
      </c>
      <c r="G17" s="136" t="s">
        <v>148</v>
      </c>
      <c r="H17" s="292"/>
      <c r="I17" s="178" t="s">
        <v>188</v>
      </c>
      <c r="J17" s="178" t="s">
        <v>189</v>
      </c>
      <c r="K17" s="292"/>
      <c r="L17" s="135" t="s">
        <v>190</v>
      </c>
      <c r="M17" s="179" t="s">
        <v>191</v>
      </c>
      <c r="N17" s="180" t="s">
        <v>150</v>
      </c>
    </row>
    <row r="18" spans="1:14" ht="15" customHeight="1" x14ac:dyDescent="0.15">
      <c r="A18" s="181"/>
      <c r="B18" s="140" t="s">
        <v>5</v>
      </c>
      <c r="C18" s="140" t="s">
        <v>6</v>
      </c>
      <c r="D18" s="140" t="s">
        <v>192</v>
      </c>
      <c r="E18" s="140" t="s">
        <v>159</v>
      </c>
      <c r="F18" s="142" t="s">
        <v>0</v>
      </c>
      <c r="G18" s="143" t="s">
        <v>7</v>
      </c>
      <c r="H18" s="178" t="s">
        <v>4</v>
      </c>
      <c r="I18" s="140" t="s">
        <v>0</v>
      </c>
      <c r="J18" s="140" t="s">
        <v>7</v>
      </c>
      <c r="K18" s="178" t="s">
        <v>4</v>
      </c>
      <c r="L18" s="142" t="s">
        <v>0</v>
      </c>
      <c r="M18" s="182" t="s">
        <v>0</v>
      </c>
      <c r="N18" s="183" t="s">
        <v>0</v>
      </c>
    </row>
    <row r="19" spans="1:14" ht="36.75" customHeight="1" x14ac:dyDescent="0.15">
      <c r="A19" s="184" t="s">
        <v>207</v>
      </c>
      <c r="B19" s="185">
        <v>3</v>
      </c>
      <c r="C19" s="185">
        <v>80</v>
      </c>
      <c r="D19" s="185"/>
      <c r="E19" s="185"/>
      <c r="F19" s="186"/>
      <c r="G19" s="205" t="s">
        <v>157</v>
      </c>
      <c r="H19" s="206" t="s">
        <v>193</v>
      </c>
      <c r="I19" s="206" t="s">
        <v>193</v>
      </c>
      <c r="J19" s="207">
        <v>100</v>
      </c>
      <c r="K19" s="185"/>
      <c r="L19" s="186"/>
      <c r="M19" s="190" t="s">
        <v>158</v>
      </c>
      <c r="N19" s="191" t="s">
        <v>158</v>
      </c>
    </row>
    <row r="20" spans="1:14" ht="36.75" customHeight="1" x14ac:dyDescent="0.15">
      <c r="A20" s="184" t="s">
        <v>208</v>
      </c>
      <c r="B20" s="185">
        <v>3</v>
      </c>
      <c r="C20" s="185">
        <v>80</v>
      </c>
      <c r="D20" s="185"/>
      <c r="E20" s="185"/>
      <c r="F20" s="186"/>
      <c r="G20" s="205" t="s">
        <v>157</v>
      </c>
      <c r="H20" s="206" t="s">
        <v>193</v>
      </c>
      <c r="I20" s="206" t="s">
        <v>193</v>
      </c>
      <c r="J20" s="207">
        <v>80</v>
      </c>
      <c r="K20" s="185"/>
      <c r="L20" s="186"/>
      <c r="M20" s="190" t="s">
        <v>158</v>
      </c>
      <c r="N20" s="191" t="s">
        <v>158</v>
      </c>
    </row>
    <row r="21" spans="1:14" ht="36.75" customHeight="1" x14ac:dyDescent="0.15">
      <c r="A21" s="184" t="s">
        <v>209</v>
      </c>
      <c r="B21" s="185">
        <v>3</v>
      </c>
      <c r="C21" s="185">
        <v>80</v>
      </c>
      <c r="D21" s="185"/>
      <c r="E21" s="185"/>
      <c r="F21" s="186"/>
      <c r="G21" s="205" t="s">
        <v>157</v>
      </c>
      <c r="H21" s="206" t="s">
        <v>193</v>
      </c>
      <c r="I21" s="206" t="s">
        <v>193</v>
      </c>
      <c r="J21" s="207">
        <v>50</v>
      </c>
      <c r="K21" s="185"/>
      <c r="L21" s="186"/>
      <c r="M21" s="190" t="s">
        <v>158</v>
      </c>
      <c r="N21" s="191" t="s">
        <v>158</v>
      </c>
    </row>
    <row r="22" spans="1:14" ht="36.75" customHeight="1" x14ac:dyDescent="0.15">
      <c r="A22" s="184" t="s">
        <v>210</v>
      </c>
      <c r="B22" s="185">
        <v>3</v>
      </c>
      <c r="C22" s="185">
        <v>80</v>
      </c>
      <c r="D22" s="185"/>
      <c r="E22" s="185"/>
      <c r="F22" s="186"/>
      <c r="G22" s="192">
        <v>10</v>
      </c>
      <c r="H22" s="208"/>
      <c r="I22" s="208"/>
      <c r="J22" s="209" t="s">
        <v>157</v>
      </c>
      <c r="K22" s="185"/>
      <c r="L22" s="186"/>
      <c r="M22" s="190" t="s">
        <v>158</v>
      </c>
      <c r="N22" s="191" t="s">
        <v>158</v>
      </c>
    </row>
    <row r="23" spans="1:14" ht="36.75" customHeight="1" x14ac:dyDescent="0.15">
      <c r="A23" s="184" t="s">
        <v>211</v>
      </c>
      <c r="B23" s="185">
        <v>3</v>
      </c>
      <c r="C23" s="185">
        <v>80</v>
      </c>
      <c r="D23" s="185"/>
      <c r="E23" s="185"/>
      <c r="F23" s="186"/>
      <c r="G23" s="192">
        <v>10</v>
      </c>
      <c r="H23" s="208"/>
      <c r="I23" s="208"/>
      <c r="J23" s="209" t="s">
        <v>157</v>
      </c>
      <c r="K23" s="185"/>
      <c r="L23" s="186"/>
      <c r="M23" s="190" t="s">
        <v>158</v>
      </c>
      <c r="N23" s="191" t="s">
        <v>158</v>
      </c>
    </row>
    <row r="24" spans="1:14" ht="36.75" customHeight="1" x14ac:dyDescent="0.15">
      <c r="A24" s="184" t="s">
        <v>212</v>
      </c>
      <c r="B24" s="185">
        <v>3</v>
      </c>
      <c r="C24" s="185">
        <v>80</v>
      </c>
      <c r="D24" s="185"/>
      <c r="E24" s="185"/>
      <c r="F24" s="186"/>
      <c r="G24" s="192">
        <v>10</v>
      </c>
      <c r="H24" s="208"/>
      <c r="I24" s="208"/>
      <c r="J24" s="209" t="s">
        <v>157</v>
      </c>
      <c r="K24" s="185"/>
      <c r="L24" s="186"/>
      <c r="M24" s="190" t="s">
        <v>158</v>
      </c>
      <c r="N24" s="191" t="s">
        <v>158</v>
      </c>
    </row>
    <row r="25" spans="1:14" ht="36.75" customHeight="1" x14ac:dyDescent="0.15">
      <c r="A25" s="184" t="s">
        <v>213</v>
      </c>
      <c r="B25" s="185">
        <v>3</v>
      </c>
      <c r="C25" s="185">
        <v>80</v>
      </c>
      <c r="D25" s="185"/>
      <c r="E25" s="185"/>
      <c r="F25" s="186"/>
      <c r="G25" s="205" t="s">
        <v>157</v>
      </c>
      <c r="H25" s="206" t="s">
        <v>157</v>
      </c>
      <c r="I25" s="206" t="s">
        <v>157</v>
      </c>
      <c r="J25" s="207">
        <v>10</v>
      </c>
      <c r="K25" s="185"/>
      <c r="L25" s="186"/>
      <c r="M25" s="190" t="s">
        <v>158</v>
      </c>
      <c r="N25" s="191" t="s">
        <v>158</v>
      </c>
    </row>
    <row r="26" spans="1:14" ht="36.75" customHeight="1" x14ac:dyDescent="0.15">
      <c r="A26" s="184" t="s">
        <v>214</v>
      </c>
      <c r="B26" s="185">
        <v>3</v>
      </c>
      <c r="C26" s="185">
        <v>80</v>
      </c>
      <c r="D26" s="185"/>
      <c r="E26" s="185"/>
      <c r="F26" s="186"/>
      <c r="G26" s="205" t="s">
        <v>157</v>
      </c>
      <c r="H26" s="206" t="s">
        <v>157</v>
      </c>
      <c r="I26" s="206" t="s">
        <v>157</v>
      </c>
      <c r="J26" s="207">
        <v>30</v>
      </c>
      <c r="K26" s="185"/>
      <c r="L26" s="186"/>
      <c r="M26" s="190" t="s">
        <v>158</v>
      </c>
      <c r="N26" s="191" t="s">
        <v>158</v>
      </c>
    </row>
    <row r="27" spans="1:14" ht="36.75" customHeight="1" x14ac:dyDescent="0.15">
      <c r="A27" s="184" t="s">
        <v>215</v>
      </c>
      <c r="B27" s="185">
        <v>3</v>
      </c>
      <c r="C27" s="185">
        <v>80</v>
      </c>
      <c r="D27" s="185"/>
      <c r="E27" s="185"/>
      <c r="F27" s="186"/>
      <c r="G27" s="205" t="s">
        <v>157</v>
      </c>
      <c r="H27" s="206" t="s">
        <v>157</v>
      </c>
      <c r="I27" s="206" t="s">
        <v>157</v>
      </c>
      <c r="J27" s="207">
        <v>100</v>
      </c>
      <c r="K27" s="185"/>
      <c r="L27" s="186"/>
      <c r="M27" s="190" t="s">
        <v>158</v>
      </c>
      <c r="N27" s="191" t="s">
        <v>158</v>
      </c>
    </row>
    <row r="28" spans="1:14" ht="36.75" customHeight="1" x14ac:dyDescent="0.15">
      <c r="A28" s="184" t="s">
        <v>216</v>
      </c>
      <c r="B28" s="185">
        <v>3</v>
      </c>
      <c r="C28" s="185">
        <v>80</v>
      </c>
      <c r="D28" s="185"/>
      <c r="E28" s="185"/>
      <c r="F28" s="186"/>
      <c r="G28" s="205" t="s">
        <v>157</v>
      </c>
      <c r="H28" s="206" t="s">
        <v>157</v>
      </c>
      <c r="I28" s="206" t="s">
        <v>157</v>
      </c>
      <c r="J28" s="207">
        <v>100</v>
      </c>
      <c r="K28" s="185"/>
      <c r="L28" s="186"/>
      <c r="M28" s="190" t="s">
        <v>158</v>
      </c>
      <c r="N28" s="191" t="s">
        <v>158</v>
      </c>
    </row>
    <row r="29" spans="1:14" ht="36.75" customHeight="1" x14ac:dyDescent="0.15">
      <c r="A29" s="184" t="s">
        <v>217</v>
      </c>
      <c r="B29" s="185">
        <v>3</v>
      </c>
      <c r="C29" s="185">
        <v>80</v>
      </c>
      <c r="D29" s="185"/>
      <c r="E29" s="185"/>
      <c r="F29" s="186"/>
      <c r="G29" s="205" t="s">
        <v>157</v>
      </c>
      <c r="H29" s="206" t="s">
        <v>157</v>
      </c>
      <c r="I29" s="206" t="s">
        <v>157</v>
      </c>
      <c r="J29" s="207">
        <v>100</v>
      </c>
      <c r="K29" s="185"/>
      <c r="L29" s="186"/>
      <c r="M29" s="190" t="s">
        <v>158</v>
      </c>
      <c r="N29" s="191" t="s">
        <v>158</v>
      </c>
    </row>
    <row r="30" spans="1:14" ht="36.75" customHeight="1" thickBot="1" x14ac:dyDescent="0.2">
      <c r="A30" s="184" t="s">
        <v>218</v>
      </c>
      <c r="B30" s="185">
        <v>3</v>
      </c>
      <c r="C30" s="185">
        <v>80</v>
      </c>
      <c r="D30" s="185"/>
      <c r="E30" s="185"/>
      <c r="F30" s="186"/>
      <c r="G30" s="205" t="s">
        <v>157</v>
      </c>
      <c r="H30" s="206" t="s">
        <v>157</v>
      </c>
      <c r="I30" s="206" t="s">
        <v>157</v>
      </c>
      <c r="J30" s="207">
        <v>100</v>
      </c>
      <c r="K30" s="185"/>
      <c r="L30" s="186"/>
      <c r="M30" s="190" t="s">
        <v>158</v>
      </c>
      <c r="N30" s="191" t="s">
        <v>158</v>
      </c>
    </row>
    <row r="31" spans="1:14" ht="36.75" customHeight="1" thickBot="1" x14ac:dyDescent="0.2">
      <c r="A31" s="149" t="s">
        <v>2</v>
      </c>
      <c r="B31" s="194" t="s">
        <v>8</v>
      </c>
      <c r="C31" s="194"/>
      <c r="D31" s="194" t="s">
        <v>8</v>
      </c>
      <c r="E31" s="194" t="s">
        <v>8</v>
      </c>
      <c r="F31" s="195">
        <f>SUM(F19:F30)</f>
        <v>0</v>
      </c>
      <c r="G31" s="196">
        <f>SUM(G19:G30)</f>
        <v>30</v>
      </c>
      <c r="H31" s="197" t="s">
        <v>8</v>
      </c>
      <c r="I31" s="198">
        <f>SUM(I19:I30)</f>
        <v>0</v>
      </c>
      <c r="J31" s="199">
        <f>SUM(J19:J30)</f>
        <v>670</v>
      </c>
      <c r="K31" s="194" t="s">
        <v>8</v>
      </c>
      <c r="L31" s="195">
        <f>SUM(L19:L30)</f>
        <v>0</v>
      </c>
      <c r="M31" s="200">
        <f>SUM(M19:M30)</f>
        <v>0</v>
      </c>
      <c r="N31" s="201">
        <f>SUM(N19:N30)</f>
        <v>0</v>
      </c>
    </row>
    <row r="32" spans="1:14" ht="36.75" customHeight="1" x14ac:dyDescent="0.15">
      <c r="A32" s="155"/>
      <c r="B32" s="121"/>
      <c r="C32" s="121"/>
      <c r="D32" s="121"/>
      <c r="E32" s="121"/>
      <c r="F32" s="121"/>
      <c r="G32" s="121"/>
      <c r="H32" s="121"/>
      <c r="I32" s="121"/>
      <c r="J32" s="121"/>
      <c r="K32" s="121"/>
      <c r="L32" s="293" t="s">
        <v>160</v>
      </c>
      <c r="M32" s="307"/>
      <c r="N32" s="202">
        <f>N31-N33</f>
        <v>0</v>
      </c>
    </row>
    <row r="33" spans="1:14" ht="36.75" customHeight="1" thickBot="1" x14ac:dyDescent="0.2">
      <c r="B33" s="121"/>
      <c r="C33" s="121"/>
      <c r="D33" s="121"/>
      <c r="E33" s="121"/>
      <c r="F33" s="121"/>
      <c r="G33" s="121"/>
      <c r="H33" s="121"/>
      <c r="I33" s="121"/>
      <c r="J33" s="121"/>
      <c r="K33" s="121"/>
      <c r="L33" s="203" t="s">
        <v>161</v>
      </c>
      <c r="M33" s="204"/>
      <c r="N33" s="159">
        <f>ROUNDUP(N31/1.1,0)</f>
        <v>0</v>
      </c>
    </row>
    <row r="34" spans="1:14" ht="15" customHeight="1" x14ac:dyDescent="0.15">
      <c r="N34" s="121"/>
    </row>
    <row r="35" spans="1:14" ht="15" customHeight="1" x14ac:dyDescent="0.15"/>
    <row r="36" spans="1:14" ht="15" customHeight="1" x14ac:dyDescent="0.15">
      <c r="A36" s="110" t="s">
        <v>11</v>
      </c>
    </row>
    <row r="37" spans="1:14" ht="15" customHeight="1" x14ac:dyDescent="0.15">
      <c r="K37" s="160"/>
    </row>
    <row r="38" spans="1:14" ht="15" customHeight="1" x14ac:dyDescent="0.15">
      <c r="A38" s="110" t="s">
        <v>162</v>
      </c>
      <c r="K38" s="295"/>
      <c r="L38" s="295"/>
      <c r="M38" s="295"/>
    </row>
    <row r="39" spans="1:14" ht="15" customHeight="1" x14ac:dyDescent="0.15">
      <c r="A39" t="s">
        <v>163</v>
      </c>
      <c r="K39" s="295"/>
      <c r="L39" s="295"/>
      <c r="M39" s="295"/>
    </row>
    <row r="40" spans="1:14" ht="15" customHeight="1" x14ac:dyDescent="0.15">
      <c r="K40" s="287"/>
      <c r="L40" s="287"/>
      <c r="M40" s="286"/>
    </row>
    <row r="41" spans="1:14" ht="15" customHeight="1" x14ac:dyDescent="0.15">
      <c r="A41" t="s">
        <v>164</v>
      </c>
      <c r="B41"/>
      <c r="C41"/>
      <c r="D41"/>
      <c r="E41"/>
      <c r="F41"/>
      <c r="G41"/>
      <c r="K41" s="287"/>
      <c r="L41" s="287"/>
      <c r="M41" s="286"/>
    </row>
    <row r="42" spans="1:14" ht="15" customHeight="1" x14ac:dyDescent="0.15">
      <c r="A42"/>
      <c r="B42"/>
      <c r="C42"/>
      <c r="D42"/>
      <c r="E42"/>
      <c r="F42"/>
      <c r="G42"/>
      <c r="K42" s="287"/>
      <c r="L42" s="287"/>
      <c r="M42" s="286"/>
    </row>
    <row r="43" spans="1:14" ht="15" customHeight="1" x14ac:dyDescent="0.15">
      <c r="A43" s="110" t="s">
        <v>165</v>
      </c>
      <c r="K43" s="287"/>
      <c r="L43" s="287"/>
      <c r="M43" s="286"/>
    </row>
    <row r="44" spans="1:14" ht="15" customHeight="1" x14ac:dyDescent="0.15">
      <c r="A44" s="234" t="s">
        <v>166</v>
      </c>
      <c r="B44" s="234"/>
      <c r="C44" s="234"/>
      <c r="D44" s="234"/>
      <c r="E44" s="110" t="s">
        <v>167</v>
      </c>
      <c r="K44" s="285"/>
      <c r="L44" s="295"/>
      <c r="M44" s="286"/>
    </row>
    <row r="45" spans="1:14" ht="15" customHeight="1" x14ac:dyDescent="0.15">
      <c r="A45" s="234" t="s">
        <v>168</v>
      </c>
      <c r="B45" s="234"/>
      <c r="C45" s="234"/>
      <c r="D45" s="234"/>
      <c r="E45" s="110" t="s">
        <v>169</v>
      </c>
      <c r="K45" s="295"/>
      <c r="L45" s="295"/>
      <c r="M45" s="286"/>
    </row>
    <row r="46" spans="1:14" ht="15" customHeight="1" x14ac:dyDescent="0.15">
      <c r="A46" s="234" t="s">
        <v>170</v>
      </c>
      <c r="B46" s="234"/>
      <c r="C46" s="234"/>
      <c r="D46" s="234"/>
      <c r="E46" s="110" t="s">
        <v>171</v>
      </c>
    </row>
  </sheetData>
  <mergeCells count="27">
    <mergeCell ref="A2:N2"/>
    <mergeCell ref="A9:F9"/>
    <mergeCell ref="G9:H9"/>
    <mergeCell ref="A11:B12"/>
    <mergeCell ref="B14:F14"/>
    <mergeCell ref="G14:M14"/>
    <mergeCell ref="K42:L43"/>
    <mergeCell ref="M42:M43"/>
    <mergeCell ref="B15:F15"/>
    <mergeCell ref="G15:I15"/>
    <mergeCell ref="J15:L15"/>
    <mergeCell ref="B16:B17"/>
    <mergeCell ref="C16:C17"/>
    <mergeCell ref="D16:D17"/>
    <mergeCell ref="E16:E17"/>
    <mergeCell ref="H16:H17"/>
    <mergeCell ref="K16:K17"/>
    <mergeCell ref="L32:M32"/>
    <mergeCell ref="K38:L39"/>
    <mergeCell ref="M38:M39"/>
    <mergeCell ref="K40:L41"/>
    <mergeCell ref="M40:M41"/>
    <mergeCell ref="A44:D44"/>
    <mergeCell ref="K44:L45"/>
    <mergeCell ref="M44:M45"/>
    <mergeCell ref="A45:D45"/>
    <mergeCell ref="A46:D46"/>
  </mergeCells>
  <phoneticPr fontId="2"/>
  <printOptions horizontalCentered="1"/>
  <pageMargins left="0.59055118110236227" right="0.59055118110236227" top="0.39370078740157483" bottom="0.39370078740157483" header="0.51181102362204722" footer="0.51181102362204722"/>
  <pageSetup paperSize="9" scale="65"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A7607C-779B-4CC0-B31E-25B861B778D2}">
  <sheetPr>
    <tabColor rgb="FFFFFF00"/>
  </sheetPr>
  <dimension ref="A1:O82"/>
  <sheetViews>
    <sheetView view="pageBreakPreview" topLeftCell="A24" zoomScale="70" zoomScaleNormal="100" zoomScaleSheetLayoutView="70" workbookViewId="0">
      <selection activeCell="A2" sqref="A2:J2"/>
    </sheetView>
  </sheetViews>
  <sheetFormatPr defaultColWidth="9" defaultRowHeight="13.5" x14ac:dyDescent="0.15"/>
  <cols>
    <col min="1" max="1" width="11.375" style="110" customWidth="1"/>
    <col min="2" max="2" width="8.75" style="110" customWidth="1"/>
    <col min="3" max="3" width="8.625" style="110" customWidth="1"/>
    <col min="4" max="4" width="11.75" style="110" bestFit="1" customWidth="1"/>
    <col min="5" max="5" width="8.375" style="110" customWidth="1"/>
    <col min="6" max="6" width="11.25" style="110" customWidth="1"/>
    <col min="7" max="7" width="9.75" style="110" customWidth="1"/>
    <col min="8" max="9" width="11.25" style="110" customWidth="1"/>
    <col min="10" max="10" width="11.375" style="110" customWidth="1"/>
    <col min="11" max="11" width="7.875" style="110" bestFit="1" customWidth="1"/>
    <col min="12" max="12" width="12.5" style="110" bestFit="1" customWidth="1"/>
    <col min="13" max="13" width="13.625" style="110" bestFit="1" customWidth="1"/>
    <col min="14" max="14" width="12.375" style="110" customWidth="1"/>
    <col min="15" max="15" width="6" style="110" customWidth="1"/>
    <col min="16" max="16384" width="9" style="110"/>
  </cols>
  <sheetData>
    <row r="1" spans="1:15" x14ac:dyDescent="0.15">
      <c r="M1" s="110" t="s">
        <v>194</v>
      </c>
    </row>
    <row r="2" spans="1:15" ht="17.25" x14ac:dyDescent="0.15">
      <c r="A2" s="229" t="s">
        <v>112</v>
      </c>
      <c r="B2" s="229"/>
      <c r="C2" s="229"/>
      <c r="D2" s="229"/>
      <c r="E2" s="229"/>
      <c r="F2" s="229"/>
      <c r="G2" s="229"/>
      <c r="H2" s="229"/>
      <c r="I2" s="229"/>
      <c r="J2" s="229"/>
      <c r="K2" s="229"/>
      <c r="L2" s="229"/>
      <c r="M2" s="229"/>
      <c r="N2" s="113"/>
    </row>
    <row r="3" spans="1:15" ht="7.5" customHeight="1" x14ac:dyDescent="0.15">
      <c r="E3" s="115"/>
      <c r="F3" s="115"/>
      <c r="G3" s="115"/>
      <c r="H3" s="115"/>
      <c r="I3" s="115"/>
      <c r="J3" s="115"/>
      <c r="K3" s="115"/>
      <c r="L3" s="115"/>
      <c r="M3" s="115"/>
      <c r="N3" s="115"/>
    </row>
    <row r="4" spans="1:15" ht="17.25" x14ac:dyDescent="0.15">
      <c r="A4" s="112" t="s">
        <v>12</v>
      </c>
      <c r="B4" s="22" t="str">
        <f>施設一覧!B4</f>
        <v>令和８年度東信森林管理署庁舎等電力供給業務（単価）</v>
      </c>
      <c r="E4" s="115"/>
      <c r="F4" s="115"/>
      <c r="G4" s="115"/>
      <c r="H4" s="115"/>
      <c r="I4" s="115"/>
      <c r="J4" s="115"/>
      <c r="K4" s="115"/>
      <c r="L4" s="115"/>
      <c r="M4" s="115"/>
      <c r="N4" s="115"/>
    </row>
    <row r="5" spans="1:15" ht="17.25" x14ac:dyDescent="0.15">
      <c r="A5" s="110" t="s">
        <v>13</v>
      </c>
      <c r="B5" s="112" t="s">
        <v>259</v>
      </c>
      <c r="E5" s="115"/>
      <c r="F5" s="115"/>
      <c r="G5" s="115"/>
      <c r="H5" s="115"/>
      <c r="I5" s="115"/>
      <c r="J5" s="115"/>
      <c r="K5" s="115"/>
      <c r="L5" s="115"/>
      <c r="M5" s="115"/>
      <c r="N5" s="115"/>
    </row>
    <row r="6" spans="1:15" ht="17.25" x14ac:dyDescent="0.15">
      <c r="A6" s="110" t="s">
        <v>128</v>
      </c>
      <c r="C6" s="112" t="s">
        <v>238</v>
      </c>
      <c r="E6" s="115"/>
      <c r="F6" s="115"/>
      <c r="G6" s="115"/>
      <c r="H6" s="115"/>
      <c r="I6" s="115"/>
      <c r="J6" s="115"/>
      <c r="K6" s="115"/>
      <c r="L6" s="115"/>
      <c r="M6" s="115"/>
      <c r="N6" s="115"/>
    </row>
    <row r="7" spans="1:15" ht="17.25" x14ac:dyDescent="0.15">
      <c r="D7" s="112"/>
      <c r="E7" s="115"/>
      <c r="F7" s="115"/>
      <c r="G7" s="115"/>
      <c r="H7" s="115"/>
      <c r="I7" s="115"/>
      <c r="J7" s="115"/>
      <c r="K7" s="115"/>
      <c r="L7" s="115"/>
      <c r="M7" s="115"/>
      <c r="N7" s="115"/>
    </row>
    <row r="8" spans="1:15" ht="15.95" customHeight="1" x14ac:dyDescent="0.15">
      <c r="A8" s="120" t="s">
        <v>195</v>
      </c>
      <c r="N8" s="121"/>
    </row>
    <row r="9" spans="1:15" ht="15.95" customHeight="1" x14ac:dyDescent="0.15">
      <c r="A9" s="263" t="s">
        <v>14</v>
      </c>
      <c r="B9" s="264"/>
      <c r="C9" s="264"/>
      <c r="D9" s="264"/>
      <c r="E9" s="264"/>
      <c r="F9" s="265"/>
      <c r="G9" s="266" t="s">
        <v>15</v>
      </c>
      <c r="H9" s="267"/>
      <c r="O9" s="121"/>
    </row>
    <row r="10" spans="1:15" ht="15.95" customHeight="1" x14ac:dyDescent="0.15">
      <c r="A10" s="122" t="s">
        <v>16</v>
      </c>
      <c r="B10" s="123"/>
      <c r="C10" s="124" t="s">
        <v>254</v>
      </c>
      <c r="D10" s="123"/>
      <c r="E10" s="123"/>
      <c r="F10" s="123"/>
      <c r="G10" s="125"/>
      <c r="H10" s="126" t="s">
        <v>131</v>
      </c>
      <c r="O10" s="121"/>
    </row>
    <row r="11" spans="1:15" ht="15.95" customHeight="1" x14ac:dyDescent="0.15">
      <c r="A11" s="268" t="s">
        <v>18</v>
      </c>
      <c r="B11" s="269"/>
      <c r="C11" s="122" t="s">
        <v>132</v>
      </c>
      <c r="D11" s="123"/>
      <c r="E11" s="123"/>
      <c r="F11" s="123"/>
      <c r="G11" s="125"/>
      <c r="H11" s="126" t="s">
        <v>17</v>
      </c>
      <c r="O11" s="121"/>
    </row>
    <row r="12" spans="1:15" ht="15.95" customHeight="1" x14ac:dyDescent="0.15">
      <c r="A12" s="270"/>
      <c r="B12" s="271"/>
      <c r="C12" s="122" t="s">
        <v>133</v>
      </c>
      <c r="D12" s="123"/>
      <c r="E12" s="123"/>
      <c r="F12" s="123"/>
      <c r="G12" s="125"/>
      <c r="H12" s="126" t="s">
        <v>19</v>
      </c>
      <c r="O12" s="121"/>
    </row>
    <row r="13" spans="1:15" ht="15.95" customHeight="1" x14ac:dyDescent="0.15">
      <c r="A13" s="270"/>
      <c r="B13" s="271"/>
      <c r="C13" s="122" t="s">
        <v>134</v>
      </c>
      <c r="D13" s="123"/>
      <c r="E13" s="123"/>
      <c r="F13" s="123"/>
      <c r="G13" s="125"/>
      <c r="H13" s="126" t="s">
        <v>19</v>
      </c>
      <c r="O13" s="121"/>
    </row>
    <row r="14" spans="1:15" ht="15.95" customHeight="1" x14ac:dyDescent="0.15">
      <c r="A14" s="272"/>
      <c r="B14" s="273"/>
      <c r="C14" s="122" t="s">
        <v>135</v>
      </c>
      <c r="D14" s="123"/>
      <c r="E14" s="123"/>
      <c r="F14" s="123"/>
      <c r="G14" s="125"/>
      <c r="H14" s="126" t="s">
        <v>19</v>
      </c>
      <c r="I14" s="120" t="s">
        <v>136</v>
      </c>
      <c r="O14" s="121"/>
    </row>
    <row r="15" spans="1:15" ht="15.95" customHeight="1" thickBot="1" x14ac:dyDescent="0.2">
      <c r="N15" s="121"/>
    </row>
    <row r="16" spans="1:15" ht="15.95" customHeight="1" x14ac:dyDescent="0.15">
      <c r="A16" s="127"/>
      <c r="B16" s="274" t="s">
        <v>1</v>
      </c>
      <c r="C16" s="275"/>
      <c r="D16" s="275"/>
      <c r="E16" s="274" t="s">
        <v>9</v>
      </c>
      <c r="F16" s="275"/>
      <c r="G16" s="275"/>
      <c r="H16" s="275"/>
      <c r="I16" s="275"/>
      <c r="J16" s="275"/>
      <c r="K16" s="275"/>
      <c r="L16" s="276"/>
      <c r="M16" s="128" t="s">
        <v>137</v>
      </c>
    </row>
    <row r="17" spans="1:13" ht="20.45" customHeight="1" x14ac:dyDescent="0.15">
      <c r="A17" s="129" t="s">
        <v>10</v>
      </c>
      <c r="B17" s="283" t="s">
        <v>138</v>
      </c>
      <c r="C17" s="283" t="s">
        <v>139</v>
      </c>
      <c r="D17" s="130" t="s">
        <v>140</v>
      </c>
      <c r="E17" s="131" t="s">
        <v>3</v>
      </c>
      <c r="F17" s="132" t="s">
        <v>3</v>
      </c>
      <c r="G17" s="259" t="s">
        <v>141</v>
      </c>
      <c r="H17" s="261" t="s">
        <v>142</v>
      </c>
      <c r="I17" s="261" t="s">
        <v>143</v>
      </c>
      <c r="J17" s="261" t="s">
        <v>144</v>
      </c>
      <c r="K17" s="277" t="s">
        <v>145</v>
      </c>
      <c r="L17" s="278"/>
      <c r="M17" s="133" t="s">
        <v>146</v>
      </c>
    </row>
    <row r="18" spans="1:13" ht="20.45" customHeight="1" x14ac:dyDescent="0.15">
      <c r="A18" s="134"/>
      <c r="B18" s="284"/>
      <c r="C18" s="284"/>
      <c r="D18" s="135" t="s">
        <v>197</v>
      </c>
      <c r="E18" s="136" t="s">
        <v>148</v>
      </c>
      <c r="F18" s="137" t="s">
        <v>148</v>
      </c>
      <c r="G18" s="260"/>
      <c r="H18" s="262"/>
      <c r="I18" s="262"/>
      <c r="J18" s="262"/>
      <c r="K18" s="279" t="s">
        <v>149</v>
      </c>
      <c r="L18" s="280"/>
      <c r="M18" s="138" t="s">
        <v>150</v>
      </c>
    </row>
    <row r="19" spans="1:13" ht="15.95" customHeight="1" x14ac:dyDescent="0.15">
      <c r="A19" s="139"/>
      <c r="B19" s="140" t="s">
        <v>151</v>
      </c>
      <c r="C19" s="141" t="s">
        <v>152</v>
      </c>
      <c r="D19" s="142" t="s">
        <v>0</v>
      </c>
      <c r="E19" s="143" t="s">
        <v>7</v>
      </c>
      <c r="F19" s="144" t="s">
        <v>7</v>
      </c>
      <c r="G19" s="137" t="s">
        <v>153</v>
      </c>
      <c r="H19" s="137" t="s">
        <v>154</v>
      </c>
      <c r="I19" s="137" t="s">
        <v>155</v>
      </c>
      <c r="J19" s="137" t="s">
        <v>156</v>
      </c>
      <c r="K19" s="281" t="s">
        <v>0</v>
      </c>
      <c r="L19" s="282"/>
      <c r="M19" s="145" t="s">
        <v>0</v>
      </c>
    </row>
    <row r="20" spans="1:13" ht="15.95" customHeight="1" x14ac:dyDescent="0.15">
      <c r="A20" s="238" t="s">
        <v>207</v>
      </c>
      <c r="B20" s="241">
        <v>40</v>
      </c>
      <c r="C20" s="244"/>
      <c r="D20" s="247"/>
      <c r="E20" s="250">
        <v>200</v>
      </c>
      <c r="F20" s="146">
        <v>0</v>
      </c>
      <c r="G20" s="147"/>
      <c r="H20" s="148" t="s">
        <v>157</v>
      </c>
      <c r="I20" s="148" t="s">
        <v>157</v>
      </c>
      <c r="J20" s="148" t="s">
        <v>157</v>
      </c>
      <c r="K20" s="253" t="s">
        <v>158</v>
      </c>
      <c r="L20" s="254"/>
      <c r="M20" s="235" t="s">
        <v>158</v>
      </c>
    </row>
    <row r="21" spans="1:13" ht="15.95" customHeight="1" x14ac:dyDescent="0.15">
      <c r="A21" s="239"/>
      <c r="B21" s="242"/>
      <c r="C21" s="245"/>
      <c r="D21" s="248"/>
      <c r="E21" s="251"/>
      <c r="F21" s="146">
        <v>120</v>
      </c>
      <c r="G21" s="148" t="s">
        <v>157</v>
      </c>
      <c r="H21" s="147"/>
      <c r="I21" s="148" t="s">
        <v>157</v>
      </c>
      <c r="J21" s="148" t="s">
        <v>157</v>
      </c>
      <c r="K21" s="255"/>
      <c r="L21" s="256"/>
      <c r="M21" s="236"/>
    </row>
    <row r="22" spans="1:13" ht="15.95" customHeight="1" x14ac:dyDescent="0.15">
      <c r="A22" s="239"/>
      <c r="B22" s="242"/>
      <c r="C22" s="245"/>
      <c r="D22" s="248"/>
      <c r="E22" s="251"/>
      <c r="F22" s="146">
        <f>E20-F21</f>
        <v>80</v>
      </c>
      <c r="G22" s="148" t="s">
        <v>157</v>
      </c>
      <c r="H22" s="148" t="s">
        <v>157</v>
      </c>
      <c r="I22" s="148" t="s">
        <v>157</v>
      </c>
      <c r="J22" s="148" t="s">
        <v>157</v>
      </c>
      <c r="K22" s="255"/>
      <c r="L22" s="256"/>
      <c r="M22" s="236"/>
    </row>
    <row r="23" spans="1:13" ht="15.95" customHeight="1" x14ac:dyDescent="0.15">
      <c r="A23" s="240"/>
      <c r="B23" s="243"/>
      <c r="C23" s="246"/>
      <c r="D23" s="249"/>
      <c r="E23" s="252"/>
      <c r="F23" s="146">
        <v>0</v>
      </c>
      <c r="G23" s="148" t="s">
        <v>157</v>
      </c>
      <c r="H23" s="148" t="s">
        <v>157</v>
      </c>
      <c r="I23" s="148" t="s">
        <v>157</v>
      </c>
      <c r="J23" s="148" t="s">
        <v>157</v>
      </c>
      <c r="K23" s="257"/>
      <c r="L23" s="258"/>
      <c r="M23" s="237"/>
    </row>
    <row r="24" spans="1:13" ht="15.95" customHeight="1" x14ac:dyDescent="0.15">
      <c r="A24" s="238" t="s">
        <v>208</v>
      </c>
      <c r="B24" s="241">
        <v>40</v>
      </c>
      <c r="C24" s="244"/>
      <c r="D24" s="247"/>
      <c r="E24" s="250">
        <v>150</v>
      </c>
      <c r="F24" s="146">
        <v>0</v>
      </c>
      <c r="G24" s="147"/>
      <c r="H24" s="148" t="s">
        <v>157</v>
      </c>
      <c r="I24" s="148" t="s">
        <v>157</v>
      </c>
      <c r="J24" s="148" t="s">
        <v>157</v>
      </c>
      <c r="K24" s="253" t="s">
        <v>158</v>
      </c>
      <c r="L24" s="254"/>
      <c r="M24" s="235" t="s">
        <v>158</v>
      </c>
    </row>
    <row r="25" spans="1:13" ht="15.95" customHeight="1" x14ac:dyDescent="0.15">
      <c r="A25" s="239"/>
      <c r="B25" s="242"/>
      <c r="C25" s="245"/>
      <c r="D25" s="248"/>
      <c r="E25" s="251"/>
      <c r="F25" s="146">
        <v>120</v>
      </c>
      <c r="G25" s="148" t="s">
        <v>157</v>
      </c>
      <c r="H25" s="147"/>
      <c r="I25" s="148" t="s">
        <v>157</v>
      </c>
      <c r="J25" s="148" t="s">
        <v>157</v>
      </c>
      <c r="K25" s="255"/>
      <c r="L25" s="256"/>
      <c r="M25" s="236"/>
    </row>
    <row r="26" spans="1:13" ht="15.95" customHeight="1" x14ac:dyDescent="0.15">
      <c r="A26" s="239"/>
      <c r="B26" s="242"/>
      <c r="C26" s="245"/>
      <c r="D26" s="248"/>
      <c r="E26" s="251"/>
      <c r="F26" s="146">
        <f t="shared" ref="F26" si="0">E24-F25</f>
        <v>30</v>
      </c>
      <c r="G26" s="148" t="s">
        <v>157</v>
      </c>
      <c r="H26" s="148" t="s">
        <v>157</v>
      </c>
      <c r="I26" s="148" t="s">
        <v>157</v>
      </c>
      <c r="J26" s="148" t="s">
        <v>157</v>
      </c>
      <c r="K26" s="255"/>
      <c r="L26" s="256"/>
      <c r="M26" s="236"/>
    </row>
    <row r="27" spans="1:13" ht="15.95" customHeight="1" x14ac:dyDescent="0.15">
      <c r="A27" s="240"/>
      <c r="B27" s="243"/>
      <c r="C27" s="246"/>
      <c r="D27" s="249"/>
      <c r="E27" s="252"/>
      <c r="F27" s="146">
        <v>0</v>
      </c>
      <c r="G27" s="148" t="s">
        <v>157</v>
      </c>
      <c r="H27" s="148" t="s">
        <v>157</v>
      </c>
      <c r="I27" s="148" t="s">
        <v>157</v>
      </c>
      <c r="J27" s="148" t="s">
        <v>157</v>
      </c>
      <c r="K27" s="257"/>
      <c r="L27" s="258"/>
      <c r="M27" s="237"/>
    </row>
    <row r="28" spans="1:13" ht="15.95" customHeight="1" x14ac:dyDescent="0.15">
      <c r="A28" s="238" t="s">
        <v>209</v>
      </c>
      <c r="B28" s="241">
        <v>40</v>
      </c>
      <c r="C28" s="244"/>
      <c r="D28" s="247"/>
      <c r="E28" s="250">
        <v>150</v>
      </c>
      <c r="F28" s="146">
        <v>0</v>
      </c>
      <c r="G28" s="147"/>
      <c r="H28" s="148" t="s">
        <v>157</v>
      </c>
      <c r="I28" s="148" t="s">
        <v>157</v>
      </c>
      <c r="J28" s="148" t="s">
        <v>157</v>
      </c>
      <c r="K28" s="253" t="s">
        <v>158</v>
      </c>
      <c r="L28" s="254"/>
      <c r="M28" s="235" t="s">
        <v>158</v>
      </c>
    </row>
    <row r="29" spans="1:13" ht="15.95" customHeight="1" x14ac:dyDescent="0.15">
      <c r="A29" s="239"/>
      <c r="B29" s="242"/>
      <c r="C29" s="245"/>
      <c r="D29" s="248"/>
      <c r="E29" s="251"/>
      <c r="F29" s="146">
        <v>120</v>
      </c>
      <c r="G29" s="148" t="s">
        <v>157</v>
      </c>
      <c r="H29" s="147"/>
      <c r="I29" s="148" t="s">
        <v>157</v>
      </c>
      <c r="J29" s="148" t="s">
        <v>157</v>
      </c>
      <c r="K29" s="255"/>
      <c r="L29" s="256"/>
      <c r="M29" s="236"/>
    </row>
    <row r="30" spans="1:13" ht="15.95" customHeight="1" x14ac:dyDescent="0.15">
      <c r="A30" s="239"/>
      <c r="B30" s="242"/>
      <c r="C30" s="245"/>
      <c r="D30" s="248"/>
      <c r="E30" s="251"/>
      <c r="F30" s="146">
        <f t="shared" ref="F30" si="1">E28-F29</f>
        <v>30</v>
      </c>
      <c r="G30" s="148" t="s">
        <v>157</v>
      </c>
      <c r="H30" s="148" t="s">
        <v>157</v>
      </c>
      <c r="I30" s="148" t="s">
        <v>157</v>
      </c>
      <c r="J30" s="148" t="s">
        <v>157</v>
      </c>
      <c r="K30" s="255"/>
      <c r="L30" s="256"/>
      <c r="M30" s="236"/>
    </row>
    <row r="31" spans="1:13" ht="15.95" customHeight="1" x14ac:dyDescent="0.15">
      <c r="A31" s="240"/>
      <c r="B31" s="243"/>
      <c r="C31" s="246"/>
      <c r="D31" s="249"/>
      <c r="E31" s="252"/>
      <c r="F31" s="146">
        <v>0</v>
      </c>
      <c r="G31" s="148" t="s">
        <v>157</v>
      </c>
      <c r="H31" s="148" t="s">
        <v>157</v>
      </c>
      <c r="I31" s="148" t="s">
        <v>157</v>
      </c>
      <c r="J31" s="148" t="s">
        <v>157</v>
      </c>
      <c r="K31" s="257"/>
      <c r="L31" s="258"/>
      <c r="M31" s="237"/>
    </row>
    <row r="32" spans="1:13" ht="15.95" customHeight="1" x14ac:dyDescent="0.15">
      <c r="A32" s="238" t="s">
        <v>210</v>
      </c>
      <c r="B32" s="241">
        <v>40</v>
      </c>
      <c r="C32" s="244"/>
      <c r="D32" s="247"/>
      <c r="E32" s="250">
        <v>150</v>
      </c>
      <c r="F32" s="146">
        <v>0</v>
      </c>
      <c r="G32" s="147"/>
      <c r="H32" s="148" t="s">
        <v>157</v>
      </c>
      <c r="I32" s="148" t="s">
        <v>157</v>
      </c>
      <c r="J32" s="148" t="s">
        <v>157</v>
      </c>
      <c r="K32" s="253" t="s">
        <v>158</v>
      </c>
      <c r="L32" s="254"/>
      <c r="M32" s="235" t="s">
        <v>158</v>
      </c>
    </row>
    <row r="33" spans="1:13" ht="15.95" customHeight="1" x14ac:dyDescent="0.15">
      <c r="A33" s="239"/>
      <c r="B33" s="242"/>
      <c r="C33" s="245"/>
      <c r="D33" s="248"/>
      <c r="E33" s="251"/>
      <c r="F33" s="146">
        <v>120</v>
      </c>
      <c r="G33" s="148" t="s">
        <v>157</v>
      </c>
      <c r="H33" s="147"/>
      <c r="I33" s="148" t="s">
        <v>157</v>
      </c>
      <c r="J33" s="148" t="s">
        <v>157</v>
      </c>
      <c r="K33" s="255"/>
      <c r="L33" s="256"/>
      <c r="M33" s="236"/>
    </row>
    <row r="34" spans="1:13" ht="15.95" customHeight="1" x14ac:dyDescent="0.15">
      <c r="A34" s="239"/>
      <c r="B34" s="242"/>
      <c r="C34" s="245"/>
      <c r="D34" s="248"/>
      <c r="E34" s="251"/>
      <c r="F34" s="146">
        <f t="shared" ref="F34" si="2">E32-F33</f>
        <v>30</v>
      </c>
      <c r="G34" s="148" t="s">
        <v>157</v>
      </c>
      <c r="H34" s="148" t="s">
        <v>157</v>
      </c>
      <c r="I34" s="148" t="s">
        <v>157</v>
      </c>
      <c r="J34" s="148" t="s">
        <v>157</v>
      </c>
      <c r="K34" s="255"/>
      <c r="L34" s="256"/>
      <c r="M34" s="236"/>
    </row>
    <row r="35" spans="1:13" ht="15.95" customHeight="1" x14ac:dyDescent="0.15">
      <c r="A35" s="240"/>
      <c r="B35" s="243"/>
      <c r="C35" s="246"/>
      <c r="D35" s="249"/>
      <c r="E35" s="252"/>
      <c r="F35" s="146">
        <v>0</v>
      </c>
      <c r="G35" s="148" t="s">
        <v>157</v>
      </c>
      <c r="H35" s="148" t="s">
        <v>157</v>
      </c>
      <c r="I35" s="148" t="s">
        <v>157</v>
      </c>
      <c r="J35" s="148" t="s">
        <v>157</v>
      </c>
      <c r="K35" s="257"/>
      <c r="L35" s="258"/>
      <c r="M35" s="237"/>
    </row>
    <row r="36" spans="1:13" ht="15.95" customHeight="1" x14ac:dyDescent="0.15">
      <c r="A36" s="238" t="s">
        <v>211</v>
      </c>
      <c r="B36" s="241">
        <v>40</v>
      </c>
      <c r="C36" s="244"/>
      <c r="D36" s="247"/>
      <c r="E36" s="250">
        <v>150</v>
      </c>
      <c r="F36" s="146">
        <v>0</v>
      </c>
      <c r="G36" s="147"/>
      <c r="H36" s="148" t="s">
        <v>157</v>
      </c>
      <c r="I36" s="148" t="s">
        <v>157</v>
      </c>
      <c r="J36" s="148" t="s">
        <v>157</v>
      </c>
      <c r="K36" s="253" t="s">
        <v>158</v>
      </c>
      <c r="L36" s="254"/>
      <c r="M36" s="235" t="s">
        <v>158</v>
      </c>
    </row>
    <row r="37" spans="1:13" ht="15.95" customHeight="1" x14ac:dyDescent="0.15">
      <c r="A37" s="239"/>
      <c r="B37" s="242"/>
      <c r="C37" s="245"/>
      <c r="D37" s="248"/>
      <c r="E37" s="251"/>
      <c r="F37" s="146">
        <v>120</v>
      </c>
      <c r="G37" s="148" t="s">
        <v>157</v>
      </c>
      <c r="H37" s="147"/>
      <c r="I37" s="148" t="s">
        <v>157</v>
      </c>
      <c r="J37" s="148" t="s">
        <v>157</v>
      </c>
      <c r="K37" s="255"/>
      <c r="L37" s="256"/>
      <c r="M37" s="236"/>
    </row>
    <row r="38" spans="1:13" ht="15.95" customHeight="1" x14ac:dyDescent="0.15">
      <c r="A38" s="239"/>
      <c r="B38" s="242"/>
      <c r="C38" s="245"/>
      <c r="D38" s="248"/>
      <c r="E38" s="251"/>
      <c r="F38" s="146">
        <f t="shared" ref="F38" si="3">E36-F37</f>
        <v>30</v>
      </c>
      <c r="G38" s="148" t="s">
        <v>157</v>
      </c>
      <c r="H38" s="148" t="s">
        <v>157</v>
      </c>
      <c r="I38" s="148" t="s">
        <v>157</v>
      </c>
      <c r="J38" s="148" t="s">
        <v>157</v>
      </c>
      <c r="K38" s="255"/>
      <c r="L38" s="256"/>
      <c r="M38" s="236"/>
    </row>
    <row r="39" spans="1:13" ht="15.95" customHeight="1" x14ac:dyDescent="0.15">
      <c r="A39" s="240"/>
      <c r="B39" s="243"/>
      <c r="C39" s="246"/>
      <c r="D39" s="249"/>
      <c r="E39" s="252"/>
      <c r="F39" s="146">
        <v>0</v>
      </c>
      <c r="G39" s="148" t="s">
        <v>157</v>
      </c>
      <c r="H39" s="148" t="s">
        <v>157</v>
      </c>
      <c r="I39" s="148" t="s">
        <v>157</v>
      </c>
      <c r="J39" s="148" t="s">
        <v>157</v>
      </c>
      <c r="K39" s="257"/>
      <c r="L39" s="258"/>
      <c r="M39" s="237"/>
    </row>
    <row r="40" spans="1:13" ht="15.95" customHeight="1" x14ac:dyDescent="0.15">
      <c r="A40" s="238" t="s">
        <v>212</v>
      </c>
      <c r="B40" s="241">
        <v>40</v>
      </c>
      <c r="C40" s="244"/>
      <c r="D40" s="247"/>
      <c r="E40" s="250">
        <v>150</v>
      </c>
      <c r="F40" s="146">
        <v>0</v>
      </c>
      <c r="G40" s="147"/>
      <c r="H40" s="148" t="s">
        <v>157</v>
      </c>
      <c r="I40" s="148" t="s">
        <v>157</v>
      </c>
      <c r="J40" s="148" t="s">
        <v>157</v>
      </c>
      <c r="K40" s="253" t="s">
        <v>158</v>
      </c>
      <c r="L40" s="254"/>
      <c r="M40" s="235" t="s">
        <v>158</v>
      </c>
    </row>
    <row r="41" spans="1:13" ht="15.95" customHeight="1" x14ac:dyDescent="0.15">
      <c r="A41" s="239"/>
      <c r="B41" s="242"/>
      <c r="C41" s="245"/>
      <c r="D41" s="248"/>
      <c r="E41" s="251"/>
      <c r="F41" s="146">
        <v>120</v>
      </c>
      <c r="G41" s="148" t="s">
        <v>157</v>
      </c>
      <c r="H41" s="147"/>
      <c r="I41" s="148" t="s">
        <v>157</v>
      </c>
      <c r="J41" s="148" t="s">
        <v>157</v>
      </c>
      <c r="K41" s="255"/>
      <c r="L41" s="256"/>
      <c r="M41" s="236"/>
    </row>
    <row r="42" spans="1:13" ht="15.95" customHeight="1" x14ac:dyDescent="0.15">
      <c r="A42" s="239"/>
      <c r="B42" s="242"/>
      <c r="C42" s="245"/>
      <c r="D42" s="248"/>
      <c r="E42" s="251"/>
      <c r="F42" s="146">
        <f t="shared" ref="F42" si="4">E40-F41</f>
        <v>30</v>
      </c>
      <c r="G42" s="148" t="s">
        <v>157</v>
      </c>
      <c r="H42" s="148" t="s">
        <v>157</v>
      </c>
      <c r="I42" s="148" t="s">
        <v>157</v>
      </c>
      <c r="J42" s="148" t="s">
        <v>157</v>
      </c>
      <c r="K42" s="255"/>
      <c r="L42" s="256"/>
      <c r="M42" s="236"/>
    </row>
    <row r="43" spans="1:13" ht="15.95" customHeight="1" x14ac:dyDescent="0.15">
      <c r="A43" s="240"/>
      <c r="B43" s="243"/>
      <c r="C43" s="246"/>
      <c r="D43" s="249"/>
      <c r="E43" s="252"/>
      <c r="F43" s="146">
        <v>0</v>
      </c>
      <c r="G43" s="148" t="s">
        <v>157</v>
      </c>
      <c r="H43" s="148" t="s">
        <v>157</v>
      </c>
      <c r="I43" s="148" t="s">
        <v>157</v>
      </c>
      <c r="J43" s="148" t="s">
        <v>157</v>
      </c>
      <c r="K43" s="257"/>
      <c r="L43" s="258"/>
      <c r="M43" s="237"/>
    </row>
    <row r="44" spans="1:13" ht="15.95" customHeight="1" x14ac:dyDescent="0.15">
      <c r="A44" s="238" t="s">
        <v>213</v>
      </c>
      <c r="B44" s="241">
        <v>40</v>
      </c>
      <c r="C44" s="244"/>
      <c r="D44" s="247"/>
      <c r="E44" s="250">
        <v>150</v>
      </c>
      <c r="F44" s="146">
        <v>0</v>
      </c>
      <c r="G44" s="147"/>
      <c r="H44" s="148" t="s">
        <v>157</v>
      </c>
      <c r="I44" s="148" t="s">
        <v>157</v>
      </c>
      <c r="J44" s="148" t="s">
        <v>157</v>
      </c>
      <c r="K44" s="253" t="s">
        <v>158</v>
      </c>
      <c r="L44" s="254"/>
      <c r="M44" s="235" t="s">
        <v>158</v>
      </c>
    </row>
    <row r="45" spans="1:13" ht="15.95" customHeight="1" x14ac:dyDescent="0.15">
      <c r="A45" s="239"/>
      <c r="B45" s="242"/>
      <c r="C45" s="245"/>
      <c r="D45" s="248"/>
      <c r="E45" s="251"/>
      <c r="F45" s="146">
        <v>120</v>
      </c>
      <c r="G45" s="148" t="s">
        <v>157</v>
      </c>
      <c r="H45" s="147"/>
      <c r="I45" s="148" t="s">
        <v>157</v>
      </c>
      <c r="J45" s="148" t="s">
        <v>157</v>
      </c>
      <c r="K45" s="255"/>
      <c r="L45" s="256"/>
      <c r="M45" s="236"/>
    </row>
    <row r="46" spans="1:13" ht="15.95" customHeight="1" x14ac:dyDescent="0.15">
      <c r="A46" s="239"/>
      <c r="B46" s="242"/>
      <c r="C46" s="245"/>
      <c r="D46" s="248"/>
      <c r="E46" s="251"/>
      <c r="F46" s="146">
        <f t="shared" ref="F46" si="5">E44-F45</f>
        <v>30</v>
      </c>
      <c r="G46" s="148" t="s">
        <v>157</v>
      </c>
      <c r="H46" s="148" t="s">
        <v>157</v>
      </c>
      <c r="I46" s="148" t="s">
        <v>157</v>
      </c>
      <c r="J46" s="148" t="s">
        <v>157</v>
      </c>
      <c r="K46" s="255"/>
      <c r="L46" s="256"/>
      <c r="M46" s="236"/>
    </row>
    <row r="47" spans="1:13" ht="15.95" customHeight="1" x14ac:dyDescent="0.15">
      <c r="A47" s="240"/>
      <c r="B47" s="243"/>
      <c r="C47" s="246"/>
      <c r="D47" s="249"/>
      <c r="E47" s="252"/>
      <c r="F47" s="146">
        <v>0</v>
      </c>
      <c r="G47" s="148" t="s">
        <v>157</v>
      </c>
      <c r="H47" s="148" t="s">
        <v>157</v>
      </c>
      <c r="I47" s="148" t="s">
        <v>157</v>
      </c>
      <c r="J47" s="148" t="s">
        <v>157</v>
      </c>
      <c r="K47" s="257"/>
      <c r="L47" s="258"/>
      <c r="M47" s="237"/>
    </row>
    <row r="48" spans="1:13" ht="15.95" customHeight="1" x14ac:dyDescent="0.15">
      <c r="A48" s="238" t="s">
        <v>214</v>
      </c>
      <c r="B48" s="241">
        <v>40</v>
      </c>
      <c r="C48" s="244"/>
      <c r="D48" s="247"/>
      <c r="E48" s="250">
        <v>150</v>
      </c>
      <c r="F48" s="146">
        <v>0</v>
      </c>
      <c r="G48" s="147"/>
      <c r="H48" s="148" t="s">
        <v>157</v>
      </c>
      <c r="I48" s="148" t="s">
        <v>157</v>
      </c>
      <c r="J48" s="148" t="s">
        <v>157</v>
      </c>
      <c r="K48" s="253" t="s">
        <v>158</v>
      </c>
      <c r="L48" s="254"/>
      <c r="M48" s="235" t="s">
        <v>158</v>
      </c>
    </row>
    <row r="49" spans="1:13" ht="15.95" customHeight="1" x14ac:dyDescent="0.15">
      <c r="A49" s="239"/>
      <c r="B49" s="242"/>
      <c r="C49" s="245"/>
      <c r="D49" s="248"/>
      <c r="E49" s="251"/>
      <c r="F49" s="146">
        <v>120</v>
      </c>
      <c r="G49" s="148" t="s">
        <v>157</v>
      </c>
      <c r="H49" s="147"/>
      <c r="I49" s="148" t="s">
        <v>157</v>
      </c>
      <c r="J49" s="148" t="s">
        <v>157</v>
      </c>
      <c r="K49" s="255"/>
      <c r="L49" s="256"/>
      <c r="M49" s="236"/>
    </row>
    <row r="50" spans="1:13" ht="15.95" customHeight="1" x14ac:dyDescent="0.15">
      <c r="A50" s="239"/>
      <c r="B50" s="242"/>
      <c r="C50" s="245"/>
      <c r="D50" s="248"/>
      <c r="E50" s="251"/>
      <c r="F50" s="146">
        <f t="shared" ref="F50" si="6">E48-F49</f>
        <v>30</v>
      </c>
      <c r="G50" s="148" t="s">
        <v>157</v>
      </c>
      <c r="H50" s="148" t="s">
        <v>157</v>
      </c>
      <c r="I50" s="148"/>
      <c r="J50" s="148" t="s">
        <v>157</v>
      </c>
      <c r="K50" s="255"/>
      <c r="L50" s="256"/>
      <c r="M50" s="236"/>
    </row>
    <row r="51" spans="1:13" ht="15.95" customHeight="1" x14ac:dyDescent="0.15">
      <c r="A51" s="240"/>
      <c r="B51" s="243"/>
      <c r="C51" s="246"/>
      <c r="D51" s="249"/>
      <c r="E51" s="252"/>
      <c r="F51" s="146">
        <v>0</v>
      </c>
      <c r="G51" s="148" t="s">
        <v>157</v>
      </c>
      <c r="H51" s="148" t="s">
        <v>157</v>
      </c>
      <c r="I51" s="148" t="s">
        <v>157</v>
      </c>
      <c r="J51" s="148" t="s">
        <v>157</v>
      </c>
      <c r="K51" s="257"/>
      <c r="L51" s="258"/>
      <c r="M51" s="237"/>
    </row>
    <row r="52" spans="1:13" ht="15.95" customHeight="1" x14ac:dyDescent="0.15">
      <c r="A52" s="238" t="s">
        <v>215</v>
      </c>
      <c r="B52" s="241">
        <v>40</v>
      </c>
      <c r="C52" s="244"/>
      <c r="D52" s="247"/>
      <c r="E52" s="250">
        <v>150</v>
      </c>
      <c r="F52" s="146">
        <v>0</v>
      </c>
      <c r="G52" s="147"/>
      <c r="H52" s="148" t="s">
        <v>157</v>
      </c>
      <c r="I52" s="148" t="s">
        <v>157</v>
      </c>
      <c r="J52" s="148" t="s">
        <v>157</v>
      </c>
      <c r="K52" s="253" t="s">
        <v>158</v>
      </c>
      <c r="L52" s="254"/>
      <c r="M52" s="235" t="s">
        <v>158</v>
      </c>
    </row>
    <row r="53" spans="1:13" ht="15.95" customHeight="1" x14ac:dyDescent="0.15">
      <c r="A53" s="239"/>
      <c r="B53" s="242"/>
      <c r="C53" s="245"/>
      <c r="D53" s="248"/>
      <c r="E53" s="251"/>
      <c r="F53" s="146">
        <v>120</v>
      </c>
      <c r="G53" s="148" t="s">
        <v>157</v>
      </c>
      <c r="H53" s="147"/>
      <c r="I53" s="148" t="s">
        <v>157</v>
      </c>
      <c r="J53" s="148" t="s">
        <v>157</v>
      </c>
      <c r="K53" s="255"/>
      <c r="L53" s="256"/>
      <c r="M53" s="236"/>
    </row>
    <row r="54" spans="1:13" ht="15.95" customHeight="1" x14ac:dyDescent="0.15">
      <c r="A54" s="239"/>
      <c r="B54" s="242"/>
      <c r="C54" s="245"/>
      <c r="D54" s="248"/>
      <c r="E54" s="251"/>
      <c r="F54" s="146">
        <f t="shared" ref="F54" si="7">E52-F53</f>
        <v>30</v>
      </c>
      <c r="G54" s="148" t="s">
        <v>157</v>
      </c>
      <c r="H54" s="148" t="s">
        <v>157</v>
      </c>
      <c r="I54" s="148"/>
      <c r="J54" s="148" t="s">
        <v>157</v>
      </c>
      <c r="K54" s="255"/>
      <c r="L54" s="256"/>
      <c r="M54" s="236"/>
    </row>
    <row r="55" spans="1:13" ht="15.95" customHeight="1" x14ac:dyDescent="0.15">
      <c r="A55" s="240"/>
      <c r="B55" s="243"/>
      <c r="C55" s="246"/>
      <c r="D55" s="249"/>
      <c r="E55" s="252"/>
      <c r="F55" s="146">
        <v>0</v>
      </c>
      <c r="G55" s="148" t="s">
        <v>157</v>
      </c>
      <c r="H55" s="148" t="s">
        <v>157</v>
      </c>
      <c r="I55" s="148" t="s">
        <v>157</v>
      </c>
      <c r="J55" s="148" t="s">
        <v>157</v>
      </c>
      <c r="K55" s="257"/>
      <c r="L55" s="258"/>
      <c r="M55" s="237"/>
    </row>
    <row r="56" spans="1:13" ht="15.95" customHeight="1" x14ac:dyDescent="0.15">
      <c r="A56" s="238" t="s">
        <v>216</v>
      </c>
      <c r="B56" s="241">
        <v>40</v>
      </c>
      <c r="C56" s="244"/>
      <c r="D56" s="247"/>
      <c r="E56" s="250">
        <v>200</v>
      </c>
      <c r="F56" s="146">
        <v>0</v>
      </c>
      <c r="G56" s="147"/>
      <c r="H56" s="148" t="s">
        <v>157</v>
      </c>
      <c r="I56" s="148" t="s">
        <v>157</v>
      </c>
      <c r="J56" s="148" t="s">
        <v>157</v>
      </c>
      <c r="K56" s="253" t="s">
        <v>158</v>
      </c>
      <c r="L56" s="254"/>
      <c r="M56" s="235" t="s">
        <v>158</v>
      </c>
    </row>
    <row r="57" spans="1:13" ht="15.95" customHeight="1" x14ac:dyDescent="0.15">
      <c r="A57" s="239"/>
      <c r="B57" s="242"/>
      <c r="C57" s="245"/>
      <c r="D57" s="248"/>
      <c r="E57" s="251"/>
      <c r="F57" s="146">
        <v>120</v>
      </c>
      <c r="G57" s="148" t="s">
        <v>157</v>
      </c>
      <c r="H57" s="147"/>
      <c r="I57" s="148" t="s">
        <v>157</v>
      </c>
      <c r="J57" s="148" t="s">
        <v>157</v>
      </c>
      <c r="K57" s="255"/>
      <c r="L57" s="256"/>
      <c r="M57" s="236"/>
    </row>
    <row r="58" spans="1:13" ht="15.95" customHeight="1" x14ac:dyDescent="0.15">
      <c r="A58" s="239"/>
      <c r="B58" s="242"/>
      <c r="C58" s="245"/>
      <c r="D58" s="248"/>
      <c r="E58" s="251"/>
      <c r="F58" s="146">
        <f t="shared" ref="F58" si="8">E56-F57</f>
        <v>80</v>
      </c>
      <c r="G58" s="148" t="s">
        <v>157</v>
      </c>
      <c r="H58" s="148" t="s">
        <v>157</v>
      </c>
      <c r="I58" s="148"/>
      <c r="J58" s="148" t="s">
        <v>157</v>
      </c>
      <c r="K58" s="255"/>
      <c r="L58" s="256"/>
      <c r="M58" s="236"/>
    </row>
    <row r="59" spans="1:13" ht="15.95" customHeight="1" x14ac:dyDescent="0.15">
      <c r="A59" s="240"/>
      <c r="B59" s="243"/>
      <c r="C59" s="246"/>
      <c r="D59" s="249"/>
      <c r="E59" s="252"/>
      <c r="F59" s="146">
        <v>0</v>
      </c>
      <c r="G59" s="148" t="s">
        <v>157</v>
      </c>
      <c r="H59" s="148" t="s">
        <v>157</v>
      </c>
      <c r="I59" s="148" t="s">
        <v>157</v>
      </c>
      <c r="J59" s="148" t="s">
        <v>157</v>
      </c>
      <c r="K59" s="257"/>
      <c r="L59" s="258"/>
      <c r="M59" s="237"/>
    </row>
    <row r="60" spans="1:13" ht="15.95" customHeight="1" x14ac:dyDescent="0.15">
      <c r="A60" s="238" t="s">
        <v>217</v>
      </c>
      <c r="B60" s="241">
        <v>40</v>
      </c>
      <c r="C60" s="244"/>
      <c r="D60" s="247"/>
      <c r="E60" s="250">
        <v>200</v>
      </c>
      <c r="F60" s="146">
        <v>0</v>
      </c>
      <c r="G60" s="147"/>
      <c r="H60" s="148" t="s">
        <v>157</v>
      </c>
      <c r="I60" s="148" t="s">
        <v>157</v>
      </c>
      <c r="J60" s="148" t="s">
        <v>157</v>
      </c>
      <c r="K60" s="253" t="s">
        <v>158</v>
      </c>
      <c r="L60" s="254"/>
      <c r="M60" s="235" t="s">
        <v>158</v>
      </c>
    </row>
    <row r="61" spans="1:13" ht="15.95" customHeight="1" x14ac:dyDescent="0.15">
      <c r="A61" s="239"/>
      <c r="B61" s="242"/>
      <c r="C61" s="245"/>
      <c r="D61" s="248"/>
      <c r="E61" s="251"/>
      <c r="F61" s="146">
        <v>120</v>
      </c>
      <c r="G61" s="148" t="s">
        <v>157</v>
      </c>
      <c r="H61" s="147"/>
      <c r="I61" s="148" t="s">
        <v>157</v>
      </c>
      <c r="J61" s="148" t="s">
        <v>157</v>
      </c>
      <c r="K61" s="255"/>
      <c r="L61" s="256"/>
      <c r="M61" s="236"/>
    </row>
    <row r="62" spans="1:13" ht="15.95" customHeight="1" x14ac:dyDescent="0.15">
      <c r="A62" s="239"/>
      <c r="B62" s="242"/>
      <c r="C62" s="245"/>
      <c r="D62" s="248"/>
      <c r="E62" s="251"/>
      <c r="F62" s="146">
        <f t="shared" ref="F62" si="9">E60-F61</f>
        <v>80</v>
      </c>
      <c r="G62" s="148" t="s">
        <v>157</v>
      </c>
      <c r="H62" s="148" t="s">
        <v>157</v>
      </c>
      <c r="I62" s="148"/>
      <c r="J62" s="148" t="s">
        <v>157</v>
      </c>
      <c r="K62" s="255"/>
      <c r="L62" s="256"/>
      <c r="M62" s="236"/>
    </row>
    <row r="63" spans="1:13" ht="15.95" customHeight="1" x14ac:dyDescent="0.15">
      <c r="A63" s="240"/>
      <c r="B63" s="243"/>
      <c r="C63" s="246"/>
      <c r="D63" s="249"/>
      <c r="E63" s="252"/>
      <c r="F63" s="146">
        <v>0</v>
      </c>
      <c r="G63" s="148" t="s">
        <v>157</v>
      </c>
      <c r="H63" s="148" t="s">
        <v>157</v>
      </c>
      <c r="I63" s="148" t="s">
        <v>157</v>
      </c>
      <c r="J63" s="148" t="s">
        <v>157</v>
      </c>
      <c r="K63" s="257"/>
      <c r="L63" s="258"/>
      <c r="M63" s="237"/>
    </row>
    <row r="64" spans="1:13" ht="15.95" customHeight="1" x14ac:dyDescent="0.15">
      <c r="A64" s="238" t="s">
        <v>218</v>
      </c>
      <c r="B64" s="241">
        <v>40</v>
      </c>
      <c r="C64" s="244"/>
      <c r="D64" s="247"/>
      <c r="E64" s="250">
        <v>200</v>
      </c>
      <c r="F64" s="146">
        <v>0</v>
      </c>
      <c r="G64" s="147"/>
      <c r="H64" s="148" t="s">
        <v>157</v>
      </c>
      <c r="I64" s="148" t="s">
        <v>157</v>
      </c>
      <c r="J64" s="148" t="s">
        <v>157</v>
      </c>
      <c r="K64" s="253" t="s">
        <v>158</v>
      </c>
      <c r="L64" s="254"/>
      <c r="M64" s="235" t="s">
        <v>158</v>
      </c>
    </row>
    <row r="65" spans="1:13" ht="15.95" customHeight="1" x14ac:dyDescent="0.15">
      <c r="A65" s="239"/>
      <c r="B65" s="242"/>
      <c r="C65" s="245"/>
      <c r="D65" s="248"/>
      <c r="E65" s="251"/>
      <c r="F65" s="146">
        <v>120</v>
      </c>
      <c r="G65" s="148" t="s">
        <v>157</v>
      </c>
      <c r="H65" s="147"/>
      <c r="I65" s="148" t="s">
        <v>157</v>
      </c>
      <c r="J65" s="148" t="s">
        <v>157</v>
      </c>
      <c r="K65" s="255"/>
      <c r="L65" s="256"/>
      <c r="M65" s="236"/>
    </row>
    <row r="66" spans="1:13" ht="15.95" customHeight="1" x14ac:dyDescent="0.15">
      <c r="A66" s="239"/>
      <c r="B66" s="242"/>
      <c r="C66" s="245"/>
      <c r="D66" s="248"/>
      <c r="E66" s="251"/>
      <c r="F66" s="146">
        <f t="shared" ref="F66" si="10">E64-F65</f>
        <v>80</v>
      </c>
      <c r="G66" s="148" t="s">
        <v>157</v>
      </c>
      <c r="H66" s="148" t="s">
        <v>157</v>
      </c>
      <c r="I66" s="148" t="s">
        <v>157</v>
      </c>
      <c r="J66" s="148" t="s">
        <v>157</v>
      </c>
      <c r="K66" s="255"/>
      <c r="L66" s="256"/>
      <c r="M66" s="236"/>
    </row>
    <row r="67" spans="1:13" ht="15.95" customHeight="1" thickBot="1" x14ac:dyDescent="0.2">
      <c r="A67" s="240"/>
      <c r="B67" s="243"/>
      <c r="C67" s="246"/>
      <c r="D67" s="249"/>
      <c r="E67" s="252"/>
      <c r="F67" s="146">
        <v>0</v>
      </c>
      <c r="G67" s="148" t="s">
        <v>157</v>
      </c>
      <c r="H67" s="148" t="s">
        <v>157</v>
      </c>
      <c r="I67" s="148" t="s">
        <v>157</v>
      </c>
      <c r="J67" s="148" t="s">
        <v>157</v>
      </c>
      <c r="K67" s="257"/>
      <c r="L67" s="258"/>
      <c r="M67" s="237"/>
    </row>
    <row r="68" spans="1:13" ht="15.95" customHeight="1" thickBot="1" x14ac:dyDescent="0.2">
      <c r="A68" s="149" t="s">
        <v>2</v>
      </c>
      <c r="B68" s="150" t="s">
        <v>8</v>
      </c>
      <c r="C68" s="151"/>
      <c r="D68" s="152"/>
      <c r="E68" s="210">
        <f>+SUM(E20:E67)</f>
        <v>2000</v>
      </c>
      <c r="F68" s="153">
        <f>+SUM(F20:F67)</f>
        <v>2000</v>
      </c>
      <c r="G68" s="153"/>
      <c r="H68" s="153"/>
      <c r="I68" s="153"/>
      <c r="J68" s="153"/>
      <c r="K68" s="230" t="s">
        <v>158</v>
      </c>
      <c r="L68" s="231"/>
      <c r="M68" s="154" t="s">
        <v>159</v>
      </c>
    </row>
    <row r="69" spans="1:13" ht="15.95" customHeight="1" x14ac:dyDescent="0.15">
      <c r="A69" s="155"/>
      <c r="K69" s="232" t="s">
        <v>160</v>
      </c>
      <c r="L69" s="233"/>
      <c r="M69" s="156" t="s">
        <v>158</v>
      </c>
    </row>
    <row r="70" spans="1:13" ht="15.95" customHeight="1" thickBot="1" x14ac:dyDescent="0.2">
      <c r="K70" s="157" t="s">
        <v>161</v>
      </c>
      <c r="L70" s="158"/>
      <c r="M70" s="159" t="s">
        <v>158</v>
      </c>
    </row>
    <row r="72" spans="1:13" x14ac:dyDescent="0.15">
      <c r="A72" s="110" t="s">
        <v>11</v>
      </c>
    </row>
    <row r="73" spans="1:13" ht="14.25" x14ac:dyDescent="0.15">
      <c r="K73" s="160"/>
    </row>
    <row r="74" spans="1:13" x14ac:dyDescent="0.15">
      <c r="A74" s="110" t="s">
        <v>162</v>
      </c>
      <c r="K74" s="295"/>
      <c r="L74" s="295"/>
      <c r="M74" s="295"/>
    </row>
    <row r="75" spans="1:13" x14ac:dyDescent="0.15">
      <c r="A75" t="s">
        <v>163</v>
      </c>
      <c r="K75" s="295"/>
      <c r="L75" s="295"/>
      <c r="M75" s="295"/>
    </row>
    <row r="76" spans="1:13" x14ac:dyDescent="0.15">
      <c r="K76" s="287"/>
      <c r="L76" s="287"/>
      <c r="M76" s="286"/>
    </row>
    <row r="77" spans="1:13" x14ac:dyDescent="0.15">
      <c r="A77" t="s">
        <v>164</v>
      </c>
      <c r="B77"/>
      <c r="C77"/>
      <c r="D77"/>
      <c r="E77"/>
      <c r="F77"/>
      <c r="G77"/>
      <c r="K77" s="287"/>
      <c r="L77" s="287"/>
      <c r="M77" s="286"/>
    </row>
    <row r="78" spans="1:13" x14ac:dyDescent="0.15">
      <c r="A78"/>
      <c r="B78"/>
      <c r="C78"/>
      <c r="D78"/>
      <c r="E78"/>
      <c r="F78"/>
      <c r="G78"/>
      <c r="K78" s="287"/>
      <c r="L78" s="287"/>
      <c r="M78" s="286"/>
    </row>
    <row r="79" spans="1:13" x14ac:dyDescent="0.15">
      <c r="A79" s="110" t="s">
        <v>165</v>
      </c>
      <c r="K79" s="287"/>
      <c r="L79" s="287"/>
      <c r="M79" s="286"/>
    </row>
    <row r="80" spans="1:13" x14ac:dyDescent="0.15">
      <c r="A80" s="234" t="s">
        <v>166</v>
      </c>
      <c r="B80" s="234"/>
      <c r="C80" s="234"/>
      <c r="D80" s="234"/>
      <c r="E80" s="110" t="s">
        <v>167</v>
      </c>
      <c r="K80" s="285"/>
      <c r="L80" s="295"/>
      <c r="M80" s="286"/>
    </row>
    <row r="81" spans="1:13" x14ac:dyDescent="0.15">
      <c r="A81" s="234" t="s">
        <v>168</v>
      </c>
      <c r="B81" s="234"/>
      <c r="C81" s="234"/>
      <c r="D81" s="234"/>
      <c r="E81" s="110" t="s">
        <v>169</v>
      </c>
      <c r="K81" s="295"/>
      <c r="L81" s="295"/>
      <c r="M81" s="286"/>
    </row>
    <row r="82" spans="1:13" x14ac:dyDescent="0.15">
      <c r="A82" s="234" t="s">
        <v>170</v>
      </c>
      <c r="B82" s="234"/>
      <c r="C82" s="234"/>
      <c r="D82" s="234"/>
      <c r="E82" s="110" t="s">
        <v>171</v>
      </c>
    </row>
  </sheetData>
  <mergeCells count="112">
    <mergeCell ref="A2:M2"/>
    <mergeCell ref="A9:F9"/>
    <mergeCell ref="G9:H9"/>
    <mergeCell ref="A11:B14"/>
    <mergeCell ref="B16:D16"/>
    <mergeCell ref="E16:L16"/>
    <mergeCell ref="M20:M23"/>
    <mergeCell ref="A24:A27"/>
    <mergeCell ref="B24:B27"/>
    <mergeCell ref="C24:C27"/>
    <mergeCell ref="D24:D27"/>
    <mergeCell ref="E24:E27"/>
    <mergeCell ref="K24:L27"/>
    <mergeCell ref="M24:M27"/>
    <mergeCell ref="K17:L17"/>
    <mergeCell ref="K18:L18"/>
    <mergeCell ref="K19:L19"/>
    <mergeCell ref="A20:A23"/>
    <mergeCell ref="B20:B23"/>
    <mergeCell ref="C20:C23"/>
    <mergeCell ref="D20:D23"/>
    <mergeCell ref="E20:E23"/>
    <mergeCell ref="K20:L23"/>
    <mergeCell ref="B17:B18"/>
    <mergeCell ref="C17:C18"/>
    <mergeCell ref="G17:G18"/>
    <mergeCell ref="H17:H18"/>
    <mergeCell ref="I17:I18"/>
    <mergeCell ref="J17:J18"/>
    <mergeCell ref="M28:M31"/>
    <mergeCell ref="A32:A35"/>
    <mergeCell ref="B32:B35"/>
    <mergeCell ref="C32:C35"/>
    <mergeCell ref="D32:D35"/>
    <mergeCell ref="E32:E35"/>
    <mergeCell ref="K32:L35"/>
    <mergeCell ref="M32:M35"/>
    <mergeCell ref="A28:A31"/>
    <mergeCell ref="B28:B31"/>
    <mergeCell ref="C28:C31"/>
    <mergeCell ref="D28:D31"/>
    <mergeCell ref="E28:E31"/>
    <mergeCell ref="K28:L31"/>
    <mergeCell ref="M36:M39"/>
    <mergeCell ref="A40:A43"/>
    <mergeCell ref="B40:B43"/>
    <mergeCell ref="C40:C43"/>
    <mergeCell ref="D40:D43"/>
    <mergeCell ref="E40:E43"/>
    <mergeCell ref="K40:L43"/>
    <mergeCell ref="M40:M43"/>
    <mergeCell ref="A36:A39"/>
    <mergeCell ref="B36:B39"/>
    <mergeCell ref="C36:C39"/>
    <mergeCell ref="D36:D39"/>
    <mergeCell ref="E36:E39"/>
    <mergeCell ref="K36:L39"/>
    <mergeCell ref="M44:M47"/>
    <mergeCell ref="A48:A51"/>
    <mergeCell ref="B48:B51"/>
    <mergeCell ref="C48:C51"/>
    <mergeCell ref="D48:D51"/>
    <mergeCell ref="E48:E51"/>
    <mergeCell ref="K48:L51"/>
    <mergeCell ref="M48:M51"/>
    <mergeCell ref="A44:A47"/>
    <mergeCell ref="B44:B47"/>
    <mergeCell ref="C44:C47"/>
    <mergeCell ref="D44:D47"/>
    <mergeCell ref="E44:E47"/>
    <mergeCell ref="K44:L47"/>
    <mergeCell ref="M52:M55"/>
    <mergeCell ref="A56:A59"/>
    <mergeCell ref="B56:B59"/>
    <mergeCell ref="C56:C59"/>
    <mergeCell ref="D56:D59"/>
    <mergeCell ref="E56:E59"/>
    <mergeCell ref="K56:L59"/>
    <mergeCell ref="M56:M59"/>
    <mergeCell ref="A52:A55"/>
    <mergeCell ref="B52:B55"/>
    <mergeCell ref="C52:C55"/>
    <mergeCell ref="D52:D55"/>
    <mergeCell ref="E52:E55"/>
    <mergeCell ref="K52:L55"/>
    <mergeCell ref="M60:M63"/>
    <mergeCell ref="A64:A67"/>
    <mergeCell ref="B64:B67"/>
    <mergeCell ref="C64:C67"/>
    <mergeCell ref="D64:D67"/>
    <mergeCell ref="E64:E67"/>
    <mergeCell ref="K64:L67"/>
    <mergeCell ref="M64:M67"/>
    <mergeCell ref="A60:A63"/>
    <mergeCell ref="B60:B63"/>
    <mergeCell ref="C60:C63"/>
    <mergeCell ref="D60:D63"/>
    <mergeCell ref="E60:E63"/>
    <mergeCell ref="K60:L63"/>
    <mergeCell ref="A82:D82"/>
    <mergeCell ref="K78:L79"/>
    <mergeCell ref="M78:M79"/>
    <mergeCell ref="A80:D80"/>
    <mergeCell ref="K80:L81"/>
    <mergeCell ref="M80:M81"/>
    <mergeCell ref="A81:D81"/>
    <mergeCell ref="K68:L68"/>
    <mergeCell ref="K69:L69"/>
    <mergeCell ref="K74:L75"/>
    <mergeCell ref="M74:M75"/>
    <mergeCell ref="K76:L77"/>
    <mergeCell ref="M76:M77"/>
  </mergeCells>
  <phoneticPr fontId="2"/>
  <printOptions horizontalCentered="1"/>
  <pageMargins left="0.59055118110236227" right="0.59055118110236227" top="0.39370078740157483" bottom="0.39370078740157483" header="0.51181102362204722" footer="0.51181102362204722"/>
  <pageSetup paperSize="9" scale="65" orientation="portrait"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29585E-9FE6-4D28-B217-ADB65E94CDE5}">
  <sheetPr>
    <tabColor rgb="FFFFFF00"/>
  </sheetPr>
  <dimension ref="A1:O82"/>
  <sheetViews>
    <sheetView view="pageBreakPreview" topLeftCell="A24" zoomScale="70" zoomScaleNormal="100" zoomScaleSheetLayoutView="70" workbookViewId="0">
      <selection activeCell="A2" sqref="A2:J2"/>
    </sheetView>
  </sheetViews>
  <sheetFormatPr defaultColWidth="9" defaultRowHeight="13.5" x14ac:dyDescent="0.15"/>
  <cols>
    <col min="1" max="1" width="11.375" style="110" customWidth="1"/>
    <col min="2" max="2" width="8.75" style="110" customWidth="1"/>
    <col min="3" max="3" width="8.625" style="110" customWidth="1"/>
    <col min="4" max="4" width="11.75" style="110" bestFit="1" customWidth="1"/>
    <col min="5" max="5" width="8.375" style="110" customWidth="1"/>
    <col min="6" max="6" width="11.25" style="110" customWidth="1"/>
    <col min="7" max="7" width="9.75" style="110" customWidth="1"/>
    <col min="8" max="9" width="11.25" style="110" customWidth="1"/>
    <col min="10" max="10" width="11.375" style="110" customWidth="1"/>
    <col min="11" max="11" width="7.875" style="110" bestFit="1" customWidth="1"/>
    <col min="12" max="12" width="12.5" style="110" bestFit="1" customWidth="1"/>
    <col min="13" max="13" width="13.625" style="110" bestFit="1" customWidth="1"/>
    <col min="14" max="14" width="12.375" style="110" customWidth="1"/>
    <col min="15" max="15" width="6" style="110" customWidth="1"/>
    <col min="16" max="16384" width="9" style="110"/>
  </cols>
  <sheetData>
    <row r="1" spans="1:15" x14ac:dyDescent="0.15">
      <c r="M1" s="110" t="s">
        <v>194</v>
      </c>
    </row>
    <row r="2" spans="1:15" ht="17.25" x14ac:dyDescent="0.15">
      <c r="A2" s="229" t="s">
        <v>112</v>
      </c>
      <c r="B2" s="229"/>
      <c r="C2" s="229"/>
      <c r="D2" s="229"/>
      <c r="E2" s="229"/>
      <c r="F2" s="229"/>
      <c r="G2" s="229"/>
      <c r="H2" s="229"/>
      <c r="I2" s="229"/>
      <c r="J2" s="229"/>
      <c r="K2" s="229"/>
      <c r="L2" s="229"/>
      <c r="M2" s="229"/>
      <c r="N2" s="113"/>
    </row>
    <row r="3" spans="1:15" ht="7.5" customHeight="1" x14ac:dyDescent="0.15">
      <c r="E3" s="115"/>
      <c r="F3" s="115"/>
      <c r="G3" s="115"/>
      <c r="H3" s="115"/>
      <c r="I3" s="115"/>
      <c r="J3" s="115"/>
      <c r="K3" s="115"/>
      <c r="L3" s="115"/>
      <c r="M3" s="115"/>
      <c r="N3" s="115"/>
    </row>
    <row r="4" spans="1:15" ht="17.25" x14ac:dyDescent="0.15">
      <c r="A4" s="112" t="s">
        <v>12</v>
      </c>
      <c r="B4" s="22" t="str">
        <f>施設一覧!B4</f>
        <v>令和８年度東信森林管理署庁舎等電力供給業務（単価）</v>
      </c>
      <c r="E4" s="115"/>
      <c r="F4" s="115"/>
      <c r="G4" s="115"/>
      <c r="H4" s="115"/>
      <c r="I4" s="115"/>
      <c r="J4" s="115"/>
      <c r="K4" s="115"/>
      <c r="L4" s="115"/>
      <c r="M4" s="115"/>
      <c r="N4" s="115"/>
    </row>
    <row r="5" spans="1:15" ht="17.25" x14ac:dyDescent="0.15">
      <c r="A5" s="110" t="s">
        <v>13</v>
      </c>
      <c r="B5" s="112" t="s">
        <v>260</v>
      </c>
      <c r="E5" s="115"/>
      <c r="F5" s="115"/>
      <c r="G5" s="115"/>
      <c r="H5" s="115"/>
      <c r="I5" s="115"/>
      <c r="J5" s="115"/>
      <c r="K5" s="115"/>
      <c r="L5" s="115"/>
      <c r="M5" s="115"/>
      <c r="N5" s="115"/>
    </row>
    <row r="6" spans="1:15" ht="17.25" x14ac:dyDescent="0.15">
      <c r="A6" s="110" t="s">
        <v>128</v>
      </c>
      <c r="C6" s="112" t="s">
        <v>240</v>
      </c>
      <c r="E6" s="115"/>
      <c r="F6" s="115"/>
      <c r="G6" s="115"/>
      <c r="H6" s="115"/>
      <c r="I6" s="115"/>
      <c r="J6" s="115"/>
      <c r="K6" s="115"/>
      <c r="L6" s="115"/>
      <c r="M6" s="115"/>
      <c r="N6" s="115"/>
    </row>
    <row r="7" spans="1:15" ht="17.25" x14ac:dyDescent="0.15">
      <c r="D7" s="112"/>
      <c r="E7" s="115"/>
      <c r="F7" s="115"/>
      <c r="G7" s="115"/>
      <c r="H7" s="115"/>
      <c r="I7" s="115"/>
      <c r="J7" s="115"/>
      <c r="K7" s="115"/>
      <c r="L7" s="115"/>
      <c r="M7" s="115"/>
      <c r="N7" s="115"/>
    </row>
    <row r="8" spans="1:15" ht="15.95" customHeight="1" x14ac:dyDescent="0.15">
      <c r="A8" s="120" t="s">
        <v>195</v>
      </c>
      <c r="N8" s="121"/>
    </row>
    <row r="9" spans="1:15" ht="15.95" customHeight="1" x14ac:dyDescent="0.15">
      <c r="A9" s="263" t="s">
        <v>14</v>
      </c>
      <c r="B9" s="264"/>
      <c r="C9" s="264"/>
      <c r="D9" s="264"/>
      <c r="E9" s="264"/>
      <c r="F9" s="265"/>
      <c r="G9" s="266" t="s">
        <v>15</v>
      </c>
      <c r="H9" s="267"/>
      <c r="O9" s="121"/>
    </row>
    <row r="10" spans="1:15" ht="15.95" customHeight="1" x14ac:dyDescent="0.15">
      <c r="A10" s="122" t="s">
        <v>16</v>
      </c>
      <c r="B10" s="123"/>
      <c r="C10" s="124" t="s">
        <v>256</v>
      </c>
      <c r="D10" s="123"/>
      <c r="E10" s="123"/>
      <c r="F10" s="123"/>
      <c r="G10" s="125"/>
      <c r="H10" s="126" t="s">
        <v>131</v>
      </c>
      <c r="O10" s="121"/>
    </row>
    <row r="11" spans="1:15" ht="15.95" customHeight="1" x14ac:dyDescent="0.15">
      <c r="A11" s="268" t="s">
        <v>18</v>
      </c>
      <c r="B11" s="269"/>
      <c r="C11" s="122" t="s">
        <v>132</v>
      </c>
      <c r="D11" s="123"/>
      <c r="E11" s="123"/>
      <c r="F11" s="123"/>
      <c r="G11" s="125"/>
      <c r="H11" s="126" t="s">
        <v>17</v>
      </c>
      <c r="O11" s="121"/>
    </row>
    <row r="12" spans="1:15" ht="15.95" customHeight="1" x14ac:dyDescent="0.15">
      <c r="A12" s="270"/>
      <c r="B12" s="271"/>
      <c r="C12" s="122" t="s">
        <v>133</v>
      </c>
      <c r="D12" s="123"/>
      <c r="E12" s="123"/>
      <c r="F12" s="123"/>
      <c r="G12" s="125"/>
      <c r="H12" s="126" t="s">
        <v>19</v>
      </c>
      <c r="O12" s="121"/>
    </row>
    <row r="13" spans="1:15" ht="15.95" customHeight="1" x14ac:dyDescent="0.15">
      <c r="A13" s="270"/>
      <c r="B13" s="271"/>
      <c r="C13" s="122" t="s">
        <v>134</v>
      </c>
      <c r="D13" s="123"/>
      <c r="E13" s="123"/>
      <c r="F13" s="123"/>
      <c r="G13" s="125"/>
      <c r="H13" s="126" t="s">
        <v>19</v>
      </c>
      <c r="O13" s="121"/>
    </row>
    <row r="14" spans="1:15" ht="15.95" customHeight="1" x14ac:dyDescent="0.15">
      <c r="A14" s="272"/>
      <c r="B14" s="273"/>
      <c r="C14" s="122" t="s">
        <v>135</v>
      </c>
      <c r="D14" s="123"/>
      <c r="E14" s="123"/>
      <c r="F14" s="123"/>
      <c r="G14" s="125"/>
      <c r="H14" s="126" t="s">
        <v>19</v>
      </c>
      <c r="I14" s="120" t="s">
        <v>136</v>
      </c>
      <c r="O14" s="121"/>
    </row>
    <row r="15" spans="1:15" ht="15.95" customHeight="1" thickBot="1" x14ac:dyDescent="0.2">
      <c r="N15" s="121"/>
    </row>
    <row r="16" spans="1:15" ht="15.95" customHeight="1" x14ac:dyDescent="0.15">
      <c r="A16" s="127"/>
      <c r="B16" s="274" t="s">
        <v>1</v>
      </c>
      <c r="C16" s="275"/>
      <c r="D16" s="275"/>
      <c r="E16" s="274" t="s">
        <v>9</v>
      </c>
      <c r="F16" s="275"/>
      <c r="G16" s="275"/>
      <c r="H16" s="275"/>
      <c r="I16" s="275"/>
      <c r="J16" s="275"/>
      <c r="K16" s="275"/>
      <c r="L16" s="276"/>
      <c r="M16" s="128" t="s">
        <v>137</v>
      </c>
    </row>
    <row r="17" spans="1:13" ht="20.45" customHeight="1" x14ac:dyDescent="0.15">
      <c r="A17" s="129" t="s">
        <v>10</v>
      </c>
      <c r="B17" s="283" t="s">
        <v>138</v>
      </c>
      <c r="C17" s="283" t="s">
        <v>139</v>
      </c>
      <c r="D17" s="130" t="s">
        <v>140</v>
      </c>
      <c r="E17" s="131" t="s">
        <v>3</v>
      </c>
      <c r="F17" s="132" t="s">
        <v>3</v>
      </c>
      <c r="G17" s="259" t="s">
        <v>141</v>
      </c>
      <c r="H17" s="261" t="s">
        <v>142</v>
      </c>
      <c r="I17" s="261" t="s">
        <v>143</v>
      </c>
      <c r="J17" s="261" t="s">
        <v>144</v>
      </c>
      <c r="K17" s="277" t="s">
        <v>145</v>
      </c>
      <c r="L17" s="278"/>
      <c r="M17" s="133" t="s">
        <v>146</v>
      </c>
    </row>
    <row r="18" spans="1:13" ht="20.45" customHeight="1" x14ac:dyDescent="0.15">
      <c r="A18" s="134"/>
      <c r="B18" s="284"/>
      <c r="C18" s="284"/>
      <c r="D18" s="135" t="s">
        <v>197</v>
      </c>
      <c r="E18" s="136" t="s">
        <v>148</v>
      </c>
      <c r="F18" s="137" t="s">
        <v>148</v>
      </c>
      <c r="G18" s="260"/>
      <c r="H18" s="262"/>
      <c r="I18" s="262"/>
      <c r="J18" s="262"/>
      <c r="K18" s="279" t="s">
        <v>149</v>
      </c>
      <c r="L18" s="280"/>
      <c r="M18" s="138" t="s">
        <v>150</v>
      </c>
    </row>
    <row r="19" spans="1:13" ht="15.95" customHeight="1" x14ac:dyDescent="0.15">
      <c r="A19" s="139"/>
      <c r="B19" s="140" t="s">
        <v>151</v>
      </c>
      <c r="C19" s="141" t="s">
        <v>152</v>
      </c>
      <c r="D19" s="142" t="s">
        <v>0</v>
      </c>
      <c r="E19" s="143" t="s">
        <v>7</v>
      </c>
      <c r="F19" s="144" t="s">
        <v>7</v>
      </c>
      <c r="G19" s="137" t="s">
        <v>153</v>
      </c>
      <c r="H19" s="137" t="s">
        <v>154</v>
      </c>
      <c r="I19" s="137" t="s">
        <v>155</v>
      </c>
      <c r="J19" s="137" t="s">
        <v>156</v>
      </c>
      <c r="K19" s="281" t="s">
        <v>0</v>
      </c>
      <c r="L19" s="282"/>
      <c r="M19" s="145" t="s">
        <v>0</v>
      </c>
    </row>
    <row r="20" spans="1:13" ht="15.95" customHeight="1" x14ac:dyDescent="0.15">
      <c r="A20" s="238" t="s">
        <v>207</v>
      </c>
      <c r="B20" s="241">
        <v>30</v>
      </c>
      <c r="C20" s="244"/>
      <c r="D20" s="247"/>
      <c r="E20" s="250">
        <v>200</v>
      </c>
      <c r="F20" s="146">
        <v>0</v>
      </c>
      <c r="G20" s="147"/>
      <c r="H20" s="148" t="s">
        <v>157</v>
      </c>
      <c r="I20" s="148" t="s">
        <v>157</v>
      </c>
      <c r="J20" s="148" t="s">
        <v>157</v>
      </c>
      <c r="K20" s="253" t="s">
        <v>158</v>
      </c>
      <c r="L20" s="254"/>
      <c r="M20" s="235" t="s">
        <v>158</v>
      </c>
    </row>
    <row r="21" spans="1:13" ht="15.95" customHeight="1" x14ac:dyDescent="0.15">
      <c r="A21" s="239"/>
      <c r="B21" s="242"/>
      <c r="C21" s="245"/>
      <c r="D21" s="248"/>
      <c r="E21" s="251"/>
      <c r="F21" s="146">
        <v>120</v>
      </c>
      <c r="G21" s="148" t="s">
        <v>157</v>
      </c>
      <c r="H21" s="147"/>
      <c r="I21" s="148" t="s">
        <v>157</v>
      </c>
      <c r="J21" s="148" t="s">
        <v>157</v>
      </c>
      <c r="K21" s="255"/>
      <c r="L21" s="256"/>
      <c r="M21" s="236"/>
    </row>
    <row r="22" spans="1:13" ht="15.95" customHeight="1" x14ac:dyDescent="0.15">
      <c r="A22" s="239"/>
      <c r="B22" s="242"/>
      <c r="C22" s="245"/>
      <c r="D22" s="248"/>
      <c r="E22" s="251"/>
      <c r="F22" s="146">
        <f>E20-F21</f>
        <v>80</v>
      </c>
      <c r="G22" s="148" t="s">
        <v>157</v>
      </c>
      <c r="H22" s="148" t="s">
        <v>157</v>
      </c>
      <c r="I22" s="148" t="s">
        <v>157</v>
      </c>
      <c r="J22" s="148" t="s">
        <v>157</v>
      </c>
      <c r="K22" s="255"/>
      <c r="L22" s="256"/>
      <c r="M22" s="236"/>
    </row>
    <row r="23" spans="1:13" ht="15.95" customHeight="1" x14ac:dyDescent="0.15">
      <c r="A23" s="240"/>
      <c r="B23" s="243"/>
      <c r="C23" s="246"/>
      <c r="D23" s="249"/>
      <c r="E23" s="252"/>
      <c r="F23" s="146">
        <v>0</v>
      </c>
      <c r="G23" s="148" t="s">
        <v>157</v>
      </c>
      <c r="H23" s="148" t="s">
        <v>157</v>
      </c>
      <c r="I23" s="148" t="s">
        <v>157</v>
      </c>
      <c r="J23" s="148" t="s">
        <v>157</v>
      </c>
      <c r="K23" s="257"/>
      <c r="L23" s="258"/>
      <c r="M23" s="237"/>
    </row>
    <row r="24" spans="1:13" ht="15.95" customHeight="1" x14ac:dyDescent="0.15">
      <c r="A24" s="238" t="s">
        <v>208</v>
      </c>
      <c r="B24" s="241">
        <v>30</v>
      </c>
      <c r="C24" s="244"/>
      <c r="D24" s="247"/>
      <c r="E24" s="250">
        <v>200</v>
      </c>
      <c r="F24" s="146">
        <v>0</v>
      </c>
      <c r="G24" s="147"/>
      <c r="H24" s="148" t="s">
        <v>157</v>
      </c>
      <c r="I24" s="148" t="s">
        <v>157</v>
      </c>
      <c r="J24" s="148" t="s">
        <v>157</v>
      </c>
      <c r="K24" s="253" t="s">
        <v>158</v>
      </c>
      <c r="L24" s="254"/>
      <c r="M24" s="235" t="s">
        <v>158</v>
      </c>
    </row>
    <row r="25" spans="1:13" ht="15.95" customHeight="1" x14ac:dyDescent="0.15">
      <c r="A25" s="239"/>
      <c r="B25" s="242"/>
      <c r="C25" s="245"/>
      <c r="D25" s="248"/>
      <c r="E25" s="251"/>
      <c r="F25" s="146">
        <v>120</v>
      </c>
      <c r="G25" s="148" t="s">
        <v>157</v>
      </c>
      <c r="H25" s="147"/>
      <c r="I25" s="148" t="s">
        <v>157</v>
      </c>
      <c r="J25" s="148" t="s">
        <v>157</v>
      </c>
      <c r="K25" s="255"/>
      <c r="L25" s="256"/>
      <c r="M25" s="236"/>
    </row>
    <row r="26" spans="1:13" ht="15.95" customHeight="1" x14ac:dyDescent="0.15">
      <c r="A26" s="239"/>
      <c r="B26" s="242"/>
      <c r="C26" s="245"/>
      <c r="D26" s="248"/>
      <c r="E26" s="251"/>
      <c r="F26" s="146">
        <f t="shared" ref="F26" si="0">E24-F25</f>
        <v>80</v>
      </c>
      <c r="G26" s="148" t="s">
        <v>157</v>
      </c>
      <c r="H26" s="148" t="s">
        <v>157</v>
      </c>
      <c r="I26" s="148" t="s">
        <v>157</v>
      </c>
      <c r="J26" s="148" t="s">
        <v>157</v>
      </c>
      <c r="K26" s="255"/>
      <c r="L26" s="256"/>
      <c r="M26" s="236"/>
    </row>
    <row r="27" spans="1:13" ht="15.95" customHeight="1" x14ac:dyDescent="0.15">
      <c r="A27" s="240"/>
      <c r="B27" s="243"/>
      <c r="C27" s="246"/>
      <c r="D27" s="249"/>
      <c r="E27" s="252"/>
      <c r="F27" s="146">
        <v>0</v>
      </c>
      <c r="G27" s="148" t="s">
        <v>157</v>
      </c>
      <c r="H27" s="148" t="s">
        <v>157</v>
      </c>
      <c r="I27" s="148" t="s">
        <v>157</v>
      </c>
      <c r="J27" s="148" t="s">
        <v>157</v>
      </c>
      <c r="K27" s="257"/>
      <c r="L27" s="258"/>
      <c r="M27" s="237"/>
    </row>
    <row r="28" spans="1:13" ht="15.95" customHeight="1" x14ac:dyDescent="0.15">
      <c r="A28" s="238" t="s">
        <v>209</v>
      </c>
      <c r="B28" s="241">
        <v>30</v>
      </c>
      <c r="C28" s="244"/>
      <c r="D28" s="247"/>
      <c r="E28" s="250">
        <v>200</v>
      </c>
      <c r="F28" s="146">
        <v>0</v>
      </c>
      <c r="G28" s="147"/>
      <c r="H28" s="148" t="s">
        <v>157</v>
      </c>
      <c r="I28" s="148" t="s">
        <v>157</v>
      </c>
      <c r="J28" s="148" t="s">
        <v>157</v>
      </c>
      <c r="K28" s="253" t="s">
        <v>158</v>
      </c>
      <c r="L28" s="254"/>
      <c r="M28" s="235" t="s">
        <v>158</v>
      </c>
    </row>
    <row r="29" spans="1:13" ht="15.95" customHeight="1" x14ac:dyDescent="0.15">
      <c r="A29" s="239"/>
      <c r="B29" s="242"/>
      <c r="C29" s="245"/>
      <c r="D29" s="248"/>
      <c r="E29" s="251"/>
      <c r="F29" s="146">
        <v>120</v>
      </c>
      <c r="G29" s="148" t="s">
        <v>157</v>
      </c>
      <c r="H29" s="147"/>
      <c r="I29" s="148" t="s">
        <v>157</v>
      </c>
      <c r="J29" s="148" t="s">
        <v>157</v>
      </c>
      <c r="K29" s="255"/>
      <c r="L29" s="256"/>
      <c r="M29" s="236"/>
    </row>
    <row r="30" spans="1:13" ht="15.95" customHeight="1" x14ac:dyDescent="0.15">
      <c r="A30" s="239"/>
      <c r="B30" s="242"/>
      <c r="C30" s="245"/>
      <c r="D30" s="248"/>
      <c r="E30" s="251"/>
      <c r="F30" s="146">
        <f t="shared" ref="F30" si="1">E28-F29</f>
        <v>80</v>
      </c>
      <c r="G30" s="148" t="s">
        <v>157</v>
      </c>
      <c r="H30" s="148" t="s">
        <v>157</v>
      </c>
      <c r="I30" s="148" t="s">
        <v>157</v>
      </c>
      <c r="J30" s="148" t="s">
        <v>157</v>
      </c>
      <c r="K30" s="255"/>
      <c r="L30" s="256"/>
      <c r="M30" s="236"/>
    </row>
    <row r="31" spans="1:13" ht="15.95" customHeight="1" x14ac:dyDescent="0.15">
      <c r="A31" s="240"/>
      <c r="B31" s="243"/>
      <c r="C31" s="246"/>
      <c r="D31" s="249"/>
      <c r="E31" s="252"/>
      <c r="F31" s="146">
        <v>0</v>
      </c>
      <c r="G31" s="148" t="s">
        <v>157</v>
      </c>
      <c r="H31" s="148" t="s">
        <v>157</v>
      </c>
      <c r="I31" s="148" t="s">
        <v>157</v>
      </c>
      <c r="J31" s="148" t="s">
        <v>157</v>
      </c>
      <c r="K31" s="257"/>
      <c r="L31" s="258"/>
      <c r="M31" s="237"/>
    </row>
    <row r="32" spans="1:13" ht="15.95" customHeight="1" x14ac:dyDescent="0.15">
      <c r="A32" s="238" t="s">
        <v>210</v>
      </c>
      <c r="B32" s="241">
        <v>30</v>
      </c>
      <c r="C32" s="244"/>
      <c r="D32" s="247"/>
      <c r="E32" s="250">
        <v>250</v>
      </c>
      <c r="F32" s="146">
        <v>0</v>
      </c>
      <c r="G32" s="147"/>
      <c r="H32" s="148" t="s">
        <v>157</v>
      </c>
      <c r="I32" s="148" t="s">
        <v>157</v>
      </c>
      <c r="J32" s="148" t="s">
        <v>157</v>
      </c>
      <c r="K32" s="253" t="s">
        <v>158</v>
      </c>
      <c r="L32" s="254"/>
      <c r="M32" s="235" t="s">
        <v>158</v>
      </c>
    </row>
    <row r="33" spans="1:13" ht="15.95" customHeight="1" x14ac:dyDescent="0.15">
      <c r="A33" s="239"/>
      <c r="B33" s="242"/>
      <c r="C33" s="245"/>
      <c r="D33" s="248"/>
      <c r="E33" s="251"/>
      <c r="F33" s="146">
        <v>120</v>
      </c>
      <c r="G33" s="148" t="s">
        <v>157</v>
      </c>
      <c r="H33" s="147"/>
      <c r="I33" s="148" t="s">
        <v>157</v>
      </c>
      <c r="J33" s="148" t="s">
        <v>157</v>
      </c>
      <c r="K33" s="255"/>
      <c r="L33" s="256"/>
      <c r="M33" s="236"/>
    </row>
    <row r="34" spans="1:13" ht="15.95" customHeight="1" x14ac:dyDescent="0.15">
      <c r="A34" s="239"/>
      <c r="B34" s="242"/>
      <c r="C34" s="245"/>
      <c r="D34" s="248"/>
      <c r="E34" s="251"/>
      <c r="F34" s="146">
        <f t="shared" ref="F34" si="2">E32-F33</f>
        <v>130</v>
      </c>
      <c r="G34" s="148" t="s">
        <v>157</v>
      </c>
      <c r="H34" s="148" t="s">
        <v>157</v>
      </c>
      <c r="I34" s="148" t="s">
        <v>157</v>
      </c>
      <c r="J34" s="148" t="s">
        <v>157</v>
      </c>
      <c r="K34" s="255"/>
      <c r="L34" s="256"/>
      <c r="M34" s="236"/>
    </row>
    <row r="35" spans="1:13" ht="15.95" customHeight="1" x14ac:dyDescent="0.15">
      <c r="A35" s="240"/>
      <c r="B35" s="243"/>
      <c r="C35" s="246"/>
      <c r="D35" s="249"/>
      <c r="E35" s="252"/>
      <c r="F35" s="146">
        <v>0</v>
      </c>
      <c r="G35" s="148" t="s">
        <v>157</v>
      </c>
      <c r="H35" s="148" t="s">
        <v>157</v>
      </c>
      <c r="I35" s="148" t="s">
        <v>157</v>
      </c>
      <c r="J35" s="148" t="s">
        <v>157</v>
      </c>
      <c r="K35" s="257"/>
      <c r="L35" s="258"/>
      <c r="M35" s="237"/>
    </row>
    <row r="36" spans="1:13" ht="15.95" customHeight="1" x14ac:dyDescent="0.15">
      <c r="A36" s="238" t="s">
        <v>211</v>
      </c>
      <c r="B36" s="241">
        <v>30</v>
      </c>
      <c r="C36" s="244"/>
      <c r="D36" s="247"/>
      <c r="E36" s="250">
        <v>200</v>
      </c>
      <c r="F36" s="146">
        <v>0</v>
      </c>
      <c r="G36" s="147"/>
      <c r="H36" s="148" t="s">
        <v>157</v>
      </c>
      <c r="I36" s="148" t="s">
        <v>157</v>
      </c>
      <c r="J36" s="148" t="s">
        <v>157</v>
      </c>
      <c r="K36" s="253" t="s">
        <v>158</v>
      </c>
      <c r="L36" s="254"/>
      <c r="M36" s="235" t="s">
        <v>158</v>
      </c>
    </row>
    <row r="37" spans="1:13" ht="15.95" customHeight="1" x14ac:dyDescent="0.15">
      <c r="A37" s="239"/>
      <c r="B37" s="242"/>
      <c r="C37" s="245"/>
      <c r="D37" s="248"/>
      <c r="E37" s="251"/>
      <c r="F37" s="146">
        <v>120</v>
      </c>
      <c r="G37" s="148" t="s">
        <v>157</v>
      </c>
      <c r="H37" s="147"/>
      <c r="I37" s="148" t="s">
        <v>157</v>
      </c>
      <c r="J37" s="148" t="s">
        <v>157</v>
      </c>
      <c r="K37" s="255"/>
      <c r="L37" s="256"/>
      <c r="M37" s="236"/>
    </row>
    <row r="38" spans="1:13" ht="15.95" customHeight="1" x14ac:dyDescent="0.15">
      <c r="A38" s="239"/>
      <c r="B38" s="242"/>
      <c r="C38" s="245"/>
      <c r="D38" s="248"/>
      <c r="E38" s="251"/>
      <c r="F38" s="146">
        <f t="shared" ref="F38" si="3">E36-F37</f>
        <v>80</v>
      </c>
      <c r="G38" s="148" t="s">
        <v>157</v>
      </c>
      <c r="H38" s="148" t="s">
        <v>157</v>
      </c>
      <c r="I38" s="148" t="s">
        <v>157</v>
      </c>
      <c r="J38" s="148" t="s">
        <v>157</v>
      </c>
      <c r="K38" s="255"/>
      <c r="L38" s="256"/>
      <c r="M38" s="236"/>
    </row>
    <row r="39" spans="1:13" ht="15.95" customHeight="1" x14ac:dyDescent="0.15">
      <c r="A39" s="240"/>
      <c r="B39" s="243"/>
      <c r="C39" s="246"/>
      <c r="D39" s="249"/>
      <c r="E39" s="252"/>
      <c r="F39" s="146">
        <v>0</v>
      </c>
      <c r="G39" s="148" t="s">
        <v>157</v>
      </c>
      <c r="H39" s="148" t="s">
        <v>157</v>
      </c>
      <c r="I39" s="148" t="s">
        <v>157</v>
      </c>
      <c r="J39" s="148" t="s">
        <v>157</v>
      </c>
      <c r="K39" s="257"/>
      <c r="L39" s="258"/>
      <c r="M39" s="237"/>
    </row>
    <row r="40" spans="1:13" ht="15.95" customHeight="1" x14ac:dyDescent="0.15">
      <c r="A40" s="238" t="s">
        <v>212</v>
      </c>
      <c r="B40" s="241">
        <v>30</v>
      </c>
      <c r="C40" s="244"/>
      <c r="D40" s="247"/>
      <c r="E40" s="250">
        <v>200</v>
      </c>
      <c r="F40" s="146">
        <v>0</v>
      </c>
      <c r="G40" s="147"/>
      <c r="H40" s="148" t="s">
        <v>157</v>
      </c>
      <c r="I40" s="148" t="s">
        <v>157</v>
      </c>
      <c r="J40" s="148" t="s">
        <v>157</v>
      </c>
      <c r="K40" s="253" t="s">
        <v>158</v>
      </c>
      <c r="L40" s="254"/>
      <c r="M40" s="235" t="s">
        <v>158</v>
      </c>
    </row>
    <row r="41" spans="1:13" ht="15.95" customHeight="1" x14ac:dyDescent="0.15">
      <c r="A41" s="239"/>
      <c r="B41" s="242"/>
      <c r="C41" s="245"/>
      <c r="D41" s="248"/>
      <c r="E41" s="251"/>
      <c r="F41" s="146">
        <v>120</v>
      </c>
      <c r="G41" s="148" t="s">
        <v>157</v>
      </c>
      <c r="H41" s="147"/>
      <c r="I41" s="148" t="s">
        <v>157</v>
      </c>
      <c r="J41" s="148" t="s">
        <v>157</v>
      </c>
      <c r="K41" s="255"/>
      <c r="L41" s="256"/>
      <c r="M41" s="236"/>
    </row>
    <row r="42" spans="1:13" ht="15.95" customHeight="1" x14ac:dyDescent="0.15">
      <c r="A42" s="239"/>
      <c r="B42" s="242"/>
      <c r="C42" s="245"/>
      <c r="D42" s="248"/>
      <c r="E42" s="251"/>
      <c r="F42" s="146">
        <f t="shared" ref="F42" si="4">E40-F41</f>
        <v>80</v>
      </c>
      <c r="G42" s="148" t="s">
        <v>157</v>
      </c>
      <c r="H42" s="148" t="s">
        <v>157</v>
      </c>
      <c r="I42" s="148" t="s">
        <v>157</v>
      </c>
      <c r="J42" s="148" t="s">
        <v>157</v>
      </c>
      <c r="K42" s="255"/>
      <c r="L42" s="256"/>
      <c r="M42" s="236"/>
    </row>
    <row r="43" spans="1:13" ht="15.95" customHeight="1" x14ac:dyDescent="0.15">
      <c r="A43" s="240"/>
      <c r="B43" s="243"/>
      <c r="C43" s="246"/>
      <c r="D43" s="249"/>
      <c r="E43" s="252"/>
      <c r="F43" s="146">
        <v>0</v>
      </c>
      <c r="G43" s="148" t="s">
        <v>157</v>
      </c>
      <c r="H43" s="148" t="s">
        <v>157</v>
      </c>
      <c r="I43" s="148" t="s">
        <v>157</v>
      </c>
      <c r="J43" s="148" t="s">
        <v>157</v>
      </c>
      <c r="K43" s="257"/>
      <c r="L43" s="258"/>
      <c r="M43" s="237"/>
    </row>
    <row r="44" spans="1:13" ht="15.95" customHeight="1" x14ac:dyDescent="0.15">
      <c r="A44" s="238" t="s">
        <v>213</v>
      </c>
      <c r="B44" s="241">
        <v>30</v>
      </c>
      <c r="C44" s="244"/>
      <c r="D44" s="247"/>
      <c r="E44" s="250">
        <v>200</v>
      </c>
      <c r="F44" s="146">
        <v>0</v>
      </c>
      <c r="G44" s="147"/>
      <c r="H44" s="148" t="s">
        <v>157</v>
      </c>
      <c r="I44" s="148" t="s">
        <v>157</v>
      </c>
      <c r="J44" s="148" t="s">
        <v>157</v>
      </c>
      <c r="K44" s="253" t="s">
        <v>158</v>
      </c>
      <c r="L44" s="254"/>
      <c r="M44" s="235" t="s">
        <v>158</v>
      </c>
    </row>
    <row r="45" spans="1:13" ht="15.95" customHeight="1" x14ac:dyDescent="0.15">
      <c r="A45" s="239"/>
      <c r="B45" s="242"/>
      <c r="C45" s="245"/>
      <c r="D45" s="248"/>
      <c r="E45" s="251"/>
      <c r="F45" s="146">
        <v>120</v>
      </c>
      <c r="G45" s="148" t="s">
        <v>157</v>
      </c>
      <c r="H45" s="147"/>
      <c r="I45" s="148" t="s">
        <v>157</v>
      </c>
      <c r="J45" s="148" t="s">
        <v>157</v>
      </c>
      <c r="K45" s="255"/>
      <c r="L45" s="256"/>
      <c r="M45" s="236"/>
    </row>
    <row r="46" spans="1:13" ht="15.95" customHeight="1" x14ac:dyDescent="0.15">
      <c r="A46" s="239"/>
      <c r="B46" s="242"/>
      <c r="C46" s="245"/>
      <c r="D46" s="248"/>
      <c r="E46" s="251"/>
      <c r="F46" s="146">
        <f t="shared" ref="F46" si="5">E44-F45</f>
        <v>80</v>
      </c>
      <c r="G46" s="148" t="s">
        <v>157</v>
      </c>
      <c r="H46" s="148" t="s">
        <v>157</v>
      </c>
      <c r="I46" s="148" t="s">
        <v>157</v>
      </c>
      <c r="J46" s="148" t="s">
        <v>157</v>
      </c>
      <c r="K46" s="255"/>
      <c r="L46" s="256"/>
      <c r="M46" s="236"/>
    </row>
    <row r="47" spans="1:13" ht="15.95" customHeight="1" x14ac:dyDescent="0.15">
      <c r="A47" s="240"/>
      <c r="B47" s="243"/>
      <c r="C47" s="246"/>
      <c r="D47" s="249"/>
      <c r="E47" s="252"/>
      <c r="F47" s="146">
        <v>0</v>
      </c>
      <c r="G47" s="148" t="s">
        <v>157</v>
      </c>
      <c r="H47" s="148" t="s">
        <v>157</v>
      </c>
      <c r="I47" s="148" t="s">
        <v>157</v>
      </c>
      <c r="J47" s="148" t="s">
        <v>157</v>
      </c>
      <c r="K47" s="257"/>
      <c r="L47" s="258"/>
      <c r="M47" s="237"/>
    </row>
    <row r="48" spans="1:13" ht="15.95" customHeight="1" x14ac:dyDescent="0.15">
      <c r="A48" s="238" t="s">
        <v>214</v>
      </c>
      <c r="B48" s="241">
        <v>30</v>
      </c>
      <c r="C48" s="244"/>
      <c r="D48" s="247"/>
      <c r="E48" s="250">
        <v>200</v>
      </c>
      <c r="F48" s="146">
        <v>0</v>
      </c>
      <c r="G48" s="147"/>
      <c r="H48" s="148" t="s">
        <v>157</v>
      </c>
      <c r="I48" s="148" t="s">
        <v>157</v>
      </c>
      <c r="J48" s="148" t="s">
        <v>157</v>
      </c>
      <c r="K48" s="253" t="s">
        <v>158</v>
      </c>
      <c r="L48" s="254"/>
      <c r="M48" s="235" t="s">
        <v>158</v>
      </c>
    </row>
    <row r="49" spans="1:13" ht="15.95" customHeight="1" x14ac:dyDescent="0.15">
      <c r="A49" s="239"/>
      <c r="B49" s="242"/>
      <c r="C49" s="245"/>
      <c r="D49" s="248"/>
      <c r="E49" s="251"/>
      <c r="F49" s="146">
        <v>120</v>
      </c>
      <c r="G49" s="148" t="s">
        <v>157</v>
      </c>
      <c r="H49" s="147"/>
      <c r="I49" s="148" t="s">
        <v>157</v>
      </c>
      <c r="J49" s="148" t="s">
        <v>157</v>
      </c>
      <c r="K49" s="255"/>
      <c r="L49" s="256"/>
      <c r="M49" s="236"/>
    </row>
    <row r="50" spans="1:13" ht="15.95" customHeight="1" x14ac:dyDescent="0.15">
      <c r="A50" s="239"/>
      <c r="B50" s="242"/>
      <c r="C50" s="245"/>
      <c r="D50" s="248"/>
      <c r="E50" s="251"/>
      <c r="F50" s="146">
        <f t="shared" ref="F50" si="6">E48-F49</f>
        <v>80</v>
      </c>
      <c r="G50" s="148" t="s">
        <v>157</v>
      </c>
      <c r="H50" s="148" t="s">
        <v>157</v>
      </c>
      <c r="I50" s="148"/>
      <c r="J50" s="148" t="s">
        <v>157</v>
      </c>
      <c r="K50" s="255"/>
      <c r="L50" s="256"/>
      <c r="M50" s="236"/>
    </row>
    <row r="51" spans="1:13" ht="15.95" customHeight="1" x14ac:dyDescent="0.15">
      <c r="A51" s="240"/>
      <c r="B51" s="243"/>
      <c r="C51" s="246"/>
      <c r="D51" s="249"/>
      <c r="E51" s="252"/>
      <c r="F51" s="146">
        <v>0</v>
      </c>
      <c r="G51" s="148" t="s">
        <v>157</v>
      </c>
      <c r="H51" s="148" t="s">
        <v>157</v>
      </c>
      <c r="I51" s="148" t="s">
        <v>157</v>
      </c>
      <c r="J51" s="148" t="s">
        <v>157</v>
      </c>
      <c r="K51" s="257"/>
      <c r="L51" s="258"/>
      <c r="M51" s="237"/>
    </row>
    <row r="52" spans="1:13" ht="15.95" customHeight="1" x14ac:dyDescent="0.15">
      <c r="A52" s="238" t="s">
        <v>215</v>
      </c>
      <c r="B52" s="241">
        <v>30</v>
      </c>
      <c r="C52" s="244"/>
      <c r="D52" s="247"/>
      <c r="E52" s="250">
        <v>200</v>
      </c>
      <c r="F52" s="146">
        <v>0</v>
      </c>
      <c r="G52" s="147"/>
      <c r="H52" s="148" t="s">
        <v>157</v>
      </c>
      <c r="I52" s="148" t="s">
        <v>157</v>
      </c>
      <c r="J52" s="148" t="s">
        <v>157</v>
      </c>
      <c r="K52" s="253" t="s">
        <v>158</v>
      </c>
      <c r="L52" s="254"/>
      <c r="M52" s="235" t="s">
        <v>158</v>
      </c>
    </row>
    <row r="53" spans="1:13" ht="15.95" customHeight="1" x14ac:dyDescent="0.15">
      <c r="A53" s="239"/>
      <c r="B53" s="242"/>
      <c r="C53" s="245"/>
      <c r="D53" s="248"/>
      <c r="E53" s="251"/>
      <c r="F53" s="146">
        <v>120</v>
      </c>
      <c r="G53" s="148" t="s">
        <v>157</v>
      </c>
      <c r="H53" s="147"/>
      <c r="I53" s="148" t="s">
        <v>157</v>
      </c>
      <c r="J53" s="148" t="s">
        <v>157</v>
      </c>
      <c r="K53" s="255"/>
      <c r="L53" s="256"/>
      <c r="M53" s="236"/>
    </row>
    <row r="54" spans="1:13" ht="15.95" customHeight="1" x14ac:dyDescent="0.15">
      <c r="A54" s="239"/>
      <c r="B54" s="242"/>
      <c r="C54" s="245"/>
      <c r="D54" s="248"/>
      <c r="E54" s="251"/>
      <c r="F54" s="146">
        <f t="shared" ref="F54" si="7">E52-F53</f>
        <v>80</v>
      </c>
      <c r="G54" s="148" t="s">
        <v>157</v>
      </c>
      <c r="H54" s="148" t="s">
        <v>157</v>
      </c>
      <c r="I54" s="148"/>
      <c r="J54" s="148" t="s">
        <v>157</v>
      </c>
      <c r="K54" s="255"/>
      <c r="L54" s="256"/>
      <c r="M54" s="236"/>
    </row>
    <row r="55" spans="1:13" ht="15.95" customHeight="1" x14ac:dyDescent="0.15">
      <c r="A55" s="240"/>
      <c r="B55" s="243"/>
      <c r="C55" s="246"/>
      <c r="D55" s="249"/>
      <c r="E55" s="252"/>
      <c r="F55" s="146">
        <v>0</v>
      </c>
      <c r="G55" s="148" t="s">
        <v>157</v>
      </c>
      <c r="H55" s="148" t="s">
        <v>157</v>
      </c>
      <c r="I55" s="148" t="s">
        <v>157</v>
      </c>
      <c r="J55" s="148" t="s">
        <v>157</v>
      </c>
      <c r="K55" s="257"/>
      <c r="L55" s="258"/>
      <c r="M55" s="237"/>
    </row>
    <row r="56" spans="1:13" ht="15.95" customHeight="1" x14ac:dyDescent="0.15">
      <c r="A56" s="238" t="s">
        <v>216</v>
      </c>
      <c r="B56" s="241">
        <v>30</v>
      </c>
      <c r="C56" s="244"/>
      <c r="D56" s="247"/>
      <c r="E56" s="250">
        <v>200</v>
      </c>
      <c r="F56" s="146">
        <v>0</v>
      </c>
      <c r="G56" s="147"/>
      <c r="H56" s="148" t="s">
        <v>157</v>
      </c>
      <c r="I56" s="148" t="s">
        <v>157</v>
      </c>
      <c r="J56" s="148" t="s">
        <v>157</v>
      </c>
      <c r="K56" s="253" t="s">
        <v>158</v>
      </c>
      <c r="L56" s="254"/>
      <c r="M56" s="235" t="s">
        <v>158</v>
      </c>
    </row>
    <row r="57" spans="1:13" ht="15.95" customHeight="1" x14ac:dyDescent="0.15">
      <c r="A57" s="239"/>
      <c r="B57" s="242"/>
      <c r="C57" s="245"/>
      <c r="D57" s="248"/>
      <c r="E57" s="251"/>
      <c r="F57" s="146">
        <v>120</v>
      </c>
      <c r="G57" s="148" t="s">
        <v>157</v>
      </c>
      <c r="H57" s="147"/>
      <c r="I57" s="148" t="s">
        <v>157</v>
      </c>
      <c r="J57" s="148" t="s">
        <v>157</v>
      </c>
      <c r="K57" s="255"/>
      <c r="L57" s="256"/>
      <c r="M57" s="236"/>
    </row>
    <row r="58" spans="1:13" ht="15.95" customHeight="1" x14ac:dyDescent="0.15">
      <c r="A58" s="239"/>
      <c r="B58" s="242"/>
      <c r="C58" s="245"/>
      <c r="D58" s="248"/>
      <c r="E58" s="251"/>
      <c r="F58" s="146">
        <f t="shared" ref="F58" si="8">E56-F57</f>
        <v>80</v>
      </c>
      <c r="G58" s="148" t="s">
        <v>157</v>
      </c>
      <c r="H58" s="148" t="s">
        <v>157</v>
      </c>
      <c r="I58" s="148"/>
      <c r="J58" s="148" t="s">
        <v>157</v>
      </c>
      <c r="K58" s="255"/>
      <c r="L58" s="256"/>
      <c r="M58" s="236"/>
    </row>
    <row r="59" spans="1:13" ht="15.95" customHeight="1" x14ac:dyDescent="0.15">
      <c r="A59" s="240"/>
      <c r="B59" s="243"/>
      <c r="C59" s="246"/>
      <c r="D59" s="249"/>
      <c r="E59" s="252"/>
      <c r="F59" s="146">
        <v>0</v>
      </c>
      <c r="G59" s="148" t="s">
        <v>157</v>
      </c>
      <c r="H59" s="148" t="s">
        <v>157</v>
      </c>
      <c r="I59" s="148" t="s">
        <v>157</v>
      </c>
      <c r="J59" s="148" t="s">
        <v>157</v>
      </c>
      <c r="K59" s="257"/>
      <c r="L59" s="258"/>
      <c r="M59" s="237"/>
    </row>
    <row r="60" spans="1:13" ht="15.95" customHeight="1" x14ac:dyDescent="0.15">
      <c r="A60" s="238" t="s">
        <v>217</v>
      </c>
      <c r="B60" s="241">
        <v>30</v>
      </c>
      <c r="C60" s="244"/>
      <c r="D60" s="247"/>
      <c r="E60" s="250">
        <v>250</v>
      </c>
      <c r="F60" s="146">
        <v>0</v>
      </c>
      <c r="G60" s="147"/>
      <c r="H60" s="148" t="s">
        <v>157</v>
      </c>
      <c r="I60" s="148" t="s">
        <v>157</v>
      </c>
      <c r="J60" s="148" t="s">
        <v>157</v>
      </c>
      <c r="K60" s="253" t="s">
        <v>158</v>
      </c>
      <c r="L60" s="254"/>
      <c r="M60" s="235" t="s">
        <v>158</v>
      </c>
    </row>
    <row r="61" spans="1:13" ht="15.95" customHeight="1" x14ac:dyDescent="0.15">
      <c r="A61" s="239"/>
      <c r="B61" s="242"/>
      <c r="C61" s="245"/>
      <c r="D61" s="248"/>
      <c r="E61" s="251"/>
      <c r="F61" s="146">
        <v>120</v>
      </c>
      <c r="G61" s="148" t="s">
        <v>157</v>
      </c>
      <c r="H61" s="147"/>
      <c r="I61" s="148" t="s">
        <v>157</v>
      </c>
      <c r="J61" s="148" t="s">
        <v>157</v>
      </c>
      <c r="K61" s="255"/>
      <c r="L61" s="256"/>
      <c r="M61" s="236"/>
    </row>
    <row r="62" spans="1:13" ht="15.95" customHeight="1" x14ac:dyDescent="0.15">
      <c r="A62" s="239"/>
      <c r="B62" s="242"/>
      <c r="C62" s="245"/>
      <c r="D62" s="248"/>
      <c r="E62" s="251"/>
      <c r="F62" s="146">
        <f t="shared" ref="F62" si="9">E60-F61</f>
        <v>130</v>
      </c>
      <c r="G62" s="148" t="s">
        <v>157</v>
      </c>
      <c r="H62" s="148" t="s">
        <v>157</v>
      </c>
      <c r="I62" s="148"/>
      <c r="J62" s="148" t="s">
        <v>157</v>
      </c>
      <c r="K62" s="255"/>
      <c r="L62" s="256"/>
      <c r="M62" s="236"/>
    </row>
    <row r="63" spans="1:13" ht="15.95" customHeight="1" x14ac:dyDescent="0.15">
      <c r="A63" s="240"/>
      <c r="B63" s="243"/>
      <c r="C63" s="246"/>
      <c r="D63" s="249"/>
      <c r="E63" s="252"/>
      <c r="F63" s="146">
        <v>0</v>
      </c>
      <c r="G63" s="148" t="s">
        <v>157</v>
      </c>
      <c r="H63" s="148" t="s">
        <v>157</v>
      </c>
      <c r="I63" s="148" t="s">
        <v>157</v>
      </c>
      <c r="J63" s="148" t="s">
        <v>157</v>
      </c>
      <c r="K63" s="257"/>
      <c r="L63" s="258"/>
      <c r="M63" s="237"/>
    </row>
    <row r="64" spans="1:13" ht="15.95" customHeight="1" x14ac:dyDescent="0.15">
      <c r="A64" s="238" t="s">
        <v>218</v>
      </c>
      <c r="B64" s="241">
        <v>30</v>
      </c>
      <c r="C64" s="244"/>
      <c r="D64" s="247"/>
      <c r="E64" s="250">
        <v>200</v>
      </c>
      <c r="F64" s="146">
        <v>0</v>
      </c>
      <c r="G64" s="147"/>
      <c r="H64" s="148" t="s">
        <v>157</v>
      </c>
      <c r="I64" s="148" t="s">
        <v>157</v>
      </c>
      <c r="J64" s="148" t="s">
        <v>157</v>
      </c>
      <c r="K64" s="253" t="s">
        <v>158</v>
      </c>
      <c r="L64" s="254"/>
      <c r="M64" s="235" t="s">
        <v>158</v>
      </c>
    </row>
    <row r="65" spans="1:13" ht="15.95" customHeight="1" x14ac:dyDescent="0.15">
      <c r="A65" s="239"/>
      <c r="B65" s="242"/>
      <c r="C65" s="245"/>
      <c r="D65" s="248"/>
      <c r="E65" s="251"/>
      <c r="F65" s="146">
        <v>120</v>
      </c>
      <c r="G65" s="148" t="s">
        <v>157</v>
      </c>
      <c r="H65" s="147"/>
      <c r="I65" s="148" t="s">
        <v>157</v>
      </c>
      <c r="J65" s="148" t="s">
        <v>157</v>
      </c>
      <c r="K65" s="255"/>
      <c r="L65" s="256"/>
      <c r="M65" s="236"/>
    </row>
    <row r="66" spans="1:13" ht="15.95" customHeight="1" x14ac:dyDescent="0.15">
      <c r="A66" s="239"/>
      <c r="B66" s="242"/>
      <c r="C66" s="245"/>
      <c r="D66" s="248"/>
      <c r="E66" s="251"/>
      <c r="F66" s="146">
        <f t="shared" ref="F66" si="10">E64-F65</f>
        <v>80</v>
      </c>
      <c r="G66" s="148" t="s">
        <v>157</v>
      </c>
      <c r="H66" s="148" t="s">
        <v>157</v>
      </c>
      <c r="I66" s="148" t="s">
        <v>157</v>
      </c>
      <c r="J66" s="148" t="s">
        <v>157</v>
      </c>
      <c r="K66" s="255"/>
      <c r="L66" s="256"/>
      <c r="M66" s="236"/>
    </row>
    <row r="67" spans="1:13" ht="15.95" customHeight="1" thickBot="1" x14ac:dyDescent="0.2">
      <c r="A67" s="240"/>
      <c r="B67" s="243"/>
      <c r="C67" s="246"/>
      <c r="D67" s="249"/>
      <c r="E67" s="252"/>
      <c r="F67" s="146">
        <v>0</v>
      </c>
      <c r="G67" s="148" t="s">
        <v>157</v>
      </c>
      <c r="H67" s="148" t="s">
        <v>157</v>
      </c>
      <c r="I67" s="148" t="s">
        <v>157</v>
      </c>
      <c r="J67" s="148" t="s">
        <v>157</v>
      </c>
      <c r="K67" s="257"/>
      <c r="L67" s="258"/>
      <c r="M67" s="237"/>
    </row>
    <row r="68" spans="1:13" ht="15.95" customHeight="1" thickBot="1" x14ac:dyDescent="0.2">
      <c r="A68" s="149" t="s">
        <v>2</v>
      </c>
      <c r="B68" s="150" t="s">
        <v>8</v>
      </c>
      <c r="C68" s="151"/>
      <c r="D68" s="152"/>
      <c r="E68" s="210">
        <f>+SUM(E20:E67)</f>
        <v>2500</v>
      </c>
      <c r="F68" s="153">
        <f>+SUM(F20:F67)</f>
        <v>2500</v>
      </c>
      <c r="G68" s="153"/>
      <c r="H68" s="153"/>
      <c r="I68" s="153"/>
      <c r="J68" s="153"/>
      <c r="K68" s="230" t="s">
        <v>158</v>
      </c>
      <c r="L68" s="231"/>
      <c r="M68" s="154" t="s">
        <v>159</v>
      </c>
    </row>
    <row r="69" spans="1:13" ht="15.95" customHeight="1" x14ac:dyDescent="0.15">
      <c r="A69" s="155"/>
      <c r="K69" s="232" t="s">
        <v>160</v>
      </c>
      <c r="L69" s="233"/>
      <c r="M69" s="156" t="s">
        <v>158</v>
      </c>
    </row>
    <row r="70" spans="1:13" ht="15.95" customHeight="1" thickBot="1" x14ac:dyDescent="0.2">
      <c r="K70" s="157" t="s">
        <v>161</v>
      </c>
      <c r="L70" s="158"/>
      <c r="M70" s="159" t="s">
        <v>158</v>
      </c>
    </row>
    <row r="72" spans="1:13" x14ac:dyDescent="0.15">
      <c r="A72" s="110" t="s">
        <v>11</v>
      </c>
    </row>
    <row r="73" spans="1:13" ht="14.25" x14ac:dyDescent="0.15">
      <c r="K73" s="160"/>
    </row>
    <row r="74" spans="1:13" x14ac:dyDescent="0.15">
      <c r="A74" s="110" t="s">
        <v>162</v>
      </c>
      <c r="K74" s="295"/>
      <c r="L74" s="295"/>
      <c r="M74" s="295"/>
    </row>
    <row r="75" spans="1:13" x14ac:dyDescent="0.15">
      <c r="A75" t="s">
        <v>163</v>
      </c>
      <c r="K75" s="295"/>
      <c r="L75" s="295"/>
      <c r="M75" s="295"/>
    </row>
    <row r="76" spans="1:13" x14ac:dyDescent="0.15">
      <c r="K76" s="287"/>
      <c r="L76" s="287"/>
      <c r="M76" s="286"/>
    </row>
    <row r="77" spans="1:13" x14ac:dyDescent="0.15">
      <c r="A77" t="s">
        <v>164</v>
      </c>
      <c r="B77"/>
      <c r="C77"/>
      <c r="D77"/>
      <c r="E77"/>
      <c r="F77"/>
      <c r="G77"/>
      <c r="K77" s="287"/>
      <c r="L77" s="287"/>
      <c r="M77" s="286"/>
    </row>
    <row r="78" spans="1:13" x14ac:dyDescent="0.15">
      <c r="A78"/>
      <c r="B78"/>
      <c r="C78"/>
      <c r="D78"/>
      <c r="E78"/>
      <c r="F78"/>
      <c r="G78"/>
      <c r="K78" s="287"/>
      <c r="L78" s="287"/>
      <c r="M78" s="286"/>
    </row>
    <row r="79" spans="1:13" x14ac:dyDescent="0.15">
      <c r="A79" s="110" t="s">
        <v>165</v>
      </c>
      <c r="K79" s="287"/>
      <c r="L79" s="287"/>
      <c r="M79" s="286"/>
    </row>
    <row r="80" spans="1:13" x14ac:dyDescent="0.15">
      <c r="A80" s="234" t="s">
        <v>166</v>
      </c>
      <c r="B80" s="234"/>
      <c r="C80" s="234"/>
      <c r="D80" s="234"/>
      <c r="E80" s="110" t="s">
        <v>167</v>
      </c>
      <c r="K80" s="285"/>
      <c r="L80" s="295"/>
      <c r="M80" s="286"/>
    </row>
    <row r="81" spans="1:13" x14ac:dyDescent="0.15">
      <c r="A81" s="234" t="s">
        <v>168</v>
      </c>
      <c r="B81" s="234"/>
      <c r="C81" s="234"/>
      <c r="D81" s="234"/>
      <c r="E81" s="110" t="s">
        <v>169</v>
      </c>
      <c r="K81" s="295"/>
      <c r="L81" s="295"/>
      <c r="M81" s="286"/>
    </row>
    <row r="82" spans="1:13" x14ac:dyDescent="0.15">
      <c r="A82" s="234" t="s">
        <v>170</v>
      </c>
      <c r="B82" s="234"/>
      <c r="C82" s="234"/>
      <c r="D82" s="234"/>
      <c r="E82" s="110" t="s">
        <v>171</v>
      </c>
    </row>
  </sheetData>
  <mergeCells count="112">
    <mergeCell ref="A2:M2"/>
    <mergeCell ref="A9:F9"/>
    <mergeCell ref="G9:H9"/>
    <mergeCell ref="A11:B14"/>
    <mergeCell ref="B16:D16"/>
    <mergeCell ref="E16:L16"/>
    <mergeCell ref="M20:M23"/>
    <mergeCell ref="A24:A27"/>
    <mergeCell ref="B24:B27"/>
    <mergeCell ref="C24:C27"/>
    <mergeCell ref="D24:D27"/>
    <mergeCell ref="E24:E27"/>
    <mergeCell ref="K24:L27"/>
    <mergeCell ref="M24:M27"/>
    <mergeCell ref="K17:L17"/>
    <mergeCell ref="K18:L18"/>
    <mergeCell ref="K19:L19"/>
    <mergeCell ref="A20:A23"/>
    <mergeCell ref="B20:B23"/>
    <mergeCell ref="C20:C23"/>
    <mergeCell ref="D20:D23"/>
    <mergeCell ref="E20:E23"/>
    <mergeCell ref="K20:L23"/>
    <mergeCell ref="B17:B18"/>
    <mergeCell ref="C17:C18"/>
    <mergeCell ref="G17:G18"/>
    <mergeCell ref="H17:H18"/>
    <mergeCell ref="I17:I18"/>
    <mergeCell ref="J17:J18"/>
    <mergeCell ref="M28:M31"/>
    <mergeCell ref="A32:A35"/>
    <mergeCell ref="B32:B35"/>
    <mergeCell ref="C32:C35"/>
    <mergeCell ref="D32:D35"/>
    <mergeCell ref="E32:E35"/>
    <mergeCell ref="K32:L35"/>
    <mergeCell ref="M32:M35"/>
    <mergeCell ref="A28:A31"/>
    <mergeCell ref="B28:B31"/>
    <mergeCell ref="C28:C31"/>
    <mergeCell ref="D28:D31"/>
    <mergeCell ref="E28:E31"/>
    <mergeCell ref="K28:L31"/>
    <mergeCell ref="M36:M39"/>
    <mergeCell ref="A40:A43"/>
    <mergeCell ref="B40:B43"/>
    <mergeCell ref="C40:C43"/>
    <mergeCell ref="D40:D43"/>
    <mergeCell ref="E40:E43"/>
    <mergeCell ref="K40:L43"/>
    <mergeCell ref="M40:M43"/>
    <mergeCell ref="A36:A39"/>
    <mergeCell ref="B36:B39"/>
    <mergeCell ref="C36:C39"/>
    <mergeCell ref="D36:D39"/>
    <mergeCell ref="E36:E39"/>
    <mergeCell ref="K36:L39"/>
    <mergeCell ref="M44:M47"/>
    <mergeCell ref="A48:A51"/>
    <mergeCell ref="B48:B51"/>
    <mergeCell ref="C48:C51"/>
    <mergeCell ref="D48:D51"/>
    <mergeCell ref="E48:E51"/>
    <mergeCell ref="K48:L51"/>
    <mergeCell ref="M48:M51"/>
    <mergeCell ref="A44:A47"/>
    <mergeCell ref="B44:B47"/>
    <mergeCell ref="C44:C47"/>
    <mergeCell ref="D44:D47"/>
    <mergeCell ref="E44:E47"/>
    <mergeCell ref="K44:L47"/>
    <mergeCell ref="M52:M55"/>
    <mergeCell ref="A56:A59"/>
    <mergeCell ref="B56:B59"/>
    <mergeCell ref="C56:C59"/>
    <mergeCell ref="D56:D59"/>
    <mergeCell ref="E56:E59"/>
    <mergeCell ref="K56:L59"/>
    <mergeCell ref="M56:M59"/>
    <mergeCell ref="A52:A55"/>
    <mergeCell ref="B52:B55"/>
    <mergeCell ref="C52:C55"/>
    <mergeCell ref="D52:D55"/>
    <mergeCell ref="E52:E55"/>
    <mergeCell ref="K52:L55"/>
    <mergeCell ref="M60:M63"/>
    <mergeCell ref="A64:A67"/>
    <mergeCell ref="B64:B67"/>
    <mergeCell ref="C64:C67"/>
    <mergeCell ref="D64:D67"/>
    <mergeCell ref="E64:E67"/>
    <mergeCell ref="K64:L67"/>
    <mergeCell ref="M64:M67"/>
    <mergeCell ref="A60:A63"/>
    <mergeCell ref="B60:B63"/>
    <mergeCell ref="C60:C63"/>
    <mergeCell ref="D60:D63"/>
    <mergeCell ref="E60:E63"/>
    <mergeCell ref="K60:L63"/>
    <mergeCell ref="A82:D82"/>
    <mergeCell ref="K78:L79"/>
    <mergeCell ref="M78:M79"/>
    <mergeCell ref="A80:D80"/>
    <mergeCell ref="K80:L81"/>
    <mergeCell ref="M80:M81"/>
    <mergeCell ref="A81:D81"/>
    <mergeCell ref="K68:L68"/>
    <mergeCell ref="K69:L69"/>
    <mergeCell ref="K74:L75"/>
    <mergeCell ref="M74:M75"/>
    <mergeCell ref="K76:L77"/>
    <mergeCell ref="M76:M77"/>
  </mergeCells>
  <phoneticPr fontId="2"/>
  <printOptions horizontalCentered="1"/>
  <pageMargins left="0.59055118110236227" right="0.59055118110236227" top="0.39370078740157483" bottom="0.39370078740157483" header="0.51181102362204722" footer="0.51181102362204722"/>
  <pageSetup paperSize="9" scale="65" orientation="portrait"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FF4591-48F9-4E1F-BD22-3C1E8F490A55}">
  <sheetPr>
    <tabColor rgb="FFFFFF00"/>
  </sheetPr>
  <dimension ref="A1:O82"/>
  <sheetViews>
    <sheetView view="pageBreakPreview" topLeftCell="A20" zoomScale="115" zoomScaleNormal="100" zoomScaleSheetLayoutView="115" workbookViewId="0">
      <selection activeCell="A2" sqref="A2:J2"/>
    </sheetView>
  </sheetViews>
  <sheetFormatPr defaultColWidth="9" defaultRowHeight="13.5" x14ac:dyDescent="0.15"/>
  <cols>
    <col min="1" max="1" width="11.375" style="110" customWidth="1"/>
    <col min="2" max="2" width="8.75" style="110" customWidth="1"/>
    <col min="3" max="3" width="8.625" style="110" customWidth="1"/>
    <col min="4" max="4" width="11.75" style="110" bestFit="1" customWidth="1"/>
    <col min="5" max="5" width="8.375" style="110" customWidth="1"/>
    <col min="6" max="6" width="11.25" style="110" customWidth="1"/>
    <col min="7" max="7" width="9.75" style="110" customWidth="1"/>
    <col min="8" max="9" width="11.25" style="110" customWidth="1"/>
    <col min="10" max="10" width="11.375" style="110" customWidth="1"/>
    <col min="11" max="11" width="7.875" style="110" bestFit="1" customWidth="1"/>
    <col min="12" max="12" width="12.5" style="110" bestFit="1" customWidth="1"/>
    <col min="13" max="13" width="13.625" style="110" bestFit="1" customWidth="1"/>
    <col min="14" max="14" width="12.375" style="110" customWidth="1"/>
    <col min="15" max="15" width="6" style="110" customWidth="1"/>
    <col min="16" max="16384" width="9" style="110"/>
  </cols>
  <sheetData>
    <row r="1" spans="1:15" x14ac:dyDescent="0.15">
      <c r="M1" s="110" t="s">
        <v>194</v>
      </c>
    </row>
    <row r="2" spans="1:15" ht="17.25" x14ac:dyDescent="0.15">
      <c r="A2" s="229" t="s">
        <v>112</v>
      </c>
      <c r="B2" s="229"/>
      <c r="C2" s="229"/>
      <c r="D2" s="229"/>
      <c r="E2" s="229"/>
      <c r="F2" s="229"/>
      <c r="G2" s="229"/>
      <c r="H2" s="229"/>
      <c r="I2" s="229"/>
      <c r="J2" s="229"/>
      <c r="K2" s="229"/>
      <c r="L2" s="229"/>
      <c r="M2" s="229"/>
      <c r="N2" s="113"/>
    </row>
    <row r="3" spans="1:15" ht="7.5" customHeight="1" x14ac:dyDescent="0.15">
      <c r="E3" s="115"/>
      <c r="F3" s="115"/>
      <c r="G3" s="115"/>
      <c r="H3" s="115"/>
      <c r="I3" s="115"/>
      <c r="J3" s="115"/>
      <c r="K3" s="115"/>
      <c r="L3" s="115"/>
      <c r="M3" s="115"/>
      <c r="N3" s="115"/>
    </row>
    <row r="4" spans="1:15" ht="17.25" x14ac:dyDescent="0.15">
      <c r="A4" s="112" t="s">
        <v>12</v>
      </c>
      <c r="B4" s="22" t="str">
        <f>施設一覧!B4</f>
        <v>令和８年度東信森林管理署庁舎等電力供給業務（単価）</v>
      </c>
      <c r="E4" s="115"/>
      <c r="F4" s="115"/>
      <c r="G4" s="115"/>
      <c r="H4" s="115"/>
      <c r="I4" s="115"/>
      <c r="J4" s="115"/>
      <c r="K4" s="115"/>
      <c r="L4" s="115"/>
      <c r="M4" s="115"/>
      <c r="N4" s="115"/>
    </row>
    <row r="5" spans="1:15" ht="17.25" x14ac:dyDescent="0.15">
      <c r="A5" s="110" t="s">
        <v>13</v>
      </c>
      <c r="B5" s="112" t="s">
        <v>261</v>
      </c>
      <c r="E5" s="115"/>
      <c r="F5" s="115"/>
      <c r="G5" s="115"/>
      <c r="H5" s="115"/>
      <c r="I5" s="115"/>
      <c r="J5" s="115"/>
      <c r="K5" s="115"/>
      <c r="L5" s="115"/>
      <c r="M5" s="115"/>
      <c r="N5" s="115"/>
    </row>
    <row r="6" spans="1:15" ht="17.25" x14ac:dyDescent="0.15">
      <c r="A6" s="110" t="s">
        <v>128</v>
      </c>
      <c r="C6" s="112" t="s">
        <v>242</v>
      </c>
      <c r="E6" s="115"/>
      <c r="F6" s="115"/>
      <c r="G6" s="115"/>
      <c r="H6" s="115"/>
      <c r="I6" s="115"/>
      <c r="J6" s="115"/>
      <c r="K6" s="115"/>
      <c r="L6" s="115"/>
      <c r="M6" s="115"/>
      <c r="N6" s="115"/>
    </row>
    <row r="7" spans="1:15" ht="17.25" x14ac:dyDescent="0.15">
      <c r="D7" s="112"/>
      <c r="E7" s="115"/>
      <c r="F7" s="115"/>
      <c r="G7" s="115"/>
      <c r="H7" s="115"/>
      <c r="I7" s="115"/>
      <c r="J7" s="115"/>
      <c r="K7" s="115"/>
      <c r="L7" s="115"/>
      <c r="M7" s="115"/>
      <c r="N7" s="115"/>
    </row>
    <row r="8" spans="1:15" ht="15.95" customHeight="1" x14ac:dyDescent="0.15">
      <c r="A8" s="120" t="s">
        <v>195</v>
      </c>
      <c r="N8" s="121"/>
    </row>
    <row r="9" spans="1:15" ht="15.95" customHeight="1" x14ac:dyDescent="0.15">
      <c r="A9" s="263" t="s">
        <v>14</v>
      </c>
      <c r="B9" s="264"/>
      <c r="C9" s="264"/>
      <c r="D9" s="264"/>
      <c r="E9" s="264"/>
      <c r="F9" s="265"/>
      <c r="G9" s="266" t="s">
        <v>15</v>
      </c>
      <c r="H9" s="267"/>
      <c r="O9" s="121"/>
    </row>
    <row r="10" spans="1:15" ht="15.95" customHeight="1" x14ac:dyDescent="0.15">
      <c r="A10" s="122" t="s">
        <v>16</v>
      </c>
      <c r="B10" s="123"/>
      <c r="C10" s="124" t="s">
        <v>256</v>
      </c>
      <c r="D10" s="123"/>
      <c r="E10" s="123"/>
      <c r="F10" s="123"/>
      <c r="G10" s="125"/>
      <c r="H10" s="126" t="s">
        <v>131</v>
      </c>
      <c r="O10" s="121"/>
    </row>
    <row r="11" spans="1:15" ht="15.95" customHeight="1" x14ac:dyDescent="0.15">
      <c r="A11" s="268" t="s">
        <v>18</v>
      </c>
      <c r="B11" s="269"/>
      <c r="C11" s="122" t="s">
        <v>132</v>
      </c>
      <c r="D11" s="123"/>
      <c r="E11" s="123"/>
      <c r="F11" s="123"/>
      <c r="G11" s="125"/>
      <c r="H11" s="126" t="s">
        <v>17</v>
      </c>
      <c r="O11" s="121"/>
    </row>
    <row r="12" spans="1:15" ht="15.95" customHeight="1" x14ac:dyDescent="0.15">
      <c r="A12" s="270"/>
      <c r="B12" s="271"/>
      <c r="C12" s="122" t="s">
        <v>133</v>
      </c>
      <c r="D12" s="123"/>
      <c r="E12" s="123"/>
      <c r="F12" s="123"/>
      <c r="G12" s="125"/>
      <c r="H12" s="126" t="s">
        <v>19</v>
      </c>
      <c r="O12" s="121"/>
    </row>
    <row r="13" spans="1:15" ht="15.95" customHeight="1" x14ac:dyDescent="0.15">
      <c r="A13" s="270"/>
      <c r="B13" s="271"/>
      <c r="C13" s="122" t="s">
        <v>134</v>
      </c>
      <c r="D13" s="123"/>
      <c r="E13" s="123"/>
      <c r="F13" s="123"/>
      <c r="G13" s="125"/>
      <c r="H13" s="126" t="s">
        <v>19</v>
      </c>
      <c r="O13" s="121"/>
    </row>
    <row r="14" spans="1:15" ht="15.95" customHeight="1" x14ac:dyDescent="0.15">
      <c r="A14" s="272"/>
      <c r="B14" s="273"/>
      <c r="C14" s="122" t="s">
        <v>135</v>
      </c>
      <c r="D14" s="123"/>
      <c r="E14" s="123"/>
      <c r="F14" s="123"/>
      <c r="G14" s="125"/>
      <c r="H14" s="126" t="s">
        <v>19</v>
      </c>
      <c r="I14" s="120" t="s">
        <v>136</v>
      </c>
      <c r="O14" s="121"/>
    </row>
    <row r="15" spans="1:15" ht="15.95" customHeight="1" thickBot="1" x14ac:dyDescent="0.2">
      <c r="N15" s="121"/>
    </row>
    <row r="16" spans="1:15" ht="15.95" customHeight="1" x14ac:dyDescent="0.15">
      <c r="A16" s="127"/>
      <c r="B16" s="274" t="s">
        <v>1</v>
      </c>
      <c r="C16" s="275"/>
      <c r="D16" s="275"/>
      <c r="E16" s="274" t="s">
        <v>9</v>
      </c>
      <c r="F16" s="275"/>
      <c r="G16" s="275"/>
      <c r="H16" s="275"/>
      <c r="I16" s="275"/>
      <c r="J16" s="275"/>
      <c r="K16" s="275"/>
      <c r="L16" s="276"/>
      <c r="M16" s="128" t="s">
        <v>137</v>
      </c>
    </row>
    <row r="17" spans="1:13" ht="20.45" customHeight="1" x14ac:dyDescent="0.15">
      <c r="A17" s="129" t="s">
        <v>10</v>
      </c>
      <c r="B17" s="283" t="s">
        <v>138</v>
      </c>
      <c r="C17" s="283" t="s">
        <v>139</v>
      </c>
      <c r="D17" s="130" t="s">
        <v>140</v>
      </c>
      <c r="E17" s="131" t="s">
        <v>3</v>
      </c>
      <c r="F17" s="132" t="s">
        <v>3</v>
      </c>
      <c r="G17" s="259" t="s">
        <v>141</v>
      </c>
      <c r="H17" s="261" t="s">
        <v>142</v>
      </c>
      <c r="I17" s="261" t="s">
        <v>143</v>
      </c>
      <c r="J17" s="261" t="s">
        <v>144</v>
      </c>
      <c r="K17" s="277" t="s">
        <v>145</v>
      </c>
      <c r="L17" s="278"/>
      <c r="M17" s="133" t="s">
        <v>146</v>
      </c>
    </row>
    <row r="18" spans="1:13" ht="20.45" customHeight="1" x14ac:dyDescent="0.15">
      <c r="A18" s="134"/>
      <c r="B18" s="284"/>
      <c r="C18" s="284"/>
      <c r="D18" s="135" t="s">
        <v>197</v>
      </c>
      <c r="E18" s="136" t="s">
        <v>148</v>
      </c>
      <c r="F18" s="137" t="s">
        <v>148</v>
      </c>
      <c r="G18" s="260"/>
      <c r="H18" s="262"/>
      <c r="I18" s="262"/>
      <c r="J18" s="262"/>
      <c r="K18" s="279" t="s">
        <v>149</v>
      </c>
      <c r="L18" s="280"/>
      <c r="M18" s="138" t="s">
        <v>150</v>
      </c>
    </row>
    <row r="19" spans="1:13" ht="15.95" customHeight="1" x14ac:dyDescent="0.15">
      <c r="A19" s="139"/>
      <c r="B19" s="140" t="s">
        <v>151</v>
      </c>
      <c r="C19" s="141" t="s">
        <v>152</v>
      </c>
      <c r="D19" s="142" t="s">
        <v>0</v>
      </c>
      <c r="E19" s="143" t="s">
        <v>7</v>
      </c>
      <c r="F19" s="144" t="s">
        <v>7</v>
      </c>
      <c r="G19" s="137" t="s">
        <v>153</v>
      </c>
      <c r="H19" s="137" t="s">
        <v>154</v>
      </c>
      <c r="I19" s="137" t="s">
        <v>155</v>
      </c>
      <c r="J19" s="137" t="s">
        <v>156</v>
      </c>
      <c r="K19" s="281" t="s">
        <v>0</v>
      </c>
      <c r="L19" s="282"/>
      <c r="M19" s="145" t="s">
        <v>0</v>
      </c>
    </row>
    <row r="20" spans="1:13" ht="15.95" customHeight="1" x14ac:dyDescent="0.15">
      <c r="A20" s="238" t="s">
        <v>207</v>
      </c>
      <c r="B20" s="241">
        <v>30</v>
      </c>
      <c r="C20" s="244"/>
      <c r="D20" s="247"/>
      <c r="E20" s="250">
        <v>400</v>
      </c>
      <c r="F20" s="146">
        <v>0</v>
      </c>
      <c r="G20" s="147"/>
      <c r="H20" s="148" t="s">
        <v>157</v>
      </c>
      <c r="I20" s="148" t="s">
        <v>157</v>
      </c>
      <c r="J20" s="148" t="s">
        <v>157</v>
      </c>
      <c r="K20" s="253" t="s">
        <v>158</v>
      </c>
      <c r="L20" s="254"/>
      <c r="M20" s="235" t="s">
        <v>158</v>
      </c>
    </row>
    <row r="21" spans="1:13" ht="15.95" customHeight="1" x14ac:dyDescent="0.15">
      <c r="A21" s="239"/>
      <c r="B21" s="242"/>
      <c r="C21" s="245"/>
      <c r="D21" s="248"/>
      <c r="E21" s="251"/>
      <c r="F21" s="146">
        <v>120</v>
      </c>
      <c r="G21" s="148" t="s">
        <v>157</v>
      </c>
      <c r="H21" s="147"/>
      <c r="I21" s="148" t="s">
        <v>157</v>
      </c>
      <c r="J21" s="148" t="s">
        <v>157</v>
      </c>
      <c r="K21" s="255"/>
      <c r="L21" s="256"/>
      <c r="M21" s="236"/>
    </row>
    <row r="22" spans="1:13" ht="15.95" customHeight="1" x14ac:dyDescent="0.15">
      <c r="A22" s="239"/>
      <c r="B22" s="242"/>
      <c r="C22" s="245"/>
      <c r="D22" s="248"/>
      <c r="E22" s="251"/>
      <c r="F22" s="146">
        <v>180</v>
      </c>
      <c r="G22" s="148" t="s">
        <v>157</v>
      </c>
      <c r="H22" s="148" t="s">
        <v>157</v>
      </c>
      <c r="I22" s="148" t="s">
        <v>157</v>
      </c>
      <c r="J22" s="148" t="s">
        <v>157</v>
      </c>
      <c r="K22" s="255"/>
      <c r="L22" s="256"/>
      <c r="M22" s="236"/>
    </row>
    <row r="23" spans="1:13" ht="15.95" customHeight="1" x14ac:dyDescent="0.15">
      <c r="A23" s="240"/>
      <c r="B23" s="243"/>
      <c r="C23" s="246"/>
      <c r="D23" s="249"/>
      <c r="E23" s="252"/>
      <c r="F23" s="146">
        <f>E20-300</f>
        <v>100</v>
      </c>
      <c r="G23" s="148" t="s">
        <v>157</v>
      </c>
      <c r="H23" s="148" t="s">
        <v>157</v>
      </c>
      <c r="I23" s="148" t="s">
        <v>157</v>
      </c>
      <c r="J23" s="148"/>
      <c r="K23" s="257"/>
      <c r="L23" s="258"/>
      <c r="M23" s="237"/>
    </row>
    <row r="24" spans="1:13" ht="15.95" customHeight="1" x14ac:dyDescent="0.15">
      <c r="A24" s="238" t="s">
        <v>208</v>
      </c>
      <c r="B24" s="241">
        <v>30</v>
      </c>
      <c r="C24" s="244"/>
      <c r="D24" s="247"/>
      <c r="E24" s="250">
        <v>400</v>
      </c>
      <c r="F24" s="146">
        <v>0</v>
      </c>
      <c r="G24" s="147"/>
      <c r="H24" s="148" t="s">
        <v>157</v>
      </c>
      <c r="I24" s="148" t="s">
        <v>157</v>
      </c>
      <c r="J24" s="148" t="s">
        <v>193</v>
      </c>
      <c r="K24" s="253" t="s">
        <v>158</v>
      </c>
      <c r="L24" s="254"/>
      <c r="M24" s="235" t="s">
        <v>158</v>
      </c>
    </row>
    <row r="25" spans="1:13" ht="15.95" customHeight="1" x14ac:dyDescent="0.15">
      <c r="A25" s="239"/>
      <c r="B25" s="242"/>
      <c r="C25" s="245"/>
      <c r="D25" s="248"/>
      <c r="E25" s="251"/>
      <c r="F25" s="146">
        <v>120</v>
      </c>
      <c r="G25" s="148" t="s">
        <v>157</v>
      </c>
      <c r="H25" s="147"/>
      <c r="I25" s="148" t="s">
        <v>157</v>
      </c>
      <c r="J25" s="148" t="s">
        <v>193</v>
      </c>
      <c r="K25" s="255"/>
      <c r="L25" s="256"/>
      <c r="M25" s="236"/>
    </row>
    <row r="26" spans="1:13" ht="15.95" customHeight="1" x14ac:dyDescent="0.15">
      <c r="A26" s="239"/>
      <c r="B26" s="242"/>
      <c r="C26" s="245"/>
      <c r="D26" s="248"/>
      <c r="E26" s="251"/>
      <c r="F26" s="146">
        <v>180</v>
      </c>
      <c r="G26" s="148" t="s">
        <v>157</v>
      </c>
      <c r="H26" s="148" t="s">
        <v>157</v>
      </c>
      <c r="I26" s="148" t="s">
        <v>157</v>
      </c>
      <c r="J26" s="148" t="s">
        <v>193</v>
      </c>
      <c r="K26" s="255"/>
      <c r="L26" s="256"/>
      <c r="M26" s="236"/>
    </row>
    <row r="27" spans="1:13" ht="15.95" customHeight="1" x14ac:dyDescent="0.15">
      <c r="A27" s="240"/>
      <c r="B27" s="243"/>
      <c r="C27" s="246"/>
      <c r="D27" s="249"/>
      <c r="E27" s="252"/>
      <c r="F27" s="146">
        <f t="shared" ref="F27" si="0">E24-300</f>
        <v>100</v>
      </c>
      <c r="G27" s="148" t="s">
        <v>157</v>
      </c>
      <c r="H27" s="148" t="s">
        <v>157</v>
      </c>
      <c r="I27" s="148" t="s">
        <v>157</v>
      </c>
      <c r="J27" s="148"/>
      <c r="K27" s="257"/>
      <c r="L27" s="258"/>
      <c r="M27" s="237"/>
    </row>
    <row r="28" spans="1:13" ht="15.95" customHeight="1" x14ac:dyDescent="0.15">
      <c r="A28" s="238" t="s">
        <v>209</v>
      </c>
      <c r="B28" s="241">
        <v>30</v>
      </c>
      <c r="C28" s="244"/>
      <c r="D28" s="247"/>
      <c r="E28" s="250">
        <v>400</v>
      </c>
      <c r="F28" s="146">
        <v>0</v>
      </c>
      <c r="G28" s="147"/>
      <c r="H28" s="148" t="s">
        <v>157</v>
      </c>
      <c r="I28" s="148" t="s">
        <v>157</v>
      </c>
      <c r="J28" s="148" t="s">
        <v>193</v>
      </c>
      <c r="K28" s="253" t="s">
        <v>158</v>
      </c>
      <c r="L28" s="254"/>
      <c r="M28" s="235" t="s">
        <v>158</v>
      </c>
    </row>
    <row r="29" spans="1:13" ht="15.95" customHeight="1" x14ac:dyDescent="0.15">
      <c r="A29" s="239"/>
      <c r="B29" s="242"/>
      <c r="C29" s="245"/>
      <c r="D29" s="248"/>
      <c r="E29" s="251"/>
      <c r="F29" s="146">
        <v>120</v>
      </c>
      <c r="G29" s="148" t="s">
        <v>157</v>
      </c>
      <c r="H29" s="147"/>
      <c r="I29" s="148" t="s">
        <v>157</v>
      </c>
      <c r="J29" s="148" t="s">
        <v>193</v>
      </c>
      <c r="K29" s="255"/>
      <c r="L29" s="256"/>
      <c r="M29" s="236"/>
    </row>
    <row r="30" spans="1:13" ht="15.95" customHeight="1" x14ac:dyDescent="0.15">
      <c r="A30" s="239"/>
      <c r="B30" s="242"/>
      <c r="C30" s="245"/>
      <c r="D30" s="248"/>
      <c r="E30" s="251"/>
      <c r="F30" s="146">
        <v>180</v>
      </c>
      <c r="G30" s="148" t="s">
        <v>157</v>
      </c>
      <c r="H30" s="148" t="s">
        <v>157</v>
      </c>
      <c r="I30" s="148" t="s">
        <v>157</v>
      </c>
      <c r="J30" s="148" t="s">
        <v>193</v>
      </c>
      <c r="K30" s="255"/>
      <c r="L30" s="256"/>
      <c r="M30" s="236"/>
    </row>
    <row r="31" spans="1:13" ht="15.95" customHeight="1" x14ac:dyDescent="0.15">
      <c r="A31" s="240"/>
      <c r="B31" s="243"/>
      <c r="C31" s="246"/>
      <c r="D31" s="249"/>
      <c r="E31" s="252"/>
      <c r="F31" s="146">
        <f t="shared" ref="F31" si="1">E28-300</f>
        <v>100</v>
      </c>
      <c r="G31" s="148" t="s">
        <v>157</v>
      </c>
      <c r="H31" s="148" t="s">
        <v>157</v>
      </c>
      <c r="I31" s="148" t="s">
        <v>157</v>
      </c>
      <c r="J31" s="148"/>
      <c r="K31" s="257"/>
      <c r="L31" s="258"/>
      <c r="M31" s="237"/>
    </row>
    <row r="32" spans="1:13" ht="15.95" customHeight="1" x14ac:dyDescent="0.15">
      <c r="A32" s="238" t="s">
        <v>210</v>
      </c>
      <c r="B32" s="241">
        <v>30</v>
      </c>
      <c r="C32" s="244"/>
      <c r="D32" s="247"/>
      <c r="E32" s="250">
        <v>400</v>
      </c>
      <c r="F32" s="146">
        <v>0</v>
      </c>
      <c r="G32" s="147"/>
      <c r="H32" s="148" t="s">
        <v>157</v>
      </c>
      <c r="I32" s="148" t="s">
        <v>157</v>
      </c>
      <c r="J32" s="148" t="s">
        <v>193</v>
      </c>
      <c r="K32" s="253" t="s">
        <v>158</v>
      </c>
      <c r="L32" s="254"/>
      <c r="M32" s="235" t="s">
        <v>158</v>
      </c>
    </row>
    <row r="33" spans="1:13" ht="15.95" customHeight="1" x14ac:dyDescent="0.15">
      <c r="A33" s="239"/>
      <c r="B33" s="242"/>
      <c r="C33" s="245"/>
      <c r="D33" s="248"/>
      <c r="E33" s="251"/>
      <c r="F33" s="146">
        <v>120</v>
      </c>
      <c r="G33" s="148" t="s">
        <v>157</v>
      </c>
      <c r="H33" s="147"/>
      <c r="I33" s="148" t="s">
        <v>157</v>
      </c>
      <c r="J33" s="148" t="s">
        <v>193</v>
      </c>
      <c r="K33" s="255"/>
      <c r="L33" s="256"/>
      <c r="M33" s="236"/>
    </row>
    <row r="34" spans="1:13" ht="15.95" customHeight="1" x14ac:dyDescent="0.15">
      <c r="A34" s="239"/>
      <c r="B34" s="242"/>
      <c r="C34" s="245"/>
      <c r="D34" s="248"/>
      <c r="E34" s="251"/>
      <c r="F34" s="146">
        <v>180</v>
      </c>
      <c r="G34" s="148" t="s">
        <v>157</v>
      </c>
      <c r="H34" s="148" t="s">
        <v>157</v>
      </c>
      <c r="I34" s="148" t="s">
        <v>157</v>
      </c>
      <c r="J34" s="148" t="s">
        <v>193</v>
      </c>
      <c r="K34" s="255"/>
      <c r="L34" s="256"/>
      <c r="M34" s="236"/>
    </row>
    <row r="35" spans="1:13" ht="15.95" customHeight="1" x14ac:dyDescent="0.15">
      <c r="A35" s="240"/>
      <c r="B35" s="243"/>
      <c r="C35" s="246"/>
      <c r="D35" s="249"/>
      <c r="E35" s="252"/>
      <c r="F35" s="146">
        <f t="shared" ref="F35" si="2">E32-300</f>
        <v>100</v>
      </c>
      <c r="G35" s="148" t="s">
        <v>157</v>
      </c>
      <c r="H35" s="148" t="s">
        <v>157</v>
      </c>
      <c r="I35" s="148" t="s">
        <v>157</v>
      </c>
      <c r="J35" s="148"/>
      <c r="K35" s="257"/>
      <c r="L35" s="258"/>
      <c r="M35" s="237"/>
    </row>
    <row r="36" spans="1:13" ht="15.95" customHeight="1" x14ac:dyDescent="0.15">
      <c r="A36" s="238" t="s">
        <v>211</v>
      </c>
      <c r="B36" s="241">
        <v>30</v>
      </c>
      <c r="C36" s="244"/>
      <c r="D36" s="247"/>
      <c r="E36" s="250">
        <v>400</v>
      </c>
      <c r="F36" s="146">
        <v>0</v>
      </c>
      <c r="G36" s="147"/>
      <c r="H36" s="148" t="s">
        <v>157</v>
      </c>
      <c r="I36" s="148" t="s">
        <v>157</v>
      </c>
      <c r="J36" s="148" t="s">
        <v>193</v>
      </c>
      <c r="K36" s="253" t="s">
        <v>158</v>
      </c>
      <c r="L36" s="254"/>
      <c r="M36" s="235" t="s">
        <v>158</v>
      </c>
    </row>
    <row r="37" spans="1:13" ht="15.95" customHeight="1" x14ac:dyDescent="0.15">
      <c r="A37" s="239"/>
      <c r="B37" s="242"/>
      <c r="C37" s="245"/>
      <c r="D37" s="248"/>
      <c r="E37" s="251"/>
      <c r="F37" s="146">
        <v>120</v>
      </c>
      <c r="G37" s="148" t="s">
        <v>157</v>
      </c>
      <c r="H37" s="147"/>
      <c r="I37" s="148" t="s">
        <v>157</v>
      </c>
      <c r="J37" s="148" t="s">
        <v>193</v>
      </c>
      <c r="K37" s="255"/>
      <c r="L37" s="256"/>
      <c r="M37" s="236"/>
    </row>
    <row r="38" spans="1:13" ht="15.95" customHeight="1" x14ac:dyDescent="0.15">
      <c r="A38" s="239"/>
      <c r="B38" s="242"/>
      <c r="C38" s="245"/>
      <c r="D38" s="248"/>
      <c r="E38" s="251"/>
      <c r="F38" s="146">
        <v>180</v>
      </c>
      <c r="G38" s="148" t="s">
        <v>157</v>
      </c>
      <c r="H38" s="148" t="s">
        <v>157</v>
      </c>
      <c r="I38" s="148" t="s">
        <v>157</v>
      </c>
      <c r="J38" s="148" t="s">
        <v>193</v>
      </c>
      <c r="K38" s="255"/>
      <c r="L38" s="256"/>
      <c r="M38" s="236"/>
    </row>
    <row r="39" spans="1:13" ht="15.95" customHeight="1" x14ac:dyDescent="0.15">
      <c r="A39" s="240"/>
      <c r="B39" s="243"/>
      <c r="C39" s="246"/>
      <c r="D39" s="249"/>
      <c r="E39" s="252"/>
      <c r="F39" s="146">
        <f t="shared" ref="F39" si="3">E36-300</f>
        <v>100</v>
      </c>
      <c r="G39" s="148" t="s">
        <v>157</v>
      </c>
      <c r="H39" s="148" t="s">
        <v>157</v>
      </c>
      <c r="I39" s="148" t="s">
        <v>157</v>
      </c>
      <c r="J39" s="148"/>
      <c r="K39" s="257"/>
      <c r="L39" s="258"/>
      <c r="M39" s="237"/>
    </row>
    <row r="40" spans="1:13" ht="15.95" customHeight="1" x14ac:dyDescent="0.15">
      <c r="A40" s="238" t="s">
        <v>212</v>
      </c>
      <c r="B40" s="241">
        <v>30</v>
      </c>
      <c r="C40" s="244"/>
      <c r="D40" s="247"/>
      <c r="E40" s="250">
        <v>400</v>
      </c>
      <c r="F40" s="146">
        <v>0</v>
      </c>
      <c r="G40" s="147"/>
      <c r="H40" s="148" t="s">
        <v>157</v>
      </c>
      <c r="I40" s="148" t="s">
        <v>157</v>
      </c>
      <c r="J40" s="148" t="s">
        <v>193</v>
      </c>
      <c r="K40" s="253" t="s">
        <v>158</v>
      </c>
      <c r="L40" s="254"/>
      <c r="M40" s="235" t="s">
        <v>158</v>
      </c>
    </row>
    <row r="41" spans="1:13" ht="15.95" customHeight="1" x14ac:dyDescent="0.15">
      <c r="A41" s="239"/>
      <c r="B41" s="242"/>
      <c r="C41" s="245"/>
      <c r="D41" s="248"/>
      <c r="E41" s="251"/>
      <c r="F41" s="146">
        <v>120</v>
      </c>
      <c r="G41" s="148" t="s">
        <v>157</v>
      </c>
      <c r="H41" s="147"/>
      <c r="I41" s="148" t="s">
        <v>157</v>
      </c>
      <c r="J41" s="148" t="s">
        <v>193</v>
      </c>
      <c r="K41" s="255"/>
      <c r="L41" s="256"/>
      <c r="M41" s="236"/>
    </row>
    <row r="42" spans="1:13" ht="15.95" customHeight="1" x14ac:dyDescent="0.15">
      <c r="A42" s="239"/>
      <c r="B42" s="242"/>
      <c r="C42" s="245"/>
      <c r="D42" s="248"/>
      <c r="E42" s="251"/>
      <c r="F42" s="146">
        <v>180</v>
      </c>
      <c r="G42" s="148" t="s">
        <v>157</v>
      </c>
      <c r="H42" s="148" t="s">
        <v>157</v>
      </c>
      <c r="I42" s="148" t="s">
        <v>157</v>
      </c>
      <c r="J42" s="148" t="s">
        <v>193</v>
      </c>
      <c r="K42" s="255"/>
      <c r="L42" s="256"/>
      <c r="M42" s="236"/>
    </row>
    <row r="43" spans="1:13" ht="15.95" customHeight="1" x14ac:dyDescent="0.15">
      <c r="A43" s="240"/>
      <c r="B43" s="243"/>
      <c r="C43" s="246"/>
      <c r="D43" s="249"/>
      <c r="E43" s="252"/>
      <c r="F43" s="146">
        <f t="shared" ref="F43" si="4">E40-300</f>
        <v>100</v>
      </c>
      <c r="G43" s="148" t="s">
        <v>157</v>
      </c>
      <c r="H43" s="148" t="s">
        <v>157</v>
      </c>
      <c r="I43" s="148" t="s">
        <v>157</v>
      </c>
      <c r="J43" s="148"/>
      <c r="K43" s="257"/>
      <c r="L43" s="258"/>
      <c r="M43" s="237"/>
    </row>
    <row r="44" spans="1:13" ht="15.95" customHeight="1" x14ac:dyDescent="0.15">
      <c r="A44" s="238" t="s">
        <v>213</v>
      </c>
      <c r="B44" s="241">
        <v>30</v>
      </c>
      <c r="C44" s="244"/>
      <c r="D44" s="247"/>
      <c r="E44" s="250">
        <v>400</v>
      </c>
      <c r="F44" s="146">
        <v>0</v>
      </c>
      <c r="G44" s="147"/>
      <c r="H44" s="148" t="s">
        <v>157</v>
      </c>
      <c r="I44" s="148" t="s">
        <v>157</v>
      </c>
      <c r="J44" s="148" t="s">
        <v>193</v>
      </c>
      <c r="K44" s="253" t="s">
        <v>158</v>
      </c>
      <c r="L44" s="254"/>
      <c r="M44" s="235" t="s">
        <v>158</v>
      </c>
    </row>
    <row r="45" spans="1:13" ht="15.95" customHeight="1" x14ac:dyDescent="0.15">
      <c r="A45" s="239"/>
      <c r="B45" s="242"/>
      <c r="C45" s="245"/>
      <c r="D45" s="248"/>
      <c r="E45" s="251"/>
      <c r="F45" s="146">
        <v>120</v>
      </c>
      <c r="G45" s="148" t="s">
        <v>157</v>
      </c>
      <c r="H45" s="147"/>
      <c r="I45" s="148" t="s">
        <v>157</v>
      </c>
      <c r="J45" s="148" t="s">
        <v>193</v>
      </c>
      <c r="K45" s="255"/>
      <c r="L45" s="256"/>
      <c r="M45" s="236"/>
    </row>
    <row r="46" spans="1:13" ht="15.95" customHeight="1" x14ac:dyDescent="0.15">
      <c r="A46" s="239"/>
      <c r="B46" s="242"/>
      <c r="C46" s="245"/>
      <c r="D46" s="248"/>
      <c r="E46" s="251"/>
      <c r="F46" s="146">
        <v>180</v>
      </c>
      <c r="G46" s="148" t="s">
        <v>157</v>
      </c>
      <c r="H46" s="148" t="s">
        <v>157</v>
      </c>
      <c r="I46" s="148" t="s">
        <v>157</v>
      </c>
      <c r="J46" s="148" t="s">
        <v>193</v>
      </c>
      <c r="K46" s="255"/>
      <c r="L46" s="256"/>
      <c r="M46" s="236"/>
    </row>
    <row r="47" spans="1:13" ht="15.95" customHeight="1" x14ac:dyDescent="0.15">
      <c r="A47" s="240"/>
      <c r="B47" s="243"/>
      <c r="C47" s="246"/>
      <c r="D47" s="249"/>
      <c r="E47" s="252"/>
      <c r="F47" s="146">
        <f t="shared" ref="F47" si="5">E44-300</f>
        <v>100</v>
      </c>
      <c r="G47" s="148" t="s">
        <v>157</v>
      </c>
      <c r="H47" s="148" t="s">
        <v>157</v>
      </c>
      <c r="I47" s="148" t="s">
        <v>157</v>
      </c>
      <c r="J47" s="148"/>
      <c r="K47" s="257"/>
      <c r="L47" s="258"/>
      <c r="M47" s="237"/>
    </row>
    <row r="48" spans="1:13" ht="15.95" customHeight="1" x14ac:dyDescent="0.15">
      <c r="A48" s="238" t="s">
        <v>214</v>
      </c>
      <c r="B48" s="241">
        <v>30</v>
      </c>
      <c r="C48" s="244"/>
      <c r="D48" s="247"/>
      <c r="E48" s="250">
        <v>400</v>
      </c>
      <c r="F48" s="146">
        <v>0</v>
      </c>
      <c r="G48" s="147"/>
      <c r="H48" s="148" t="s">
        <v>157</v>
      </c>
      <c r="I48" s="148" t="s">
        <v>157</v>
      </c>
      <c r="J48" s="148" t="s">
        <v>193</v>
      </c>
      <c r="K48" s="253" t="s">
        <v>158</v>
      </c>
      <c r="L48" s="254"/>
      <c r="M48" s="235" t="s">
        <v>158</v>
      </c>
    </row>
    <row r="49" spans="1:13" ht="15.95" customHeight="1" x14ac:dyDescent="0.15">
      <c r="A49" s="239"/>
      <c r="B49" s="242"/>
      <c r="C49" s="245"/>
      <c r="D49" s="248"/>
      <c r="E49" s="251"/>
      <c r="F49" s="146">
        <v>120</v>
      </c>
      <c r="G49" s="148" t="s">
        <v>157</v>
      </c>
      <c r="H49" s="147"/>
      <c r="I49" s="148" t="s">
        <v>157</v>
      </c>
      <c r="J49" s="148" t="s">
        <v>193</v>
      </c>
      <c r="K49" s="255"/>
      <c r="L49" s="256"/>
      <c r="M49" s="236"/>
    </row>
    <row r="50" spans="1:13" ht="15.95" customHeight="1" x14ac:dyDescent="0.15">
      <c r="A50" s="239"/>
      <c r="B50" s="242"/>
      <c r="C50" s="245"/>
      <c r="D50" s="248"/>
      <c r="E50" s="251"/>
      <c r="F50" s="146">
        <v>180</v>
      </c>
      <c r="G50" s="148" t="s">
        <v>157</v>
      </c>
      <c r="H50" s="148" t="s">
        <v>157</v>
      </c>
      <c r="I50" s="148"/>
      <c r="J50" s="148" t="s">
        <v>193</v>
      </c>
      <c r="K50" s="255"/>
      <c r="L50" s="256"/>
      <c r="M50" s="236"/>
    </row>
    <row r="51" spans="1:13" ht="15.95" customHeight="1" x14ac:dyDescent="0.15">
      <c r="A51" s="240"/>
      <c r="B51" s="243"/>
      <c r="C51" s="246"/>
      <c r="D51" s="249"/>
      <c r="E51" s="252"/>
      <c r="F51" s="146">
        <f t="shared" ref="F51" si="6">E48-300</f>
        <v>100</v>
      </c>
      <c r="G51" s="148" t="s">
        <v>157</v>
      </c>
      <c r="H51" s="148" t="s">
        <v>157</v>
      </c>
      <c r="I51" s="148" t="s">
        <v>157</v>
      </c>
      <c r="J51" s="148"/>
      <c r="K51" s="257"/>
      <c r="L51" s="258"/>
      <c r="M51" s="237"/>
    </row>
    <row r="52" spans="1:13" ht="15.95" customHeight="1" x14ac:dyDescent="0.15">
      <c r="A52" s="238" t="s">
        <v>215</v>
      </c>
      <c r="B52" s="241">
        <v>30</v>
      </c>
      <c r="C52" s="244"/>
      <c r="D52" s="247"/>
      <c r="E52" s="250">
        <v>400</v>
      </c>
      <c r="F52" s="146">
        <v>0</v>
      </c>
      <c r="G52" s="147"/>
      <c r="H52" s="148" t="s">
        <v>157</v>
      </c>
      <c r="I52" s="148" t="s">
        <v>157</v>
      </c>
      <c r="J52" s="148" t="s">
        <v>193</v>
      </c>
      <c r="K52" s="253" t="s">
        <v>158</v>
      </c>
      <c r="L52" s="254"/>
      <c r="M52" s="235" t="s">
        <v>158</v>
      </c>
    </row>
    <row r="53" spans="1:13" ht="15.95" customHeight="1" x14ac:dyDescent="0.15">
      <c r="A53" s="239"/>
      <c r="B53" s="242"/>
      <c r="C53" s="245"/>
      <c r="D53" s="248"/>
      <c r="E53" s="251"/>
      <c r="F53" s="146">
        <v>120</v>
      </c>
      <c r="G53" s="148" t="s">
        <v>157</v>
      </c>
      <c r="H53" s="147"/>
      <c r="I53" s="148" t="s">
        <v>157</v>
      </c>
      <c r="J53" s="148" t="s">
        <v>193</v>
      </c>
      <c r="K53" s="255"/>
      <c r="L53" s="256"/>
      <c r="M53" s="236"/>
    </row>
    <row r="54" spans="1:13" ht="15.95" customHeight="1" x14ac:dyDescent="0.15">
      <c r="A54" s="239"/>
      <c r="B54" s="242"/>
      <c r="C54" s="245"/>
      <c r="D54" s="248"/>
      <c r="E54" s="251"/>
      <c r="F54" s="146">
        <v>180</v>
      </c>
      <c r="G54" s="148" t="s">
        <v>157</v>
      </c>
      <c r="H54" s="148" t="s">
        <v>157</v>
      </c>
      <c r="I54" s="148"/>
      <c r="J54" s="148" t="s">
        <v>193</v>
      </c>
      <c r="K54" s="255"/>
      <c r="L54" s="256"/>
      <c r="M54" s="236"/>
    </row>
    <row r="55" spans="1:13" ht="15.95" customHeight="1" x14ac:dyDescent="0.15">
      <c r="A55" s="240"/>
      <c r="B55" s="243"/>
      <c r="C55" s="246"/>
      <c r="D55" s="249"/>
      <c r="E55" s="252"/>
      <c r="F55" s="146">
        <f t="shared" ref="F55" si="7">E52-300</f>
        <v>100</v>
      </c>
      <c r="G55" s="148" t="s">
        <v>157</v>
      </c>
      <c r="H55" s="148" t="s">
        <v>157</v>
      </c>
      <c r="I55" s="148" t="s">
        <v>157</v>
      </c>
      <c r="J55" s="148"/>
      <c r="K55" s="257"/>
      <c r="L55" s="258"/>
      <c r="M55" s="237"/>
    </row>
    <row r="56" spans="1:13" ht="15.95" customHeight="1" x14ac:dyDescent="0.15">
      <c r="A56" s="238" t="s">
        <v>216</v>
      </c>
      <c r="B56" s="241">
        <v>30</v>
      </c>
      <c r="C56" s="244"/>
      <c r="D56" s="247"/>
      <c r="E56" s="250">
        <v>400</v>
      </c>
      <c r="F56" s="146">
        <v>0</v>
      </c>
      <c r="G56" s="147"/>
      <c r="H56" s="148" t="s">
        <v>157</v>
      </c>
      <c r="I56" s="148" t="s">
        <v>157</v>
      </c>
      <c r="J56" s="148" t="s">
        <v>193</v>
      </c>
      <c r="K56" s="253" t="s">
        <v>158</v>
      </c>
      <c r="L56" s="254"/>
      <c r="M56" s="235" t="s">
        <v>158</v>
      </c>
    </row>
    <row r="57" spans="1:13" ht="15.95" customHeight="1" x14ac:dyDescent="0.15">
      <c r="A57" s="239"/>
      <c r="B57" s="242"/>
      <c r="C57" s="245"/>
      <c r="D57" s="248"/>
      <c r="E57" s="251"/>
      <c r="F57" s="146">
        <v>120</v>
      </c>
      <c r="G57" s="148" t="s">
        <v>157</v>
      </c>
      <c r="H57" s="147"/>
      <c r="I57" s="148" t="s">
        <v>157</v>
      </c>
      <c r="J57" s="148" t="s">
        <v>193</v>
      </c>
      <c r="K57" s="255"/>
      <c r="L57" s="256"/>
      <c r="M57" s="236"/>
    </row>
    <row r="58" spans="1:13" ht="15.95" customHeight="1" x14ac:dyDescent="0.15">
      <c r="A58" s="239"/>
      <c r="B58" s="242"/>
      <c r="C58" s="245"/>
      <c r="D58" s="248"/>
      <c r="E58" s="251"/>
      <c r="F58" s="146">
        <v>180</v>
      </c>
      <c r="G58" s="148" t="s">
        <v>157</v>
      </c>
      <c r="H58" s="148" t="s">
        <v>157</v>
      </c>
      <c r="I58" s="148"/>
      <c r="J58" s="148" t="s">
        <v>193</v>
      </c>
      <c r="K58" s="255"/>
      <c r="L58" s="256"/>
      <c r="M58" s="236"/>
    </row>
    <row r="59" spans="1:13" ht="15.95" customHeight="1" x14ac:dyDescent="0.15">
      <c r="A59" s="240"/>
      <c r="B59" s="243"/>
      <c r="C59" s="246"/>
      <c r="D59" s="249"/>
      <c r="E59" s="252"/>
      <c r="F59" s="146">
        <f t="shared" ref="F59" si="8">E56-300</f>
        <v>100</v>
      </c>
      <c r="G59" s="148" t="s">
        <v>157</v>
      </c>
      <c r="H59" s="148" t="s">
        <v>157</v>
      </c>
      <c r="I59" s="148" t="s">
        <v>157</v>
      </c>
      <c r="J59" s="148"/>
      <c r="K59" s="257"/>
      <c r="L59" s="258"/>
      <c r="M59" s="237"/>
    </row>
    <row r="60" spans="1:13" ht="15.95" customHeight="1" x14ac:dyDescent="0.15">
      <c r="A60" s="238" t="s">
        <v>217</v>
      </c>
      <c r="B60" s="241">
        <v>30</v>
      </c>
      <c r="C60" s="244"/>
      <c r="D60" s="247"/>
      <c r="E60" s="250">
        <v>400</v>
      </c>
      <c r="F60" s="146">
        <v>0</v>
      </c>
      <c r="G60" s="147"/>
      <c r="H60" s="148" t="s">
        <v>157</v>
      </c>
      <c r="I60" s="148" t="s">
        <v>157</v>
      </c>
      <c r="J60" s="148" t="s">
        <v>193</v>
      </c>
      <c r="K60" s="253" t="s">
        <v>158</v>
      </c>
      <c r="L60" s="254"/>
      <c r="M60" s="235" t="s">
        <v>158</v>
      </c>
    </row>
    <row r="61" spans="1:13" ht="15.95" customHeight="1" x14ac:dyDescent="0.15">
      <c r="A61" s="239"/>
      <c r="B61" s="242"/>
      <c r="C61" s="245"/>
      <c r="D61" s="248"/>
      <c r="E61" s="251"/>
      <c r="F61" s="146">
        <v>120</v>
      </c>
      <c r="G61" s="148" t="s">
        <v>157</v>
      </c>
      <c r="H61" s="147"/>
      <c r="I61" s="148" t="s">
        <v>157</v>
      </c>
      <c r="J61" s="148" t="s">
        <v>193</v>
      </c>
      <c r="K61" s="255"/>
      <c r="L61" s="256"/>
      <c r="M61" s="236"/>
    </row>
    <row r="62" spans="1:13" ht="15.95" customHeight="1" x14ac:dyDescent="0.15">
      <c r="A62" s="239"/>
      <c r="B62" s="242"/>
      <c r="C62" s="245"/>
      <c r="D62" s="248"/>
      <c r="E62" s="251"/>
      <c r="F62" s="146">
        <v>180</v>
      </c>
      <c r="G62" s="148" t="s">
        <v>157</v>
      </c>
      <c r="H62" s="148" t="s">
        <v>157</v>
      </c>
      <c r="I62" s="148"/>
      <c r="J62" s="148" t="s">
        <v>193</v>
      </c>
      <c r="K62" s="255"/>
      <c r="L62" s="256"/>
      <c r="M62" s="236"/>
    </row>
    <row r="63" spans="1:13" ht="15.95" customHeight="1" x14ac:dyDescent="0.15">
      <c r="A63" s="240"/>
      <c r="B63" s="243"/>
      <c r="C63" s="246"/>
      <c r="D63" s="249"/>
      <c r="E63" s="252"/>
      <c r="F63" s="146">
        <f t="shared" ref="F63" si="9">E60-300</f>
        <v>100</v>
      </c>
      <c r="G63" s="148" t="s">
        <v>157</v>
      </c>
      <c r="H63" s="148" t="s">
        <v>157</v>
      </c>
      <c r="I63" s="148" t="s">
        <v>157</v>
      </c>
      <c r="J63" s="148"/>
      <c r="K63" s="257"/>
      <c r="L63" s="258"/>
      <c r="M63" s="237"/>
    </row>
    <row r="64" spans="1:13" ht="15.95" customHeight="1" x14ac:dyDescent="0.15">
      <c r="A64" s="238" t="s">
        <v>218</v>
      </c>
      <c r="B64" s="241">
        <v>30</v>
      </c>
      <c r="C64" s="244"/>
      <c r="D64" s="247"/>
      <c r="E64" s="250">
        <v>400</v>
      </c>
      <c r="F64" s="146">
        <v>0</v>
      </c>
      <c r="G64" s="147"/>
      <c r="H64" s="148" t="s">
        <v>157</v>
      </c>
      <c r="I64" s="148" t="s">
        <v>157</v>
      </c>
      <c r="J64" s="148" t="s">
        <v>193</v>
      </c>
      <c r="K64" s="253" t="s">
        <v>158</v>
      </c>
      <c r="L64" s="254"/>
      <c r="M64" s="235" t="s">
        <v>158</v>
      </c>
    </row>
    <row r="65" spans="1:13" ht="15.95" customHeight="1" x14ac:dyDescent="0.15">
      <c r="A65" s="239"/>
      <c r="B65" s="242"/>
      <c r="C65" s="245"/>
      <c r="D65" s="248"/>
      <c r="E65" s="251"/>
      <c r="F65" s="146">
        <v>120</v>
      </c>
      <c r="G65" s="148" t="s">
        <v>157</v>
      </c>
      <c r="H65" s="147"/>
      <c r="I65" s="148" t="s">
        <v>157</v>
      </c>
      <c r="J65" s="148" t="s">
        <v>193</v>
      </c>
      <c r="K65" s="255"/>
      <c r="L65" s="256"/>
      <c r="M65" s="236"/>
    </row>
    <row r="66" spans="1:13" ht="15.95" customHeight="1" x14ac:dyDescent="0.15">
      <c r="A66" s="239"/>
      <c r="B66" s="242"/>
      <c r="C66" s="245"/>
      <c r="D66" s="248"/>
      <c r="E66" s="251"/>
      <c r="F66" s="146">
        <v>180</v>
      </c>
      <c r="G66" s="148" t="s">
        <v>157</v>
      </c>
      <c r="H66" s="148" t="s">
        <v>157</v>
      </c>
      <c r="I66" s="148" t="s">
        <v>157</v>
      </c>
      <c r="J66" s="148" t="s">
        <v>193</v>
      </c>
      <c r="K66" s="255"/>
      <c r="L66" s="256"/>
      <c r="M66" s="236"/>
    </row>
    <row r="67" spans="1:13" ht="15.95" customHeight="1" thickBot="1" x14ac:dyDescent="0.2">
      <c r="A67" s="240"/>
      <c r="B67" s="243"/>
      <c r="C67" s="246"/>
      <c r="D67" s="249"/>
      <c r="E67" s="252"/>
      <c r="F67" s="146">
        <f>E64-300</f>
        <v>100</v>
      </c>
      <c r="G67" s="148" t="s">
        <v>157</v>
      </c>
      <c r="H67" s="148" t="s">
        <v>157</v>
      </c>
      <c r="I67" s="148" t="s">
        <v>157</v>
      </c>
      <c r="J67" s="148"/>
      <c r="K67" s="257"/>
      <c r="L67" s="258"/>
      <c r="M67" s="237"/>
    </row>
    <row r="68" spans="1:13" ht="15.95" customHeight="1" thickBot="1" x14ac:dyDescent="0.2">
      <c r="A68" s="149" t="s">
        <v>2</v>
      </c>
      <c r="B68" s="150" t="s">
        <v>8</v>
      </c>
      <c r="C68" s="151"/>
      <c r="D68" s="152"/>
      <c r="E68" s="210">
        <f>+SUM(E20:E67)</f>
        <v>4800</v>
      </c>
      <c r="F68" s="153">
        <f>+SUM(F20:F67)</f>
        <v>4800</v>
      </c>
      <c r="G68" s="153"/>
      <c r="H68" s="153"/>
      <c r="I68" s="153"/>
      <c r="J68" s="153"/>
      <c r="K68" s="230" t="s">
        <v>158</v>
      </c>
      <c r="L68" s="231"/>
      <c r="M68" s="154" t="s">
        <v>159</v>
      </c>
    </row>
    <row r="69" spans="1:13" ht="15.95" customHeight="1" x14ac:dyDescent="0.15">
      <c r="A69" s="155"/>
      <c r="K69" s="232" t="s">
        <v>160</v>
      </c>
      <c r="L69" s="233"/>
      <c r="M69" s="156" t="s">
        <v>158</v>
      </c>
    </row>
    <row r="70" spans="1:13" ht="15.95" customHeight="1" thickBot="1" x14ac:dyDescent="0.2">
      <c r="K70" s="157" t="s">
        <v>161</v>
      </c>
      <c r="L70" s="158"/>
      <c r="M70" s="159" t="s">
        <v>158</v>
      </c>
    </row>
    <row r="72" spans="1:13" x14ac:dyDescent="0.15">
      <c r="A72" s="110" t="s">
        <v>11</v>
      </c>
    </row>
    <row r="73" spans="1:13" ht="14.25" x14ac:dyDescent="0.15">
      <c r="K73" s="160"/>
    </row>
    <row r="74" spans="1:13" x14ac:dyDescent="0.15">
      <c r="A74" s="110" t="s">
        <v>162</v>
      </c>
      <c r="K74" s="295"/>
      <c r="L74" s="295"/>
      <c r="M74" s="295"/>
    </row>
    <row r="75" spans="1:13" x14ac:dyDescent="0.15">
      <c r="A75" t="s">
        <v>163</v>
      </c>
      <c r="K75" s="295"/>
      <c r="L75" s="295"/>
      <c r="M75" s="295"/>
    </row>
    <row r="76" spans="1:13" x14ac:dyDescent="0.15">
      <c r="K76" s="287"/>
      <c r="L76" s="287"/>
      <c r="M76" s="286"/>
    </row>
    <row r="77" spans="1:13" x14ac:dyDescent="0.15">
      <c r="A77" t="s">
        <v>164</v>
      </c>
      <c r="B77"/>
      <c r="C77"/>
      <c r="D77"/>
      <c r="E77"/>
      <c r="F77"/>
      <c r="G77"/>
      <c r="K77" s="287"/>
      <c r="L77" s="287"/>
      <c r="M77" s="286"/>
    </row>
    <row r="78" spans="1:13" x14ac:dyDescent="0.15">
      <c r="A78"/>
      <c r="B78"/>
      <c r="C78"/>
      <c r="D78"/>
      <c r="E78"/>
      <c r="F78"/>
      <c r="G78"/>
      <c r="K78" s="287"/>
      <c r="L78" s="287"/>
      <c r="M78" s="286"/>
    </row>
    <row r="79" spans="1:13" x14ac:dyDescent="0.15">
      <c r="A79" s="110" t="s">
        <v>165</v>
      </c>
      <c r="K79" s="287"/>
      <c r="L79" s="287"/>
      <c r="M79" s="286"/>
    </row>
    <row r="80" spans="1:13" x14ac:dyDescent="0.15">
      <c r="A80" s="234" t="s">
        <v>166</v>
      </c>
      <c r="B80" s="234"/>
      <c r="C80" s="234"/>
      <c r="D80" s="234"/>
      <c r="E80" s="110" t="s">
        <v>167</v>
      </c>
      <c r="K80" s="285"/>
      <c r="L80" s="295"/>
      <c r="M80" s="286"/>
    </row>
    <row r="81" spans="1:13" x14ac:dyDescent="0.15">
      <c r="A81" s="234" t="s">
        <v>168</v>
      </c>
      <c r="B81" s="234"/>
      <c r="C81" s="234"/>
      <c r="D81" s="234"/>
      <c r="E81" s="110" t="s">
        <v>169</v>
      </c>
      <c r="K81" s="295"/>
      <c r="L81" s="295"/>
      <c r="M81" s="286"/>
    </row>
    <row r="82" spans="1:13" x14ac:dyDescent="0.15">
      <c r="A82" s="234" t="s">
        <v>170</v>
      </c>
      <c r="B82" s="234"/>
      <c r="C82" s="234"/>
      <c r="D82" s="234"/>
      <c r="E82" s="110" t="s">
        <v>171</v>
      </c>
    </row>
  </sheetData>
  <mergeCells count="112">
    <mergeCell ref="A2:M2"/>
    <mergeCell ref="A9:F9"/>
    <mergeCell ref="G9:H9"/>
    <mergeCell ref="A11:B14"/>
    <mergeCell ref="B16:D16"/>
    <mergeCell ref="E16:L16"/>
    <mergeCell ref="M20:M23"/>
    <mergeCell ref="A24:A27"/>
    <mergeCell ref="B24:B27"/>
    <mergeCell ref="C24:C27"/>
    <mergeCell ref="D24:D27"/>
    <mergeCell ref="E24:E27"/>
    <mergeCell ref="K24:L27"/>
    <mergeCell ref="M24:M27"/>
    <mergeCell ref="K17:L17"/>
    <mergeCell ref="K18:L18"/>
    <mergeCell ref="K19:L19"/>
    <mergeCell ref="A20:A23"/>
    <mergeCell ref="B20:B23"/>
    <mergeCell ref="C20:C23"/>
    <mergeCell ref="D20:D23"/>
    <mergeCell ref="E20:E23"/>
    <mergeCell ref="K20:L23"/>
    <mergeCell ref="B17:B18"/>
    <mergeCell ref="C17:C18"/>
    <mergeCell ref="G17:G18"/>
    <mergeCell ref="H17:H18"/>
    <mergeCell ref="I17:I18"/>
    <mergeCell ref="J17:J18"/>
    <mergeCell ref="M28:M31"/>
    <mergeCell ref="A32:A35"/>
    <mergeCell ref="B32:B35"/>
    <mergeCell ref="C32:C35"/>
    <mergeCell ref="D32:D35"/>
    <mergeCell ref="E32:E35"/>
    <mergeCell ref="K32:L35"/>
    <mergeCell ref="M32:M35"/>
    <mergeCell ref="A28:A31"/>
    <mergeCell ref="B28:B31"/>
    <mergeCell ref="C28:C31"/>
    <mergeCell ref="D28:D31"/>
    <mergeCell ref="E28:E31"/>
    <mergeCell ref="K28:L31"/>
    <mergeCell ref="M36:M39"/>
    <mergeCell ref="A40:A43"/>
    <mergeCell ref="B40:B43"/>
    <mergeCell ref="C40:C43"/>
    <mergeCell ref="D40:D43"/>
    <mergeCell ref="E40:E43"/>
    <mergeCell ref="K40:L43"/>
    <mergeCell ref="M40:M43"/>
    <mergeCell ref="A36:A39"/>
    <mergeCell ref="B36:B39"/>
    <mergeCell ref="C36:C39"/>
    <mergeCell ref="D36:D39"/>
    <mergeCell ref="E36:E39"/>
    <mergeCell ref="K36:L39"/>
    <mergeCell ref="M44:M47"/>
    <mergeCell ref="A48:A51"/>
    <mergeCell ref="B48:B51"/>
    <mergeCell ref="C48:C51"/>
    <mergeCell ref="D48:D51"/>
    <mergeCell ref="E48:E51"/>
    <mergeCell ref="K48:L51"/>
    <mergeCell ref="M48:M51"/>
    <mergeCell ref="A44:A47"/>
    <mergeCell ref="B44:B47"/>
    <mergeCell ref="C44:C47"/>
    <mergeCell ref="D44:D47"/>
    <mergeCell ref="E44:E47"/>
    <mergeCell ref="K44:L47"/>
    <mergeCell ref="M52:M55"/>
    <mergeCell ref="A56:A59"/>
    <mergeCell ref="B56:B59"/>
    <mergeCell ref="C56:C59"/>
    <mergeCell ref="D56:D59"/>
    <mergeCell ref="E56:E59"/>
    <mergeCell ref="K56:L59"/>
    <mergeCell ref="M56:M59"/>
    <mergeCell ref="A52:A55"/>
    <mergeCell ref="B52:B55"/>
    <mergeCell ref="C52:C55"/>
    <mergeCell ref="D52:D55"/>
    <mergeCell ref="E52:E55"/>
    <mergeCell ref="K52:L55"/>
    <mergeCell ref="M60:M63"/>
    <mergeCell ref="A64:A67"/>
    <mergeCell ref="B64:B67"/>
    <mergeCell ref="C64:C67"/>
    <mergeCell ref="D64:D67"/>
    <mergeCell ref="E64:E67"/>
    <mergeCell ref="K64:L67"/>
    <mergeCell ref="M64:M67"/>
    <mergeCell ref="A60:A63"/>
    <mergeCell ref="B60:B63"/>
    <mergeCell ref="C60:C63"/>
    <mergeCell ref="D60:D63"/>
    <mergeCell ref="E60:E63"/>
    <mergeCell ref="K60:L63"/>
    <mergeCell ref="A82:D82"/>
    <mergeCell ref="K78:L79"/>
    <mergeCell ref="M78:M79"/>
    <mergeCell ref="A80:D80"/>
    <mergeCell ref="K80:L81"/>
    <mergeCell ref="M80:M81"/>
    <mergeCell ref="A81:D81"/>
    <mergeCell ref="K68:L68"/>
    <mergeCell ref="K69:L69"/>
    <mergeCell ref="K74:L75"/>
    <mergeCell ref="M74:M75"/>
    <mergeCell ref="K76:L77"/>
    <mergeCell ref="M76:M77"/>
  </mergeCells>
  <phoneticPr fontId="2"/>
  <printOptions horizontalCentered="1"/>
  <pageMargins left="0.59055118110236227" right="0.59055118110236227" top="0.39370078740157483" bottom="0.39370078740157483" header="0.51181102362204722" footer="0.51181102362204722"/>
  <pageSetup paperSize="9" scale="65" orientation="portrait"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9CCD3E-5D1B-43E2-A31B-FDBECC498A09}">
  <sheetPr>
    <tabColor rgb="FFFFFF00"/>
  </sheetPr>
  <dimension ref="A1:O82"/>
  <sheetViews>
    <sheetView view="pageBreakPreview" topLeftCell="A46" zoomScale="85" zoomScaleNormal="100" zoomScaleSheetLayoutView="85" workbookViewId="0">
      <selection activeCell="A2" sqref="A2:M2"/>
    </sheetView>
  </sheetViews>
  <sheetFormatPr defaultColWidth="9" defaultRowHeight="13.5" x14ac:dyDescent="0.15"/>
  <cols>
    <col min="1" max="1" width="11.375" style="110" customWidth="1"/>
    <col min="2" max="2" width="8.75" style="110" customWidth="1"/>
    <col min="3" max="3" width="8.625" style="110" customWidth="1"/>
    <col min="4" max="4" width="11.75" style="110" bestFit="1" customWidth="1"/>
    <col min="5" max="5" width="8.375" style="110" customWidth="1"/>
    <col min="6" max="6" width="11.25" style="110" customWidth="1"/>
    <col min="7" max="7" width="9.75" style="110" customWidth="1"/>
    <col min="8" max="9" width="11.25" style="110" customWidth="1"/>
    <col min="10" max="10" width="11.375" style="110" customWidth="1"/>
    <col min="11" max="11" width="7.875" style="110" bestFit="1" customWidth="1"/>
    <col min="12" max="12" width="12.5" style="110" bestFit="1" customWidth="1"/>
    <col min="13" max="13" width="13.625" style="110" bestFit="1" customWidth="1"/>
    <col min="14" max="14" width="12.375" style="110" customWidth="1"/>
    <col min="15" max="15" width="6" style="110" customWidth="1"/>
    <col min="16" max="16384" width="9" style="110"/>
  </cols>
  <sheetData>
    <row r="1" spans="1:15" x14ac:dyDescent="0.15">
      <c r="M1" s="110" t="s">
        <v>194</v>
      </c>
    </row>
    <row r="2" spans="1:15" ht="17.25" x14ac:dyDescent="0.15">
      <c r="A2" s="229" t="s">
        <v>112</v>
      </c>
      <c r="B2" s="229"/>
      <c r="C2" s="229"/>
      <c r="D2" s="229"/>
      <c r="E2" s="229"/>
      <c r="F2" s="229"/>
      <c r="G2" s="229"/>
      <c r="H2" s="229"/>
      <c r="I2" s="229"/>
      <c r="J2" s="229"/>
      <c r="K2" s="229"/>
      <c r="L2" s="229"/>
      <c r="M2" s="229"/>
      <c r="N2" s="113"/>
    </row>
    <row r="3" spans="1:15" ht="7.5" customHeight="1" x14ac:dyDescent="0.15">
      <c r="E3" s="115"/>
      <c r="F3" s="115"/>
      <c r="G3" s="115"/>
      <c r="H3" s="115"/>
      <c r="I3" s="115"/>
      <c r="J3" s="115"/>
      <c r="K3" s="115"/>
      <c r="L3" s="115"/>
      <c r="M3" s="115"/>
      <c r="N3" s="115"/>
    </row>
    <row r="4" spans="1:15" ht="17.25" x14ac:dyDescent="0.15">
      <c r="A4" s="112" t="s">
        <v>12</v>
      </c>
      <c r="B4" s="22" t="str">
        <f>施設一覧!B4</f>
        <v>令和８年度東信森林管理署庁舎等電力供給業務（単価）</v>
      </c>
      <c r="E4" s="115"/>
      <c r="F4" s="115"/>
      <c r="G4" s="115"/>
      <c r="H4" s="115"/>
      <c r="I4" s="115"/>
      <c r="J4" s="115"/>
      <c r="K4" s="115"/>
      <c r="L4" s="115"/>
      <c r="M4" s="115"/>
      <c r="N4" s="115"/>
    </row>
    <row r="5" spans="1:15" ht="17.25" x14ac:dyDescent="0.15">
      <c r="A5" s="110" t="s">
        <v>13</v>
      </c>
      <c r="B5" s="112" t="s">
        <v>262</v>
      </c>
      <c r="E5" s="115"/>
      <c r="F5" s="115"/>
      <c r="G5" s="115"/>
      <c r="H5" s="115"/>
      <c r="I5" s="115"/>
      <c r="J5" s="115"/>
      <c r="K5" s="115"/>
      <c r="L5" s="115"/>
      <c r="M5" s="115"/>
      <c r="N5" s="115"/>
    </row>
    <row r="6" spans="1:15" ht="17.25" x14ac:dyDescent="0.15">
      <c r="A6" s="110" t="s">
        <v>128</v>
      </c>
      <c r="C6" s="112" t="s">
        <v>245</v>
      </c>
      <c r="E6" s="115"/>
      <c r="F6" s="115"/>
      <c r="G6" s="115"/>
      <c r="H6" s="115"/>
      <c r="I6" s="115"/>
      <c r="J6" s="115"/>
      <c r="K6" s="115"/>
      <c r="L6" s="115"/>
      <c r="M6" s="115"/>
      <c r="N6" s="115"/>
    </row>
    <row r="7" spans="1:15" ht="17.25" x14ac:dyDescent="0.15">
      <c r="D7" s="112"/>
      <c r="E7" s="115"/>
      <c r="F7" s="115"/>
      <c r="G7" s="115"/>
      <c r="H7" s="115"/>
      <c r="I7" s="115"/>
      <c r="J7" s="115"/>
      <c r="K7" s="115"/>
      <c r="L7" s="115"/>
      <c r="M7" s="115"/>
      <c r="N7" s="115"/>
    </row>
    <row r="8" spans="1:15" ht="15.95" customHeight="1" x14ac:dyDescent="0.15">
      <c r="A8" s="120" t="s">
        <v>195</v>
      </c>
      <c r="N8" s="121"/>
    </row>
    <row r="9" spans="1:15" ht="15.95" customHeight="1" x14ac:dyDescent="0.15">
      <c r="A9" s="263" t="s">
        <v>14</v>
      </c>
      <c r="B9" s="264"/>
      <c r="C9" s="264"/>
      <c r="D9" s="264"/>
      <c r="E9" s="264"/>
      <c r="F9" s="265"/>
      <c r="G9" s="266" t="s">
        <v>15</v>
      </c>
      <c r="H9" s="267"/>
      <c r="O9" s="121"/>
    </row>
    <row r="10" spans="1:15" ht="15.95" customHeight="1" x14ac:dyDescent="0.15">
      <c r="A10" s="122" t="s">
        <v>16</v>
      </c>
      <c r="B10" s="123"/>
      <c r="C10" s="124" t="s">
        <v>254</v>
      </c>
      <c r="D10" s="123"/>
      <c r="E10" s="123"/>
      <c r="F10" s="123"/>
      <c r="G10" s="125"/>
      <c r="H10" s="126" t="s">
        <v>131</v>
      </c>
      <c r="O10" s="121"/>
    </row>
    <row r="11" spans="1:15" ht="15.95" customHeight="1" x14ac:dyDescent="0.15">
      <c r="A11" s="268" t="s">
        <v>18</v>
      </c>
      <c r="B11" s="269"/>
      <c r="C11" s="122" t="s">
        <v>132</v>
      </c>
      <c r="D11" s="123"/>
      <c r="E11" s="123"/>
      <c r="F11" s="123"/>
      <c r="G11" s="125"/>
      <c r="H11" s="126" t="s">
        <v>17</v>
      </c>
      <c r="O11" s="121"/>
    </row>
    <row r="12" spans="1:15" ht="15.95" customHeight="1" x14ac:dyDescent="0.15">
      <c r="A12" s="270"/>
      <c r="B12" s="271"/>
      <c r="C12" s="122" t="s">
        <v>133</v>
      </c>
      <c r="D12" s="123"/>
      <c r="E12" s="123"/>
      <c r="F12" s="123"/>
      <c r="G12" s="125"/>
      <c r="H12" s="126" t="s">
        <v>19</v>
      </c>
      <c r="O12" s="121"/>
    </row>
    <row r="13" spans="1:15" ht="15.95" customHeight="1" x14ac:dyDescent="0.15">
      <c r="A13" s="270"/>
      <c r="B13" s="271"/>
      <c r="C13" s="122" t="s">
        <v>134</v>
      </c>
      <c r="D13" s="123"/>
      <c r="E13" s="123"/>
      <c r="F13" s="123"/>
      <c r="G13" s="125"/>
      <c r="H13" s="126" t="s">
        <v>19</v>
      </c>
      <c r="O13" s="121"/>
    </row>
    <row r="14" spans="1:15" ht="15.95" customHeight="1" x14ac:dyDescent="0.15">
      <c r="A14" s="272"/>
      <c r="B14" s="273"/>
      <c r="C14" s="122" t="s">
        <v>135</v>
      </c>
      <c r="D14" s="123"/>
      <c r="E14" s="123"/>
      <c r="F14" s="123"/>
      <c r="G14" s="125"/>
      <c r="H14" s="126" t="s">
        <v>19</v>
      </c>
      <c r="I14" s="120" t="s">
        <v>136</v>
      </c>
      <c r="O14" s="121"/>
    </row>
    <row r="15" spans="1:15" ht="15.95" customHeight="1" thickBot="1" x14ac:dyDescent="0.2">
      <c r="N15" s="121"/>
    </row>
    <row r="16" spans="1:15" ht="15.95" customHeight="1" x14ac:dyDescent="0.15">
      <c r="A16" s="127"/>
      <c r="B16" s="274" t="s">
        <v>1</v>
      </c>
      <c r="C16" s="275"/>
      <c r="D16" s="275"/>
      <c r="E16" s="274" t="s">
        <v>9</v>
      </c>
      <c r="F16" s="275"/>
      <c r="G16" s="275"/>
      <c r="H16" s="275"/>
      <c r="I16" s="275"/>
      <c r="J16" s="275"/>
      <c r="K16" s="275"/>
      <c r="L16" s="276"/>
      <c r="M16" s="128" t="s">
        <v>137</v>
      </c>
    </row>
    <row r="17" spans="1:13" ht="20.45" customHeight="1" x14ac:dyDescent="0.15">
      <c r="A17" s="129" t="s">
        <v>10</v>
      </c>
      <c r="B17" s="283" t="s">
        <v>138</v>
      </c>
      <c r="C17" s="283" t="s">
        <v>139</v>
      </c>
      <c r="D17" s="130" t="s">
        <v>140</v>
      </c>
      <c r="E17" s="131" t="s">
        <v>3</v>
      </c>
      <c r="F17" s="132" t="s">
        <v>3</v>
      </c>
      <c r="G17" s="259" t="s">
        <v>141</v>
      </c>
      <c r="H17" s="261" t="s">
        <v>142</v>
      </c>
      <c r="I17" s="261" t="s">
        <v>143</v>
      </c>
      <c r="J17" s="261" t="s">
        <v>144</v>
      </c>
      <c r="K17" s="277" t="s">
        <v>145</v>
      </c>
      <c r="L17" s="278"/>
      <c r="M17" s="133" t="s">
        <v>146</v>
      </c>
    </row>
    <row r="18" spans="1:13" ht="20.45" customHeight="1" x14ac:dyDescent="0.15">
      <c r="A18" s="134"/>
      <c r="B18" s="284"/>
      <c r="C18" s="284"/>
      <c r="D18" s="135" t="s">
        <v>197</v>
      </c>
      <c r="E18" s="136" t="s">
        <v>148</v>
      </c>
      <c r="F18" s="137" t="s">
        <v>148</v>
      </c>
      <c r="G18" s="260"/>
      <c r="H18" s="262"/>
      <c r="I18" s="262"/>
      <c r="J18" s="262"/>
      <c r="K18" s="279" t="s">
        <v>149</v>
      </c>
      <c r="L18" s="280"/>
      <c r="M18" s="138" t="s">
        <v>150</v>
      </c>
    </row>
    <row r="19" spans="1:13" ht="15.95" customHeight="1" x14ac:dyDescent="0.15">
      <c r="A19" s="139"/>
      <c r="B19" s="140" t="s">
        <v>151</v>
      </c>
      <c r="C19" s="141" t="s">
        <v>152</v>
      </c>
      <c r="D19" s="142" t="s">
        <v>0</v>
      </c>
      <c r="E19" s="143" t="s">
        <v>7</v>
      </c>
      <c r="F19" s="144" t="s">
        <v>7</v>
      </c>
      <c r="G19" s="137" t="s">
        <v>153</v>
      </c>
      <c r="H19" s="137" t="s">
        <v>154</v>
      </c>
      <c r="I19" s="137" t="s">
        <v>155</v>
      </c>
      <c r="J19" s="137" t="s">
        <v>156</v>
      </c>
      <c r="K19" s="281" t="s">
        <v>0</v>
      </c>
      <c r="L19" s="282"/>
      <c r="M19" s="145" t="s">
        <v>0</v>
      </c>
    </row>
    <row r="20" spans="1:13" ht="15.95" customHeight="1" x14ac:dyDescent="0.15">
      <c r="A20" s="238" t="s">
        <v>207</v>
      </c>
      <c r="B20" s="241">
        <v>40</v>
      </c>
      <c r="C20" s="244"/>
      <c r="D20" s="247"/>
      <c r="E20" s="250">
        <v>100</v>
      </c>
      <c r="F20" s="146">
        <v>0</v>
      </c>
      <c r="G20" s="147"/>
      <c r="H20" s="148" t="s">
        <v>157</v>
      </c>
      <c r="I20" s="148" t="s">
        <v>157</v>
      </c>
      <c r="J20" s="148" t="s">
        <v>157</v>
      </c>
      <c r="K20" s="253" t="s">
        <v>158</v>
      </c>
      <c r="L20" s="254"/>
      <c r="M20" s="235" t="s">
        <v>158</v>
      </c>
    </row>
    <row r="21" spans="1:13" ht="15.95" customHeight="1" x14ac:dyDescent="0.15">
      <c r="A21" s="239"/>
      <c r="B21" s="242"/>
      <c r="C21" s="245"/>
      <c r="D21" s="248"/>
      <c r="E21" s="251"/>
      <c r="F21" s="146">
        <v>120</v>
      </c>
      <c r="G21" s="148" t="s">
        <v>157</v>
      </c>
      <c r="H21" s="147"/>
      <c r="I21" s="148" t="s">
        <v>157</v>
      </c>
      <c r="J21" s="148" t="s">
        <v>157</v>
      </c>
      <c r="K21" s="255"/>
      <c r="L21" s="256"/>
      <c r="M21" s="236"/>
    </row>
    <row r="22" spans="1:13" ht="15.95" customHeight="1" x14ac:dyDescent="0.15">
      <c r="A22" s="239"/>
      <c r="B22" s="242"/>
      <c r="C22" s="245"/>
      <c r="D22" s="248"/>
      <c r="E22" s="251"/>
      <c r="F22" s="146">
        <f>E20-F21</f>
        <v>-20</v>
      </c>
      <c r="G22" s="148" t="s">
        <v>157</v>
      </c>
      <c r="H22" s="148" t="s">
        <v>157</v>
      </c>
      <c r="I22" s="148" t="s">
        <v>157</v>
      </c>
      <c r="J22" s="148" t="s">
        <v>157</v>
      </c>
      <c r="K22" s="255"/>
      <c r="L22" s="256"/>
      <c r="M22" s="236"/>
    </row>
    <row r="23" spans="1:13" ht="15.95" customHeight="1" x14ac:dyDescent="0.15">
      <c r="A23" s="240"/>
      <c r="B23" s="243"/>
      <c r="C23" s="246"/>
      <c r="D23" s="249"/>
      <c r="E23" s="252"/>
      <c r="F23" s="146">
        <v>0</v>
      </c>
      <c r="G23" s="148" t="s">
        <v>157</v>
      </c>
      <c r="H23" s="148" t="s">
        <v>157</v>
      </c>
      <c r="I23" s="148" t="s">
        <v>157</v>
      </c>
      <c r="J23" s="148" t="s">
        <v>157</v>
      </c>
      <c r="K23" s="257"/>
      <c r="L23" s="258"/>
      <c r="M23" s="237"/>
    </row>
    <row r="24" spans="1:13" ht="15.95" customHeight="1" x14ac:dyDescent="0.15">
      <c r="A24" s="238" t="s">
        <v>208</v>
      </c>
      <c r="B24" s="241">
        <v>40</v>
      </c>
      <c r="C24" s="244"/>
      <c r="D24" s="247"/>
      <c r="E24" s="250">
        <v>100</v>
      </c>
      <c r="F24" s="146">
        <v>0</v>
      </c>
      <c r="G24" s="147"/>
      <c r="H24" s="148" t="s">
        <v>157</v>
      </c>
      <c r="I24" s="148" t="s">
        <v>157</v>
      </c>
      <c r="J24" s="148" t="s">
        <v>157</v>
      </c>
      <c r="K24" s="253" t="s">
        <v>158</v>
      </c>
      <c r="L24" s="254"/>
      <c r="M24" s="235" t="s">
        <v>158</v>
      </c>
    </row>
    <row r="25" spans="1:13" ht="15.95" customHeight="1" x14ac:dyDescent="0.15">
      <c r="A25" s="239"/>
      <c r="B25" s="242"/>
      <c r="C25" s="245"/>
      <c r="D25" s="248"/>
      <c r="E25" s="251"/>
      <c r="F25" s="146">
        <v>120</v>
      </c>
      <c r="G25" s="148" t="s">
        <v>157</v>
      </c>
      <c r="H25" s="147"/>
      <c r="I25" s="148" t="s">
        <v>157</v>
      </c>
      <c r="J25" s="148" t="s">
        <v>157</v>
      </c>
      <c r="K25" s="255"/>
      <c r="L25" s="256"/>
      <c r="M25" s="236"/>
    </row>
    <row r="26" spans="1:13" ht="15.95" customHeight="1" x14ac:dyDescent="0.15">
      <c r="A26" s="239"/>
      <c r="B26" s="242"/>
      <c r="C26" s="245"/>
      <c r="D26" s="248"/>
      <c r="E26" s="251"/>
      <c r="F26" s="146">
        <f t="shared" ref="F26" si="0">E24-F25</f>
        <v>-20</v>
      </c>
      <c r="G26" s="148" t="s">
        <v>157</v>
      </c>
      <c r="H26" s="148" t="s">
        <v>157</v>
      </c>
      <c r="I26" s="148" t="s">
        <v>157</v>
      </c>
      <c r="J26" s="148" t="s">
        <v>157</v>
      </c>
      <c r="K26" s="255"/>
      <c r="L26" s="256"/>
      <c r="M26" s="236"/>
    </row>
    <row r="27" spans="1:13" ht="15.95" customHeight="1" x14ac:dyDescent="0.15">
      <c r="A27" s="240"/>
      <c r="B27" s="243"/>
      <c r="C27" s="246"/>
      <c r="D27" s="249"/>
      <c r="E27" s="252"/>
      <c r="F27" s="146">
        <v>0</v>
      </c>
      <c r="G27" s="148" t="s">
        <v>157</v>
      </c>
      <c r="H27" s="148" t="s">
        <v>157</v>
      </c>
      <c r="I27" s="148" t="s">
        <v>157</v>
      </c>
      <c r="J27" s="148" t="s">
        <v>157</v>
      </c>
      <c r="K27" s="257"/>
      <c r="L27" s="258"/>
      <c r="M27" s="237"/>
    </row>
    <row r="28" spans="1:13" ht="15.95" customHeight="1" x14ac:dyDescent="0.15">
      <c r="A28" s="238" t="s">
        <v>209</v>
      </c>
      <c r="B28" s="241">
        <v>40</v>
      </c>
      <c r="C28" s="244"/>
      <c r="D28" s="247"/>
      <c r="E28" s="250">
        <v>100</v>
      </c>
      <c r="F28" s="146">
        <v>0</v>
      </c>
      <c r="G28" s="147"/>
      <c r="H28" s="148" t="s">
        <v>157</v>
      </c>
      <c r="I28" s="148" t="s">
        <v>157</v>
      </c>
      <c r="J28" s="148" t="s">
        <v>157</v>
      </c>
      <c r="K28" s="253" t="s">
        <v>158</v>
      </c>
      <c r="L28" s="254"/>
      <c r="M28" s="235" t="s">
        <v>158</v>
      </c>
    </row>
    <row r="29" spans="1:13" ht="15.95" customHeight="1" x14ac:dyDescent="0.15">
      <c r="A29" s="239"/>
      <c r="B29" s="242"/>
      <c r="C29" s="245"/>
      <c r="D29" s="248"/>
      <c r="E29" s="251"/>
      <c r="F29" s="146">
        <v>120</v>
      </c>
      <c r="G29" s="148" t="s">
        <v>157</v>
      </c>
      <c r="H29" s="147"/>
      <c r="I29" s="148" t="s">
        <v>157</v>
      </c>
      <c r="J29" s="148" t="s">
        <v>157</v>
      </c>
      <c r="K29" s="255"/>
      <c r="L29" s="256"/>
      <c r="M29" s="236"/>
    </row>
    <row r="30" spans="1:13" ht="15.95" customHeight="1" x14ac:dyDescent="0.15">
      <c r="A30" s="239"/>
      <c r="B30" s="242"/>
      <c r="C30" s="245"/>
      <c r="D30" s="248"/>
      <c r="E30" s="251"/>
      <c r="F30" s="146">
        <f t="shared" ref="F30" si="1">E28-F29</f>
        <v>-20</v>
      </c>
      <c r="G30" s="148" t="s">
        <v>157</v>
      </c>
      <c r="H30" s="148" t="s">
        <v>157</v>
      </c>
      <c r="I30" s="148" t="s">
        <v>157</v>
      </c>
      <c r="J30" s="148" t="s">
        <v>157</v>
      </c>
      <c r="K30" s="255"/>
      <c r="L30" s="256"/>
      <c r="M30" s="236"/>
    </row>
    <row r="31" spans="1:13" ht="15.95" customHeight="1" x14ac:dyDescent="0.15">
      <c r="A31" s="240"/>
      <c r="B31" s="243"/>
      <c r="C31" s="246"/>
      <c r="D31" s="249"/>
      <c r="E31" s="252"/>
      <c r="F31" s="146">
        <v>0</v>
      </c>
      <c r="G31" s="148" t="s">
        <v>157</v>
      </c>
      <c r="H31" s="148" t="s">
        <v>157</v>
      </c>
      <c r="I31" s="148" t="s">
        <v>157</v>
      </c>
      <c r="J31" s="148" t="s">
        <v>157</v>
      </c>
      <c r="K31" s="257"/>
      <c r="L31" s="258"/>
      <c r="M31" s="237"/>
    </row>
    <row r="32" spans="1:13" ht="15.95" customHeight="1" x14ac:dyDescent="0.15">
      <c r="A32" s="238" t="s">
        <v>210</v>
      </c>
      <c r="B32" s="241">
        <v>40</v>
      </c>
      <c r="C32" s="244"/>
      <c r="D32" s="247"/>
      <c r="E32" s="250">
        <v>100</v>
      </c>
      <c r="F32" s="146">
        <v>0</v>
      </c>
      <c r="G32" s="147"/>
      <c r="H32" s="148" t="s">
        <v>157</v>
      </c>
      <c r="I32" s="148" t="s">
        <v>157</v>
      </c>
      <c r="J32" s="148" t="s">
        <v>157</v>
      </c>
      <c r="K32" s="253" t="s">
        <v>158</v>
      </c>
      <c r="L32" s="254"/>
      <c r="M32" s="235" t="s">
        <v>158</v>
      </c>
    </row>
    <row r="33" spans="1:13" ht="15.95" customHeight="1" x14ac:dyDescent="0.15">
      <c r="A33" s="239"/>
      <c r="B33" s="242"/>
      <c r="C33" s="245"/>
      <c r="D33" s="248"/>
      <c r="E33" s="251"/>
      <c r="F33" s="146">
        <v>120</v>
      </c>
      <c r="G33" s="148" t="s">
        <v>157</v>
      </c>
      <c r="H33" s="147"/>
      <c r="I33" s="148" t="s">
        <v>157</v>
      </c>
      <c r="J33" s="148" t="s">
        <v>157</v>
      </c>
      <c r="K33" s="255"/>
      <c r="L33" s="256"/>
      <c r="M33" s="236"/>
    </row>
    <row r="34" spans="1:13" ht="15.95" customHeight="1" x14ac:dyDescent="0.15">
      <c r="A34" s="239"/>
      <c r="B34" s="242"/>
      <c r="C34" s="245"/>
      <c r="D34" s="248"/>
      <c r="E34" s="251"/>
      <c r="F34" s="146">
        <f t="shared" ref="F34" si="2">E32-F33</f>
        <v>-20</v>
      </c>
      <c r="G34" s="148" t="s">
        <v>157</v>
      </c>
      <c r="H34" s="148" t="s">
        <v>157</v>
      </c>
      <c r="I34" s="148" t="s">
        <v>157</v>
      </c>
      <c r="J34" s="148" t="s">
        <v>157</v>
      </c>
      <c r="K34" s="255"/>
      <c r="L34" s="256"/>
      <c r="M34" s="236"/>
    </row>
    <row r="35" spans="1:13" ht="15.95" customHeight="1" x14ac:dyDescent="0.15">
      <c r="A35" s="240"/>
      <c r="B35" s="243"/>
      <c r="C35" s="246"/>
      <c r="D35" s="249"/>
      <c r="E35" s="252"/>
      <c r="F35" s="146">
        <v>0</v>
      </c>
      <c r="G35" s="148" t="s">
        <v>157</v>
      </c>
      <c r="H35" s="148" t="s">
        <v>157</v>
      </c>
      <c r="I35" s="148" t="s">
        <v>157</v>
      </c>
      <c r="J35" s="148" t="s">
        <v>157</v>
      </c>
      <c r="K35" s="257"/>
      <c r="L35" s="258"/>
      <c r="M35" s="237"/>
    </row>
    <row r="36" spans="1:13" ht="15.95" customHeight="1" x14ac:dyDescent="0.15">
      <c r="A36" s="238" t="s">
        <v>211</v>
      </c>
      <c r="B36" s="241">
        <v>40</v>
      </c>
      <c r="C36" s="244"/>
      <c r="D36" s="247"/>
      <c r="E36" s="250">
        <v>100</v>
      </c>
      <c r="F36" s="146">
        <v>0</v>
      </c>
      <c r="G36" s="147"/>
      <c r="H36" s="148" t="s">
        <v>157</v>
      </c>
      <c r="I36" s="148" t="s">
        <v>157</v>
      </c>
      <c r="J36" s="148" t="s">
        <v>157</v>
      </c>
      <c r="K36" s="253" t="s">
        <v>158</v>
      </c>
      <c r="L36" s="254"/>
      <c r="M36" s="235" t="s">
        <v>158</v>
      </c>
    </row>
    <row r="37" spans="1:13" ht="15.95" customHeight="1" x14ac:dyDescent="0.15">
      <c r="A37" s="239"/>
      <c r="B37" s="242"/>
      <c r="C37" s="245"/>
      <c r="D37" s="248"/>
      <c r="E37" s="251"/>
      <c r="F37" s="146">
        <v>120</v>
      </c>
      <c r="G37" s="148" t="s">
        <v>157</v>
      </c>
      <c r="H37" s="147"/>
      <c r="I37" s="148" t="s">
        <v>157</v>
      </c>
      <c r="J37" s="148" t="s">
        <v>157</v>
      </c>
      <c r="K37" s="255"/>
      <c r="L37" s="256"/>
      <c r="M37" s="236"/>
    </row>
    <row r="38" spans="1:13" ht="15.95" customHeight="1" x14ac:dyDescent="0.15">
      <c r="A38" s="239"/>
      <c r="B38" s="242"/>
      <c r="C38" s="245"/>
      <c r="D38" s="248"/>
      <c r="E38" s="251"/>
      <c r="F38" s="146">
        <f t="shared" ref="F38" si="3">E36-F37</f>
        <v>-20</v>
      </c>
      <c r="G38" s="148" t="s">
        <v>157</v>
      </c>
      <c r="H38" s="148" t="s">
        <v>157</v>
      </c>
      <c r="I38" s="148" t="s">
        <v>157</v>
      </c>
      <c r="J38" s="148" t="s">
        <v>157</v>
      </c>
      <c r="K38" s="255"/>
      <c r="L38" s="256"/>
      <c r="M38" s="236"/>
    </row>
    <row r="39" spans="1:13" ht="15.95" customHeight="1" x14ac:dyDescent="0.15">
      <c r="A39" s="240"/>
      <c r="B39" s="243"/>
      <c r="C39" s="246"/>
      <c r="D39" s="249"/>
      <c r="E39" s="252"/>
      <c r="F39" s="146">
        <v>0</v>
      </c>
      <c r="G39" s="148" t="s">
        <v>157</v>
      </c>
      <c r="H39" s="148" t="s">
        <v>157</v>
      </c>
      <c r="I39" s="148" t="s">
        <v>157</v>
      </c>
      <c r="J39" s="148" t="s">
        <v>157</v>
      </c>
      <c r="K39" s="257"/>
      <c r="L39" s="258"/>
      <c r="M39" s="237"/>
    </row>
    <row r="40" spans="1:13" ht="15.95" customHeight="1" x14ac:dyDescent="0.15">
      <c r="A40" s="238" t="s">
        <v>212</v>
      </c>
      <c r="B40" s="241">
        <v>40</v>
      </c>
      <c r="C40" s="244"/>
      <c r="D40" s="247"/>
      <c r="E40" s="250">
        <v>100</v>
      </c>
      <c r="F40" s="146">
        <v>0</v>
      </c>
      <c r="G40" s="147"/>
      <c r="H40" s="148" t="s">
        <v>157</v>
      </c>
      <c r="I40" s="148" t="s">
        <v>157</v>
      </c>
      <c r="J40" s="148" t="s">
        <v>157</v>
      </c>
      <c r="K40" s="253" t="s">
        <v>158</v>
      </c>
      <c r="L40" s="254"/>
      <c r="M40" s="235" t="s">
        <v>158</v>
      </c>
    </row>
    <row r="41" spans="1:13" ht="15.95" customHeight="1" x14ac:dyDescent="0.15">
      <c r="A41" s="239"/>
      <c r="B41" s="242"/>
      <c r="C41" s="245"/>
      <c r="D41" s="248"/>
      <c r="E41" s="251"/>
      <c r="F41" s="146">
        <v>120</v>
      </c>
      <c r="G41" s="148" t="s">
        <v>157</v>
      </c>
      <c r="H41" s="147"/>
      <c r="I41" s="148" t="s">
        <v>157</v>
      </c>
      <c r="J41" s="148" t="s">
        <v>157</v>
      </c>
      <c r="K41" s="255"/>
      <c r="L41" s="256"/>
      <c r="M41" s="236"/>
    </row>
    <row r="42" spans="1:13" ht="15.95" customHeight="1" x14ac:dyDescent="0.15">
      <c r="A42" s="239"/>
      <c r="B42" s="242"/>
      <c r="C42" s="245"/>
      <c r="D42" s="248"/>
      <c r="E42" s="251"/>
      <c r="F42" s="146">
        <f t="shared" ref="F42" si="4">E40-F41</f>
        <v>-20</v>
      </c>
      <c r="G42" s="148" t="s">
        <v>157</v>
      </c>
      <c r="H42" s="148" t="s">
        <v>157</v>
      </c>
      <c r="I42" s="148" t="s">
        <v>157</v>
      </c>
      <c r="J42" s="148" t="s">
        <v>157</v>
      </c>
      <c r="K42" s="255"/>
      <c r="L42" s="256"/>
      <c r="M42" s="236"/>
    </row>
    <row r="43" spans="1:13" ht="15.95" customHeight="1" x14ac:dyDescent="0.15">
      <c r="A43" s="240"/>
      <c r="B43" s="243"/>
      <c r="C43" s="246"/>
      <c r="D43" s="249"/>
      <c r="E43" s="252"/>
      <c r="F43" s="146">
        <v>0</v>
      </c>
      <c r="G43" s="148" t="s">
        <v>157</v>
      </c>
      <c r="H43" s="148" t="s">
        <v>157</v>
      </c>
      <c r="I43" s="148" t="s">
        <v>157</v>
      </c>
      <c r="J43" s="148" t="s">
        <v>157</v>
      </c>
      <c r="K43" s="257"/>
      <c r="L43" s="258"/>
      <c r="M43" s="237"/>
    </row>
    <row r="44" spans="1:13" ht="15.95" customHeight="1" x14ac:dyDescent="0.15">
      <c r="A44" s="238" t="s">
        <v>213</v>
      </c>
      <c r="B44" s="241">
        <v>40</v>
      </c>
      <c r="C44" s="244"/>
      <c r="D44" s="247"/>
      <c r="E44" s="250">
        <v>150</v>
      </c>
      <c r="F44" s="146">
        <v>0</v>
      </c>
      <c r="G44" s="147"/>
      <c r="H44" s="148" t="s">
        <v>157</v>
      </c>
      <c r="I44" s="148" t="s">
        <v>157</v>
      </c>
      <c r="J44" s="148" t="s">
        <v>157</v>
      </c>
      <c r="K44" s="253" t="s">
        <v>158</v>
      </c>
      <c r="L44" s="254"/>
      <c r="M44" s="235" t="s">
        <v>158</v>
      </c>
    </row>
    <row r="45" spans="1:13" ht="15.95" customHeight="1" x14ac:dyDescent="0.15">
      <c r="A45" s="239"/>
      <c r="B45" s="242"/>
      <c r="C45" s="245"/>
      <c r="D45" s="248"/>
      <c r="E45" s="251"/>
      <c r="F45" s="146">
        <v>120</v>
      </c>
      <c r="G45" s="148" t="s">
        <v>157</v>
      </c>
      <c r="H45" s="147"/>
      <c r="I45" s="148" t="s">
        <v>157</v>
      </c>
      <c r="J45" s="148" t="s">
        <v>157</v>
      </c>
      <c r="K45" s="255"/>
      <c r="L45" s="256"/>
      <c r="M45" s="236"/>
    </row>
    <row r="46" spans="1:13" ht="15.95" customHeight="1" x14ac:dyDescent="0.15">
      <c r="A46" s="239"/>
      <c r="B46" s="242"/>
      <c r="C46" s="245"/>
      <c r="D46" s="248"/>
      <c r="E46" s="251"/>
      <c r="F46" s="146">
        <f t="shared" ref="F46" si="5">E44-F45</f>
        <v>30</v>
      </c>
      <c r="G46" s="148" t="s">
        <v>157</v>
      </c>
      <c r="H46" s="148" t="s">
        <v>157</v>
      </c>
      <c r="I46" s="148" t="s">
        <v>157</v>
      </c>
      <c r="J46" s="148" t="s">
        <v>157</v>
      </c>
      <c r="K46" s="255"/>
      <c r="L46" s="256"/>
      <c r="M46" s="236"/>
    </row>
    <row r="47" spans="1:13" ht="15.95" customHeight="1" x14ac:dyDescent="0.15">
      <c r="A47" s="240"/>
      <c r="B47" s="243"/>
      <c r="C47" s="246"/>
      <c r="D47" s="249"/>
      <c r="E47" s="252"/>
      <c r="F47" s="146">
        <v>0</v>
      </c>
      <c r="G47" s="148" t="s">
        <v>157</v>
      </c>
      <c r="H47" s="148" t="s">
        <v>157</v>
      </c>
      <c r="I47" s="148" t="s">
        <v>157</v>
      </c>
      <c r="J47" s="148" t="s">
        <v>157</v>
      </c>
      <c r="K47" s="257"/>
      <c r="L47" s="258"/>
      <c r="M47" s="237"/>
    </row>
    <row r="48" spans="1:13" ht="15.95" customHeight="1" x14ac:dyDescent="0.15">
      <c r="A48" s="238" t="s">
        <v>214</v>
      </c>
      <c r="B48" s="241">
        <v>40</v>
      </c>
      <c r="C48" s="244"/>
      <c r="D48" s="247"/>
      <c r="E48" s="250">
        <v>150</v>
      </c>
      <c r="F48" s="146">
        <v>0</v>
      </c>
      <c r="G48" s="147"/>
      <c r="H48" s="148" t="s">
        <v>157</v>
      </c>
      <c r="I48" s="148" t="s">
        <v>157</v>
      </c>
      <c r="J48" s="148" t="s">
        <v>157</v>
      </c>
      <c r="K48" s="253" t="s">
        <v>158</v>
      </c>
      <c r="L48" s="254"/>
      <c r="M48" s="235" t="s">
        <v>158</v>
      </c>
    </row>
    <row r="49" spans="1:13" ht="15.95" customHeight="1" x14ac:dyDescent="0.15">
      <c r="A49" s="239"/>
      <c r="B49" s="242"/>
      <c r="C49" s="245"/>
      <c r="D49" s="248"/>
      <c r="E49" s="251"/>
      <c r="F49" s="146">
        <v>120</v>
      </c>
      <c r="G49" s="148" t="s">
        <v>157</v>
      </c>
      <c r="H49" s="147"/>
      <c r="I49" s="148" t="s">
        <v>157</v>
      </c>
      <c r="J49" s="148" t="s">
        <v>157</v>
      </c>
      <c r="K49" s="255"/>
      <c r="L49" s="256"/>
      <c r="M49" s="236"/>
    </row>
    <row r="50" spans="1:13" ht="15.95" customHeight="1" x14ac:dyDescent="0.15">
      <c r="A50" s="239"/>
      <c r="B50" s="242"/>
      <c r="C50" s="245"/>
      <c r="D50" s="248"/>
      <c r="E50" s="251"/>
      <c r="F50" s="146">
        <f t="shared" ref="F50" si="6">E48-F49</f>
        <v>30</v>
      </c>
      <c r="G50" s="148" t="s">
        <v>157</v>
      </c>
      <c r="H50" s="148" t="s">
        <v>157</v>
      </c>
      <c r="I50" s="148"/>
      <c r="J50" s="148" t="s">
        <v>157</v>
      </c>
      <c r="K50" s="255"/>
      <c r="L50" s="256"/>
      <c r="M50" s="236"/>
    </row>
    <row r="51" spans="1:13" ht="15.95" customHeight="1" x14ac:dyDescent="0.15">
      <c r="A51" s="240"/>
      <c r="B51" s="243"/>
      <c r="C51" s="246"/>
      <c r="D51" s="249"/>
      <c r="E51" s="252"/>
      <c r="F51" s="146">
        <v>0</v>
      </c>
      <c r="G51" s="148" t="s">
        <v>157</v>
      </c>
      <c r="H51" s="148" t="s">
        <v>157</v>
      </c>
      <c r="I51" s="148" t="s">
        <v>157</v>
      </c>
      <c r="J51" s="148" t="s">
        <v>157</v>
      </c>
      <c r="K51" s="257"/>
      <c r="L51" s="258"/>
      <c r="M51" s="237"/>
    </row>
    <row r="52" spans="1:13" ht="15.95" customHeight="1" x14ac:dyDescent="0.15">
      <c r="A52" s="238" t="s">
        <v>215</v>
      </c>
      <c r="B52" s="241">
        <v>40</v>
      </c>
      <c r="C52" s="244"/>
      <c r="D52" s="247"/>
      <c r="E52" s="250">
        <v>150</v>
      </c>
      <c r="F52" s="146">
        <v>0</v>
      </c>
      <c r="G52" s="147"/>
      <c r="H52" s="148" t="s">
        <v>157</v>
      </c>
      <c r="I52" s="148" t="s">
        <v>157</v>
      </c>
      <c r="J52" s="148" t="s">
        <v>157</v>
      </c>
      <c r="K52" s="253" t="s">
        <v>158</v>
      </c>
      <c r="L52" s="254"/>
      <c r="M52" s="235" t="s">
        <v>158</v>
      </c>
    </row>
    <row r="53" spans="1:13" ht="15.95" customHeight="1" x14ac:dyDescent="0.15">
      <c r="A53" s="239"/>
      <c r="B53" s="242"/>
      <c r="C53" s="245"/>
      <c r="D53" s="248"/>
      <c r="E53" s="251"/>
      <c r="F53" s="146">
        <v>120</v>
      </c>
      <c r="G53" s="148" t="s">
        <v>157</v>
      </c>
      <c r="H53" s="147"/>
      <c r="I53" s="148" t="s">
        <v>157</v>
      </c>
      <c r="J53" s="148" t="s">
        <v>157</v>
      </c>
      <c r="K53" s="255"/>
      <c r="L53" s="256"/>
      <c r="M53" s="236"/>
    </row>
    <row r="54" spans="1:13" ht="15.95" customHeight="1" x14ac:dyDescent="0.15">
      <c r="A54" s="239"/>
      <c r="B54" s="242"/>
      <c r="C54" s="245"/>
      <c r="D54" s="248"/>
      <c r="E54" s="251"/>
      <c r="F54" s="146">
        <f t="shared" ref="F54" si="7">E52-F53</f>
        <v>30</v>
      </c>
      <c r="G54" s="148" t="s">
        <v>157</v>
      </c>
      <c r="H54" s="148" t="s">
        <v>157</v>
      </c>
      <c r="I54" s="148"/>
      <c r="J54" s="148" t="s">
        <v>157</v>
      </c>
      <c r="K54" s="255"/>
      <c r="L54" s="256"/>
      <c r="M54" s="236"/>
    </row>
    <row r="55" spans="1:13" ht="15.95" customHeight="1" x14ac:dyDescent="0.15">
      <c r="A55" s="240"/>
      <c r="B55" s="243"/>
      <c r="C55" s="246"/>
      <c r="D55" s="249"/>
      <c r="E55" s="252"/>
      <c r="F55" s="146">
        <v>0</v>
      </c>
      <c r="G55" s="148" t="s">
        <v>157</v>
      </c>
      <c r="H55" s="148" t="s">
        <v>157</v>
      </c>
      <c r="I55" s="148" t="s">
        <v>157</v>
      </c>
      <c r="J55" s="148" t="s">
        <v>157</v>
      </c>
      <c r="K55" s="257"/>
      <c r="L55" s="258"/>
      <c r="M55" s="237"/>
    </row>
    <row r="56" spans="1:13" ht="15.95" customHeight="1" x14ac:dyDescent="0.15">
      <c r="A56" s="238" t="s">
        <v>216</v>
      </c>
      <c r="B56" s="241">
        <v>40</v>
      </c>
      <c r="C56" s="244"/>
      <c r="D56" s="247"/>
      <c r="E56" s="250">
        <v>150</v>
      </c>
      <c r="F56" s="146">
        <v>0</v>
      </c>
      <c r="G56" s="147"/>
      <c r="H56" s="148" t="s">
        <v>157</v>
      </c>
      <c r="I56" s="148" t="s">
        <v>157</v>
      </c>
      <c r="J56" s="148" t="s">
        <v>157</v>
      </c>
      <c r="K56" s="253" t="s">
        <v>158</v>
      </c>
      <c r="L56" s="254"/>
      <c r="M56" s="235" t="s">
        <v>158</v>
      </c>
    </row>
    <row r="57" spans="1:13" ht="15.95" customHeight="1" x14ac:dyDescent="0.15">
      <c r="A57" s="239"/>
      <c r="B57" s="242"/>
      <c r="C57" s="245"/>
      <c r="D57" s="248"/>
      <c r="E57" s="251"/>
      <c r="F57" s="146">
        <v>120</v>
      </c>
      <c r="G57" s="148" t="s">
        <v>157</v>
      </c>
      <c r="H57" s="147"/>
      <c r="I57" s="148" t="s">
        <v>157</v>
      </c>
      <c r="J57" s="148" t="s">
        <v>157</v>
      </c>
      <c r="K57" s="255"/>
      <c r="L57" s="256"/>
      <c r="M57" s="236"/>
    </row>
    <row r="58" spans="1:13" ht="15.95" customHeight="1" x14ac:dyDescent="0.15">
      <c r="A58" s="239"/>
      <c r="B58" s="242"/>
      <c r="C58" s="245"/>
      <c r="D58" s="248"/>
      <c r="E58" s="251"/>
      <c r="F58" s="146">
        <f t="shared" ref="F58" si="8">E56-F57</f>
        <v>30</v>
      </c>
      <c r="G58" s="148" t="s">
        <v>157</v>
      </c>
      <c r="H58" s="148" t="s">
        <v>157</v>
      </c>
      <c r="I58" s="148"/>
      <c r="J58" s="148" t="s">
        <v>157</v>
      </c>
      <c r="K58" s="255"/>
      <c r="L58" s="256"/>
      <c r="M58" s="236"/>
    </row>
    <row r="59" spans="1:13" ht="15.95" customHeight="1" x14ac:dyDescent="0.15">
      <c r="A59" s="240"/>
      <c r="B59" s="243"/>
      <c r="C59" s="246"/>
      <c r="D59" s="249"/>
      <c r="E59" s="252"/>
      <c r="F59" s="146">
        <v>0</v>
      </c>
      <c r="G59" s="148" t="s">
        <v>157</v>
      </c>
      <c r="H59" s="148" t="s">
        <v>157</v>
      </c>
      <c r="I59" s="148" t="s">
        <v>157</v>
      </c>
      <c r="J59" s="148" t="s">
        <v>157</v>
      </c>
      <c r="K59" s="257"/>
      <c r="L59" s="258"/>
      <c r="M59" s="237"/>
    </row>
    <row r="60" spans="1:13" ht="15.95" customHeight="1" x14ac:dyDescent="0.15">
      <c r="A60" s="238" t="s">
        <v>217</v>
      </c>
      <c r="B60" s="241">
        <v>40</v>
      </c>
      <c r="C60" s="244"/>
      <c r="D60" s="247"/>
      <c r="E60" s="250">
        <v>150</v>
      </c>
      <c r="F60" s="146">
        <v>0</v>
      </c>
      <c r="G60" s="147"/>
      <c r="H60" s="148" t="s">
        <v>157</v>
      </c>
      <c r="I60" s="148" t="s">
        <v>157</v>
      </c>
      <c r="J60" s="148" t="s">
        <v>157</v>
      </c>
      <c r="K60" s="253" t="s">
        <v>158</v>
      </c>
      <c r="L60" s="254"/>
      <c r="M60" s="235" t="s">
        <v>158</v>
      </c>
    </row>
    <row r="61" spans="1:13" ht="15.95" customHeight="1" x14ac:dyDescent="0.15">
      <c r="A61" s="239"/>
      <c r="B61" s="242"/>
      <c r="C61" s="245"/>
      <c r="D61" s="248"/>
      <c r="E61" s="251"/>
      <c r="F61" s="146">
        <v>120</v>
      </c>
      <c r="G61" s="148" t="s">
        <v>157</v>
      </c>
      <c r="H61" s="147"/>
      <c r="I61" s="148" t="s">
        <v>157</v>
      </c>
      <c r="J61" s="148" t="s">
        <v>157</v>
      </c>
      <c r="K61" s="255"/>
      <c r="L61" s="256"/>
      <c r="M61" s="236"/>
    </row>
    <row r="62" spans="1:13" ht="15.95" customHeight="1" x14ac:dyDescent="0.15">
      <c r="A62" s="239"/>
      <c r="B62" s="242"/>
      <c r="C62" s="245"/>
      <c r="D62" s="248"/>
      <c r="E62" s="251"/>
      <c r="F62" s="146">
        <f t="shared" ref="F62" si="9">E60-F61</f>
        <v>30</v>
      </c>
      <c r="G62" s="148" t="s">
        <v>157</v>
      </c>
      <c r="H62" s="148" t="s">
        <v>157</v>
      </c>
      <c r="I62" s="148"/>
      <c r="J62" s="148" t="s">
        <v>157</v>
      </c>
      <c r="K62" s="255"/>
      <c r="L62" s="256"/>
      <c r="M62" s="236"/>
    </row>
    <row r="63" spans="1:13" ht="15.95" customHeight="1" x14ac:dyDescent="0.15">
      <c r="A63" s="240"/>
      <c r="B63" s="243"/>
      <c r="C63" s="246"/>
      <c r="D63" s="249"/>
      <c r="E63" s="252"/>
      <c r="F63" s="146">
        <v>0</v>
      </c>
      <c r="G63" s="148" t="s">
        <v>157</v>
      </c>
      <c r="H63" s="148" t="s">
        <v>157</v>
      </c>
      <c r="I63" s="148" t="s">
        <v>157</v>
      </c>
      <c r="J63" s="148" t="s">
        <v>157</v>
      </c>
      <c r="K63" s="257"/>
      <c r="L63" s="258"/>
      <c r="M63" s="237"/>
    </row>
    <row r="64" spans="1:13" ht="15.95" customHeight="1" x14ac:dyDescent="0.15">
      <c r="A64" s="238" t="s">
        <v>218</v>
      </c>
      <c r="B64" s="241">
        <v>40</v>
      </c>
      <c r="C64" s="244"/>
      <c r="D64" s="247"/>
      <c r="E64" s="250">
        <v>150</v>
      </c>
      <c r="F64" s="146">
        <v>0</v>
      </c>
      <c r="G64" s="147"/>
      <c r="H64" s="148" t="s">
        <v>157</v>
      </c>
      <c r="I64" s="148" t="s">
        <v>157</v>
      </c>
      <c r="J64" s="148" t="s">
        <v>157</v>
      </c>
      <c r="K64" s="253" t="s">
        <v>158</v>
      </c>
      <c r="L64" s="254"/>
      <c r="M64" s="235" t="s">
        <v>158</v>
      </c>
    </row>
    <row r="65" spans="1:13" ht="15.95" customHeight="1" x14ac:dyDescent="0.15">
      <c r="A65" s="239"/>
      <c r="B65" s="242"/>
      <c r="C65" s="245"/>
      <c r="D65" s="248"/>
      <c r="E65" s="251"/>
      <c r="F65" s="146">
        <v>120</v>
      </c>
      <c r="G65" s="148" t="s">
        <v>157</v>
      </c>
      <c r="H65" s="147"/>
      <c r="I65" s="148" t="s">
        <v>157</v>
      </c>
      <c r="J65" s="148" t="s">
        <v>157</v>
      </c>
      <c r="K65" s="255"/>
      <c r="L65" s="256"/>
      <c r="M65" s="236"/>
    </row>
    <row r="66" spans="1:13" ht="15.95" customHeight="1" x14ac:dyDescent="0.15">
      <c r="A66" s="239"/>
      <c r="B66" s="242"/>
      <c r="C66" s="245"/>
      <c r="D66" s="248"/>
      <c r="E66" s="251"/>
      <c r="F66" s="146">
        <f t="shared" ref="F66" si="10">E64-F65</f>
        <v>30</v>
      </c>
      <c r="G66" s="148" t="s">
        <v>157</v>
      </c>
      <c r="H66" s="148" t="s">
        <v>157</v>
      </c>
      <c r="I66" s="148" t="s">
        <v>157</v>
      </c>
      <c r="J66" s="148" t="s">
        <v>157</v>
      </c>
      <c r="K66" s="255"/>
      <c r="L66" s="256"/>
      <c r="M66" s="236"/>
    </row>
    <row r="67" spans="1:13" ht="15.95" customHeight="1" thickBot="1" x14ac:dyDescent="0.2">
      <c r="A67" s="240"/>
      <c r="B67" s="243"/>
      <c r="C67" s="246"/>
      <c r="D67" s="249"/>
      <c r="E67" s="252"/>
      <c r="F67" s="146">
        <v>0</v>
      </c>
      <c r="G67" s="148" t="s">
        <v>157</v>
      </c>
      <c r="H67" s="148" t="s">
        <v>157</v>
      </c>
      <c r="I67" s="148" t="s">
        <v>157</v>
      </c>
      <c r="J67" s="148" t="s">
        <v>157</v>
      </c>
      <c r="K67" s="257"/>
      <c r="L67" s="258"/>
      <c r="M67" s="237"/>
    </row>
    <row r="68" spans="1:13" ht="15.95" customHeight="1" thickBot="1" x14ac:dyDescent="0.2">
      <c r="A68" s="149" t="s">
        <v>2</v>
      </c>
      <c r="B68" s="150" t="s">
        <v>8</v>
      </c>
      <c r="C68" s="151"/>
      <c r="D68" s="152"/>
      <c r="E68" s="210">
        <f>+SUM(E20:E67)</f>
        <v>1500</v>
      </c>
      <c r="F68" s="153">
        <f>+SUM(F20:F67)</f>
        <v>1500</v>
      </c>
      <c r="G68" s="153"/>
      <c r="H68" s="153"/>
      <c r="I68" s="153"/>
      <c r="J68" s="153"/>
      <c r="K68" s="230" t="s">
        <v>158</v>
      </c>
      <c r="L68" s="231"/>
      <c r="M68" s="154" t="s">
        <v>159</v>
      </c>
    </row>
    <row r="69" spans="1:13" ht="15.95" customHeight="1" x14ac:dyDescent="0.15">
      <c r="A69" s="155"/>
      <c r="K69" s="232" t="s">
        <v>160</v>
      </c>
      <c r="L69" s="233"/>
      <c r="M69" s="156" t="s">
        <v>158</v>
      </c>
    </row>
    <row r="70" spans="1:13" ht="15.95" customHeight="1" thickBot="1" x14ac:dyDescent="0.2">
      <c r="K70" s="157" t="s">
        <v>161</v>
      </c>
      <c r="L70" s="158"/>
      <c r="M70" s="159" t="s">
        <v>158</v>
      </c>
    </row>
    <row r="72" spans="1:13" x14ac:dyDescent="0.15">
      <c r="A72" s="110" t="s">
        <v>11</v>
      </c>
    </row>
    <row r="73" spans="1:13" ht="14.25" x14ac:dyDescent="0.15">
      <c r="K73" s="160"/>
    </row>
    <row r="74" spans="1:13" x14ac:dyDescent="0.15">
      <c r="A74" s="110" t="s">
        <v>162</v>
      </c>
      <c r="K74" s="295"/>
      <c r="L74" s="295"/>
      <c r="M74" s="295"/>
    </row>
    <row r="75" spans="1:13" x14ac:dyDescent="0.15">
      <c r="A75" t="s">
        <v>163</v>
      </c>
      <c r="K75" s="295"/>
      <c r="L75" s="295"/>
      <c r="M75" s="295"/>
    </row>
    <row r="76" spans="1:13" x14ac:dyDescent="0.15">
      <c r="K76" s="287"/>
      <c r="L76" s="287"/>
      <c r="M76" s="286"/>
    </row>
    <row r="77" spans="1:13" x14ac:dyDescent="0.15">
      <c r="A77" t="s">
        <v>164</v>
      </c>
      <c r="B77"/>
      <c r="C77"/>
      <c r="D77"/>
      <c r="E77"/>
      <c r="F77"/>
      <c r="G77"/>
      <c r="K77" s="287"/>
      <c r="L77" s="287"/>
      <c r="M77" s="286"/>
    </row>
    <row r="78" spans="1:13" x14ac:dyDescent="0.15">
      <c r="A78"/>
      <c r="B78"/>
      <c r="C78"/>
      <c r="D78"/>
      <c r="E78"/>
      <c r="F78"/>
      <c r="G78"/>
      <c r="K78" s="287"/>
      <c r="L78" s="287"/>
      <c r="M78" s="286"/>
    </row>
    <row r="79" spans="1:13" x14ac:dyDescent="0.15">
      <c r="A79" s="110" t="s">
        <v>165</v>
      </c>
      <c r="K79" s="287"/>
      <c r="L79" s="287"/>
      <c r="M79" s="286"/>
    </row>
    <row r="80" spans="1:13" x14ac:dyDescent="0.15">
      <c r="A80" s="234" t="s">
        <v>166</v>
      </c>
      <c r="B80" s="234"/>
      <c r="C80" s="234"/>
      <c r="D80" s="234"/>
      <c r="E80" s="110" t="s">
        <v>167</v>
      </c>
      <c r="K80" s="285"/>
      <c r="L80" s="295"/>
      <c r="M80" s="286"/>
    </row>
    <row r="81" spans="1:13" x14ac:dyDescent="0.15">
      <c r="A81" s="234" t="s">
        <v>168</v>
      </c>
      <c r="B81" s="234"/>
      <c r="C81" s="234"/>
      <c r="D81" s="234"/>
      <c r="E81" s="110" t="s">
        <v>169</v>
      </c>
      <c r="K81" s="295"/>
      <c r="L81" s="295"/>
      <c r="M81" s="286"/>
    </row>
    <row r="82" spans="1:13" x14ac:dyDescent="0.15">
      <c r="A82" s="234" t="s">
        <v>170</v>
      </c>
      <c r="B82" s="234"/>
      <c r="C82" s="234"/>
      <c r="D82" s="234"/>
      <c r="E82" s="110" t="s">
        <v>171</v>
      </c>
    </row>
  </sheetData>
  <mergeCells count="112">
    <mergeCell ref="A2:M2"/>
    <mergeCell ref="A9:F9"/>
    <mergeCell ref="G9:H9"/>
    <mergeCell ref="A11:B14"/>
    <mergeCell ref="B16:D16"/>
    <mergeCell ref="E16:L16"/>
    <mergeCell ref="M20:M23"/>
    <mergeCell ref="A24:A27"/>
    <mergeCell ref="B24:B27"/>
    <mergeCell ref="C24:C27"/>
    <mergeCell ref="D24:D27"/>
    <mergeCell ref="E24:E27"/>
    <mergeCell ref="K24:L27"/>
    <mergeCell ref="M24:M27"/>
    <mergeCell ref="K17:L17"/>
    <mergeCell ref="K18:L18"/>
    <mergeCell ref="K19:L19"/>
    <mergeCell ref="A20:A23"/>
    <mergeCell ref="B20:B23"/>
    <mergeCell ref="C20:C23"/>
    <mergeCell ref="D20:D23"/>
    <mergeCell ref="E20:E23"/>
    <mergeCell ref="K20:L23"/>
    <mergeCell ref="B17:B18"/>
    <mergeCell ref="C17:C18"/>
    <mergeCell ref="G17:G18"/>
    <mergeCell ref="H17:H18"/>
    <mergeCell ref="I17:I18"/>
    <mergeCell ref="J17:J18"/>
    <mergeCell ref="M28:M31"/>
    <mergeCell ref="A32:A35"/>
    <mergeCell ref="B32:B35"/>
    <mergeCell ref="C32:C35"/>
    <mergeCell ref="D32:D35"/>
    <mergeCell ref="E32:E35"/>
    <mergeCell ref="K32:L35"/>
    <mergeCell ref="M32:M35"/>
    <mergeCell ref="A28:A31"/>
    <mergeCell ref="B28:B31"/>
    <mergeCell ref="C28:C31"/>
    <mergeCell ref="D28:D31"/>
    <mergeCell ref="E28:E31"/>
    <mergeCell ref="K28:L31"/>
    <mergeCell ref="M36:M39"/>
    <mergeCell ref="A40:A43"/>
    <mergeCell ref="B40:B43"/>
    <mergeCell ref="C40:C43"/>
    <mergeCell ref="D40:D43"/>
    <mergeCell ref="E40:E43"/>
    <mergeCell ref="K40:L43"/>
    <mergeCell ref="M40:M43"/>
    <mergeCell ref="A36:A39"/>
    <mergeCell ref="B36:B39"/>
    <mergeCell ref="C36:C39"/>
    <mergeCell ref="D36:D39"/>
    <mergeCell ref="E36:E39"/>
    <mergeCell ref="K36:L39"/>
    <mergeCell ref="M44:M47"/>
    <mergeCell ref="A48:A51"/>
    <mergeCell ref="B48:B51"/>
    <mergeCell ref="C48:C51"/>
    <mergeCell ref="D48:D51"/>
    <mergeCell ref="E48:E51"/>
    <mergeCell ref="K48:L51"/>
    <mergeCell ref="M48:M51"/>
    <mergeCell ref="A44:A47"/>
    <mergeCell ref="B44:B47"/>
    <mergeCell ref="C44:C47"/>
    <mergeCell ref="D44:D47"/>
    <mergeCell ref="E44:E47"/>
    <mergeCell ref="K44:L47"/>
    <mergeCell ref="M52:M55"/>
    <mergeCell ref="A56:A59"/>
    <mergeCell ref="B56:B59"/>
    <mergeCell ref="C56:C59"/>
    <mergeCell ref="D56:D59"/>
    <mergeCell ref="E56:E59"/>
    <mergeCell ref="K56:L59"/>
    <mergeCell ref="M56:M59"/>
    <mergeCell ref="A52:A55"/>
    <mergeCell ref="B52:B55"/>
    <mergeCell ref="C52:C55"/>
    <mergeCell ref="D52:D55"/>
    <mergeCell ref="E52:E55"/>
    <mergeCell ref="K52:L55"/>
    <mergeCell ref="M60:M63"/>
    <mergeCell ref="A64:A67"/>
    <mergeCell ref="B64:B67"/>
    <mergeCell ref="C64:C67"/>
    <mergeCell ref="D64:D67"/>
    <mergeCell ref="E64:E67"/>
    <mergeCell ref="K64:L67"/>
    <mergeCell ref="M64:M67"/>
    <mergeCell ref="A60:A63"/>
    <mergeCell ref="B60:B63"/>
    <mergeCell ref="C60:C63"/>
    <mergeCell ref="D60:D63"/>
    <mergeCell ref="E60:E63"/>
    <mergeCell ref="K60:L63"/>
    <mergeCell ref="A82:D82"/>
    <mergeCell ref="K78:L79"/>
    <mergeCell ref="M78:M79"/>
    <mergeCell ref="A80:D80"/>
    <mergeCell ref="K80:L81"/>
    <mergeCell ref="M80:M81"/>
    <mergeCell ref="A81:D81"/>
    <mergeCell ref="K68:L68"/>
    <mergeCell ref="K69:L69"/>
    <mergeCell ref="K74:L75"/>
    <mergeCell ref="M74:M75"/>
    <mergeCell ref="K76:L77"/>
    <mergeCell ref="M76:M77"/>
  </mergeCells>
  <phoneticPr fontId="2"/>
  <printOptions horizontalCentered="1"/>
  <pageMargins left="0.59055118110236227" right="0.59055118110236227" top="0.39370078740157483" bottom="0.39370078740157483" header="0.51181102362204722" footer="0.51181102362204722"/>
  <pageSetup paperSize="9" scale="65"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27B3EA-47D9-4AF6-BAD6-98EE2F426B1F}">
  <sheetPr>
    <tabColor rgb="FFFFFF00"/>
  </sheetPr>
  <dimension ref="A1:O82"/>
  <sheetViews>
    <sheetView view="pageBreakPreview" topLeftCell="A6" zoomScale="70" zoomScaleNormal="100" zoomScaleSheetLayoutView="70" workbookViewId="0">
      <selection activeCell="S27" sqref="S27"/>
    </sheetView>
  </sheetViews>
  <sheetFormatPr defaultColWidth="9" defaultRowHeight="13.5" x14ac:dyDescent="0.15"/>
  <cols>
    <col min="1" max="1" width="11.375" style="110" customWidth="1"/>
    <col min="2" max="2" width="8.75" style="110" customWidth="1"/>
    <col min="3" max="3" width="8.625" style="110" customWidth="1"/>
    <col min="4" max="4" width="11.75" style="110" bestFit="1" customWidth="1"/>
    <col min="5" max="5" width="8.375" style="110" customWidth="1"/>
    <col min="6" max="6" width="11.25" style="110" customWidth="1"/>
    <col min="7" max="7" width="9.75" style="110" customWidth="1"/>
    <col min="8" max="9" width="11.25" style="110" customWidth="1"/>
    <col min="10" max="10" width="11.375" style="110" customWidth="1"/>
    <col min="11" max="11" width="7.875" style="110" bestFit="1" customWidth="1"/>
    <col min="12" max="12" width="12.5" style="110" bestFit="1" customWidth="1"/>
    <col min="13" max="13" width="13.625" style="110" bestFit="1" customWidth="1"/>
    <col min="14" max="14" width="12.375" style="110" customWidth="1"/>
    <col min="15" max="15" width="6" style="110" customWidth="1"/>
    <col min="16" max="16384" width="9" style="110"/>
  </cols>
  <sheetData>
    <row r="1" spans="1:15" x14ac:dyDescent="0.15">
      <c r="M1" s="110" t="s">
        <v>194</v>
      </c>
    </row>
    <row r="2" spans="1:15" ht="17.25" x14ac:dyDescent="0.15">
      <c r="A2" s="229" t="s">
        <v>112</v>
      </c>
      <c r="B2" s="229"/>
      <c r="C2" s="229"/>
      <c r="D2" s="229"/>
      <c r="E2" s="229"/>
      <c r="F2" s="229"/>
      <c r="G2" s="229"/>
      <c r="H2" s="229"/>
      <c r="I2" s="229"/>
      <c r="J2" s="229"/>
      <c r="K2" s="229"/>
      <c r="L2" s="229"/>
      <c r="M2" s="229"/>
      <c r="N2" s="113"/>
    </row>
    <row r="3" spans="1:15" ht="7.5" customHeight="1" x14ac:dyDescent="0.15">
      <c r="E3" s="115"/>
      <c r="F3" s="115"/>
      <c r="G3" s="115"/>
      <c r="H3" s="115"/>
      <c r="I3" s="115"/>
      <c r="J3" s="115"/>
      <c r="K3" s="115"/>
      <c r="L3" s="115"/>
      <c r="M3" s="115"/>
      <c r="N3" s="115"/>
    </row>
    <row r="4" spans="1:15" ht="17.25" x14ac:dyDescent="0.15">
      <c r="A4" s="112" t="s">
        <v>12</v>
      </c>
      <c r="B4" s="22" t="str">
        <f>施設一覧!B4</f>
        <v>令和８年度東信森林管理署庁舎等電力供給業務（単価）</v>
      </c>
      <c r="E4" s="115"/>
      <c r="F4" s="115"/>
      <c r="G4" s="115"/>
      <c r="H4" s="115"/>
      <c r="I4" s="115"/>
      <c r="J4" s="115"/>
      <c r="K4" s="115"/>
      <c r="L4" s="115"/>
      <c r="M4" s="115"/>
      <c r="N4" s="115"/>
    </row>
    <row r="5" spans="1:15" ht="17.25" x14ac:dyDescent="0.15">
      <c r="A5" s="110" t="s">
        <v>13</v>
      </c>
      <c r="B5" s="112" t="s">
        <v>263</v>
      </c>
      <c r="E5" s="115"/>
      <c r="F5" s="115"/>
      <c r="G5" s="115"/>
      <c r="H5" s="115"/>
      <c r="I5" s="115"/>
      <c r="J5" s="115"/>
      <c r="K5" s="115"/>
      <c r="L5" s="115"/>
      <c r="M5" s="115"/>
      <c r="N5" s="115"/>
    </row>
    <row r="6" spans="1:15" ht="17.25" x14ac:dyDescent="0.15">
      <c r="A6" s="110" t="s">
        <v>128</v>
      </c>
      <c r="C6" s="112" t="s">
        <v>241</v>
      </c>
      <c r="E6" s="115"/>
      <c r="F6" s="115"/>
      <c r="G6" s="115"/>
      <c r="H6" s="115"/>
      <c r="I6" s="115"/>
      <c r="J6" s="115"/>
      <c r="K6" s="115"/>
      <c r="L6" s="115"/>
      <c r="M6" s="115"/>
      <c r="N6" s="115"/>
    </row>
    <row r="7" spans="1:15" ht="17.25" x14ac:dyDescent="0.15">
      <c r="D7" s="112"/>
      <c r="E7" s="115"/>
      <c r="F7" s="115"/>
      <c r="G7" s="115"/>
      <c r="H7" s="115"/>
      <c r="I7" s="115"/>
      <c r="J7" s="115"/>
      <c r="K7" s="115"/>
      <c r="L7" s="115"/>
      <c r="M7" s="115"/>
      <c r="N7" s="115"/>
    </row>
    <row r="8" spans="1:15" ht="15.95" customHeight="1" x14ac:dyDescent="0.15">
      <c r="A8" s="120" t="s">
        <v>195</v>
      </c>
      <c r="N8" s="121"/>
    </row>
    <row r="9" spans="1:15" ht="15.95" customHeight="1" x14ac:dyDescent="0.15">
      <c r="A9" s="263" t="s">
        <v>14</v>
      </c>
      <c r="B9" s="264"/>
      <c r="C9" s="264"/>
      <c r="D9" s="264"/>
      <c r="E9" s="264"/>
      <c r="F9" s="265"/>
      <c r="G9" s="266" t="s">
        <v>15</v>
      </c>
      <c r="H9" s="267"/>
      <c r="O9" s="121"/>
    </row>
    <row r="10" spans="1:15" ht="15.95" customHeight="1" x14ac:dyDescent="0.15">
      <c r="A10" s="122" t="s">
        <v>16</v>
      </c>
      <c r="B10" s="123"/>
      <c r="C10" s="124" t="s">
        <v>256</v>
      </c>
      <c r="D10" s="123"/>
      <c r="E10" s="123"/>
      <c r="F10" s="123"/>
      <c r="G10" s="125"/>
      <c r="H10" s="126" t="s">
        <v>131</v>
      </c>
      <c r="O10" s="121"/>
    </row>
    <row r="11" spans="1:15" ht="15.95" customHeight="1" x14ac:dyDescent="0.15">
      <c r="A11" s="268" t="s">
        <v>18</v>
      </c>
      <c r="B11" s="269"/>
      <c r="C11" s="122" t="s">
        <v>132</v>
      </c>
      <c r="D11" s="123"/>
      <c r="E11" s="123"/>
      <c r="F11" s="123"/>
      <c r="G11" s="125"/>
      <c r="H11" s="126" t="s">
        <v>17</v>
      </c>
      <c r="O11" s="121"/>
    </row>
    <row r="12" spans="1:15" ht="15.95" customHeight="1" x14ac:dyDescent="0.15">
      <c r="A12" s="270"/>
      <c r="B12" s="271"/>
      <c r="C12" s="122" t="s">
        <v>133</v>
      </c>
      <c r="D12" s="123"/>
      <c r="E12" s="123"/>
      <c r="F12" s="123"/>
      <c r="G12" s="125"/>
      <c r="H12" s="126" t="s">
        <v>19</v>
      </c>
      <c r="O12" s="121"/>
    </row>
    <row r="13" spans="1:15" ht="15.95" customHeight="1" x14ac:dyDescent="0.15">
      <c r="A13" s="270"/>
      <c r="B13" s="271"/>
      <c r="C13" s="122" t="s">
        <v>134</v>
      </c>
      <c r="D13" s="123"/>
      <c r="E13" s="123"/>
      <c r="F13" s="123"/>
      <c r="G13" s="125"/>
      <c r="H13" s="126" t="s">
        <v>19</v>
      </c>
      <c r="O13" s="121"/>
    </row>
    <row r="14" spans="1:15" ht="15.95" customHeight="1" x14ac:dyDescent="0.15">
      <c r="A14" s="272"/>
      <c r="B14" s="273"/>
      <c r="C14" s="122" t="s">
        <v>135</v>
      </c>
      <c r="D14" s="123"/>
      <c r="E14" s="123"/>
      <c r="F14" s="123"/>
      <c r="G14" s="125"/>
      <c r="H14" s="126" t="s">
        <v>19</v>
      </c>
      <c r="I14" s="120" t="s">
        <v>136</v>
      </c>
      <c r="O14" s="121"/>
    </row>
    <row r="15" spans="1:15" ht="15.95" customHeight="1" thickBot="1" x14ac:dyDescent="0.2">
      <c r="N15" s="121"/>
    </row>
    <row r="16" spans="1:15" ht="15.95" customHeight="1" x14ac:dyDescent="0.15">
      <c r="A16" s="127"/>
      <c r="B16" s="274" t="s">
        <v>1</v>
      </c>
      <c r="C16" s="275"/>
      <c r="D16" s="275"/>
      <c r="E16" s="274" t="s">
        <v>9</v>
      </c>
      <c r="F16" s="275"/>
      <c r="G16" s="275"/>
      <c r="H16" s="275"/>
      <c r="I16" s="275"/>
      <c r="J16" s="275"/>
      <c r="K16" s="275"/>
      <c r="L16" s="276"/>
      <c r="M16" s="128" t="s">
        <v>137</v>
      </c>
    </row>
    <row r="17" spans="1:13" ht="20.45" customHeight="1" x14ac:dyDescent="0.15">
      <c r="A17" s="129" t="s">
        <v>10</v>
      </c>
      <c r="B17" s="283" t="s">
        <v>138</v>
      </c>
      <c r="C17" s="283" t="s">
        <v>139</v>
      </c>
      <c r="D17" s="130" t="s">
        <v>140</v>
      </c>
      <c r="E17" s="131" t="s">
        <v>3</v>
      </c>
      <c r="F17" s="132" t="s">
        <v>3</v>
      </c>
      <c r="G17" s="259" t="s">
        <v>141</v>
      </c>
      <c r="H17" s="261" t="s">
        <v>142</v>
      </c>
      <c r="I17" s="261" t="s">
        <v>143</v>
      </c>
      <c r="J17" s="261" t="s">
        <v>144</v>
      </c>
      <c r="K17" s="277" t="s">
        <v>145</v>
      </c>
      <c r="L17" s="278"/>
      <c r="M17" s="133" t="s">
        <v>146</v>
      </c>
    </row>
    <row r="18" spans="1:13" ht="20.45" customHeight="1" x14ac:dyDescent="0.15">
      <c r="A18" s="134"/>
      <c r="B18" s="284"/>
      <c r="C18" s="284"/>
      <c r="D18" s="135" t="s">
        <v>197</v>
      </c>
      <c r="E18" s="136" t="s">
        <v>148</v>
      </c>
      <c r="F18" s="137" t="s">
        <v>148</v>
      </c>
      <c r="G18" s="260"/>
      <c r="H18" s="262"/>
      <c r="I18" s="262"/>
      <c r="J18" s="262"/>
      <c r="K18" s="279" t="s">
        <v>149</v>
      </c>
      <c r="L18" s="280"/>
      <c r="M18" s="138" t="s">
        <v>150</v>
      </c>
    </row>
    <row r="19" spans="1:13" ht="15.95" customHeight="1" x14ac:dyDescent="0.15">
      <c r="A19" s="139"/>
      <c r="B19" s="140" t="s">
        <v>151</v>
      </c>
      <c r="C19" s="141" t="s">
        <v>152</v>
      </c>
      <c r="D19" s="142" t="s">
        <v>0</v>
      </c>
      <c r="E19" s="143" t="s">
        <v>7</v>
      </c>
      <c r="F19" s="144" t="s">
        <v>7</v>
      </c>
      <c r="G19" s="137" t="s">
        <v>153</v>
      </c>
      <c r="H19" s="137" t="s">
        <v>154</v>
      </c>
      <c r="I19" s="137" t="s">
        <v>155</v>
      </c>
      <c r="J19" s="137" t="s">
        <v>156</v>
      </c>
      <c r="K19" s="281" t="s">
        <v>0</v>
      </c>
      <c r="L19" s="282"/>
      <c r="M19" s="145" t="s">
        <v>0</v>
      </c>
    </row>
    <row r="20" spans="1:13" ht="15.95" customHeight="1" x14ac:dyDescent="0.15">
      <c r="A20" s="238" t="s">
        <v>207</v>
      </c>
      <c r="B20" s="241">
        <v>30</v>
      </c>
      <c r="C20" s="244"/>
      <c r="D20" s="247"/>
      <c r="E20" s="250">
        <v>200</v>
      </c>
      <c r="F20" s="146">
        <v>0</v>
      </c>
      <c r="G20" s="147"/>
      <c r="H20" s="148" t="s">
        <v>157</v>
      </c>
      <c r="I20" s="148" t="s">
        <v>157</v>
      </c>
      <c r="J20" s="148" t="s">
        <v>157</v>
      </c>
      <c r="K20" s="253" t="s">
        <v>158</v>
      </c>
      <c r="L20" s="254"/>
      <c r="M20" s="235" t="s">
        <v>158</v>
      </c>
    </row>
    <row r="21" spans="1:13" ht="15.95" customHeight="1" x14ac:dyDescent="0.15">
      <c r="A21" s="239"/>
      <c r="B21" s="242"/>
      <c r="C21" s="245"/>
      <c r="D21" s="248"/>
      <c r="E21" s="251"/>
      <c r="F21" s="146">
        <v>120</v>
      </c>
      <c r="G21" s="148" t="s">
        <v>157</v>
      </c>
      <c r="H21" s="147"/>
      <c r="I21" s="148" t="s">
        <v>157</v>
      </c>
      <c r="J21" s="148" t="s">
        <v>157</v>
      </c>
      <c r="K21" s="255"/>
      <c r="L21" s="256"/>
      <c r="M21" s="236"/>
    </row>
    <row r="22" spans="1:13" ht="15.95" customHeight="1" x14ac:dyDescent="0.15">
      <c r="A22" s="239"/>
      <c r="B22" s="242"/>
      <c r="C22" s="245"/>
      <c r="D22" s="248"/>
      <c r="E22" s="251"/>
      <c r="F22" s="146">
        <f>E20-F21</f>
        <v>80</v>
      </c>
      <c r="G22" s="148" t="s">
        <v>157</v>
      </c>
      <c r="H22" s="148" t="s">
        <v>157</v>
      </c>
      <c r="I22" s="148" t="s">
        <v>157</v>
      </c>
      <c r="J22" s="148" t="s">
        <v>157</v>
      </c>
      <c r="K22" s="255"/>
      <c r="L22" s="256"/>
      <c r="M22" s="236"/>
    </row>
    <row r="23" spans="1:13" ht="15.95" customHeight="1" x14ac:dyDescent="0.15">
      <c r="A23" s="240"/>
      <c r="B23" s="243"/>
      <c r="C23" s="246"/>
      <c r="D23" s="249"/>
      <c r="E23" s="252"/>
      <c r="F23" s="146">
        <v>0</v>
      </c>
      <c r="G23" s="148" t="s">
        <v>157</v>
      </c>
      <c r="H23" s="148" t="s">
        <v>157</v>
      </c>
      <c r="I23" s="148" t="s">
        <v>157</v>
      </c>
      <c r="J23" s="148" t="s">
        <v>157</v>
      </c>
      <c r="K23" s="257"/>
      <c r="L23" s="258"/>
      <c r="M23" s="237"/>
    </row>
    <row r="24" spans="1:13" ht="15.95" customHeight="1" x14ac:dyDescent="0.15">
      <c r="A24" s="238" t="s">
        <v>208</v>
      </c>
      <c r="B24" s="241">
        <v>30</v>
      </c>
      <c r="C24" s="244"/>
      <c r="D24" s="247"/>
      <c r="E24" s="250">
        <v>200</v>
      </c>
      <c r="F24" s="146">
        <v>0</v>
      </c>
      <c r="G24" s="147"/>
      <c r="H24" s="148" t="s">
        <v>157</v>
      </c>
      <c r="I24" s="148" t="s">
        <v>157</v>
      </c>
      <c r="J24" s="148" t="s">
        <v>157</v>
      </c>
      <c r="K24" s="253" t="s">
        <v>158</v>
      </c>
      <c r="L24" s="254"/>
      <c r="M24" s="235" t="s">
        <v>158</v>
      </c>
    </row>
    <row r="25" spans="1:13" ht="15.95" customHeight="1" x14ac:dyDescent="0.15">
      <c r="A25" s="239"/>
      <c r="B25" s="242"/>
      <c r="C25" s="245"/>
      <c r="D25" s="248"/>
      <c r="E25" s="251"/>
      <c r="F25" s="146">
        <v>120</v>
      </c>
      <c r="G25" s="148" t="s">
        <v>157</v>
      </c>
      <c r="H25" s="147"/>
      <c r="I25" s="148" t="s">
        <v>157</v>
      </c>
      <c r="J25" s="148" t="s">
        <v>157</v>
      </c>
      <c r="K25" s="255"/>
      <c r="L25" s="256"/>
      <c r="M25" s="236"/>
    </row>
    <row r="26" spans="1:13" ht="15.95" customHeight="1" x14ac:dyDescent="0.15">
      <c r="A26" s="239"/>
      <c r="B26" s="242"/>
      <c r="C26" s="245"/>
      <c r="D26" s="248"/>
      <c r="E26" s="251"/>
      <c r="F26" s="146">
        <f t="shared" ref="F26" si="0">E24-F25</f>
        <v>80</v>
      </c>
      <c r="G26" s="148" t="s">
        <v>157</v>
      </c>
      <c r="H26" s="148" t="s">
        <v>157</v>
      </c>
      <c r="I26" s="148" t="s">
        <v>157</v>
      </c>
      <c r="J26" s="148" t="s">
        <v>157</v>
      </c>
      <c r="K26" s="255"/>
      <c r="L26" s="256"/>
      <c r="M26" s="236"/>
    </row>
    <row r="27" spans="1:13" ht="15.95" customHeight="1" x14ac:dyDescent="0.15">
      <c r="A27" s="240"/>
      <c r="B27" s="243"/>
      <c r="C27" s="246"/>
      <c r="D27" s="249"/>
      <c r="E27" s="252"/>
      <c r="F27" s="146">
        <v>0</v>
      </c>
      <c r="G27" s="148" t="s">
        <v>157</v>
      </c>
      <c r="H27" s="148" t="s">
        <v>157</v>
      </c>
      <c r="I27" s="148" t="s">
        <v>157</v>
      </c>
      <c r="J27" s="148" t="s">
        <v>157</v>
      </c>
      <c r="K27" s="257"/>
      <c r="L27" s="258"/>
      <c r="M27" s="237"/>
    </row>
    <row r="28" spans="1:13" ht="15.95" customHeight="1" x14ac:dyDescent="0.15">
      <c r="A28" s="238" t="s">
        <v>209</v>
      </c>
      <c r="B28" s="241">
        <v>30</v>
      </c>
      <c r="C28" s="244"/>
      <c r="D28" s="247"/>
      <c r="E28" s="250">
        <v>150</v>
      </c>
      <c r="F28" s="146">
        <v>0</v>
      </c>
      <c r="G28" s="147"/>
      <c r="H28" s="148" t="s">
        <v>157</v>
      </c>
      <c r="I28" s="148" t="s">
        <v>157</v>
      </c>
      <c r="J28" s="148" t="s">
        <v>157</v>
      </c>
      <c r="K28" s="253" t="s">
        <v>158</v>
      </c>
      <c r="L28" s="254"/>
      <c r="M28" s="235" t="s">
        <v>158</v>
      </c>
    </row>
    <row r="29" spans="1:13" ht="15.95" customHeight="1" x14ac:dyDescent="0.15">
      <c r="A29" s="239"/>
      <c r="B29" s="242"/>
      <c r="C29" s="245"/>
      <c r="D29" s="248"/>
      <c r="E29" s="251"/>
      <c r="F29" s="146">
        <v>120</v>
      </c>
      <c r="G29" s="148" t="s">
        <v>157</v>
      </c>
      <c r="H29" s="147"/>
      <c r="I29" s="148" t="s">
        <v>157</v>
      </c>
      <c r="J29" s="148" t="s">
        <v>157</v>
      </c>
      <c r="K29" s="255"/>
      <c r="L29" s="256"/>
      <c r="M29" s="236"/>
    </row>
    <row r="30" spans="1:13" ht="15.95" customHeight="1" x14ac:dyDescent="0.15">
      <c r="A30" s="239"/>
      <c r="B30" s="242"/>
      <c r="C30" s="245"/>
      <c r="D30" s="248"/>
      <c r="E30" s="251"/>
      <c r="F30" s="146">
        <f t="shared" ref="F30" si="1">E28-F29</f>
        <v>30</v>
      </c>
      <c r="G30" s="148" t="s">
        <v>157</v>
      </c>
      <c r="H30" s="148" t="s">
        <v>157</v>
      </c>
      <c r="I30" s="148" t="s">
        <v>157</v>
      </c>
      <c r="J30" s="148" t="s">
        <v>157</v>
      </c>
      <c r="K30" s="255"/>
      <c r="L30" s="256"/>
      <c r="M30" s="236"/>
    </row>
    <row r="31" spans="1:13" ht="15.95" customHeight="1" x14ac:dyDescent="0.15">
      <c r="A31" s="240"/>
      <c r="B31" s="243"/>
      <c r="C31" s="246"/>
      <c r="D31" s="249"/>
      <c r="E31" s="252"/>
      <c r="F31" s="146">
        <v>0</v>
      </c>
      <c r="G31" s="148" t="s">
        <v>157</v>
      </c>
      <c r="H31" s="148" t="s">
        <v>157</v>
      </c>
      <c r="I31" s="148" t="s">
        <v>157</v>
      </c>
      <c r="J31" s="148" t="s">
        <v>157</v>
      </c>
      <c r="K31" s="257"/>
      <c r="L31" s="258"/>
      <c r="M31" s="237"/>
    </row>
    <row r="32" spans="1:13" ht="15.95" customHeight="1" x14ac:dyDescent="0.15">
      <c r="A32" s="238" t="s">
        <v>210</v>
      </c>
      <c r="B32" s="241">
        <v>30</v>
      </c>
      <c r="C32" s="244"/>
      <c r="D32" s="247"/>
      <c r="E32" s="250">
        <v>150</v>
      </c>
      <c r="F32" s="146">
        <v>0</v>
      </c>
      <c r="G32" s="147"/>
      <c r="H32" s="148" t="s">
        <v>157</v>
      </c>
      <c r="I32" s="148" t="s">
        <v>157</v>
      </c>
      <c r="J32" s="148" t="s">
        <v>157</v>
      </c>
      <c r="K32" s="253" t="s">
        <v>158</v>
      </c>
      <c r="L32" s="254"/>
      <c r="M32" s="235" t="s">
        <v>158</v>
      </c>
    </row>
    <row r="33" spans="1:13" ht="15.95" customHeight="1" x14ac:dyDescent="0.15">
      <c r="A33" s="239"/>
      <c r="B33" s="242"/>
      <c r="C33" s="245"/>
      <c r="D33" s="248"/>
      <c r="E33" s="251"/>
      <c r="F33" s="146">
        <v>120</v>
      </c>
      <c r="G33" s="148" t="s">
        <v>157</v>
      </c>
      <c r="H33" s="147"/>
      <c r="I33" s="148" t="s">
        <v>157</v>
      </c>
      <c r="J33" s="148" t="s">
        <v>157</v>
      </c>
      <c r="K33" s="255"/>
      <c r="L33" s="256"/>
      <c r="M33" s="236"/>
    </row>
    <row r="34" spans="1:13" ht="15.95" customHeight="1" x14ac:dyDescent="0.15">
      <c r="A34" s="239"/>
      <c r="B34" s="242"/>
      <c r="C34" s="245"/>
      <c r="D34" s="248"/>
      <c r="E34" s="251"/>
      <c r="F34" s="146">
        <f t="shared" ref="F34" si="2">E32-F33</f>
        <v>30</v>
      </c>
      <c r="G34" s="148" t="s">
        <v>157</v>
      </c>
      <c r="H34" s="148" t="s">
        <v>157</v>
      </c>
      <c r="I34" s="148" t="s">
        <v>157</v>
      </c>
      <c r="J34" s="148" t="s">
        <v>157</v>
      </c>
      <c r="K34" s="255"/>
      <c r="L34" s="256"/>
      <c r="M34" s="236"/>
    </row>
    <row r="35" spans="1:13" ht="15.95" customHeight="1" x14ac:dyDescent="0.15">
      <c r="A35" s="240"/>
      <c r="B35" s="243"/>
      <c r="C35" s="246"/>
      <c r="D35" s="249"/>
      <c r="E35" s="252"/>
      <c r="F35" s="146">
        <v>0</v>
      </c>
      <c r="G35" s="148" t="s">
        <v>157</v>
      </c>
      <c r="H35" s="148" t="s">
        <v>157</v>
      </c>
      <c r="I35" s="148" t="s">
        <v>157</v>
      </c>
      <c r="J35" s="148" t="s">
        <v>157</v>
      </c>
      <c r="K35" s="257"/>
      <c r="L35" s="258"/>
      <c r="M35" s="237"/>
    </row>
    <row r="36" spans="1:13" ht="15.95" customHeight="1" x14ac:dyDescent="0.15">
      <c r="A36" s="238" t="s">
        <v>211</v>
      </c>
      <c r="B36" s="241">
        <v>30</v>
      </c>
      <c r="C36" s="244"/>
      <c r="D36" s="247"/>
      <c r="E36" s="250">
        <v>200</v>
      </c>
      <c r="F36" s="146">
        <v>0</v>
      </c>
      <c r="G36" s="147"/>
      <c r="H36" s="148" t="s">
        <v>157</v>
      </c>
      <c r="I36" s="148" t="s">
        <v>157</v>
      </c>
      <c r="J36" s="148" t="s">
        <v>157</v>
      </c>
      <c r="K36" s="253" t="s">
        <v>158</v>
      </c>
      <c r="L36" s="254"/>
      <c r="M36" s="235" t="s">
        <v>158</v>
      </c>
    </row>
    <row r="37" spans="1:13" ht="15.95" customHeight="1" x14ac:dyDescent="0.15">
      <c r="A37" s="239"/>
      <c r="B37" s="242"/>
      <c r="C37" s="245"/>
      <c r="D37" s="248"/>
      <c r="E37" s="251"/>
      <c r="F37" s="146">
        <v>120</v>
      </c>
      <c r="G37" s="148" t="s">
        <v>157</v>
      </c>
      <c r="H37" s="147"/>
      <c r="I37" s="148" t="s">
        <v>157</v>
      </c>
      <c r="J37" s="148" t="s">
        <v>157</v>
      </c>
      <c r="K37" s="255"/>
      <c r="L37" s="256"/>
      <c r="M37" s="236"/>
    </row>
    <row r="38" spans="1:13" ht="15.95" customHeight="1" x14ac:dyDescent="0.15">
      <c r="A38" s="239"/>
      <c r="B38" s="242"/>
      <c r="C38" s="245"/>
      <c r="D38" s="248"/>
      <c r="E38" s="251"/>
      <c r="F38" s="146">
        <f t="shared" ref="F38" si="3">E36-F37</f>
        <v>80</v>
      </c>
      <c r="G38" s="148" t="s">
        <v>157</v>
      </c>
      <c r="H38" s="148" t="s">
        <v>157</v>
      </c>
      <c r="I38" s="148" t="s">
        <v>157</v>
      </c>
      <c r="J38" s="148" t="s">
        <v>157</v>
      </c>
      <c r="K38" s="255"/>
      <c r="L38" s="256"/>
      <c r="M38" s="236"/>
    </row>
    <row r="39" spans="1:13" ht="15.95" customHeight="1" x14ac:dyDescent="0.15">
      <c r="A39" s="240"/>
      <c r="B39" s="243"/>
      <c r="C39" s="246"/>
      <c r="D39" s="249"/>
      <c r="E39" s="252"/>
      <c r="F39" s="146">
        <v>0</v>
      </c>
      <c r="G39" s="148" t="s">
        <v>157</v>
      </c>
      <c r="H39" s="148" t="s">
        <v>157</v>
      </c>
      <c r="I39" s="148" t="s">
        <v>157</v>
      </c>
      <c r="J39" s="148" t="s">
        <v>157</v>
      </c>
      <c r="K39" s="257"/>
      <c r="L39" s="258"/>
      <c r="M39" s="237"/>
    </row>
    <row r="40" spans="1:13" ht="15.95" customHeight="1" x14ac:dyDescent="0.15">
      <c r="A40" s="238" t="s">
        <v>212</v>
      </c>
      <c r="B40" s="241">
        <v>30</v>
      </c>
      <c r="C40" s="244"/>
      <c r="D40" s="247"/>
      <c r="E40" s="250">
        <v>200</v>
      </c>
      <c r="F40" s="146">
        <v>0</v>
      </c>
      <c r="G40" s="147"/>
      <c r="H40" s="148" t="s">
        <v>157</v>
      </c>
      <c r="I40" s="148" t="s">
        <v>157</v>
      </c>
      <c r="J40" s="148" t="s">
        <v>157</v>
      </c>
      <c r="K40" s="253" t="s">
        <v>158</v>
      </c>
      <c r="L40" s="254"/>
      <c r="M40" s="235" t="s">
        <v>158</v>
      </c>
    </row>
    <row r="41" spans="1:13" ht="15.95" customHeight="1" x14ac:dyDescent="0.15">
      <c r="A41" s="239"/>
      <c r="B41" s="242"/>
      <c r="C41" s="245"/>
      <c r="D41" s="248"/>
      <c r="E41" s="251"/>
      <c r="F41" s="146">
        <v>120</v>
      </c>
      <c r="G41" s="148" t="s">
        <v>157</v>
      </c>
      <c r="H41" s="147"/>
      <c r="I41" s="148" t="s">
        <v>157</v>
      </c>
      <c r="J41" s="148" t="s">
        <v>157</v>
      </c>
      <c r="K41" s="255"/>
      <c r="L41" s="256"/>
      <c r="M41" s="236"/>
    </row>
    <row r="42" spans="1:13" ht="15.95" customHeight="1" x14ac:dyDescent="0.15">
      <c r="A42" s="239"/>
      <c r="B42" s="242"/>
      <c r="C42" s="245"/>
      <c r="D42" s="248"/>
      <c r="E42" s="251"/>
      <c r="F42" s="146">
        <f t="shared" ref="F42" si="4">E40-F41</f>
        <v>80</v>
      </c>
      <c r="G42" s="148" t="s">
        <v>157</v>
      </c>
      <c r="H42" s="148" t="s">
        <v>157</v>
      </c>
      <c r="I42" s="148" t="s">
        <v>157</v>
      </c>
      <c r="J42" s="148" t="s">
        <v>157</v>
      </c>
      <c r="K42" s="255"/>
      <c r="L42" s="256"/>
      <c r="M42" s="236"/>
    </row>
    <row r="43" spans="1:13" ht="15.95" customHeight="1" x14ac:dyDescent="0.15">
      <c r="A43" s="240"/>
      <c r="B43" s="243"/>
      <c r="C43" s="246"/>
      <c r="D43" s="249"/>
      <c r="E43" s="252"/>
      <c r="F43" s="146">
        <v>0</v>
      </c>
      <c r="G43" s="148" t="s">
        <v>157</v>
      </c>
      <c r="H43" s="148" t="s">
        <v>157</v>
      </c>
      <c r="I43" s="148" t="s">
        <v>157</v>
      </c>
      <c r="J43" s="148" t="s">
        <v>157</v>
      </c>
      <c r="K43" s="257"/>
      <c r="L43" s="258"/>
      <c r="M43" s="237"/>
    </row>
    <row r="44" spans="1:13" ht="15.95" customHeight="1" x14ac:dyDescent="0.15">
      <c r="A44" s="238" t="s">
        <v>213</v>
      </c>
      <c r="B44" s="241">
        <v>30</v>
      </c>
      <c r="C44" s="244"/>
      <c r="D44" s="247"/>
      <c r="E44" s="250">
        <v>200</v>
      </c>
      <c r="F44" s="146">
        <v>0</v>
      </c>
      <c r="G44" s="147"/>
      <c r="H44" s="148" t="s">
        <v>157</v>
      </c>
      <c r="I44" s="148" t="s">
        <v>157</v>
      </c>
      <c r="J44" s="148" t="s">
        <v>157</v>
      </c>
      <c r="K44" s="253" t="s">
        <v>158</v>
      </c>
      <c r="L44" s="254"/>
      <c r="M44" s="235" t="s">
        <v>158</v>
      </c>
    </row>
    <row r="45" spans="1:13" ht="15.95" customHeight="1" x14ac:dyDescent="0.15">
      <c r="A45" s="239"/>
      <c r="B45" s="242"/>
      <c r="C45" s="245"/>
      <c r="D45" s="248"/>
      <c r="E45" s="251"/>
      <c r="F45" s="146">
        <v>120</v>
      </c>
      <c r="G45" s="148" t="s">
        <v>157</v>
      </c>
      <c r="H45" s="147"/>
      <c r="I45" s="148" t="s">
        <v>157</v>
      </c>
      <c r="J45" s="148" t="s">
        <v>157</v>
      </c>
      <c r="K45" s="255"/>
      <c r="L45" s="256"/>
      <c r="M45" s="236"/>
    </row>
    <row r="46" spans="1:13" ht="15.95" customHeight="1" x14ac:dyDescent="0.15">
      <c r="A46" s="239"/>
      <c r="B46" s="242"/>
      <c r="C46" s="245"/>
      <c r="D46" s="248"/>
      <c r="E46" s="251"/>
      <c r="F46" s="146">
        <f t="shared" ref="F46" si="5">E44-F45</f>
        <v>80</v>
      </c>
      <c r="G46" s="148" t="s">
        <v>157</v>
      </c>
      <c r="H46" s="148" t="s">
        <v>157</v>
      </c>
      <c r="I46" s="148" t="s">
        <v>157</v>
      </c>
      <c r="J46" s="148" t="s">
        <v>157</v>
      </c>
      <c r="K46" s="255"/>
      <c r="L46" s="256"/>
      <c r="M46" s="236"/>
    </row>
    <row r="47" spans="1:13" ht="15.95" customHeight="1" x14ac:dyDescent="0.15">
      <c r="A47" s="240"/>
      <c r="B47" s="243"/>
      <c r="C47" s="246"/>
      <c r="D47" s="249"/>
      <c r="E47" s="252"/>
      <c r="F47" s="146">
        <v>0</v>
      </c>
      <c r="G47" s="148" t="s">
        <v>157</v>
      </c>
      <c r="H47" s="148" t="s">
        <v>157</v>
      </c>
      <c r="I47" s="148" t="s">
        <v>157</v>
      </c>
      <c r="J47" s="148" t="s">
        <v>157</v>
      </c>
      <c r="K47" s="257"/>
      <c r="L47" s="258"/>
      <c r="M47" s="237"/>
    </row>
    <row r="48" spans="1:13" ht="15.95" customHeight="1" x14ac:dyDescent="0.15">
      <c r="A48" s="238" t="s">
        <v>214</v>
      </c>
      <c r="B48" s="241">
        <v>30</v>
      </c>
      <c r="C48" s="244"/>
      <c r="D48" s="247"/>
      <c r="E48" s="250">
        <v>300</v>
      </c>
      <c r="F48" s="146">
        <v>0</v>
      </c>
      <c r="G48" s="147"/>
      <c r="H48" s="148" t="s">
        <v>157</v>
      </c>
      <c r="I48" s="148" t="s">
        <v>157</v>
      </c>
      <c r="J48" s="148" t="s">
        <v>157</v>
      </c>
      <c r="K48" s="253" t="s">
        <v>158</v>
      </c>
      <c r="L48" s="254"/>
      <c r="M48" s="235" t="s">
        <v>158</v>
      </c>
    </row>
    <row r="49" spans="1:13" ht="15.95" customHeight="1" x14ac:dyDescent="0.15">
      <c r="A49" s="239"/>
      <c r="B49" s="242"/>
      <c r="C49" s="245"/>
      <c r="D49" s="248"/>
      <c r="E49" s="251"/>
      <c r="F49" s="146">
        <v>120</v>
      </c>
      <c r="G49" s="148" t="s">
        <v>157</v>
      </c>
      <c r="H49" s="147"/>
      <c r="I49" s="148" t="s">
        <v>157</v>
      </c>
      <c r="J49" s="148" t="s">
        <v>157</v>
      </c>
      <c r="K49" s="255"/>
      <c r="L49" s="256"/>
      <c r="M49" s="236"/>
    </row>
    <row r="50" spans="1:13" ht="15.95" customHeight="1" x14ac:dyDescent="0.15">
      <c r="A50" s="239"/>
      <c r="B50" s="242"/>
      <c r="C50" s="245"/>
      <c r="D50" s="248"/>
      <c r="E50" s="251"/>
      <c r="F50" s="146">
        <f t="shared" ref="F50" si="6">E48-F49</f>
        <v>180</v>
      </c>
      <c r="G50" s="148" t="s">
        <v>157</v>
      </c>
      <c r="H50" s="148" t="s">
        <v>157</v>
      </c>
      <c r="I50" s="148"/>
      <c r="J50" s="148" t="s">
        <v>157</v>
      </c>
      <c r="K50" s="255"/>
      <c r="L50" s="256"/>
      <c r="M50" s="236"/>
    </row>
    <row r="51" spans="1:13" ht="15.95" customHeight="1" x14ac:dyDescent="0.15">
      <c r="A51" s="240"/>
      <c r="B51" s="243"/>
      <c r="C51" s="246"/>
      <c r="D51" s="249"/>
      <c r="E51" s="252"/>
      <c r="F51" s="146">
        <v>0</v>
      </c>
      <c r="G51" s="148" t="s">
        <v>157</v>
      </c>
      <c r="H51" s="148" t="s">
        <v>157</v>
      </c>
      <c r="I51" s="148" t="s">
        <v>157</v>
      </c>
      <c r="J51" s="148" t="s">
        <v>157</v>
      </c>
      <c r="K51" s="257"/>
      <c r="L51" s="258"/>
      <c r="M51" s="237"/>
    </row>
    <row r="52" spans="1:13" ht="15.95" customHeight="1" x14ac:dyDescent="0.15">
      <c r="A52" s="238" t="s">
        <v>215</v>
      </c>
      <c r="B52" s="241">
        <v>30</v>
      </c>
      <c r="C52" s="244"/>
      <c r="D52" s="247"/>
      <c r="E52" s="250">
        <v>300</v>
      </c>
      <c r="F52" s="146">
        <v>0</v>
      </c>
      <c r="G52" s="147"/>
      <c r="H52" s="148" t="s">
        <v>157</v>
      </c>
      <c r="I52" s="148" t="s">
        <v>157</v>
      </c>
      <c r="J52" s="148" t="s">
        <v>157</v>
      </c>
      <c r="K52" s="253" t="s">
        <v>158</v>
      </c>
      <c r="L52" s="254"/>
      <c r="M52" s="235" t="s">
        <v>158</v>
      </c>
    </row>
    <row r="53" spans="1:13" ht="15.95" customHeight="1" x14ac:dyDescent="0.15">
      <c r="A53" s="239"/>
      <c r="B53" s="242"/>
      <c r="C53" s="245"/>
      <c r="D53" s="248"/>
      <c r="E53" s="251"/>
      <c r="F53" s="146">
        <v>120</v>
      </c>
      <c r="G53" s="148" t="s">
        <v>157</v>
      </c>
      <c r="H53" s="147"/>
      <c r="I53" s="148" t="s">
        <v>157</v>
      </c>
      <c r="J53" s="148" t="s">
        <v>157</v>
      </c>
      <c r="K53" s="255"/>
      <c r="L53" s="256"/>
      <c r="M53" s="236"/>
    </row>
    <row r="54" spans="1:13" ht="15.95" customHeight="1" x14ac:dyDescent="0.15">
      <c r="A54" s="239"/>
      <c r="B54" s="242"/>
      <c r="C54" s="245"/>
      <c r="D54" s="248"/>
      <c r="E54" s="251"/>
      <c r="F54" s="146">
        <f t="shared" ref="F54" si="7">E52-F53</f>
        <v>180</v>
      </c>
      <c r="G54" s="148" t="s">
        <v>157</v>
      </c>
      <c r="H54" s="148" t="s">
        <v>157</v>
      </c>
      <c r="I54" s="148"/>
      <c r="J54" s="148" t="s">
        <v>157</v>
      </c>
      <c r="K54" s="255"/>
      <c r="L54" s="256"/>
      <c r="M54" s="236"/>
    </row>
    <row r="55" spans="1:13" ht="15.95" customHeight="1" x14ac:dyDescent="0.15">
      <c r="A55" s="240"/>
      <c r="B55" s="243"/>
      <c r="C55" s="246"/>
      <c r="D55" s="249"/>
      <c r="E55" s="252"/>
      <c r="F55" s="146">
        <v>0</v>
      </c>
      <c r="G55" s="148" t="s">
        <v>157</v>
      </c>
      <c r="H55" s="148" t="s">
        <v>157</v>
      </c>
      <c r="I55" s="148" t="s">
        <v>157</v>
      </c>
      <c r="J55" s="148" t="s">
        <v>157</v>
      </c>
      <c r="K55" s="257"/>
      <c r="L55" s="258"/>
      <c r="M55" s="237"/>
    </row>
    <row r="56" spans="1:13" ht="15.95" customHeight="1" x14ac:dyDescent="0.15">
      <c r="A56" s="238" t="s">
        <v>216</v>
      </c>
      <c r="B56" s="241">
        <v>30</v>
      </c>
      <c r="C56" s="244"/>
      <c r="D56" s="247"/>
      <c r="E56" s="250">
        <v>400</v>
      </c>
      <c r="F56" s="146">
        <v>0</v>
      </c>
      <c r="G56" s="147"/>
      <c r="H56" s="148" t="s">
        <v>157</v>
      </c>
      <c r="I56" s="148" t="s">
        <v>157</v>
      </c>
      <c r="J56" s="148" t="s">
        <v>157</v>
      </c>
      <c r="K56" s="253" t="s">
        <v>158</v>
      </c>
      <c r="L56" s="254"/>
      <c r="M56" s="235" t="s">
        <v>158</v>
      </c>
    </row>
    <row r="57" spans="1:13" ht="15.95" customHeight="1" x14ac:dyDescent="0.15">
      <c r="A57" s="239"/>
      <c r="B57" s="242"/>
      <c r="C57" s="245"/>
      <c r="D57" s="248"/>
      <c r="E57" s="251"/>
      <c r="F57" s="146">
        <v>120</v>
      </c>
      <c r="G57" s="148" t="s">
        <v>157</v>
      </c>
      <c r="H57" s="147"/>
      <c r="I57" s="148" t="s">
        <v>157</v>
      </c>
      <c r="J57" s="148" t="s">
        <v>157</v>
      </c>
      <c r="K57" s="255"/>
      <c r="L57" s="256"/>
      <c r="M57" s="236"/>
    </row>
    <row r="58" spans="1:13" ht="15.95" customHeight="1" x14ac:dyDescent="0.15">
      <c r="A58" s="239"/>
      <c r="B58" s="242"/>
      <c r="C58" s="245"/>
      <c r="D58" s="248"/>
      <c r="E58" s="251"/>
      <c r="F58" s="146">
        <v>180</v>
      </c>
      <c r="G58" s="148" t="s">
        <v>157</v>
      </c>
      <c r="H58" s="148" t="s">
        <v>157</v>
      </c>
      <c r="I58" s="148"/>
      <c r="J58" s="148" t="s">
        <v>157</v>
      </c>
      <c r="K58" s="255"/>
      <c r="L58" s="256"/>
      <c r="M58" s="236"/>
    </row>
    <row r="59" spans="1:13" ht="15.95" customHeight="1" x14ac:dyDescent="0.15">
      <c r="A59" s="240"/>
      <c r="B59" s="243"/>
      <c r="C59" s="246"/>
      <c r="D59" s="249"/>
      <c r="E59" s="252"/>
      <c r="F59" s="146">
        <f>E56-300</f>
        <v>100</v>
      </c>
      <c r="G59" s="148" t="s">
        <v>157</v>
      </c>
      <c r="H59" s="148" t="s">
        <v>157</v>
      </c>
      <c r="I59" s="148" t="s">
        <v>157</v>
      </c>
      <c r="J59" s="148"/>
      <c r="K59" s="257"/>
      <c r="L59" s="258"/>
      <c r="M59" s="237"/>
    </row>
    <row r="60" spans="1:13" ht="15.95" customHeight="1" x14ac:dyDescent="0.15">
      <c r="A60" s="238" t="s">
        <v>217</v>
      </c>
      <c r="B60" s="241">
        <v>30</v>
      </c>
      <c r="C60" s="244"/>
      <c r="D60" s="247"/>
      <c r="E60" s="250">
        <v>400</v>
      </c>
      <c r="F60" s="146">
        <v>0</v>
      </c>
      <c r="G60" s="147"/>
      <c r="H60" s="148" t="s">
        <v>157</v>
      </c>
      <c r="I60" s="148" t="s">
        <v>157</v>
      </c>
      <c r="J60" s="148" t="s">
        <v>157</v>
      </c>
      <c r="K60" s="253" t="s">
        <v>158</v>
      </c>
      <c r="L60" s="254"/>
      <c r="M60" s="235" t="s">
        <v>158</v>
      </c>
    </row>
    <row r="61" spans="1:13" ht="15.95" customHeight="1" x14ac:dyDescent="0.15">
      <c r="A61" s="239"/>
      <c r="B61" s="242"/>
      <c r="C61" s="245"/>
      <c r="D61" s="248"/>
      <c r="E61" s="251"/>
      <c r="F61" s="146">
        <v>120</v>
      </c>
      <c r="G61" s="148" t="s">
        <v>157</v>
      </c>
      <c r="H61" s="147"/>
      <c r="I61" s="148" t="s">
        <v>157</v>
      </c>
      <c r="J61" s="148" t="s">
        <v>157</v>
      </c>
      <c r="K61" s="255"/>
      <c r="L61" s="256"/>
      <c r="M61" s="236"/>
    </row>
    <row r="62" spans="1:13" ht="15.95" customHeight="1" x14ac:dyDescent="0.15">
      <c r="A62" s="239"/>
      <c r="B62" s="242"/>
      <c r="C62" s="245"/>
      <c r="D62" s="248"/>
      <c r="E62" s="251"/>
      <c r="F62" s="146">
        <v>180</v>
      </c>
      <c r="G62" s="148" t="s">
        <v>157</v>
      </c>
      <c r="H62" s="148" t="s">
        <v>157</v>
      </c>
      <c r="I62" s="148"/>
      <c r="J62" s="148" t="s">
        <v>157</v>
      </c>
      <c r="K62" s="255"/>
      <c r="L62" s="256"/>
      <c r="M62" s="236"/>
    </row>
    <row r="63" spans="1:13" ht="15.95" customHeight="1" x14ac:dyDescent="0.15">
      <c r="A63" s="240"/>
      <c r="B63" s="243"/>
      <c r="C63" s="246"/>
      <c r="D63" s="249"/>
      <c r="E63" s="252"/>
      <c r="F63" s="146">
        <f>E60-300</f>
        <v>100</v>
      </c>
      <c r="G63" s="148" t="s">
        <v>157</v>
      </c>
      <c r="H63" s="148" t="s">
        <v>157</v>
      </c>
      <c r="I63" s="148" t="s">
        <v>157</v>
      </c>
      <c r="J63" s="148"/>
      <c r="K63" s="257"/>
      <c r="L63" s="258"/>
      <c r="M63" s="237"/>
    </row>
    <row r="64" spans="1:13" ht="15.95" customHeight="1" x14ac:dyDescent="0.15">
      <c r="A64" s="238" t="s">
        <v>218</v>
      </c>
      <c r="B64" s="241">
        <v>30</v>
      </c>
      <c r="C64" s="244"/>
      <c r="D64" s="247"/>
      <c r="E64" s="250">
        <v>300</v>
      </c>
      <c r="F64" s="146">
        <v>0</v>
      </c>
      <c r="G64" s="147"/>
      <c r="H64" s="148" t="s">
        <v>157</v>
      </c>
      <c r="I64" s="148" t="s">
        <v>157</v>
      </c>
      <c r="J64" s="148" t="s">
        <v>157</v>
      </c>
      <c r="K64" s="253" t="s">
        <v>158</v>
      </c>
      <c r="L64" s="254"/>
      <c r="M64" s="235" t="s">
        <v>158</v>
      </c>
    </row>
    <row r="65" spans="1:13" ht="15.95" customHeight="1" x14ac:dyDescent="0.15">
      <c r="A65" s="239"/>
      <c r="B65" s="242"/>
      <c r="C65" s="245"/>
      <c r="D65" s="248"/>
      <c r="E65" s="251"/>
      <c r="F65" s="146">
        <v>120</v>
      </c>
      <c r="G65" s="148" t="s">
        <v>157</v>
      </c>
      <c r="H65" s="147"/>
      <c r="I65" s="148" t="s">
        <v>157</v>
      </c>
      <c r="J65" s="148" t="s">
        <v>157</v>
      </c>
      <c r="K65" s="255"/>
      <c r="L65" s="256"/>
      <c r="M65" s="236"/>
    </row>
    <row r="66" spans="1:13" ht="15.95" customHeight="1" x14ac:dyDescent="0.15">
      <c r="A66" s="239"/>
      <c r="B66" s="242"/>
      <c r="C66" s="245"/>
      <c r="D66" s="248"/>
      <c r="E66" s="251"/>
      <c r="F66" s="146">
        <f t="shared" ref="F66" si="8">E64-F65</f>
        <v>180</v>
      </c>
      <c r="G66" s="148" t="s">
        <v>157</v>
      </c>
      <c r="H66" s="148" t="s">
        <v>157</v>
      </c>
      <c r="I66" s="148" t="s">
        <v>157</v>
      </c>
      <c r="J66" s="148" t="s">
        <v>157</v>
      </c>
      <c r="K66" s="255"/>
      <c r="L66" s="256"/>
      <c r="M66" s="236"/>
    </row>
    <row r="67" spans="1:13" ht="15.95" customHeight="1" thickBot="1" x14ac:dyDescent="0.2">
      <c r="A67" s="240"/>
      <c r="B67" s="243"/>
      <c r="C67" s="246"/>
      <c r="D67" s="249"/>
      <c r="E67" s="252"/>
      <c r="F67" s="146">
        <v>0</v>
      </c>
      <c r="G67" s="148" t="s">
        <v>157</v>
      </c>
      <c r="H67" s="148" t="s">
        <v>157</v>
      </c>
      <c r="I67" s="148" t="s">
        <v>157</v>
      </c>
      <c r="J67" s="148" t="s">
        <v>157</v>
      </c>
      <c r="K67" s="257"/>
      <c r="L67" s="258"/>
      <c r="M67" s="237"/>
    </row>
    <row r="68" spans="1:13" ht="15.95" customHeight="1" thickBot="1" x14ac:dyDescent="0.2">
      <c r="A68" s="149" t="s">
        <v>2</v>
      </c>
      <c r="B68" s="150" t="s">
        <v>8</v>
      </c>
      <c r="C68" s="151"/>
      <c r="D68" s="152"/>
      <c r="E68" s="210">
        <f>+SUM(E20:E67)</f>
        <v>3000</v>
      </c>
      <c r="F68" s="153">
        <f>+SUM(F20:F67)</f>
        <v>3000</v>
      </c>
      <c r="G68" s="153"/>
      <c r="H68" s="153"/>
      <c r="I68" s="153"/>
      <c r="J68" s="153"/>
      <c r="K68" s="230" t="s">
        <v>158</v>
      </c>
      <c r="L68" s="231"/>
      <c r="M68" s="154" t="s">
        <v>159</v>
      </c>
    </row>
    <row r="69" spans="1:13" ht="15.95" customHeight="1" x14ac:dyDescent="0.15">
      <c r="A69" s="155"/>
      <c r="K69" s="232" t="s">
        <v>160</v>
      </c>
      <c r="L69" s="233"/>
      <c r="M69" s="156" t="s">
        <v>158</v>
      </c>
    </row>
    <row r="70" spans="1:13" ht="15.95" customHeight="1" thickBot="1" x14ac:dyDescent="0.2">
      <c r="K70" s="157" t="s">
        <v>161</v>
      </c>
      <c r="L70" s="158"/>
      <c r="M70" s="159" t="s">
        <v>158</v>
      </c>
    </row>
    <row r="72" spans="1:13" x14ac:dyDescent="0.15">
      <c r="A72" s="110" t="s">
        <v>11</v>
      </c>
    </row>
    <row r="73" spans="1:13" ht="14.25" x14ac:dyDescent="0.15">
      <c r="K73" s="160"/>
    </row>
    <row r="74" spans="1:13" x14ac:dyDescent="0.15">
      <c r="A74" s="110" t="s">
        <v>162</v>
      </c>
      <c r="K74" s="295"/>
      <c r="L74" s="295"/>
      <c r="M74" s="295"/>
    </row>
    <row r="75" spans="1:13" x14ac:dyDescent="0.15">
      <c r="A75" t="s">
        <v>163</v>
      </c>
      <c r="K75" s="295"/>
      <c r="L75" s="295"/>
      <c r="M75" s="295"/>
    </row>
    <row r="76" spans="1:13" x14ac:dyDescent="0.15">
      <c r="K76" s="287"/>
      <c r="L76" s="287"/>
      <c r="M76" s="286"/>
    </row>
    <row r="77" spans="1:13" x14ac:dyDescent="0.15">
      <c r="A77" t="s">
        <v>164</v>
      </c>
      <c r="B77"/>
      <c r="C77"/>
      <c r="D77"/>
      <c r="E77"/>
      <c r="F77"/>
      <c r="G77"/>
      <c r="K77" s="287"/>
      <c r="L77" s="287"/>
      <c r="M77" s="286"/>
    </row>
    <row r="78" spans="1:13" x14ac:dyDescent="0.15">
      <c r="A78"/>
      <c r="B78"/>
      <c r="C78"/>
      <c r="D78"/>
      <c r="E78"/>
      <c r="F78"/>
      <c r="G78"/>
      <c r="K78" s="287"/>
      <c r="L78" s="287"/>
      <c r="M78" s="286"/>
    </row>
    <row r="79" spans="1:13" x14ac:dyDescent="0.15">
      <c r="A79" s="110" t="s">
        <v>165</v>
      </c>
      <c r="K79" s="287"/>
      <c r="L79" s="287"/>
      <c r="M79" s="286"/>
    </row>
    <row r="80" spans="1:13" x14ac:dyDescent="0.15">
      <c r="A80" s="234" t="s">
        <v>166</v>
      </c>
      <c r="B80" s="234"/>
      <c r="C80" s="234"/>
      <c r="D80" s="234"/>
      <c r="E80" s="110" t="s">
        <v>167</v>
      </c>
      <c r="K80" s="285"/>
      <c r="L80" s="295"/>
      <c r="M80" s="286"/>
    </row>
    <row r="81" spans="1:13" x14ac:dyDescent="0.15">
      <c r="A81" s="234" t="s">
        <v>168</v>
      </c>
      <c r="B81" s="234"/>
      <c r="C81" s="234"/>
      <c r="D81" s="234"/>
      <c r="E81" s="110" t="s">
        <v>169</v>
      </c>
      <c r="K81" s="295"/>
      <c r="L81" s="295"/>
      <c r="M81" s="286"/>
    </row>
    <row r="82" spans="1:13" x14ac:dyDescent="0.15">
      <c r="A82" s="234" t="s">
        <v>170</v>
      </c>
      <c r="B82" s="234"/>
      <c r="C82" s="234"/>
      <c r="D82" s="234"/>
      <c r="E82" s="110" t="s">
        <v>171</v>
      </c>
    </row>
  </sheetData>
  <mergeCells count="112">
    <mergeCell ref="A2:M2"/>
    <mergeCell ref="A9:F9"/>
    <mergeCell ref="G9:H9"/>
    <mergeCell ref="A11:B14"/>
    <mergeCell ref="B16:D16"/>
    <mergeCell ref="E16:L16"/>
    <mergeCell ref="M20:M23"/>
    <mergeCell ref="A24:A27"/>
    <mergeCell ref="B24:B27"/>
    <mergeCell ref="C24:C27"/>
    <mergeCell ref="D24:D27"/>
    <mergeCell ref="E24:E27"/>
    <mergeCell ref="K24:L27"/>
    <mergeCell ref="M24:M27"/>
    <mergeCell ref="K17:L17"/>
    <mergeCell ref="K18:L18"/>
    <mergeCell ref="K19:L19"/>
    <mergeCell ref="A20:A23"/>
    <mergeCell ref="B20:B23"/>
    <mergeCell ref="C20:C23"/>
    <mergeCell ref="D20:D23"/>
    <mergeCell ref="E20:E23"/>
    <mergeCell ref="K20:L23"/>
    <mergeCell ref="B17:B18"/>
    <mergeCell ref="C17:C18"/>
    <mergeCell ref="G17:G18"/>
    <mergeCell ref="H17:H18"/>
    <mergeCell ref="I17:I18"/>
    <mergeCell ref="J17:J18"/>
    <mergeCell ref="M28:M31"/>
    <mergeCell ref="A32:A35"/>
    <mergeCell ref="B32:B35"/>
    <mergeCell ref="C32:C35"/>
    <mergeCell ref="D32:D35"/>
    <mergeCell ref="E32:E35"/>
    <mergeCell ref="K32:L35"/>
    <mergeCell ref="M32:M35"/>
    <mergeCell ref="A28:A31"/>
    <mergeCell ref="B28:B31"/>
    <mergeCell ref="C28:C31"/>
    <mergeCell ref="D28:D31"/>
    <mergeCell ref="E28:E31"/>
    <mergeCell ref="K28:L31"/>
    <mergeCell ref="M36:M39"/>
    <mergeCell ref="A40:A43"/>
    <mergeCell ref="B40:B43"/>
    <mergeCell ref="C40:C43"/>
    <mergeCell ref="D40:D43"/>
    <mergeCell ref="E40:E43"/>
    <mergeCell ref="K40:L43"/>
    <mergeCell ref="M40:M43"/>
    <mergeCell ref="A36:A39"/>
    <mergeCell ref="B36:B39"/>
    <mergeCell ref="C36:C39"/>
    <mergeCell ref="D36:D39"/>
    <mergeCell ref="E36:E39"/>
    <mergeCell ref="K36:L39"/>
    <mergeCell ref="M44:M47"/>
    <mergeCell ref="A48:A51"/>
    <mergeCell ref="B48:B51"/>
    <mergeCell ref="C48:C51"/>
    <mergeCell ref="D48:D51"/>
    <mergeCell ref="E48:E51"/>
    <mergeCell ref="K48:L51"/>
    <mergeCell ref="M48:M51"/>
    <mergeCell ref="A44:A47"/>
    <mergeCell ref="B44:B47"/>
    <mergeCell ref="C44:C47"/>
    <mergeCell ref="D44:D47"/>
    <mergeCell ref="E44:E47"/>
    <mergeCell ref="K44:L47"/>
    <mergeCell ref="M52:M55"/>
    <mergeCell ref="A56:A59"/>
    <mergeCell ref="B56:B59"/>
    <mergeCell ref="C56:C59"/>
    <mergeCell ref="D56:D59"/>
    <mergeCell ref="E56:E59"/>
    <mergeCell ref="K56:L59"/>
    <mergeCell ref="M56:M59"/>
    <mergeCell ref="A52:A55"/>
    <mergeCell ref="B52:B55"/>
    <mergeCell ref="C52:C55"/>
    <mergeCell ref="D52:D55"/>
    <mergeCell ref="E52:E55"/>
    <mergeCell ref="K52:L55"/>
    <mergeCell ref="M60:M63"/>
    <mergeCell ref="A64:A67"/>
    <mergeCell ref="B64:B67"/>
    <mergeCell ref="C64:C67"/>
    <mergeCell ref="D64:D67"/>
    <mergeCell ref="E64:E67"/>
    <mergeCell ref="K64:L67"/>
    <mergeCell ref="M64:M67"/>
    <mergeCell ref="A60:A63"/>
    <mergeCell ref="B60:B63"/>
    <mergeCell ref="C60:C63"/>
    <mergeCell ref="D60:D63"/>
    <mergeCell ref="E60:E63"/>
    <mergeCell ref="K60:L63"/>
    <mergeCell ref="A82:D82"/>
    <mergeCell ref="K78:L79"/>
    <mergeCell ref="M78:M79"/>
    <mergeCell ref="A80:D80"/>
    <mergeCell ref="K80:L81"/>
    <mergeCell ref="M80:M81"/>
    <mergeCell ref="A81:D81"/>
    <mergeCell ref="K68:L68"/>
    <mergeCell ref="K69:L69"/>
    <mergeCell ref="K74:L75"/>
    <mergeCell ref="M74:M75"/>
    <mergeCell ref="K76:L77"/>
    <mergeCell ref="M76:M77"/>
  </mergeCells>
  <phoneticPr fontId="2"/>
  <printOptions horizontalCentered="1"/>
  <pageMargins left="0.59055118110236227" right="0.59055118110236227" top="0.39370078740157483" bottom="0.39370078740157483" header="0.51181102362204722" footer="0.51181102362204722"/>
  <pageSetup paperSize="9" scale="65" orientation="portrait"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C000"/>
  </sheetPr>
  <dimension ref="A1:M49"/>
  <sheetViews>
    <sheetView view="pageBreakPreview" topLeftCell="A16" zoomScaleNormal="100" zoomScaleSheetLayoutView="100" workbookViewId="0">
      <selection activeCell="A17" sqref="A17"/>
    </sheetView>
  </sheetViews>
  <sheetFormatPr defaultColWidth="9" defaultRowHeight="13.5" x14ac:dyDescent="0.15"/>
  <cols>
    <col min="1" max="1" width="9.625" customWidth="1"/>
    <col min="2" max="2" width="8.625" customWidth="1"/>
    <col min="3" max="3" width="12.375" customWidth="1"/>
    <col min="4" max="4" width="9.625" customWidth="1"/>
    <col min="5" max="5" width="12.125" customWidth="1"/>
    <col min="6" max="6" width="12" customWidth="1"/>
    <col min="7" max="7" width="10.5" customWidth="1"/>
    <col min="8" max="8" width="11" customWidth="1"/>
    <col min="9" max="9" width="12" customWidth="1"/>
    <col min="10" max="10" width="10.5" customWidth="1"/>
    <col min="11" max="11" width="11.875" customWidth="1"/>
    <col min="12" max="12" width="12" customWidth="1"/>
    <col min="13" max="13" width="12.375" customWidth="1"/>
    <col min="14" max="14" width="6" customWidth="1"/>
  </cols>
  <sheetData>
    <row r="1" spans="1:13" ht="17.25" x14ac:dyDescent="0.15">
      <c r="A1" s="229" t="s">
        <v>107</v>
      </c>
      <c r="B1" s="229"/>
      <c r="C1" s="229"/>
      <c r="D1" s="229"/>
      <c r="E1" s="229"/>
      <c r="F1" s="229"/>
      <c r="G1" s="229"/>
      <c r="H1" s="229"/>
      <c r="I1" s="229"/>
      <c r="J1" s="229"/>
      <c r="K1" s="229"/>
      <c r="L1" s="229"/>
      <c r="M1" s="229"/>
    </row>
    <row r="2" spans="1:13" ht="17.25" x14ac:dyDescent="0.15">
      <c r="E2" s="1"/>
      <c r="F2" s="1"/>
      <c r="G2" s="1"/>
      <c r="H2" s="1"/>
      <c r="I2" s="75" t="s">
        <v>45</v>
      </c>
      <c r="J2" s="80" t="s">
        <v>47</v>
      </c>
      <c r="K2" s="1"/>
      <c r="L2" s="1"/>
      <c r="M2" s="1"/>
    </row>
    <row r="3" spans="1:13" ht="17.25" x14ac:dyDescent="0.15">
      <c r="A3" s="77" t="s">
        <v>12</v>
      </c>
      <c r="B3" s="2" t="s">
        <v>109</v>
      </c>
      <c r="E3" s="1"/>
      <c r="F3" s="1"/>
      <c r="G3" s="1"/>
      <c r="H3" s="1"/>
      <c r="I3" s="75" t="s">
        <v>46</v>
      </c>
      <c r="J3" s="80" t="s">
        <v>48</v>
      </c>
      <c r="K3" s="1"/>
      <c r="L3" s="1"/>
      <c r="M3" s="19"/>
    </row>
    <row r="4" spans="1:13" ht="17.25" x14ac:dyDescent="0.15">
      <c r="A4" s="19" t="s">
        <v>13</v>
      </c>
      <c r="B4" s="22" t="s">
        <v>20</v>
      </c>
      <c r="E4" s="1"/>
      <c r="F4" s="1"/>
      <c r="G4" s="1"/>
      <c r="H4" s="1"/>
      <c r="I4" s="75" t="s">
        <v>44</v>
      </c>
      <c r="J4" s="80" t="s">
        <v>49</v>
      </c>
      <c r="K4" s="1"/>
      <c r="L4" s="1"/>
      <c r="M4" s="19"/>
    </row>
    <row r="5" spans="1:13" ht="17.25" x14ac:dyDescent="0.15">
      <c r="D5" s="3"/>
      <c r="E5" s="1"/>
      <c r="F5" s="109" t="s">
        <v>110</v>
      </c>
      <c r="G5" s="1"/>
      <c r="H5" s="1"/>
      <c r="I5" s="75" t="s">
        <v>43</v>
      </c>
      <c r="M5" s="19"/>
    </row>
    <row r="6" spans="1:13" ht="9" customHeight="1" thickBot="1" x14ac:dyDescent="0.2">
      <c r="A6" s="4"/>
    </row>
    <row r="7" spans="1:13" ht="15.95" customHeight="1" x14ac:dyDescent="0.15">
      <c r="A7" s="296" t="s">
        <v>14</v>
      </c>
      <c r="B7" s="297"/>
      <c r="C7" s="297"/>
      <c r="D7" s="297"/>
      <c r="E7" s="298"/>
      <c r="F7" s="308" t="s">
        <v>15</v>
      </c>
      <c r="G7" s="309"/>
    </row>
    <row r="8" spans="1:13" ht="15.95" customHeight="1" x14ac:dyDescent="0.15">
      <c r="A8" s="10" t="s">
        <v>16</v>
      </c>
      <c r="B8" s="6"/>
      <c r="C8" s="20" t="s">
        <v>102</v>
      </c>
      <c r="D8" s="7"/>
      <c r="E8" s="8"/>
      <c r="F8" s="97">
        <v>1123.2</v>
      </c>
      <c r="G8" s="11" t="s">
        <v>17</v>
      </c>
    </row>
    <row r="9" spans="1:13" ht="15.95" customHeight="1" x14ac:dyDescent="0.15">
      <c r="A9" s="310" t="s">
        <v>18</v>
      </c>
      <c r="B9" s="311"/>
      <c r="C9" s="9" t="s">
        <v>103</v>
      </c>
      <c r="D9" s="6"/>
      <c r="E9" s="8"/>
      <c r="F9" s="17">
        <v>16.73</v>
      </c>
      <c r="G9" s="11" t="s">
        <v>19</v>
      </c>
    </row>
    <row r="10" spans="1:13" ht="15.95" customHeight="1" thickBot="1" x14ac:dyDescent="0.2">
      <c r="A10" s="312"/>
      <c r="B10" s="313"/>
      <c r="C10" s="12" t="s">
        <v>104</v>
      </c>
      <c r="D10" s="13"/>
      <c r="E10" s="14"/>
      <c r="F10" s="18">
        <v>15.21</v>
      </c>
      <c r="G10" s="15" t="s">
        <v>19</v>
      </c>
      <c r="H10" t="s">
        <v>21</v>
      </c>
    </row>
    <row r="11" spans="1:13" ht="6.75" customHeight="1" thickBot="1" x14ac:dyDescent="0.2">
      <c r="A11" s="4"/>
      <c r="H11" s="4"/>
    </row>
    <row r="12" spans="1:13" ht="15.95" customHeight="1" x14ac:dyDescent="0.15">
      <c r="A12" s="24"/>
      <c r="B12" s="314" t="s">
        <v>1</v>
      </c>
      <c r="C12" s="314"/>
      <c r="D12" s="314"/>
      <c r="E12" s="315"/>
      <c r="F12" s="316" t="s">
        <v>9</v>
      </c>
      <c r="G12" s="317"/>
      <c r="H12" s="317"/>
      <c r="I12" s="317"/>
      <c r="J12" s="317"/>
      <c r="K12" s="317"/>
      <c r="L12" s="318"/>
      <c r="M12" s="25"/>
    </row>
    <row r="13" spans="1:13" ht="15.95" customHeight="1" x14ac:dyDescent="0.15">
      <c r="A13" s="26"/>
      <c r="B13" s="321" t="s">
        <v>86</v>
      </c>
      <c r="C13" s="322"/>
      <c r="D13" s="322"/>
      <c r="E13" s="323"/>
      <c r="F13" s="324" t="s">
        <v>89</v>
      </c>
      <c r="G13" s="322"/>
      <c r="H13" s="325"/>
      <c r="I13" s="321" t="s">
        <v>90</v>
      </c>
      <c r="J13" s="322"/>
      <c r="K13" s="322"/>
      <c r="L13" s="27" t="s">
        <v>92</v>
      </c>
      <c r="M13" s="28" t="s">
        <v>94</v>
      </c>
    </row>
    <row r="14" spans="1:13" ht="15.95" customHeight="1" x14ac:dyDescent="0.15">
      <c r="A14" s="29" t="s">
        <v>10</v>
      </c>
      <c r="B14" s="326" t="s">
        <v>76</v>
      </c>
      <c r="C14" s="326" t="s">
        <v>77</v>
      </c>
      <c r="D14" s="326" t="s">
        <v>78</v>
      </c>
      <c r="E14" s="30" t="s">
        <v>87</v>
      </c>
      <c r="F14" s="31" t="s">
        <v>3</v>
      </c>
      <c r="G14" s="326" t="s">
        <v>81</v>
      </c>
      <c r="H14" s="32" t="s">
        <v>88</v>
      </c>
      <c r="I14" s="32" t="s">
        <v>3</v>
      </c>
      <c r="J14" s="326" t="s">
        <v>84</v>
      </c>
      <c r="K14" s="30" t="s">
        <v>91</v>
      </c>
      <c r="L14" s="33"/>
      <c r="M14" s="96"/>
    </row>
    <row r="15" spans="1:13" ht="15.95" customHeight="1" x14ac:dyDescent="0.15">
      <c r="A15" s="26"/>
      <c r="B15" s="327"/>
      <c r="C15" s="327"/>
      <c r="D15" s="327"/>
      <c r="E15" s="34" t="s">
        <v>79</v>
      </c>
      <c r="F15" s="35" t="s">
        <v>80</v>
      </c>
      <c r="G15" s="327"/>
      <c r="H15" s="36" t="s">
        <v>82</v>
      </c>
      <c r="I15" s="36" t="s">
        <v>83</v>
      </c>
      <c r="J15" s="327"/>
      <c r="K15" s="95" t="s">
        <v>85</v>
      </c>
      <c r="L15" s="33" t="s">
        <v>93</v>
      </c>
      <c r="M15" s="28" t="s">
        <v>95</v>
      </c>
    </row>
    <row r="16" spans="1:13" ht="15.95" customHeight="1" x14ac:dyDescent="0.15">
      <c r="A16" s="37"/>
      <c r="B16" s="38" t="s">
        <v>5</v>
      </c>
      <c r="C16" s="38" t="s">
        <v>75</v>
      </c>
      <c r="D16" s="38" t="s">
        <v>6</v>
      </c>
      <c r="E16" s="39" t="s">
        <v>0</v>
      </c>
      <c r="F16" s="40" t="s">
        <v>7</v>
      </c>
      <c r="G16" s="36" t="s">
        <v>4</v>
      </c>
      <c r="H16" s="38" t="s">
        <v>0</v>
      </c>
      <c r="I16" s="38" t="s">
        <v>7</v>
      </c>
      <c r="J16" s="36" t="s">
        <v>4</v>
      </c>
      <c r="K16" s="39" t="s">
        <v>0</v>
      </c>
      <c r="L16" s="41" t="s">
        <v>0</v>
      </c>
      <c r="M16" s="42" t="s">
        <v>0</v>
      </c>
    </row>
    <row r="17" spans="1:13" ht="15.95" customHeight="1" x14ac:dyDescent="0.15">
      <c r="A17" s="43" t="s">
        <v>60</v>
      </c>
      <c r="B17" s="44">
        <v>212</v>
      </c>
      <c r="C17" s="98">
        <f>+F8</f>
        <v>1123.2</v>
      </c>
      <c r="D17" s="99">
        <v>1</v>
      </c>
      <c r="E17" s="45">
        <f>ROUNDDOWN(B17*C17*D17,2)</f>
        <v>238118.39999999999</v>
      </c>
      <c r="F17" s="100"/>
      <c r="G17" s="101"/>
      <c r="H17" s="78"/>
      <c r="I17" s="46">
        <v>26828</v>
      </c>
      <c r="J17" s="102">
        <f>+F10</f>
        <v>15.21</v>
      </c>
      <c r="K17" s="45">
        <f>ROUNDDOWN(I17*J17,2)</f>
        <v>408053.88</v>
      </c>
      <c r="L17" s="47">
        <f>H17+K17</f>
        <v>408053.88</v>
      </c>
      <c r="M17" s="48">
        <f>ROUNDDOWN(E17+L17,0)</f>
        <v>646172</v>
      </c>
    </row>
    <row r="18" spans="1:13" ht="15.95" customHeight="1" x14ac:dyDescent="0.15">
      <c r="A18" s="43" t="s">
        <v>61</v>
      </c>
      <c r="B18" s="44">
        <v>212</v>
      </c>
      <c r="C18" s="98">
        <f t="shared" ref="C18:C28" si="0">$C$17</f>
        <v>1123.2</v>
      </c>
      <c r="D18" s="99">
        <f t="shared" ref="D18:D28" si="1">$D$17</f>
        <v>1</v>
      </c>
      <c r="E18" s="45">
        <f t="shared" ref="E18:E28" si="2">ROUNDDOWN(B18*C18*D18,2)</f>
        <v>238118.39999999999</v>
      </c>
      <c r="F18" s="100"/>
      <c r="G18" s="101"/>
      <c r="H18" s="78"/>
      <c r="I18" s="46">
        <v>12049</v>
      </c>
      <c r="J18" s="102">
        <f>$J$17</f>
        <v>15.21</v>
      </c>
      <c r="K18" s="45">
        <f>ROUNDDOWN(I18*J18,2)</f>
        <v>183265.29</v>
      </c>
      <c r="L18" s="47">
        <f t="shared" ref="L18:L28" si="3">H18+K18</f>
        <v>183265.29</v>
      </c>
      <c r="M18" s="48">
        <f t="shared" ref="M18:M28" si="4">ROUNDDOWN(E18+L18,0)</f>
        <v>421383</v>
      </c>
    </row>
    <row r="19" spans="1:13" ht="15.95" customHeight="1" x14ac:dyDescent="0.15">
      <c r="A19" s="43" t="s">
        <v>62</v>
      </c>
      <c r="B19" s="44">
        <v>212</v>
      </c>
      <c r="C19" s="98">
        <f t="shared" si="0"/>
        <v>1123.2</v>
      </c>
      <c r="D19" s="99">
        <f t="shared" si="1"/>
        <v>1</v>
      </c>
      <c r="E19" s="45">
        <f t="shared" si="2"/>
        <v>238118.39999999999</v>
      </c>
      <c r="F19" s="100"/>
      <c r="G19" s="101"/>
      <c r="H19" s="78"/>
      <c r="I19" s="46">
        <v>15601</v>
      </c>
      <c r="J19" s="102">
        <f>$J$17</f>
        <v>15.21</v>
      </c>
      <c r="K19" s="45">
        <f>ROUNDDOWN(I19*J19,2)</f>
        <v>237291.21</v>
      </c>
      <c r="L19" s="47">
        <f t="shared" si="3"/>
        <v>237291.21</v>
      </c>
      <c r="M19" s="48">
        <f t="shared" si="4"/>
        <v>475409</v>
      </c>
    </row>
    <row r="20" spans="1:13" ht="15.95" customHeight="1" x14ac:dyDescent="0.15">
      <c r="A20" s="43" t="s">
        <v>63</v>
      </c>
      <c r="B20" s="44">
        <v>212</v>
      </c>
      <c r="C20" s="98">
        <f t="shared" si="0"/>
        <v>1123.2</v>
      </c>
      <c r="D20" s="99">
        <f t="shared" si="1"/>
        <v>1</v>
      </c>
      <c r="E20" s="45">
        <f t="shared" si="2"/>
        <v>238118.39999999999</v>
      </c>
      <c r="F20" s="49">
        <v>18457</v>
      </c>
      <c r="G20" s="102">
        <f>+F9</f>
        <v>16.73</v>
      </c>
      <c r="H20" s="98">
        <f>ROUNDDOWN(F20*G20,2)</f>
        <v>308785.61</v>
      </c>
      <c r="I20" s="79"/>
      <c r="J20" s="101"/>
      <c r="K20" s="78"/>
      <c r="L20" s="47">
        <f t="shared" si="3"/>
        <v>308785.61</v>
      </c>
      <c r="M20" s="48">
        <f t="shared" si="4"/>
        <v>546904</v>
      </c>
    </row>
    <row r="21" spans="1:13" ht="15.95" customHeight="1" x14ac:dyDescent="0.15">
      <c r="A21" s="43" t="s">
        <v>64</v>
      </c>
      <c r="B21" s="44">
        <v>212</v>
      </c>
      <c r="C21" s="98">
        <f t="shared" si="0"/>
        <v>1123.2</v>
      </c>
      <c r="D21" s="99">
        <f t="shared" si="1"/>
        <v>1</v>
      </c>
      <c r="E21" s="45">
        <f t="shared" si="2"/>
        <v>238118.39999999999</v>
      </c>
      <c r="F21" s="49">
        <v>34920</v>
      </c>
      <c r="G21" s="102">
        <f>$G$20</f>
        <v>16.73</v>
      </c>
      <c r="H21" s="98">
        <f>ROUNDDOWN(F21*G21,2)</f>
        <v>584211.6</v>
      </c>
      <c r="I21" s="79"/>
      <c r="J21" s="101"/>
      <c r="K21" s="78"/>
      <c r="L21" s="47">
        <f t="shared" si="3"/>
        <v>584211.6</v>
      </c>
      <c r="M21" s="48">
        <f t="shared" si="4"/>
        <v>822330</v>
      </c>
    </row>
    <row r="22" spans="1:13" ht="15.95" customHeight="1" x14ac:dyDescent="0.15">
      <c r="A22" s="43" t="s">
        <v>65</v>
      </c>
      <c r="B22" s="44">
        <v>212</v>
      </c>
      <c r="C22" s="98">
        <f t="shared" si="0"/>
        <v>1123.2</v>
      </c>
      <c r="D22" s="99">
        <f t="shared" si="1"/>
        <v>1</v>
      </c>
      <c r="E22" s="45">
        <f t="shared" si="2"/>
        <v>238118.39999999999</v>
      </c>
      <c r="F22" s="49">
        <v>21190</v>
      </c>
      <c r="G22" s="102">
        <f>$G$20</f>
        <v>16.73</v>
      </c>
      <c r="H22" s="98">
        <f>ROUNDDOWN(F22*G22,2)</f>
        <v>354508.7</v>
      </c>
      <c r="I22" s="79"/>
      <c r="J22" s="101"/>
      <c r="K22" s="78"/>
      <c r="L22" s="47">
        <f t="shared" si="3"/>
        <v>354508.7</v>
      </c>
      <c r="M22" s="48">
        <f t="shared" si="4"/>
        <v>592627</v>
      </c>
    </row>
    <row r="23" spans="1:13" ht="15.95" customHeight="1" x14ac:dyDescent="0.15">
      <c r="A23" s="43" t="s">
        <v>66</v>
      </c>
      <c r="B23" s="44">
        <v>212</v>
      </c>
      <c r="C23" s="98">
        <f t="shared" si="0"/>
        <v>1123.2</v>
      </c>
      <c r="D23" s="99">
        <f t="shared" si="1"/>
        <v>1</v>
      </c>
      <c r="E23" s="45">
        <f t="shared" si="2"/>
        <v>238118.39999999999</v>
      </c>
      <c r="F23" s="100"/>
      <c r="G23" s="101"/>
      <c r="H23" s="78"/>
      <c r="I23" s="46">
        <v>17231</v>
      </c>
      <c r="J23" s="102">
        <f t="shared" ref="J23:J28" si="5">$J$17</f>
        <v>15.21</v>
      </c>
      <c r="K23" s="45">
        <f t="shared" ref="K23:K28" si="6">ROUNDDOWN(I23*J23,2)</f>
        <v>262083.51</v>
      </c>
      <c r="L23" s="47">
        <f t="shared" si="3"/>
        <v>262083.51</v>
      </c>
      <c r="M23" s="48">
        <f t="shared" si="4"/>
        <v>500201</v>
      </c>
    </row>
    <row r="24" spans="1:13" ht="15.95" customHeight="1" x14ac:dyDescent="0.15">
      <c r="A24" s="43" t="s">
        <v>67</v>
      </c>
      <c r="B24" s="44">
        <v>212</v>
      </c>
      <c r="C24" s="98">
        <f t="shared" si="0"/>
        <v>1123.2</v>
      </c>
      <c r="D24" s="99">
        <f t="shared" si="1"/>
        <v>1</v>
      </c>
      <c r="E24" s="45">
        <f t="shared" si="2"/>
        <v>238118.39999999999</v>
      </c>
      <c r="F24" s="100"/>
      <c r="G24" s="101"/>
      <c r="H24" s="78"/>
      <c r="I24" s="46">
        <v>27643</v>
      </c>
      <c r="J24" s="102">
        <f t="shared" si="5"/>
        <v>15.21</v>
      </c>
      <c r="K24" s="45">
        <f t="shared" si="6"/>
        <v>420450.03</v>
      </c>
      <c r="L24" s="47">
        <f t="shared" si="3"/>
        <v>420450.03</v>
      </c>
      <c r="M24" s="48">
        <f t="shared" si="4"/>
        <v>658568</v>
      </c>
    </row>
    <row r="25" spans="1:13" ht="15.95" customHeight="1" x14ac:dyDescent="0.15">
      <c r="A25" s="43" t="s">
        <v>68</v>
      </c>
      <c r="B25" s="44">
        <v>212</v>
      </c>
      <c r="C25" s="98">
        <f t="shared" si="0"/>
        <v>1123.2</v>
      </c>
      <c r="D25" s="99">
        <f t="shared" si="1"/>
        <v>1</v>
      </c>
      <c r="E25" s="45">
        <f t="shared" si="2"/>
        <v>238118.39999999999</v>
      </c>
      <c r="F25" s="100"/>
      <c r="G25" s="101"/>
      <c r="H25" s="78"/>
      <c r="I25" s="46">
        <v>43470</v>
      </c>
      <c r="J25" s="102">
        <f t="shared" si="5"/>
        <v>15.21</v>
      </c>
      <c r="K25" s="45">
        <f t="shared" si="6"/>
        <v>661178.69999999995</v>
      </c>
      <c r="L25" s="47">
        <f t="shared" si="3"/>
        <v>661178.69999999995</v>
      </c>
      <c r="M25" s="48">
        <f t="shared" si="4"/>
        <v>899297</v>
      </c>
    </row>
    <row r="26" spans="1:13" ht="15.95" customHeight="1" x14ac:dyDescent="0.15">
      <c r="A26" s="43" t="s">
        <v>69</v>
      </c>
      <c r="B26" s="44">
        <v>212</v>
      </c>
      <c r="C26" s="98">
        <f t="shared" si="0"/>
        <v>1123.2</v>
      </c>
      <c r="D26" s="99">
        <f t="shared" si="1"/>
        <v>1</v>
      </c>
      <c r="E26" s="45">
        <f t="shared" si="2"/>
        <v>238118.39999999999</v>
      </c>
      <c r="F26" s="100"/>
      <c r="G26" s="101"/>
      <c r="H26" s="78"/>
      <c r="I26" s="46">
        <v>47346</v>
      </c>
      <c r="J26" s="102">
        <f t="shared" si="5"/>
        <v>15.21</v>
      </c>
      <c r="K26" s="45">
        <f t="shared" si="6"/>
        <v>720132.66</v>
      </c>
      <c r="L26" s="47">
        <f t="shared" si="3"/>
        <v>720132.66</v>
      </c>
      <c r="M26" s="48">
        <f t="shared" si="4"/>
        <v>958251</v>
      </c>
    </row>
    <row r="27" spans="1:13" ht="15.95" customHeight="1" x14ac:dyDescent="0.15">
      <c r="A27" s="43" t="s">
        <v>70</v>
      </c>
      <c r="B27" s="44">
        <v>212</v>
      </c>
      <c r="C27" s="98">
        <f t="shared" si="0"/>
        <v>1123.2</v>
      </c>
      <c r="D27" s="99">
        <f t="shared" si="1"/>
        <v>1</v>
      </c>
      <c r="E27" s="45">
        <f t="shared" si="2"/>
        <v>238118.39999999999</v>
      </c>
      <c r="F27" s="100"/>
      <c r="G27" s="101"/>
      <c r="H27" s="78"/>
      <c r="I27" s="46">
        <v>41974</v>
      </c>
      <c r="J27" s="102">
        <f t="shared" si="5"/>
        <v>15.21</v>
      </c>
      <c r="K27" s="45">
        <f t="shared" si="6"/>
        <v>638424.54</v>
      </c>
      <c r="L27" s="47">
        <f t="shared" si="3"/>
        <v>638424.54</v>
      </c>
      <c r="M27" s="48">
        <f t="shared" si="4"/>
        <v>876542</v>
      </c>
    </row>
    <row r="28" spans="1:13" ht="15.95" customHeight="1" thickBot="1" x14ac:dyDescent="0.2">
      <c r="A28" s="43" t="s">
        <v>71</v>
      </c>
      <c r="B28" s="44">
        <v>212</v>
      </c>
      <c r="C28" s="103">
        <f t="shared" si="0"/>
        <v>1123.2</v>
      </c>
      <c r="D28" s="104">
        <f t="shared" si="1"/>
        <v>1</v>
      </c>
      <c r="E28" s="45">
        <f t="shared" si="2"/>
        <v>238118.39999999999</v>
      </c>
      <c r="F28" s="105"/>
      <c r="G28" s="106"/>
      <c r="H28" s="107"/>
      <c r="I28" s="50">
        <v>36060</v>
      </c>
      <c r="J28" s="108">
        <f t="shared" si="5"/>
        <v>15.21</v>
      </c>
      <c r="K28" s="45">
        <f t="shared" si="6"/>
        <v>548472.6</v>
      </c>
      <c r="L28" s="47">
        <f t="shared" si="3"/>
        <v>548472.6</v>
      </c>
      <c r="M28" s="48">
        <f t="shared" si="4"/>
        <v>786591</v>
      </c>
    </row>
    <row r="29" spans="1:13" ht="15.95" customHeight="1" thickBot="1" x14ac:dyDescent="0.2">
      <c r="A29" s="51" t="s">
        <v>2</v>
      </c>
      <c r="B29" s="52" t="s">
        <v>8</v>
      </c>
      <c r="C29" s="52" t="s">
        <v>8</v>
      </c>
      <c r="D29" s="52"/>
      <c r="E29" s="53">
        <f>SUM(E17:E28)</f>
        <v>2857420.7999999993</v>
      </c>
      <c r="F29" s="54">
        <f>SUM(F17:F28)</f>
        <v>74567</v>
      </c>
      <c r="G29" s="52" t="s">
        <v>8</v>
      </c>
      <c r="H29" s="53">
        <f>SUM(H17:H28)</f>
        <v>1247505.9099999999</v>
      </c>
      <c r="I29" s="55">
        <f>SUM(I17:I28)</f>
        <v>268202</v>
      </c>
      <c r="J29" s="52" t="s">
        <v>8</v>
      </c>
      <c r="K29" s="53">
        <f>SUM(K17:K28)</f>
        <v>4079352.4200000004</v>
      </c>
      <c r="L29" s="56">
        <f>SUM(L17:L28)</f>
        <v>5326858.33</v>
      </c>
      <c r="M29" s="94">
        <f>SUM(M17:M28)</f>
        <v>8184275</v>
      </c>
    </row>
    <row r="30" spans="1:13" ht="15.95" customHeight="1" x14ac:dyDescent="0.15">
      <c r="A30" s="57"/>
      <c r="B30" s="58"/>
      <c r="C30" s="58"/>
      <c r="D30" s="58"/>
      <c r="E30" s="58"/>
      <c r="F30" s="58"/>
      <c r="G30" s="58"/>
      <c r="H30" s="58"/>
      <c r="I30" s="58"/>
      <c r="J30" s="58"/>
      <c r="K30" s="319" t="s">
        <v>72</v>
      </c>
      <c r="L30" s="320"/>
      <c r="M30" s="59">
        <f>M29-M31</f>
        <v>744025</v>
      </c>
    </row>
    <row r="31" spans="1:13" ht="23.25" customHeight="1" thickBot="1" x14ac:dyDescent="0.2">
      <c r="A31" s="58"/>
      <c r="B31" s="58"/>
      <c r="C31" s="58"/>
      <c r="D31" s="58"/>
      <c r="E31" s="58"/>
      <c r="F31" s="58"/>
      <c r="G31" s="58"/>
      <c r="H31" s="58"/>
      <c r="I31" s="58"/>
      <c r="J31" s="58"/>
      <c r="K31" s="60" t="s">
        <v>73</v>
      </c>
      <c r="L31" s="61"/>
      <c r="M31" s="62">
        <f>ROUNDUP(M29/1.1,0)</f>
        <v>7440250</v>
      </c>
    </row>
    <row r="32" spans="1:13" ht="2.25" customHeight="1" x14ac:dyDescent="0.15">
      <c r="M32" s="5"/>
    </row>
    <row r="33" spans="1:12" ht="16.5" customHeight="1" x14ac:dyDescent="0.15">
      <c r="A33" t="s">
        <v>11</v>
      </c>
    </row>
    <row r="34" spans="1:12" ht="6.75" customHeight="1" x14ac:dyDescent="0.15">
      <c r="J34" s="21"/>
    </row>
    <row r="35" spans="1:12" x14ac:dyDescent="0.15">
      <c r="A35" t="s">
        <v>96</v>
      </c>
      <c r="J35" s="4"/>
      <c r="K35" s="4"/>
      <c r="L35" s="4"/>
    </row>
    <row r="36" spans="1:12" ht="9" customHeight="1" x14ac:dyDescent="0.15">
      <c r="J36" s="4"/>
      <c r="K36" s="4"/>
      <c r="L36" s="76"/>
    </row>
    <row r="37" spans="1:12" x14ac:dyDescent="0.15">
      <c r="A37" t="s">
        <v>74</v>
      </c>
      <c r="J37" s="4"/>
      <c r="K37" s="4"/>
      <c r="L37" s="76"/>
    </row>
    <row r="39" spans="1:12" x14ac:dyDescent="0.15">
      <c r="A39" t="s">
        <v>106</v>
      </c>
    </row>
    <row r="40" spans="1:12" x14ac:dyDescent="0.15">
      <c r="A40" t="s">
        <v>98</v>
      </c>
    </row>
    <row r="41" spans="1:12" x14ac:dyDescent="0.15">
      <c r="A41" t="s">
        <v>97</v>
      </c>
    </row>
    <row r="42" spans="1:12" x14ac:dyDescent="0.15">
      <c r="A42" t="s">
        <v>99</v>
      </c>
    </row>
    <row r="43" spans="1:12" x14ac:dyDescent="0.15">
      <c r="A43" t="s">
        <v>100</v>
      </c>
    </row>
    <row r="44" spans="1:12" x14ac:dyDescent="0.15">
      <c r="A44" t="s">
        <v>101</v>
      </c>
    </row>
    <row r="45" spans="1:12" x14ac:dyDescent="0.15">
      <c r="A45" t="s">
        <v>105</v>
      </c>
    </row>
    <row r="47" spans="1:12" x14ac:dyDescent="0.15">
      <c r="A47" s="16" t="s">
        <v>41</v>
      </c>
    </row>
    <row r="48" spans="1:12" x14ac:dyDescent="0.15">
      <c r="A48" s="16" t="s">
        <v>42</v>
      </c>
    </row>
    <row r="49" spans="1:1" x14ac:dyDescent="0.15">
      <c r="A49" s="16" t="s">
        <v>108</v>
      </c>
    </row>
  </sheetData>
  <mergeCells count="15">
    <mergeCell ref="K30:L30"/>
    <mergeCell ref="B13:E13"/>
    <mergeCell ref="F13:H13"/>
    <mergeCell ref="I13:K13"/>
    <mergeCell ref="B14:B15"/>
    <mergeCell ref="C14:C15"/>
    <mergeCell ref="D14:D15"/>
    <mergeCell ref="G14:G15"/>
    <mergeCell ref="J14:J15"/>
    <mergeCell ref="A1:M1"/>
    <mergeCell ref="A7:E7"/>
    <mergeCell ref="F7:G7"/>
    <mergeCell ref="A9:B10"/>
    <mergeCell ref="B12:E12"/>
    <mergeCell ref="F12:L12"/>
  </mergeCells>
  <phoneticPr fontId="2"/>
  <printOptions horizontalCentered="1" verticalCentered="1"/>
  <pageMargins left="0" right="0" top="0" bottom="0" header="0.51181102362204722" footer="0.51181102362204722"/>
  <pageSetup paperSize="9" scale="85"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15</vt:i4>
      </vt:variant>
    </vt:vector>
  </HeadingPairs>
  <TitlesOfParts>
    <vt:vector size="31" baseType="lpstr">
      <vt:lpstr>入札書</vt:lpstr>
      <vt:lpstr>入札書 (記載例)</vt:lpstr>
      <vt:lpstr>施設一覧</vt:lpstr>
      <vt:lpstr>東信署従量</vt:lpstr>
      <vt:lpstr>東信署低圧</vt:lpstr>
      <vt:lpstr>倉庫従量</vt:lpstr>
      <vt:lpstr>倉庫低圧</vt:lpstr>
      <vt:lpstr>佐久平従量</vt:lpstr>
      <vt:lpstr>車庫従量</vt:lpstr>
      <vt:lpstr>車庫低圧</vt:lpstr>
      <vt:lpstr>相木従量</vt:lpstr>
      <vt:lpstr>東部従量</vt:lpstr>
      <vt:lpstr>小諸従量</vt:lpstr>
      <vt:lpstr>大門従量</vt:lpstr>
      <vt:lpstr>青木従量</vt:lpstr>
      <vt:lpstr>内訳書（記載例）</vt:lpstr>
      <vt:lpstr>佐久平従量!Print_Area</vt:lpstr>
      <vt:lpstr>車庫従量!Print_Area</vt:lpstr>
      <vt:lpstr>車庫低圧!Print_Area</vt:lpstr>
      <vt:lpstr>小諸従量!Print_Area</vt:lpstr>
      <vt:lpstr>青木従量!Print_Area</vt:lpstr>
      <vt:lpstr>倉庫従量!Print_Area</vt:lpstr>
      <vt:lpstr>倉庫低圧!Print_Area</vt:lpstr>
      <vt:lpstr>相木従量!Print_Area</vt:lpstr>
      <vt:lpstr>大門従量!Print_Area</vt:lpstr>
      <vt:lpstr>東信署従量!Print_Area</vt:lpstr>
      <vt:lpstr>東信署低圧!Print_Area</vt:lpstr>
      <vt:lpstr>東部従量!Print_Area</vt:lpstr>
      <vt:lpstr>'内訳書（記載例）'!Print_Area</vt:lpstr>
      <vt:lpstr>入札書!Print_Area</vt:lpstr>
      <vt:lpstr>'入札書 (記載例)'!Print_Area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2013-01-16T04:49:55Z</dcterms:created>
  <dcterms:modified xsi:type="dcterms:W3CDTF">2025-12-25T10:50:52Z</dcterms:modified>
</cp:coreProperties>
</file>